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039215CC-7EAE-436C-818B-2B01F88A11A0}" xr6:coauthVersionLast="41" xr6:coauthVersionMax="47" xr10:uidLastSave="{00000000-0000-0000-0000-000000000000}"/>
  <bookViews>
    <workbookView xWindow="-120" yWindow="-120" windowWidth="20730" windowHeight="11160" firstSheet="1" activeTab="3" xr2:uid="{00000000-000D-0000-FFFF-FFFF00000000}"/>
  </bookViews>
  <sheets>
    <sheet name="Problem Statement" sheetId="7" r:id="rId1"/>
    <sheet name="Call Center Data" sheetId="2" r:id="rId2"/>
    <sheet name="Dashboard Requirement hints" sheetId="6" r:id="rId3"/>
    <sheet name="Dash board " sheetId="9" r:id="rId4"/>
  </sheets>
  <definedNames>
    <definedName name="_xlnm._FilterDatabase" localSheetId="1" hidden="1">'Call Center Data'!$A$1:$I$1773</definedName>
  </definedNames>
  <calcPr calcId="191029"/>
</workbook>
</file>

<file path=xl/calcChain.xml><?xml version="1.0" encoding="utf-8"?>
<calcChain xmlns="http://schemas.openxmlformats.org/spreadsheetml/2006/main">
  <c r="I11" i="6" l="1"/>
  <c r="K21" i="2" s="1"/>
  <c r="F6" i="6"/>
  <c r="J1771" i="2"/>
  <c r="J1767" i="2"/>
  <c r="J1763" i="2"/>
  <c r="J1759" i="2"/>
  <c r="J1755" i="2"/>
  <c r="J1753" i="2"/>
  <c r="J1745" i="2"/>
  <c r="J1743" i="2"/>
  <c r="J1737" i="2"/>
  <c r="J1735" i="2"/>
  <c r="J1733" i="2"/>
  <c r="J1727" i="2"/>
  <c r="J1723" i="2"/>
  <c r="J1719" i="2"/>
  <c r="J1715" i="2"/>
  <c r="J1711" i="2"/>
  <c r="J1707" i="2"/>
  <c r="J1703" i="2"/>
  <c r="J1699" i="2"/>
  <c r="J1695" i="2"/>
  <c r="J1691" i="2"/>
  <c r="J1687" i="2"/>
  <c r="J1683" i="2"/>
  <c r="J1679" i="2"/>
  <c r="J1677" i="2"/>
  <c r="J1671" i="2"/>
  <c r="J1667" i="2"/>
  <c r="J1663" i="2"/>
  <c r="J1659" i="2"/>
  <c r="J1655" i="2"/>
  <c r="J1651" i="2"/>
  <c r="J1645" i="2"/>
  <c r="J1643" i="2"/>
  <c r="J1639" i="2"/>
  <c r="J1635" i="2"/>
  <c r="J1631" i="2"/>
  <c r="J1627" i="2"/>
  <c r="J1623" i="2"/>
  <c r="J1619" i="2"/>
  <c r="J1615" i="2"/>
  <c r="J1609" i="2"/>
  <c r="J1607" i="2"/>
  <c r="J1603" i="2"/>
  <c r="J1599" i="2"/>
  <c r="J1595" i="2"/>
  <c r="J1591" i="2"/>
  <c r="J1587" i="2"/>
  <c r="J1583" i="2"/>
  <c r="J1579" i="2"/>
  <c r="J1573" i="2"/>
  <c r="J1571" i="2"/>
  <c r="J1567" i="2"/>
  <c r="J1563" i="2"/>
  <c r="J1559" i="2"/>
  <c r="J1555" i="2"/>
  <c r="J1549" i="2"/>
  <c r="J1547" i="2"/>
  <c r="J1543" i="2"/>
  <c r="J1539" i="2"/>
  <c r="J1535" i="2"/>
  <c r="J1531" i="2"/>
  <c r="J1529" i="2"/>
  <c r="J1523" i="2"/>
  <c r="J1519" i="2"/>
  <c r="J1515" i="2"/>
  <c r="J1509" i="2"/>
  <c r="J1507" i="2"/>
  <c r="J1503" i="2"/>
  <c r="J1499" i="2"/>
  <c r="J1495" i="2"/>
  <c r="J1772" i="2"/>
  <c r="J1769" i="2"/>
  <c r="J1762" i="2"/>
  <c r="J1756" i="2"/>
  <c r="J1751" i="2"/>
  <c r="J1744" i="2"/>
  <c r="J1740" i="2"/>
  <c r="J1739" i="2"/>
  <c r="J1732" i="2"/>
  <c r="J1724" i="2"/>
  <c r="J1721" i="2"/>
  <c r="J1714" i="2"/>
  <c r="J1708" i="2"/>
  <c r="J1705" i="2"/>
  <c r="J1698" i="2"/>
  <c r="J1692" i="2"/>
  <c r="J1689" i="2"/>
  <c r="J1682" i="2"/>
  <c r="J1674" i="2"/>
  <c r="J1673" i="2"/>
  <c r="J1666" i="2"/>
  <c r="J1660" i="2"/>
  <c r="J1657" i="2"/>
  <c r="J1650" i="2"/>
  <c r="J1646" i="2"/>
  <c r="J1641" i="2"/>
  <c r="J1634" i="2"/>
  <c r="J1628" i="2"/>
  <c r="J1625" i="2"/>
  <c r="J1618" i="2"/>
  <c r="J1612" i="2"/>
  <c r="J1611" i="2"/>
  <c r="J1602" i="2"/>
  <c r="J1596" i="2"/>
  <c r="J1593" i="2"/>
  <c r="J1586" i="2"/>
  <c r="J1580" i="2"/>
  <c r="J1577" i="2"/>
  <c r="J1570" i="2"/>
  <c r="J1564" i="2"/>
  <c r="J1561" i="2"/>
  <c r="J1554" i="2"/>
  <c r="J1550" i="2"/>
  <c r="J1545" i="2"/>
  <c r="J1538" i="2"/>
  <c r="J1532" i="2"/>
  <c r="J1527" i="2"/>
  <c r="J1522" i="2"/>
  <c r="J1516" i="2"/>
  <c r="J1513" i="2"/>
  <c r="J1506" i="2"/>
  <c r="J1500" i="2"/>
  <c r="J1497" i="2"/>
  <c r="J1490" i="2"/>
  <c r="J1486" i="2"/>
  <c r="J1482" i="2"/>
  <c r="J1478" i="2"/>
  <c r="J1474" i="2"/>
  <c r="J1470" i="2"/>
  <c r="J1466" i="2"/>
  <c r="J1462" i="2"/>
  <c r="J1458" i="2"/>
  <c r="J1454" i="2"/>
  <c r="J1450" i="2"/>
  <c r="J1446" i="2"/>
  <c r="J1442" i="2"/>
  <c r="J1438" i="2"/>
  <c r="J1434" i="2"/>
  <c r="J1430" i="2"/>
  <c r="J1426" i="2"/>
  <c r="J1422" i="2"/>
  <c r="J1418" i="2"/>
  <c r="J1414" i="2"/>
  <c r="J1410" i="2"/>
  <c r="J1406" i="2"/>
  <c r="J1402" i="2"/>
  <c r="J1398" i="2"/>
  <c r="J1394" i="2"/>
  <c r="J1390" i="2"/>
  <c r="J1386" i="2"/>
  <c r="J1382" i="2"/>
  <c r="J1378" i="2"/>
  <c r="J1374" i="2"/>
  <c r="J1370" i="2"/>
  <c r="J1773" i="2"/>
  <c r="J1764" i="2"/>
  <c r="J1758" i="2"/>
  <c r="J1752" i="2"/>
  <c r="J1747" i="2"/>
  <c r="J1738" i="2"/>
  <c r="J1728" i="2"/>
  <c r="J1722" i="2"/>
  <c r="J1717" i="2"/>
  <c r="J1709" i="2"/>
  <c r="J1700" i="2"/>
  <c r="J1694" i="2"/>
  <c r="J1686" i="2"/>
  <c r="J1681" i="2"/>
  <c r="J1672" i="2"/>
  <c r="J1664" i="2"/>
  <c r="J1658" i="2"/>
  <c r="J1653" i="2"/>
  <c r="J1647" i="2"/>
  <c r="J1636" i="2"/>
  <c r="J1630" i="2"/>
  <c r="J1622" i="2"/>
  <c r="J1617" i="2"/>
  <c r="J1610" i="2"/>
  <c r="J1600" i="2"/>
  <c r="J1594" i="2"/>
  <c r="J1589" i="2"/>
  <c r="J1581" i="2"/>
  <c r="J1574" i="2"/>
  <c r="J1566" i="2"/>
  <c r="J1558" i="2"/>
  <c r="J1553" i="2"/>
  <c r="J1544" i="2"/>
  <c r="J1536" i="2"/>
  <c r="J1530" i="2"/>
  <c r="J1525" i="2"/>
  <c r="J1517" i="2"/>
  <c r="J1510" i="2"/>
  <c r="J1502" i="2"/>
  <c r="J1494" i="2"/>
  <c r="J1488" i="2"/>
  <c r="J1485" i="2"/>
  <c r="J1479" i="2"/>
  <c r="J1472" i="2"/>
  <c r="J1469" i="2"/>
  <c r="J1463" i="2"/>
  <c r="J1456" i="2"/>
  <c r="J1453" i="2"/>
  <c r="J1447" i="2"/>
  <c r="J1440" i="2"/>
  <c r="J1437" i="2"/>
  <c r="J1431" i="2"/>
  <c r="J1424" i="2"/>
  <c r="J1421" i="2"/>
  <c r="J1415" i="2"/>
  <c r="J1408" i="2"/>
  <c r="J1405" i="2"/>
  <c r="J1399" i="2"/>
  <c r="J1392" i="2"/>
  <c r="J1389" i="2"/>
  <c r="J1383" i="2"/>
  <c r="J1376" i="2"/>
  <c r="J1373" i="2"/>
  <c r="J1366" i="2"/>
  <c r="J1364" i="2"/>
  <c r="J1356" i="2"/>
  <c r="J1354" i="2"/>
  <c r="J1350" i="2"/>
  <c r="J1344" i="2"/>
  <c r="J1342" i="2"/>
  <c r="J1338" i="2"/>
  <c r="J1334" i="2"/>
  <c r="J1330" i="2"/>
  <c r="J1326" i="2"/>
  <c r="J1322" i="2"/>
  <c r="J1318" i="2"/>
  <c r="J1314" i="2"/>
  <c r="J1310" i="2"/>
  <c r="J1306" i="2"/>
  <c r="J1302" i="2"/>
  <c r="J1298" i="2"/>
  <c r="J1294" i="2"/>
  <c r="J1290" i="2"/>
  <c r="J1286" i="2"/>
  <c r="J1282" i="2"/>
  <c r="J1770" i="2"/>
  <c r="J1765" i="2"/>
  <c r="J1757" i="2"/>
  <c r="J1748" i="2"/>
  <c r="J1742" i="2"/>
  <c r="J1734" i="2"/>
  <c r="J1729" i="2"/>
  <c r="J1720" i="2"/>
  <c r="J1712" i="2"/>
  <c r="J1706" i="2"/>
  <c r="J1701" i="2"/>
  <c r="J1693" i="2"/>
  <c r="J1684" i="2"/>
  <c r="J1678" i="2"/>
  <c r="J1670" i="2"/>
  <c r="J1665" i="2"/>
  <c r="J1656" i="2"/>
  <c r="J1648" i="2"/>
  <c r="J1642" i="2"/>
  <c r="J1637" i="2"/>
  <c r="J1629" i="2"/>
  <c r="J1620" i="2"/>
  <c r="J1614" i="2"/>
  <c r="J1606" i="2"/>
  <c r="J1601" i="2"/>
  <c r="J1592" i="2"/>
  <c r="J1584" i="2"/>
  <c r="J1578" i="2"/>
  <c r="J1575" i="2"/>
  <c r="J1565" i="2"/>
  <c r="J1556" i="2"/>
  <c r="J1548" i="2"/>
  <c r="J1542" i="2"/>
  <c r="J1537" i="2"/>
  <c r="J1526" i="2"/>
  <c r="J1520" i="2"/>
  <c r="J1514" i="2"/>
  <c r="J1511" i="2"/>
  <c r="J1501" i="2"/>
  <c r="J1492" i="2"/>
  <c r="J1489" i="2"/>
  <c r="J1483" i="2"/>
  <c r="J1476" i="2"/>
  <c r="J1473" i="2"/>
  <c r="J1467" i="2"/>
  <c r="J1460" i="2"/>
  <c r="J1457" i="2"/>
  <c r="J1451" i="2"/>
  <c r="J1444" i="2"/>
  <c r="J1441" i="2"/>
  <c r="J1435" i="2"/>
  <c r="J1428" i="2"/>
  <c r="J1425" i="2"/>
  <c r="J1419" i="2"/>
  <c r="J1412" i="2"/>
  <c r="J1409" i="2"/>
  <c r="J1403" i="2"/>
  <c r="J1396" i="2"/>
  <c r="J1393" i="2"/>
  <c r="J1387" i="2"/>
  <c r="J1380" i="2"/>
  <c r="J1377" i="2"/>
  <c r="J1371" i="2"/>
  <c r="J1367" i="2"/>
  <c r="J1365" i="2"/>
  <c r="J1357" i="2"/>
  <c r="J1355" i="2"/>
  <c r="J1351" i="2"/>
  <c r="J1345" i="2"/>
  <c r="J1343" i="2"/>
  <c r="J1339" i="2"/>
  <c r="J1335" i="2"/>
  <c r="J1331" i="2"/>
  <c r="J1327" i="2"/>
  <c r="J1323" i="2"/>
  <c r="J1319" i="2"/>
  <c r="J1315" i="2"/>
  <c r="J1311" i="2"/>
  <c r="J1307" i="2"/>
  <c r="J1303" i="2"/>
  <c r="J1299" i="2"/>
  <c r="J1295" i="2"/>
  <c r="J1291" i="2"/>
  <c r="J1287" i="2"/>
  <c r="J1283" i="2"/>
  <c r="J1279" i="2"/>
  <c r="J1275" i="2"/>
  <c r="J1271" i="2"/>
  <c r="J1267" i="2"/>
  <c r="J1263" i="2"/>
  <c r="J1259" i="2"/>
  <c r="J1255" i="2"/>
  <c r="J1251" i="2"/>
  <c r="J1247" i="2"/>
  <c r="J1243" i="2"/>
  <c r="J1239" i="2"/>
  <c r="J1235" i="2"/>
  <c r="J1231" i="2"/>
  <c r="J1227" i="2"/>
  <c r="J1223" i="2"/>
  <c r="J1219" i="2"/>
  <c r="J1213" i="2"/>
  <c r="J1211" i="2"/>
  <c r="J1207" i="2"/>
  <c r="J1203" i="2"/>
  <c r="J1199" i="2"/>
  <c r="J1195" i="2"/>
  <c r="J1189" i="2"/>
  <c r="J1187" i="2"/>
  <c r="J1183" i="2"/>
  <c r="J1179" i="2"/>
  <c r="J1175" i="2"/>
  <c r="J1171" i="2"/>
  <c r="J1167" i="2"/>
  <c r="J1163" i="2"/>
  <c r="J1157" i="2"/>
  <c r="J1155" i="2"/>
  <c r="J1151" i="2"/>
  <c r="J1147" i="2"/>
  <c r="J1143" i="2"/>
  <c r="J1139" i="2"/>
  <c r="J1135" i="2"/>
  <c r="J1131" i="2"/>
  <c r="J1127" i="2"/>
  <c r="J1123" i="2"/>
  <c r="J1117" i="2"/>
  <c r="J1115" i="2"/>
  <c r="J1111" i="2"/>
  <c r="J1107" i="2"/>
  <c r="J1103" i="2"/>
  <c r="J1099" i="2"/>
  <c r="J1095" i="2"/>
  <c r="J1091" i="2"/>
  <c r="J1087" i="2"/>
  <c r="J1083" i="2"/>
  <c r="J1079" i="2"/>
  <c r="J1075" i="2"/>
  <c r="J1071" i="2"/>
  <c r="J1067" i="2"/>
  <c r="J1063" i="2"/>
  <c r="J1768" i="2"/>
  <c r="J1760" i="2"/>
  <c r="J1754" i="2"/>
  <c r="J1749" i="2"/>
  <c r="J1741" i="2"/>
  <c r="J1730" i="2"/>
  <c r="J1726" i="2"/>
  <c r="J1718" i="2"/>
  <c r="J1713" i="2"/>
  <c r="J1704" i="2"/>
  <c r="J1696" i="2"/>
  <c r="J1690" i="2"/>
  <c r="J1685" i="2"/>
  <c r="J1675" i="2"/>
  <c r="J1668" i="2"/>
  <c r="J1662" i="2"/>
  <c r="J1654" i="2"/>
  <c r="J1649" i="2"/>
  <c r="J1640" i="2"/>
  <c r="J1632" i="2"/>
  <c r="J1626" i="2"/>
  <c r="J1621" i="2"/>
  <c r="J1613" i="2"/>
  <c r="J1604" i="2"/>
  <c r="J1598" i="2"/>
  <c r="J1590" i="2"/>
  <c r="J1585" i="2"/>
  <c r="J1576" i="2"/>
  <c r="J1568" i="2"/>
  <c r="J1562" i="2"/>
  <c r="J1557" i="2"/>
  <c r="J1551" i="2"/>
  <c r="J1540" i="2"/>
  <c r="J1534" i="2"/>
  <c r="J1528" i="2"/>
  <c r="J1521" i="2"/>
  <c r="J1512" i="2"/>
  <c r="J1504" i="2"/>
  <c r="J1498" i="2"/>
  <c r="J1493" i="2"/>
  <c r="J1487" i="2"/>
  <c r="J1480" i="2"/>
  <c r="J1477" i="2"/>
  <c r="J1471" i="2"/>
  <c r="J1464" i="2"/>
  <c r="J1461" i="2"/>
  <c r="J1455" i="2"/>
  <c r="J1448" i="2"/>
  <c r="J1445" i="2"/>
  <c r="J1439" i="2"/>
  <c r="J1432" i="2"/>
  <c r="J1429" i="2"/>
  <c r="J1423" i="2"/>
  <c r="J1416" i="2"/>
  <c r="J1413" i="2"/>
  <c r="J1407" i="2"/>
  <c r="J1400" i="2"/>
  <c r="J1397" i="2"/>
  <c r="J1391" i="2"/>
  <c r="J1384" i="2"/>
  <c r="J1381" i="2"/>
  <c r="J1375" i="2"/>
  <c r="J1368" i="2"/>
  <c r="J1362" i="2"/>
  <c r="J1360" i="2"/>
  <c r="J1358" i="2"/>
  <c r="J1352" i="2"/>
  <c r="J1348" i="2"/>
  <c r="J1346" i="2"/>
  <c r="J1340" i="2"/>
  <c r="J1336" i="2"/>
  <c r="J1332" i="2"/>
  <c r="J1328" i="2"/>
  <c r="J1324" i="2"/>
  <c r="J1320" i="2"/>
  <c r="J1316" i="2"/>
  <c r="J1312" i="2"/>
  <c r="J1308" i="2"/>
  <c r="J1300" i="2"/>
  <c r="J1304" i="2"/>
  <c r="J1296" i="2"/>
  <c r="J1292" i="2"/>
  <c r="J1288" i="2"/>
  <c r="J1284" i="2"/>
  <c r="J1766" i="2"/>
  <c r="J1761" i="2"/>
  <c r="J1750" i="2"/>
  <c r="J1746" i="2"/>
  <c r="J1736" i="2"/>
  <c r="J1731" i="2"/>
  <c r="J1725" i="2"/>
  <c r="J1716" i="2"/>
  <c r="J1710" i="2"/>
  <c r="J1702" i="2"/>
  <c r="J1697" i="2"/>
  <c r="J1688" i="2"/>
  <c r="J1680" i="2"/>
  <c r="J1676" i="2"/>
  <c r="J1669" i="2"/>
  <c r="J1661" i="2"/>
  <c r="J1652" i="2"/>
  <c r="J1644" i="2"/>
  <c r="J1638" i="2"/>
  <c r="J1633" i="2"/>
  <c r="J1624" i="2"/>
  <c r="J1616" i="2"/>
  <c r="J1608" i="2"/>
  <c r="J1605" i="2"/>
  <c r="J1597" i="2"/>
  <c r="J1588" i="2"/>
  <c r="J1582" i="2"/>
  <c r="J1572" i="2"/>
  <c r="J1569" i="2"/>
  <c r="J1560" i="2"/>
  <c r="J1552" i="2"/>
  <c r="J1546" i="2"/>
  <c r="J1541" i="2"/>
  <c r="J1533" i="2"/>
  <c r="J1524" i="2"/>
  <c r="J1518" i="2"/>
  <c r="J1508" i="2"/>
  <c r="J1505" i="2"/>
  <c r="J1496" i="2"/>
  <c r="J1491" i="2"/>
  <c r="J1484" i="2"/>
  <c r="J1481" i="2"/>
  <c r="J1475" i="2"/>
  <c r="J1468" i="2"/>
  <c r="J1465" i="2"/>
  <c r="J1459" i="2"/>
  <c r="J1452" i="2"/>
  <c r="J1449" i="2"/>
  <c r="J1443" i="2"/>
  <c r="J1436" i="2"/>
  <c r="J1433" i="2"/>
  <c r="J1427" i="2"/>
  <c r="J1420" i="2"/>
  <c r="J1417" i="2"/>
  <c r="J1411" i="2"/>
  <c r="J1404" i="2"/>
  <c r="J1401" i="2"/>
  <c r="J1395" i="2"/>
  <c r="J1388" i="2"/>
  <c r="J1385" i="2"/>
  <c r="J1379" i="2"/>
  <c r="J1372" i="2"/>
  <c r="J1369" i="2"/>
  <c r="J1363" i="2"/>
  <c r="J1361" i="2"/>
  <c r="J1359" i="2"/>
  <c r="J1353" i="2"/>
  <c r="J1349" i="2"/>
  <c r="J1347" i="2"/>
  <c r="J1341" i="2"/>
  <c r="J1337" i="2"/>
  <c r="J1333" i="2"/>
  <c r="J1329" i="2"/>
  <c r="J1325" i="2"/>
  <c r="J1321" i="2"/>
  <c r="J1317" i="2"/>
  <c r="J1313" i="2"/>
  <c r="J1309" i="2"/>
  <c r="J1301" i="2"/>
  <c r="J1305" i="2"/>
  <c r="J1297" i="2"/>
  <c r="J1293" i="2"/>
  <c r="J1289" i="2"/>
  <c r="J1285" i="2"/>
  <c r="J1281" i="2"/>
  <c r="J1277" i="2"/>
  <c r="J1273" i="2"/>
  <c r="J1269" i="2"/>
  <c r="J1265" i="2"/>
  <c r="J1261" i="2"/>
  <c r="J1257" i="2"/>
  <c r="J1253" i="2"/>
  <c r="J1249" i="2"/>
  <c r="J1245" i="2"/>
  <c r="J1241" i="2"/>
  <c r="J1237" i="2"/>
  <c r="J1233" i="2"/>
  <c r="J1229" i="2"/>
  <c r="J1225" i="2"/>
  <c r="J1221" i="2"/>
  <c r="J1217" i="2"/>
  <c r="J1215" i="2"/>
  <c r="J1209" i="2"/>
  <c r="J1205" i="2"/>
  <c r="J1201" i="2"/>
  <c r="J1197" i="2"/>
  <c r="J1193" i="2"/>
  <c r="J1191" i="2"/>
  <c r="J1185" i="2"/>
  <c r="J1181" i="2"/>
  <c r="J1177" i="2"/>
  <c r="J1173" i="2"/>
  <c r="J1169" i="2"/>
  <c r="J1165" i="2"/>
  <c r="J1161" i="2"/>
  <c r="J1159" i="2"/>
  <c r="J1153" i="2"/>
  <c r="J1149" i="2"/>
  <c r="J1145" i="2"/>
  <c r="J1141" i="2"/>
  <c r="J1137" i="2"/>
  <c r="J1133" i="2"/>
  <c r="J1129" i="2"/>
  <c r="J1125" i="2"/>
  <c r="J1121" i="2"/>
  <c r="J1119" i="2"/>
  <c r="J1113" i="2"/>
  <c r="J1109" i="2"/>
  <c r="J1105" i="2"/>
  <c r="J1101" i="2"/>
  <c r="J1097" i="2"/>
  <c r="J1093" i="2"/>
  <c r="J1089" i="2"/>
  <c r="J1085" i="2"/>
  <c r="J1081" i="2"/>
  <c r="J1077" i="2"/>
  <c r="J1073" i="2"/>
  <c r="J1069" i="2"/>
  <c r="J1065" i="2"/>
  <c r="J1061" i="2"/>
  <c r="J1280" i="2"/>
  <c r="J1272" i="2"/>
  <c r="J1264" i="2"/>
  <c r="J1256" i="2"/>
  <c r="J1248" i="2"/>
  <c r="J1240" i="2"/>
  <c r="J1232" i="2"/>
  <c r="J1224" i="2"/>
  <c r="J1216" i="2"/>
  <c r="J1208" i="2"/>
  <c r="J1200" i="2"/>
  <c r="J1192" i="2"/>
  <c r="J1184" i="2"/>
  <c r="J1176" i="2"/>
  <c r="J1168" i="2"/>
  <c r="J1160" i="2"/>
  <c r="J1152" i="2"/>
  <c r="J1144" i="2"/>
  <c r="J1136" i="2"/>
  <c r="J1128" i="2"/>
  <c r="J1120" i="2"/>
  <c r="J1112" i="2"/>
  <c r="J1104" i="2"/>
  <c r="J1096" i="2"/>
  <c r="J1088" i="2"/>
  <c r="J1080" i="2"/>
  <c r="J1072" i="2"/>
  <c r="J1064" i="2"/>
  <c r="J1059" i="2"/>
  <c r="J1055" i="2"/>
  <c r="J1051" i="2"/>
  <c r="J1047" i="2"/>
  <c r="J1043" i="2"/>
  <c r="J1039" i="2"/>
  <c r="J1035" i="2"/>
  <c r="J1031" i="2"/>
  <c r="J1027" i="2"/>
  <c r="J1023" i="2"/>
  <c r="J1019" i="2"/>
  <c r="J1015" i="2"/>
  <c r="J1011" i="2"/>
  <c r="J1007" i="2"/>
  <c r="J1003" i="2"/>
  <c r="J999" i="2"/>
  <c r="J995" i="2"/>
  <c r="J991" i="2"/>
  <c r="J987" i="2"/>
  <c r="J983" i="2"/>
  <c r="J979" i="2"/>
  <c r="J975" i="2"/>
  <c r="J971" i="2"/>
  <c r="J967" i="2"/>
  <c r="J963" i="2"/>
  <c r="J961" i="2"/>
  <c r="J957" i="2"/>
  <c r="J951" i="2"/>
  <c r="J947" i="2"/>
  <c r="J943" i="2"/>
  <c r="J939" i="2"/>
  <c r="J935" i="2"/>
  <c r="J931" i="2"/>
  <c r="J927" i="2"/>
  <c r="J923" i="2"/>
  <c r="J919" i="2"/>
  <c r="J915" i="2"/>
  <c r="J911" i="2"/>
  <c r="J907" i="2"/>
  <c r="J903" i="2"/>
  <c r="J899" i="2"/>
  <c r="J895" i="2"/>
  <c r="J891" i="2"/>
  <c r="J887" i="2"/>
  <c r="J883" i="2"/>
  <c r="J879" i="2"/>
  <c r="J875" i="2"/>
  <c r="J871" i="2"/>
  <c r="J867" i="2"/>
  <c r="J863" i="2"/>
  <c r="J859" i="2"/>
  <c r="J855" i="2"/>
  <c r="J849" i="2"/>
  <c r="J847" i="2"/>
  <c r="J843" i="2"/>
  <c r="J839" i="2"/>
  <c r="J835" i="2"/>
  <c r="J831" i="2"/>
  <c r="J1278" i="2"/>
  <c r="J1270" i="2"/>
  <c r="J1262" i="2"/>
  <c r="J1254" i="2"/>
  <c r="J1246" i="2"/>
  <c r="J1238" i="2"/>
  <c r="J1230" i="2"/>
  <c r="J1222" i="2"/>
  <c r="J1212" i="2"/>
  <c r="J1206" i="2"/>
  <c r="J1198" i="2"/>
  <c r="J1188" i="2"/>
  <c r="J1182" i="2"/>
  <c r="J1174" i="2"/>
  <c r="J1166" i="2"/>
  <c r="J1156" i="2"/>
  <c r="J1150" i="2"/>
  <c r="J1142" i="2"/>
  <c r="J1134" i="2"/>
  <c r="J1126" i="2"/>
  <c r="J1116" i="2"/>
  <c r="J1110" i="2"/>
  <c r="J1102" i="2"/>
  <c r="J1094" i="2"/>
  <c r="J1086" i="2"/>
  <c r="J1078" i="2"/>
  <c r="J1070" i="2"/>
  <c r="J1062" i="2"/>
  <c r="J1056" i="2"/>
  <c r="J1052" i="2"/>
  <c r="J1048" i="2"/>
  <c r="J1044" i="2"/>
  <c r="J1040" i="2"/>
  <c r="J1036" i="2"/>
  <c r="J1032" i="2"/>
  <c r="J1028" i="2"/>
  <c r="J1024" i="2"/>
  <c r="J1020" i="2"/>
  <c r="J1016" i="2"/>
  <c r="J1012" i="2"/>
  <c r="J1008" i="2"/>
  <c r="J1004" i="2"/>
  <c r="J1000" i="2"/>
  <c r="J996" i="2"/>
  <c r="J992" i="2"/>
  <c r="J988" i="2"/>
  <c r="J984" i="2"/>
  <c r="J980" i="2"/>
  <c r="J976" i="2"/>
  <c r="J972" i="2"/>
  <c r="J968" i="2"/>
  <c r="J964" i="2"/>
  <c r="J958" i="2"/>
  <c r="J954" i="2"/>
  <c r="J952" i="2"/>
  <c r="J948" i="2"/>
  <c r="J944" i="2"/>
  <c r="J940" i="2"/>
  <c r="J936" i="2"/>
  <c r="J932" i="2"/>
  <c r="J928" i="2"/>
  <c r="J924" i="2"/>
  <c r="J920" i="2"/>
  <c r="J916" i="2"/>
  <c r="J912" i="2"/>
  <c r="J908" i="2"/>
  <c r="J904" i="2"/>
  <c r="J900" i="2"/>
  <c r="J896" i="2"/>
  <c r="J892" i="2"/>
  <c r="J888" i="2"/>
  <c r="J884" i="2"/>
  <c r="J880" i="2"/>
  <c r="J876" i="2"/>
  <c r="J872" i="2"/>
  <c r="J868" i="2"/>
  <c r="J864" i="2"/>
  <c r="J860" i="2"/>
  <c r="J856" i="2"/>
  <c r="J852" i="2"/>
  <c r="J850" i="2"/>
  <c r="J844" i="2"/>
  <c r="J840" i="2"/>
  <c r="J836" i="2"/>
  <c r="J832" i="2"/>
  <c r="J828" i="2"/>
  <c r="J824" i="2"/>
  <c r="J820" i="2"/>
  <c r="J816" i="2"/>
  <c r="J812" i="2"/>
  <c r="J808" i="2"/>
  <c r="J802" i="2"/>
  <c r="J800" i="2"/>
  <c r="J796" i="2"/>
  <c r="J792" i="2"/>
  <c r="J788" i="2"/>
  <c r="J784" i="2"/>
  <c r="J780" i="2"/>
  <c r="J776" i="2"/>
  <c r="J772" i="2"/>
  <c r="J770" i="2"/>
  <c r="J764" i="2"/>
  <c r="J760" i="2"/>
  <c r="J756" i="2"/>
  <c r="J754" i="2"/>
  <c r="J748" i="2"/>
  <c r="J744" i="2"/>
  <c r="J740" i="2"/>
  <c r="J736" i="2"/>
  <c r="J732" i="2"/>
  <c r="J728" i="2"/>
  <c r="J724" i="2"/>
  <c r="J720" i="2"/>
  <c r="J716" i="2"/>
  <c r="J712" i="2"/>
  <c r="J708" i="2"/>
  <c r="J704" i="2"/>
  <c r="J700" i="2"/>
  <c r="J696" i="2"/>
  <c r="J692" i="2"/>
  <c r="J688" i="2"/>
  <c r="J684" i="2"/>
  <c r="J680" i="2"/>
  <c r="J676" i="2"/>
  <c r="J672" i="2"/>
  <c r="J668" i="2"/>
  <c r="J664" i="2"/>
  <c r="J660" i="2"/>
  <c r="J658" i="2"/>
  <c r="J652" i="2"/>
  <c r="J648" i="2"/>
  <c r="J644" i="2"/>
  <c r="J640" i="2"/>
  <c r="J636" i="2"/>
  <c r="J632" i="2"/>
  <c r="J628" i="2"/>
  <c r="J624" i="2"/>
  <c r="J622" i="2"/>
  <c r="J616" i="2"/>
  <c r="J612" i="2"/>
  <c r="J608" i="2"/>
  <c r="J604" i="2"/>
  <c r="J600" i="2"/>
  <c r="J596" i="2"/>
  <c r="J590" i="2"/>
  <c r="J588" i="2"/>
  <c r="J584" i="2"/>
  <c r="J580" i="2"/>
  <c r="J574" i="2"/>
  <c r="J572" i="2"/>
  <c r="J1276" i="2"/>
  <c r="J1268" i="2"/>
  <c r="J1260" i="2"/>
  <c r="J1252" i="2"/>
  <c r="J1244" i="2"/>
  <c r="J1236" i="2"/>
  <c r="J1228" i="2"/>
  <c r="J1220" i="2"/>
  <c r="J1214" i="2"/>
  <c r="J1204" i="2"/>
  <c r="J1196" i="2"/>
  <c r="J1190" i="2"/>
  <c r="J1180" i="2"/>
  <c r="J1172" i="2"/>
  <c r="J1164" i="2"/>
  <c r="J1158" i="2"/>
  <c r="J1148" i="2"/>
  <c r="J1140" i="2"/>
  <c r="J1132" i="2"/>
  <c r="J1124" i="2"/>
  <c r="J1118" i="2"/>
  <c r="J1108" i="2"/>
  <c r="J1100" i="2"/>
  <c r="J1092" i="2"/>
  <c r="J1084" i="2"/>
  <c r="J1076" i="2"/>
  <c r="J1068" i="2"/>
  <c r="J1060" i="2"/>
  <c r="J1057" i="2"/>
  <c r="J1053" i="2"/>
  <c r="J1049" i="2"/>
  <c r="J1045" i="2"/>
  <c r="J1041" i="2"/>
  <c r="J1037" i="2"/>
  <c r="J1033" i="2"/>
  <c r="J1029" i="2"/>
  <c r="J1025" i="2"/>
  <c r="J1021" i="2"/>
  <c r="J1017" i="2"/>
  <c r="J1013" i="2"/>
  <c r="J1009" i="2"/>
  <c r="J1005" i="2"/>
  <c r="J1001" i="2"/>
  <c r="J997" i="2"/>
  <c r="J993" i="2"/>
  <c r="J989" i="2"/>
  <c r="J985" i="2"/>
  <c r="J981" i="2"/>
  <c r="J977" i="2"/>
  <c r="J973" i="2"/>
  <c r="J969" i="2"/>
  <c r="J965" i="2"/>
  <c r="J959" i="2"/>
  <c r="J955" i="2"/>
  <c r="J953" i="2"/>
  <c r="J949" i="2"/>
  <c r="J945" i="2"/>
  <c r="J941" i="2"/>
  <c r="J937" i="2"/>
  <c r="J933" i="2"/>
  <c r="J929" i="2"/>
  <c r="J925" i="2"/>
  <c r="J921" i="2"/>
  <c r="J917" i="2"/>
  <c r="J913" i="2"/>
  <c r="J909" i="2"/>
  <c r="J905" i="2"/>
  <c r="J901" i="2"/>
  <c r="J897" i="2"/>
  <c r="J893" i="2"/>
  <c r="J889" i="2"/>
  <c r="J885" i="2"/>
  <c r="J881" i="2"/>
  <c r="J877" i="2"/>
  <c r="J873" i="2"/>
  <c r="J869" i="2"/>
  <c r="J865" i="2"/>
  <c r="J861" i="2"/>
  <c r="J857" i="2"/>
  <c r="J853" i="2"/>
  <c r="J851" i="2"/>
  <c r="J845" i="2"/>
  <c r="J841" i="2"/>
  <c r="J837" i="2"/>
  <c r="J833" i="2"/>
  <c r="J1274" i="2"/>
  <c r="J1266" i="2"/>
  <c r="J1258" i="2"/>
  <c r="J1250" i="2"/>
  <c r="J1242" i="2"/>
  <c r="J1234" i="2"/>
  <c r="J1226" i="2"/>
  <c r="J1218" i="2"/>
  <c r="J1210" i="2"/>
  <c r="J1202" i="2"/>
  <c r="J1194" i="2"/>
  <c r="J1186" i="2"/>
  <c r="J1178" i="2"/>
  <c r="J1170" i="2"/>
  <c r="J1162" i="2"/>
  <c r="J1154" i="2"/>
  <c r="J1146" i="2"/>
  <c r="J1138" i="2"/>
  <c r="J1130" i="2"/>
  <c r="J1122" i="2"/>
  <c r="J1114" i="2"/>
  <c r="J1106" i="2"/>
  <c r="J1098" i="2"/>
  <c r="J1090" i="2"/>
  <c r="J1082" i="2"/>
  <c r="J1074" i="2"/>
  <c r="J1066" i="2"/>
  <c r="J1058" i="2"/>
  <c r="J1054" i="2"/>
  <c r="J1050" i="2"/>
  <c r="J1046" i="2"/>
  <c r="J1042" i="2"/>
  <c r="J1038" i="2"/>
  <c r="J1034" i="2"/>
  <c r="J1030" i="2"/>
  <c r="J1026" i="2"/>
  <c r="J1022" i="2"/>
  <c r="J1018" i="2"/>
  <c r="J1014" i="2"/>
  <c r="J1010" i="2"/>
  <c r="J1006" i="2"/>
  <c r="J1002" i="2"/>
  <c r="J998" i="2"/>
  <c r="J994" i="2"/>
  <c r="J990" i="2"/>
  <c r="J986" i="2"/>
  <c r="J982" i="2"/>
  <c r="J978" i="2"/>
  <c r="J974" i="2"/>
  <c r="J970" i="2"/>
  <c r="J966" i="2"/>
  <c r="J962" i="2"/>
  <c r="J960" i="2"/>
  <c r="J956" i="2"/>
  <c r="J950" i="2"/>
  <c r="J946" i="2"/>
  <c r="J942" i="2"/>
  <c r="J938" i="2"/>
  <c r="J934" i="2"/>
  <c r="J930" i="2"/>
  <c r="J926" i="2"/>
  <c r="J922" i="2"/>
  <c r="J918" i="2"/>
  <c r="J914" i="2"/>
  <c r="J910" i="2"/>
  <c r="J906" i="2"/>
  <c r="J902" i="2"/>
  <c r="J898" i="2"/>
  <c r="J894" i="2"/>
  <c r="J890" i="2"/>
  <c r="J886" i="2"/>
  <c r="J882" i="2"/>
  <c r="J878" i="2"/>
  <c r="J874" i="2"/>
  <c r="J870" i="2"/>
  <c r="J866" i="2"/>
  <c r="J862" i="2"/>
  <c r="J858" i="2"/>
  <c r="J854" i="2"/>
  <c r="J848" i="2"/>
  <c r="J846" i="2"/>
  <c r="J842" i="2"/>
  <c r="J838" i="2"/>
  <c r="J834" i="2"/>
  <c r="J830" i="2"/>
  <c r="J826" i="2"/>
  <c r="J822" i="2"/>
  <c r="J818" i="2"/>
  <c r="J814" i="2"/>
  <c r="J810" i="2"/>
  <c r="J806" i="2"/>
  <c r="J804" i="2"/>
  <c r="J798" i="2"/>
  <c r="J794" i="2"/>
  <c r="J790" i="2"/>
  <c r="J786" i="2"/>
  <c r="J782" i="2"/>
  <c r="J778" i="2"/>
  <c r="J774" i="2"/>
  <c r="J768" i="2"/>
  <c r="J766" i="2"/>
  <c r="J762" i="2"/>
  <c r="J758" i="2"/>
  <c r="J752" i="2"/>
  <c r="J750" i="2"/>
  <c r="J746" i="2"/>
  <c r="J742" i="2"/>
  <c r="J738" i="2"/>
  <c r="J734" i="2"/>
  <c r="J730" i="2"/>
  <c r="J726" i="2"/>
  <c r="J722" i="2"/>
  <c r="J718" i="2"/>
  <c r="J714" i="2"/>
  <c r="J710" i="2"/>
  <c r="J706" i="2"/>
  <c r="J702" i="2"/>
  <c r="J698" i="2"/>
  <c r="J694" i="2"/>
  <c r="J690" i="2"/>
  <c r="J686" i="2"/>
  <c r="J682" i="2"/>
  <c r="J674" i="2"/>
  <c r="J678" i="2"/>
  <c r="J670" i="2"/>
  <c r="J666" i="2"/>
  <c r="J662" i="2"/>
  <c r="J656" i="2"/>
  <c r="J654" i="2"/>
  <c r="J650" i="2"/>
  <c r="J646" i="2"/>
  <c r="J642" i="2"/>
  <c r="J638" i="2"/>
  <c r="J634" i="2"/>
  <c r="J630" i="2"/>
  <c r="J626" i="2"/>
  <c r="J620" i="2"/>
  <c r="J618" i="2"/>
  <c r="J614" i="2"/>
  <c r="J610" i="2"/>
  <c r="J606" i="2"/>
  <c r="J598" i="2"/>
  <c r="J602" i="2"/>
  <c r="J594" i="2"/>
  <c r="J592" i="2"/>
  <c r="J586" i="2"/>
  <c r="J582" i="2"/>
  <c r="J578" i="2"/>
  <c r="J576" i="2"/>
  <c r="J829" i="2"/>
  <c r="J821" i="2"/>
  <c r="J813" i="2"/>
  <c r="J803" i="2"/>
  <c r="J797" i="2"/>
  <c r="J789" i="2"/>
  <c r="J781" i="2"/>
  <c r="J773" i="2"/>
  <c r="J765" i="2"/>
  <c r="J757" i="2"/>
  <c r="J749" i="2"/>
  <c r="J741" i="2"/>
  <c r="J733" i="2"/>
  <c r="J725" i="2"/>
  <c r="J717" i="2"/>
  <c r="J709" i="2"/>
  <c r="J701" i="2"/>
  <c r="J693" i="2"/>
  <c r="J685" i="2"/>
  <c r="J677" i="2"/>
  <c r="J669" i="2"/>
  <c r="J661" i="2"/>
  <c r="J653" i="2"/>
  <c r="J645" i="2"/>
  <c r="J637" i="2"/>
  <c r="J629" i="2"/>
  <c r="J623" i="2"/>
  <c r="J613" i="2"/>
  <c r="J605" i="2"/>
  <c r="J597" i="2"/>
  <c r="J589" i="2"/>
  <c r="J581" i="2"/>
  <c r="J573" i="2"/>
  <c r="J569" i="2"/>
  <c r="J565" i="2"/>
  <c r="J561" i="2"/>
  <c r="J557" i="2"/>
  <c r="J553" i="2"/>
  <c r="J549" i="2"/>
  <c r="J545" i="2"/>
  <c r="J541" i="2"/>
  <c r="J537" i="2"/>
  <c r="J533" i="2"/>
  <c r="J529" i="2"/>
  <c r="J525" i="2"/>
  <c r="J521" i="2"/>
  <c r="J517" i="2"/>
  <c r="J513" i="2"/>
  <c r="J509" i="2"/>
  <c r="J505" i="2"/>
  <c r="J501" i="2"/>
  <c r="J497" i="2"/>
  <c r="J493" i="2"/>
  <c r="J487" i="2"/>
  <c r="J485" i="2"/>
  <c r="J481" i="2"/>
  <c r="J477" i="2"/>
  <c r="J475" i="2"/>
  <c r="J469" i="2"/>
  <c r="J465" i="2"/>
  <c r="J461" i="2"/>
  <c r="J457" i="2"/>
  <c r="J453" i="2"/>
  <c r="J449" i="2"/>
  <c r="J445" i="2"/>
  <c r="J441" i="2"/>
  <c r="J437" i="2"/>
  <c r="J433" i="2"/>
  <c r="J429" i="2"/>
  <c r="J425" i="2"/>
  <c r="J421" i="2"/>
  <c r="J417" i="2"/>
  <c r="J415" i="2"/>
  <c r="J409" i="2"/>
  <c r="J405" i="2"/>
  <c r="J403" i="2"/>
  <c r="J397" i="2"/>
  <c r="J395" i="2"/>
  <c r="J389" i="2"/>
  <c r="J385" i="2"/>
  <c r="J381" i="2"/>
  <c r="J377" i="2"/>
  <c r="J373" i="2"/>
  <c r="J369" i="2"/>
  <c r="J365" i="2"/>
  <c r="J361" i="2"/>
  <c r="J357" i="2"/>
  <c r="J353" i="2"/>
  <c r="J349" i="2"/>
  <c r="J345" i="2"/>
  <c r="J343" i="2"/>
  <c r="J337" i="2"/>
  <c r="J333" i="2"/>
  <c r="J329" i="2"/>
  <c r="J325" i="2"/>
  <c r="J321" i="2"/>
  <c r="J317" i="2"/>
  <c r="J313" i="2"/>
  <c r="J309" i="2"/>
  <c r="J305" i="2"/>
  <c r="J301" i="2"/>
  <c r="J297" i="2"/>
  <c r="J293" i="2"/>
  <c r="J289" i="2"/>
  <c r="J285" i="2"/>
  <c r="J281" i="2"/>
  <c r="J277" i="2"/>
  <c r="J273" i="2"/>
  <c r="J269" i="2"/>
  <c r="J265" i="2"/>
  <c r="J261" i="2"/>
  <c r="J257" i="2"/>
  <c r="J827" i="2"/>
  <c r="J819" i="2"/>
  <c r="J811" i="2"/>
  <c r="J805" i="2"/>
  <c r="J795" i="2"/>
  <c r="J787" i="2"/>
  <c r="J779" i="2"/>
  <c r="J769" i="2"/>
  <c r="J763" i="2"/>
  <c r="J753" i="2"/>
  <c r="J747" i="2"/>
  <c r="J739" i="2"/>
  <c r="J731" i="2"/>
  <c r="J723" i="2"/>
  <c r="J715" i="2"/>
  <c r="J707" i="2"/>
  <c r="J699" i="2"/>
  <c r="J691" i="2"/>
  <c r="J683" i="2"/>
  <c r="J679" i="2"/>
  <c r="J667" i="2"/>
  <c r="J657" i="2"/>
  <c r="J651" i="2"/>
  <c r="J643" i="2"/>
  <c r="J635" i="2"/>
  <c r="J627" i="2"/>
  <c r="J619" i="2"/>
  <c r="J611" i="2"/>
  <c r="J599" i="2"/>
  <c r="J595" i="2"/>
  <c r="J587" i="2"/>
  <c r="J579" i="2"/>
  <c r="J570" i="2"/>
  <c r="J566" i="2"/>
  <c r="J562" i="2"/>
  <c r="J558" i="2"/>
  <c r="J554" i="2"/>
  <c r="J550" i="2"/>
  <c r="J546" i="2"/>
  <c r="J542" i="2"/>
  <c r="J538" i="2"/>
  <c r="J534" i="2"/>
  <c r="J530" i="2"/>
  <c r="J526" i="2"/>
  <c r="J522" i="2"/>
  <c r="J518" i="2"/>
  <c r="J514" i="2"/>
  <c r="J510" i="2"/>
  <c r="J506" i="2"/>
  <c r="J502" i="2"/>
  <c r="J498" i="2"/>
  <c r="J494" i="2"/>
  <c r="J490" i="2"/>
  <c r="J488" i="2"/>
  <c r="J482" i="2"/>
  <c r="J478" i="2"/>
  <c r="J472" i="2"/>
  <c r="J470" i="2"/>
  <c r="J466" i="2"/>
  <c r="J462" i="2"/>
  <c r="J458" i="2"/>
  <c r="J454" i="2"/>
  <c r="J450" i="2"/>
  <c r="J446" i="2"/>
  <c r="J442" i="2"/>
  <c r="J438" i="2"/>
  <c r="J434" i="2"/>
  <c r="J430" i="2"/>
  <c r="J426" i="2"/>
  <c r="J422" i="2"/>
  <c r="J418" i="2"/>
  <c r="J412" i="2"/>
  <c r="J410" i="2"/>
  <c r="J406" i="2"/>
  <c r="J400" i="2"/>
  <c r="J398" i="2"/>
  <c r="J392" i="2"/>
  <c r="J390" i="2"/>
  <c r="J386" i="2"/>
  <c r="J382" i="2"/>
  <c r="J378" i="2"/>
  <c r="J374" i="2"/>
  <c r="J370" i="2"/>
  <c r="J366" i="2"/>
  <c r="J362" i="2"/>
  <c r="J358" i="2"/>
  <c r="J354" i="2"/>
  <c r="J350" i="2"/>
  <c r="J346" i="2"/>
  <c r="J340" i="2"/>
  <c r="J338" i="2"/>
  <c r="J334" i="2"/>
  <c r="J330" i="2"/>
  <c r="J326" i="2"/>
  <c r="J322" i="2"/>
  <c r="J318" i="2"/>
  <c r="J314" i="2"/>
  <c r="J310" i="2"/>
  <c r="J306" i="2"/>
  <c r="J302" i="2"/>
  <c r="J298" i="2"/>
  <c r="J294" i="2"/>
  <c r="J290" i="2"/>
  <c r="J286" i="2"/>
  <c r="J282" i="2"/>
  <c r="J278" i="2"/>
  <c r="J274" i="2"/>
  <c r="J270" i="2"/>
  <c r="J266" i="2"/>
  <c r="J262" i="2"/>
  <c r="J258" i="2"/>
  <c r="J254" i="2"/>
  <c r="J250" i="2"/>
  <c r="J246" i="2"/>
  <c r="J242" i="2"/>
  <c r="J238" i="2"/>
  <c r="J234" i="2"/>
  <c r="J230" i="2"/>
  <c r="J226" i="2"/>
  <c r="J222" i="2"/>
  <c r="J218" i="2"/>
  <c r="J214" i="2"/>
  <c r="J210" i="2"/>
  <c r="J206" i="2"/>
  <c r="J202" i="2"/>
  <c r="J198" i="2"/>
  <c r="J194" i="2"/>
  <c r="J190" i="2"/>
  <c r="J186" i="2"/>
  <c r="J182" i="2"/>
  <c r="J178" i="2"/>
  <c r="J176" i="2"/>
  <c r="J170" i="2"/>
  <c r="J166" i="2"/>
  <c r="J162" i="2"/>
  <c r="J158" i="2"/>
  <c r="J154" i="2"/>
  <c r="J150" i="2"/>
  <c r="J146" i="2"/>
  <c r="J142" i="2"/>
  <c r="J138" i="2"/>
  <c r="J134" i="2"/>
  <c r="J130" i="2"/>
  <c r="J126" i="2"/>
  <c r="J122" i="2"/>
  <c r="J118" i="2"/>
  <c r="J114" i="2"/>
  <c r="J110" i="2"/>
  <c r="J106" i="2"/>
  <c r="J102" i="2"/>
  <c r="J98" i="2"/>
  <c r="J94" i="2"/>
  <c r="J90" i="2"/>
  <c r="J86" i="2"/>
  <c r="J80" i="2"/>
  <c r="J78" i="2"/>
  <c r="J74" i="2"/>
  <c r="J70" i="2"/>
  <c r="J66" i="2"/>
  <c r="J62" i="2"/>
  <c r="J58" i="2"/>
  <c r="J54" i="2"/>
  <c r="J50" i="2"/>
  <c r="J46" i="2"/>
  <c r="J42" i="2"/>
  <c r="J40" i="2"/>
  <c r="J34" i="2"/>
  <c r="J30" i="2"/>
  <c r="J26" i="2"/>
  <c r="J825" i="2"/>
  <c r="J817" i="2"/>
  <c r="J809" i="2"/>
  <c r="J801" i="2"/>
  <c r="J793" i="2"/>
  <c r="J785" i="2"/>
  <c r="J777" i="2"/>
  <c r="J771" i="2"/>
  <c r="J761" i="2"/>
  <c r="J755" i="2"/>
  <c r="J745" i="2"/>
  <c r="J737" i="2"/>
  <c r="J729" i="2"/>
  <c r="J721" i="2"/>
  <c r="J713" i="2"/>
  <c r="J705" i="2"/>
  <c r="J697" i="2"/>
  <c r="J689" i="2"/>
  <c r="J681" i="2"/>
  <c r="J673" i="2"/>
  <c r="J665" i="2"/>
  <c r="J659" i="2"/>
  <c r="J649" i="2"/>
  <c r="J641" i="2"/>
  <c r="J633" i="2"/>
  <c r="J625" i="2"/>
  <c r="J617" i="2"/>
  <c r="J609" i="2"/>
  <c r="J601" i="2"/>
  <c r="J591" i="2"/>
  <c r="J585" i="2"/>
  <c r="J575" i="2"/>
  <c r="J571" i="2"/>
  <c r="J567" i="2"/>
  <c r="J563" i="2"/>
  <c r="J559" i="2"/>
  <c r="J555" i="2"/>
  <c r="J551" i="2"/>
  <c r="J547" i="2"/>
  <c r="J543" i="2"/>
  <c r="J539" i="2"/>
  <c r="J535" i="2"/>
  <c r="J531" i="2"/>
  <c r="J527" i="2"/>
  <c r="J523" i="2"/>
  <c r="J519" i="2"/>
  <c r="J515" i="2"/>
  <c r="J511" i="2"/>
  <c r="J507" i="2"/>
  <c r="J503" i="2"/>
  <c r="J499" i="2"/>
  <c r="J495" i="2"/>
  <c r="J491" i="2"/>
  <c r="J489" i="2"/>
  <c r="J483" i="2"/>
  <c r="J479" i="2"/>
  <c r="J473" i="2"/>
  <c r="J471" i="2"/>
  <c r="J467" i="2"/>
  <c r="J463" i="2"/>
  <c r="J459" i="2"/>
  <c r="J455" i="2"/>
  <c r="J451" i="2"/>
  <c r="J447" i="2"/>
  <c r="J443" i="2"/>
  <c r="J439" i="2"/>
  <c r="J435" i="2"/>
  <c r="J431" i="2"/>
  <c r="J427" i="2"/>
  <c r="J423" i="2"/>
  <c r="J419" i="2"/>
  <c r="J413" i="2"/>
  <c r="J411" i="2"/>
  <c r="J407" i="2"/>
  <c r="J401" i="2"/>
  <c r="J399" i="2"/>
  <c r="J393" i="2"/>
  <c r="J391" i="2"/>
  <c r="J387" i="2"/>
  <c r="J383" i="2"/>
  <c r="J379" i="2"/>
  <c r="J375" i="2"/>
  <c r="J371" i="2"/>
  <c r="J367" i="2"/>
  <c r="J363" i="2"/>
  <c r="J359" i="2"/>
  <c r="J355" i="2"/>
  <c r="J351" i="2"/>
  <c r="J347" i="2"/>
  <c r="J341" i="2"/>
  <c r="J339" i="2"/>
  <c r="J335" i="2"/>
  <c r="J331" i="2"/>
  <c r="J327" i="2"/>
  <c r="J323" i="2"/>
  <c r="J319" i="2"/>
  <c r="J315" i="2"/>
  <c r="J311" i="2"/>
  <c r="J307" i="2"/>
  <c r="J303" i="2"/>
  <c r="J299" i="2"/>
  <c r="J295" i="2"/>
  <c r="J291" i="2"/>
  <c r="J287" i="2"/>
  <c r="J283" i="2"/>
  <c r="J279" i="2"/>
  <c r="J275" i="2"/>
  <c r="J271" i="2"/>
  <c r="J267" i="2"/>
  <c r="J263" i="2"/>
  <c r="J259" i="2"/>
  <c r="J255" i="2"/>
  <c r="J823" i="2"/>
  <c r="J815" i="2"/>
  <c r="J807" i="2"/>
  <c r="J799" i="2"/>
  <c r="J791" i="2"/>
  <c r="J783" i="2"/>
  <c r="J775" i="2"/>
  <c r="J767" i="2"/>
  <c r="J759" i="2"/>
  <c r="J751" i="2"/>
  <c r="J743" i="2"/>
  <c r="J735" i="2"/>
  <c r="J727" i="2"/>
  <c r="J719" i="2"/>
  <c r="J711" i="2"/>
  <c r="J703" i="2"/>
  <c r="J695" i="2"/>
  <c r="J687" i="2"/>
  <c r="J675" i="2"/>
  <c r="J671" i="2"/>
  <c r="J663" i="2"/>
  <c r="J655" i="2"/>
  <c r="J647" i="2"/>
  <c r="J639" i="2"/>
  <c r="J631" i="2"/>
  <c r="J621" i="2"/>
  <c r="J615" i="2"/>
  <c r="J607" i="2"/>
  <c r="J603" i="2"/>
  <c r="J593" i="2"/>
  <c r="J583" i="2"/>
  <c r="J577" i="2"/>
  <c r="J568" i="2"/>
  <c r="J564" i="2"/>
  <c r="J560" i="2"/>
  <c r="J556" i="2"/>
  <c r="J552" i="2"/>
  <c r="J548" i="2"/>
  <c r="J544" i="2"/>
  <c r="J540" i="2"/>
  <c r="J536" i="2"/>
  <c r="J532" i="2"/>
  <c r="J528" i="2"/>
  <c r="J524" i="2"/>
  <c r="J520" i="2"/>
  <c r="J516" i="2"/>
  <c r="J512" i="2"/>
  <c r="J508" i="2"/>
  <c r="J504" i="2"/>
  <c r="J500" i="2"/>
  <c r="J496" i="2"/>
  <c r="J492" i="2"/>
  <c r="J486" i="2"/>
  <c r="J484" i="2"/>
  <c r="J480" i="2"/>
  <c r="J476" i="2"/>
  <c r="J474" i="2"/>
  <c r="J468" i="2"/>
  <c r="J464" i="2"/>
  <c r="J460" i="2"/>
  <c r="J456" i="2"/>
  <c r="J452" i="2"/>
  <c r="J448" i="2"/>
  <c r="J444" i="2"/>
  <c r="J440" i="2"/>
  <c r="J436" i="2"/>
  <c r="J432" i="2"/>
  <c r="J428" i="2"/>
  <c r="J424" i="2"/>
  <c r="J420" i="2"/>
  <c r="J416" i="2"/>
  <c r="J414" i="2"/>
  <c r="J408" i="2"/>
  <c r="J404" i="2"/>
  <c r="J402" i="2"/>
  <c r="J396" i="2"/>
  <c r="J394" i="2"/>
  <c r="J388" i="2"/>
  <c r="J384" i="2"/>
  <c r="J380" i="2"/>
  <c r="J376" i="2"/>
  <c r="J372" i="2"/>
  <c r="J368" i="2"/>
  <c r="J364" i="2"/>
  <c r="J360" i="2"/>
  <c r="J356" i="2"/>
  <c r="J352" i="2"/>
  <c r="J348" i="2"/>
  <c r="J344" i="2"/>
  <c r="J342" i="2"/>
  <c r="J336" i="2"/>
  <c r="J332" i="2"/>
  <c r="J328" i="2"/>
  <c r="J324" i="2"/>
  <c r="J320" i="2"/>
  <c r="J316" i="2"/>
  <c r="J312" i="2"/>
  <c r="J308" i="2"/>
  <c r="J304" i="2"/>
  <c r="J300" i="2"/>
  <c r="J296" i="2"/>
  <c r="J292" i="2"/>
  <c r="J288" i="2"/>
  <c r="J284" i="2"/>
  <c r="J280" i="2"/>
  <c r="J276" i="2"/>
  <c r="J272" i="2"/>
  <c r="J268" i="2"/>
  <c r="J264" i="2"/>
  <c r="J260" i="2"/>
  <c r="J256" i="2"/>
  <c r="J252" i="2"/>
  <c r="J248" i="2"/>
  <c r="J244" i="2"/>
  <c r="J240" i="2"/>
  <c r="J236" i="2"/>
  <c r="J232" i="2"/>
  <c r="J228" i="2"/>
  <c r="J224" i="2"/>
  <c r="J220" i="2"/>
  <c r="J216" i="2"/>
  <c r="J212" i="2"/>
  <c r="J208" i="2"/>
  <c r="J204" i="2"/>
  <c r="J200" i="2"/>
  <c r="J196" i="2"/>
  <c r="J192" i="2"/>
  <c r="J188" i="2"/>
  <c r="J184" i="2"/>
  <c r="J180" i="2"/>
  <c r="J174" i="2"/>
  <c r="J172" i="2"/>
  <c r="J168" i="2"/>
  <c r="J164" i="2"/>
  <c r="J160" i="2"/>
  <c r="J156" i="2"/>
  <c r="J152" i="2"/>
  <c r="J148" i="2"/>
  <c r="J144" i="2"/>
  <c r="J140" i="2"/>
  <c r="J136" i="2"/>
  <c r="J132" i="2"/>
  <c r="J128" i="2"/>
  <c r="J124" i="2"/>
  <c r="J120" i="2"/>
  <c r="J116" i="2"/>
  <c r="J112" i="2"/>
  <c r="J108" i="2"/>
  <c r="J104" i="2"/>
  <c r="J100" i="2"/>
  <c r="J96" i="2"/>
  <c r="J92" i="2"/>
  <c r="J88" i="2"/>
  <c r="J84" i="2"/>
  <c r="J82" i="2"/>
  <c r="J76" i="2"/>
  <c r="J72" i="2"/>
  <c r="J68" i="2"/>
  <c r="J64" i="2"/>
  <c r="J60" i="2"/>
  <c r="J56" i="2"/>
  <c r="J52" i="2"/>
  <c r="J48" i="2"/>
  <c r="J44" i="2"/>
  <c r="J38" i="2"/>
  <c r="J36" i="2"/>
  <c r="J32" i="2"/>
  <c r="J24" i="2"/>
  <c r="J28" i="2"/>
  <c r="J20" i="2"/>
  <c r="J253" i="2"/>
  <c r="J245" i="2"/>
  <c r="J237" i="2"/>
  <c r="J229" i="2"/>
  <c r="J221" i="2"/>
  <c r="J213" i="2"/>
  <c r="J205" i="2"/>
  <c r="J197" i="2"/>
  <c r="J189" i="2"/>
  <c r="J181" i="2"/>
  <c r="J173" i="2"/>
  <c r="J165" i="2"/>
  <c r="J157" i="2"/>
  <c r="J149" i="2"/>
  <c r="J141" i="2"/>
  <c r="J133" i="2"/>
  <c r="J125" i="2"/>
  <c r="J117" i="2"/>
  <c r="J109" i="2"/>
  <c r="J101" i="2"/>
  <c r="J93" i="2"/>
  <c r="J85" i="2"/>
  <c r="J77" i="2"/>
  <c r="J69" i="2"/>
  <c r="J61" i="2"/>
  <c r="J53" i="2"/>
  <c r="J45" i="2"/>
  <c r="J37" i="2"/>
  <c r="J25" i="2"/>
  <c r="J23" i="2"/>
  <c r="J16" i="2"/>
  <c r="J10" i="2"/>
  <c r="J8" i="2"/>
  <c r="J4" i="2"/>
  <c r="J251" i="2"/>
  <c r="J243" i="2"/>
  <c r="J235" i="2"/>
  <c r="J227" i="2"/>
  <c r="J219" i="2"/>
  <c r="J211" i="2"/>
  <c r="J203" i="2"/>
  <c r="J195" i="2"/>
  <c r="J187" i="2"/>
  <c r="J179" i="2"/>
  <c r="J171" i="2"/>
  <c r="J163" i="2"/>
  <c r="J155" i="2"/>
  <c r="J147" i="2"/>
  <c r="J139" i="2"/>
  <c r="J131" i="2"/>
  <c r="J123" i="2"/>
  <c r="J115" i="2"/>
  <c r="J107" i="2"/>
  <c r="J99" i="2"/>
  <c r="J91" i="2"/>
  <c r="J81" i="2"/>
  <c r="J75" i="2"/>
  <c r="J67" i="2"/>
  <c r="J59" i="2"/>
  <c r="J51" i="2"/>
  <c r="J43" i="2"/>
  <c r="J35" i="2"/>
  <c r="J27" i="2"/>
  <c r="J21" i="2"/>
  <c r="J17" i="2"/>
  <c r="J11" i="2"/>
  <c r="J9" i="2"/>
  <c r="J5" i="2"/>
  <c r="J249" i="2"/>
  <c r="J241" i="2"/>
  <c r="J233" i="2"/>
  <c r="J225" i="2"/>
  <c r="J217" i="2"/>
  <c r="J209" i="2"/>
  <c r="J201" i="2"/>
  <c r="J193" i="2"/>
  <c r="J185" i="2"/>
  <c r="J175" i="2"/>
  <c r="J169" i="2"/>
  <c r="J161" i="2"/>
  <c r="J153" i="2"/>
  <c r="J145" i="2"/>
  <c r="J137" i="2"/>
  <c r="J129" i="2"/>
  <c r="J121" i="2"/>
  <c r="J113" i="2"/>
  <c r="J105" i="2"/>
  <c r="J97" i="2"/>
  <c r="J89" i="2"/>
  <c r="J83" i="2"/>
  <c r="J73" i="2"/>
  <c r="J65" i="2"/>
  <c r="J57" i="2"/>
  <c r="J49" i="2"/>
  <c r="J39" i="2"/>
  <c r="J33" i="2"/>
  <c r="J29" i="2"/>
  <c r="J18" i="2"/>
  <c r="J14" i="2"/>
  <c r="J12" i="2"/>
  <c r="J6" i="2"/>
  <c r="J2" i="2"/>
  <c r="J247" i="2"/>
  <c r="J239" i="2"/>
  <c r="J231" i="2"/>
  <c r="J223" i="2"/>
  <c r="J215" i="2"/>
  <c r="J207" i="2"/>
  <c r="J199" i="2"/>
  <c r="J191" i="2"/>
  <c r="J183" i="2"/>
  <c r="J177" i="2"/>
  <c r="J167" i="2"/>
  <c r="J159" i="2"/>
  <c r="J151" i="2"/>
  <c r="J143" i="2"/>
  <c r="J135" i="2"/>
  <c r="J127" i="2"/>
  <c r="J119" i="2"/>
  <c r="J111" i="2"/>
  <c r="J103" i="2"/>
  <c r="J95" i="2"/>
  <c r="J87" i="2"/>
  <c r="J79" i="2"/>
  <c r="J71" i="2"/>
  <c r="J63" i="2"/>
  <c r="J55" i="2"/>
  <c r="J47" i="2"/>
  <c r="J41" i="2"/>
  <c r="J31" i="2"/>
  <c r="J22" i="2"/>
  <c r="J19" i="2"/>
  <c r="J15" i="2"/>
  <c r="J13" i="2"/>
  <c r="J7" i="2"/>
  <c r="J3" i="2"/>
  <c r="K1344" i="2" l="1"/>
  <c r="K1705" i="2"/>
  <c r="K1617" i="2"/>
  <c r="K1545" i="2"/>
  <c r="K1439" i="2"/>
  <c r="K1228" i="2"/>
  <c r="K990" i="2"/>
  <c r="K808" i="2"/>
  <c r="K666" i="2"/>
  <c r="K1133" i="2"/>
  <c r="K465" i="2"/>
  <c r="K270" i="2"/>
  <c r="K1511" i="2"/>
  <c r="K1342" i="2"/>
  <c r="K1227" i="2"/>
  <c r="K959" i="2"/>
  <c r="K269" i="2"/>
  <c r="K1693" i="2"/>
  <c r="K1437" i="2"/>
  <c r="K1226" i="2"/>
  <c r="K456" i="2"/>
  <c r="K1751" i="2"/>
  <c r="K1599" i="2"/>
  <c r="K1403" i="2"/>
  <c r="K1078" i="2"/>
  <c r="K393" i="2"/>
  <c r="K1666" i="2"/>
  <c r="K1508" i="2"/>
  <c r="K1326" i="2"/>
  <c r="K1077" i="2"/>
  <c r="K392" i="2"/>
  <c r="K1665" i="2"/>
  <c r="K1491" i="2"/>
  <c r="K1289" i="2"/>
  <c r="K1076" i="2"/>
  <c r="K896" i="2"/>
  <c r="K141" i="2"/>
  <c r="K1664" i="2"/>
  <c r="K1400" i="2"/>
  <c r="K1207" i="2"/>
  <c r="K894" i="2"/>
  <c r="K140" i="2"/>
  <c r="K1663" i="2"/>
  <c r="K1489" i="2"/>
  <c r="K1287" i="2"/>
  <c r="K1055" i="2"/>
  <c r="K892" i="2"/>
  <c r="K139" i="2"/>
  <c r="K1736" i="2"/>
  <c r="K1651" i="2"/>
  <c r="K1561" i="2"/>
  <c r="K1455" i="2"/>
  <c r="K1382" i="2"/>
  <c r="K1286" i="2"/>
  <c r="K1164" i="2"/>
  <c r="K1051" i="2"/>
  <c r="K872" i="2"/>
  <c r="K700" i="2"/>
  <c r="K492" i="2"/>
  <c r="K349" i="2"/>
  <c r="K138" i="2"/>
  <c r="K1616" i="2"/>
  <c r="K1438" i="2"/>
  <c r="K1132" i="2"/>
  <c r="K464" i="2"/>
  <c r="K1752" i="2"/>
  <c r="K1510" i="2"/>
  <c r="K1328" i="2"/>
  <c r="K1079" i="2"/>
  <c r="K957" i="2"/>
  <c r="K233" i="2"/>
  <c r="K1509" i="2"/>
  <c r="K1327" i="2"/>
  <c r="K1225" i="2"/>
  <c r="K956" i="2"/>
  <c r="K232" i="2"/>
  <c r="K1598" i="2"/>
  <c r="K1402" i="2"/>
  <c r="K1209" i="2"/>
  <c r="K897" i="2"/>
  <c r="K231" i="2"/>
  <c r="K1597" i="2"/>
  <c r="K1401" i="2"/>
  <c r="K1208" i="2"/>
  <c r="K388" i="2"/>
  <c r="K1738" i="2"/>
  <c r="K1490" i="2"/>
  <c r="K1288" i="2"/>
  <c r="K1056" i="2"/>
  <c r="K387" i="2"/>
  <c r="K1737" i="2"/>
  <c r="K1562" i="2"/>
  <c r="K1383" i="2"/>
  <c r="K1165" i="2"/>
  <c r="K351" i="2"/>
  <c r="K1710" i="2"/>
  <c r="K1647" i="2"/>
  <c r="K1560" i="2"/>
  <c r="K1454" i="2"/>
  <c r="K1381" i="2"/>
  <c r="K1267" i="2"/>
  <c r="K1160" i="2"/>
  <c r="K996" i="2"/>
  <c r="K871" i="2"/>
  <c r="K695" i="2"/>
  <c r="K491" i="2"/>
  <c r="K348" i="2"/>
  <c r="K93" i="2"/>
  <c r="K1694" i="2"/>
  <c r="K603" i="2"/>
  <c r="K1615" i="2"/>
  <c r="K601" i="2"/>
  <c r="K1692" i="2"/>
  <c r="K597" i="2"/>
  <c r="K1750" i="2"/>
  <c r="K596" i="2"/>
  <c r="K1749" i="2"/>
  <c r="K561" i="2"/>
  <c r="K1563" i="2"/>
  <c r="K560" i="2"/>
  <c r="K701" i="2"/>
  <c r="K1707" i="2"/>
  <c r="K1646" i="2"/>
  <c r="K1547" i="2"/>
  <c r="K1453" i="2"/>
  <c r="K1346" i="2"/>
  <c r="K1266" i="2"/>
  <c r="K1159" i="2"/>
  <c r="K995" i="2"/>
  <c r="K864" i="2"/>
  <c r="K675" i="2"/>
  <c r="K490" i="2"/>
  <c r="K272" i="2"/>
  <c r="K92" i="2"/>
  <c r="K802" i="2"/>
  <c r="K800" i="2"/>
  <c r="K771" i="2"/>
  <c r="K769" i="2"/>
  <c r="K768" i="2"/>
  <c r="K702" i="2"/>
  <c r="K559" i="2"/>
  <c r="K1706" i="2"/>
  <c r="K1618" i="2"/>
  <c r="K1546" i="2"/>
  <c r="K1452" i="2"/>
  <c r="K1345" i="2"/>
  <c r="K1265" i="2"/>
  <c r="K1134" i="2"/>
  <c r="K991" i="2"/>
  <c r="K809" i="2"/>
  <c r="K673" i="2"/>
  <c r="K486" i="2"/>
  <c r="K271" i="2"/>
  <c r="K91" i="2"/>
  <c r="K1735" i="2"/>
  <c r="K1645" i="2"/>
  <c r="K1544" i="2"/>
  <c r="K1436" i="2"/>
  <c r="K1325" i="2"/>
  <c r="K1206" i="2"/>
  <c r="K1050" i="2"/>
  <c r="K863" i="2"/>
  <c r="K767" i="2"/>
  <c r="K558" i="2"/>
  <c r="K455" i="2"/>
  <c r="K347" i="2"/>
  <c r="K90" i="2"/>
  <c r="K1766" i="2"/>
  <c r="K1724" i="2"/>
  <c r="K1680" i="2"/>
  <c r="K1633" i="2"/>
  <c r="K1583" i="2"/>
  <c r="K1527" i="2"/>
  <c r="K1475" i="2"/>
  <c r="K1419" i="2"/>
  <c r="K1367" i="2"/>
  <c r="K1306" i="2"/>
  <c r="K1250" i="2"/>
  <c r="K1185" i="2"/>
  <c r="K1113" i="2"/>
  <c r="K1021" i="2"/>
  <c r="K935" i="2"/>
  <c r="K834" i="2"/>
  <c r="K743" i="2"/>
  <c r="K630" i="2"/>
  <c r="K534" i="2"/>
  <c r="K420" i="2"/>
  <c r="K315" i="2"/>
  <c r="K180" i="2"/>
  <c r="K54" i="2"/>
  <c r="K1765" i="2"/>
  <c r="K1723" i="2"/>
  <c r="K1632" i="2"/>
  <c r="K1474" i="2"/>
  <c r="K1366" i="2"/>
  <c r="K1249" i="2"/>
  <c r="K1112" i="2"/>
  <c r="K933" i="2"/>
  <c r="K833" i="2"/>
  <c r="K629" i="2"/>
  <c r="K419" i="2"/>
  <c r="K313" i="2"/>
  <c r="K53" i="2"/>
  <c r="K1764" i="2"/>
  <c r="K1722" i="2"/>
  <c r="K1678" i="2"/>
  <c r="K1631" i="2"/>
  <c r="K1581" i="2"/>
  <c r="K1525" i="2"/>
  <c r="K1473" i="2"/>
  <c r="K1417" i="2"/>
  <c r="K1365" i="2"/>
  <c r="K1304" i="2"/>
  <c r="K1248" i="2"/>
  <c r="K1183" i="2"/>
  <c r="K1108" i="2"/>
  <c r="K1019" i="2"/>
  <c r="K928" i="2"/>
  <c r="K832" i="2"/>
  <c r="K735" i="2"/>
  <c r="K628" i="2"/>
  <c r="K525" i="2"/>
  <c r="K418" i="2"/>
  <c r="K312" i="2"/>
  <c r="K178" i="2"/>
  <c r="K52" i="2"/>
  <c r="K1691" i="2"/>
  <c r="K1596" i="2"/>
  <c r="K1488" i="2"/>
  <c r="K1380" i="2"/>
  <c r="K1264" i="2"/>
  <c r="K1130" i="2"/>
  <c r="K955" i="2"/>
  <c r="K665" i="2"/>
  <c r="K229" i="2"/>
  <c r="K1679" i="2"/>
  <c r="K1582" i="2"/>
  <c r="K1526" i="2"/>
  <c r="K1418" i="2"/>
  <c r="K1305" i="2"/>
  <c r="K1184" i="2"/>
  <c r="K1020" i="2"/>
  <c r="K742" i="2"/>
  <c r="K533" i="2"/>
  <c r="K179" i="2"/>
  <c r="K1763" i="2"/>
  <c r="K1719" i="2"/>
  <c r="K1677" i="2"/>
  <c r="K1630" i="2"/>
  <c r="K1580" i="2"/>
  <c r="K1524" i="2"/>
  <c r="K1472" i="2"/>
  <c r="K1416" i="2"/>
  <c r="K1364" i="2"/>
  <c r="K1303" i="2"/>
  <c r="K1246" i="2"/>
  <c r="K1182" i="2"/>
  <c r="K1106" i="2"/>
  <c r="K1018" i="2"/>
  <c r="K927" i="2"/>
  <c r="K831" i="2"/>
  <c r="K733" i="2"/>
  <c r="K627" i="2"/>
  <c r="K524" i="2"/>
  <c r="K417" i="2"/>
  <c r="K311" i="2"/>
  <c r="K177" i="2"/>
  <c r="K51" i="2"/>
  <c r="K1734" i="2"/>
  <c r="K1676" i="2"/>
  <c r="K1611" i="2"/>
  <c r="K1539" i="2"/>
  <c r="K1467" i="2"/>
  <c r="K1395" i="2"/>
  <c r="K1320" i="2"/>
  <c r="K1241" i="2"/>
  <c r="K1153" i="2"/>
  <c r="K1043" i="2"/>
  <c r="K954" i="2"/>
  <c r="K828" i="2"/>
  <c r="K728" i="2"/>
  <c r="K587" i="2"/>
  <c r="K447" i="2"/>
  <c r="K298" i="2"/>
  <c r="K211" i="2"/>
  <c r="K36" i="2"/>
  <c r="K1731" i="2"/>
  <c r="K1675" i="2"/>
  <c r="K1610" i="2"/>
  <c r="K1522" i="2"/>
  <c r="K1450" i="2"/>
  <c r="K1378" i="2"/>
  <c r="K1279" i="2"/>
  <c r="K1180" i="2"/>
  <c r="K1074" i="2"/>
  <c r="K953" i="2"/>
  <c r="K826" i="2"/>
  <c r="K693" i="2"/>
  <c r="K556" i="2"/>
  <c r="K445" i="2"/>
  <c r="K342" i="2"/>
  <c r="K210" i="2"/>
  <c r="K35" i="2"/>
  <c r="K1746" i="2"/>
  <c r="K1688" i="2"/>
  <c r="K1627" i="2"/>
  <c r="K1557" i="2"/>
  <c r="K1465" i="2"/>
  <c r="K1413" i="2"/>
  <c r="K1339" i="2"/>
  <c r="K1239" i="2"/>
  <c r="K1151" i="2"/>
  <c r="K1015" i="2"/>
  <c r="K888" i="2"/>
  <c r="K761" i="2"/>
  <c r="K623" i="2"/>
  <c r="K483" i="2"/>
  <c r="K376" i="2"/>
  <c r="K169" i="2"/>
  <c r="K1771" i="2"/>
  <c r="K1729" i="2"/>
  <c r="K1671" i="2"/>
  <c r="K1608" i="2"/>
  <c r="K1536" i="2"/>
  <c r="K1464" i="2"/>
  <c r="K1392" i="2"/>
  <c r="K1316" i="2"/>
  <c r="K1238" i="2"/>
  <c r="K1147" i="2"/>
  <c r="K1014" i="2"/>
  <c r="K887" i="2"/>
  <c r="K760" i="2"/>
  <c r="K622" i="2"/>
  <c r="K481" i="2"/>
  <c r="K340" i="2"/>
  <c r="K295" i="2"/>
  <c r="K256" i="2"/>
  <c r="K208" i="2"/>
  <c r="K33" i="2"/>
  <c r="K1770" i="2"/>
  <c r="K1758" i="2"/>
  <c r="K1742" i="2"/>
  <c r="K1728" i="2"/>
  <c r="K1714" i="2"/>
  <c r="K1700" i="2"/>
  <c r="K1686" i="2"/>
  <c r="K1670" i="2"/>
  <c r="K1655" i="2"/>
  <c r="K1640" i="2"/>
  <c r="K1622" i="2"/>
  <c r="K1607" i="2"/>
  <c r="K1587" i="2"/>
  <c r="K1571" i="2"/>
  <c r="K1551" i="2"/>
  <c r="K1535" i="2"/>
  <c r="K1515" i="2"/>
  <c r="K1499" i="2"/>
  <c r="K1479" i="2"/>
  <c r="K1463" i="2"/>
  <c r="K1443" i="2"/>
  <c r="K1427" i="2"/>
  <c r="K1407" i="2"/>
  <c r="K1391" i="2"/>
  <c r="K1371" i="2"/>
  <c r="K1354" i="2"/>
  <c r="K1333" i="2"/>
  <c r="K1315" i="2"/>
  <c r="K1293" i="2"/>
  <c r="K1276" i="2"/>
  <c r="K1254" i="2"/>
  <c r="K1237" i="2"/>
  <c r="K1215" i="2"/>
  <c r="K1195" i="2"/>
  <c r="K1170" i="2"/>
  <c r="K1146" i="2"/>
  <c r="K1117" i="2"/>
  <c r="K1092" i="2"/>
  <c r="K1062" i="2"/>
  <c r="K1034" i="2"/>
  <c r="K1003" i="2"/>
  <c r="K975" i="2"/>
  <c r="K940" i="2"/>
  <c r="K911" i="2"/>
  <c r="K876" i="2"/>
  <c r="K848" i="2"/>
  <c r="K813" i="2"/>
  <c r="K785" i="2"/>
  <c r="K748" i="2"/>
  <c r="K717" i="2"/>
  <c r="K679" i="2"/>
  <c r="K648" i="2"/>
  <c r="K610" i="2"/>
  <c r="K576" i="2"/>
  <c r="K538" i="2"/>
  <c r="K508" i="2"/>
  <c r="K469" i="2"/>
  <c r="K439" i="2"/>
  <c r="K401" i="2"/>
  <c r="K367" i="2"/>
  <c r="K327" i="2"/>
  <c r="K289" i="2"/>
  <c r="K237" i="2"/>
  <c r="K198" i="2"/>
  <c r="K154" i="2"/>
  <c r="K115" i="2"/>
  <c r="K63" i="2"/>
  <c r="K23" i="2"/>
  <c r="K1762" i="2"/>
  <c r="K1704" i="2"/>
  <c r="K1644" i="2"/>
  <c r="K1595" i="2"/>
  <c r="K1523" i="2"/>
  <c r="K1451" i="2"/>
  <c r="K1379" i="2"/>
  <c r="K1302" i="2"/>
  <c r="K1224" i="2"/>
  <c r="K1129" i="2"/>
  <c r="K1017" i="2"/>
  <c r="K891" i="2"/>
  <c r="K766" i="2"/>
  <c r="K625" i="2"/>
  <c r="K519" i="2"/>
  <c r="K346" i="2"/>
  <c r="K119" i="2"/>
  <c r="K1747" i="2"/>
  <c r="K1689" i="2"/>
  <c r="K1628" i="2"/>
  <c r="K1574" i="2"/>
  <c r="K1502" i="2"/>
  <c r="K1430" i="2"/>
  <c r="K1358" i="2"/>
  <c r="K1301" i="2"/>
  <c r="K1222" i="2"/>
  <c r="K1128" i="2"/>
  <c r="K981" i="2"/>
  <c r="K857" i="2"/>
  <c r="K727" i="2"/>
  <c r="K586" i="2"/>
  <c r="K415" i="2"/>
  <c r="K258" i="2"/>
  <c r="K118" i="2"/>
  <c r="K1772" i="2"/>
  <c r="K1730" i="2"/>
  <c r="K1674" i="2"/>
  <c r="K1609" i="2"/>
  <c r="K1537" i="2"/>
  <c r="K1485" i="2"/>
  <c r="K1393" i="2"/>
  <c r="K1300" i="2"/>
  <c r="K1221" i="2"/>
  <c r="K1127" i="2"/>
  <c r="K1041" i="2"/>
  <c r="K917" i="2"/>
  <c r="K792" i="2"/>
  <c r="K654" i="2"/>
  <c r="K516" i="2"/>
  <c r="K341" i="2"/>
  <c r="K209" i="2"/>
  <c r="K34" i="2"/>
  <c r="K1715" i="2"/>
  <c r="K1656" i="2"/>
  <c r="K1592" i="2"/>
  <c r="K1520" i="2"/>
  <c r="K1448" i="2"/>
  <c r="K1356" i="2"/>
  <c r="K1277" i="2"/>
  <c r="K1196" i="2"/>
  <c r="K1093" i="2"/>
  <c r="K976" i="2"/>
  <c r="K849" i="2"/>
  <c r="K718" i="2"/>
  <c r="K577" i="2"/>
  <c r="K440" i="2"/>
  <c r="K77" i="2"/>
  <c r="K1769" i="2"/>
  <c r="K1755" i="2"/>
  <c r="K1741" i="2"/>
  <c r="K1727" i="2"/>
  <c r="K1713" i="2"/>
  <c r="K1699" i="2"/>
  <c r="K1683" i="2"/>
  <c r="K1669" i="2"/>
  <c r="K1654" i="2"/>
  <c r="K1639" i="2"/>
  <c r="K1621" i="2"/>
  <c r="K1606" i="2"/>
  <c r="K1586" i="2"/>
  <c r="K1570" i="2"/>
  <c r="K1550" i="2"/>
  <c r="K1534" i="2"/>
  <c r="K1514" i="2"/>
  <c r="K1498" i="2"/>
  <c r="K1478" i="2"/>
  <c r="K1462" i="2"/>
  <c r="K1442" i="2"/>
  <c r="K1426" i="2"/>
  <c r="K1406" i="2"/>
  <c r="K1390" i="2"/>
  <c r="K1370" i="2"/>
  <c r="K1353" i="2"/>
  <c r="K1332" i="2"/>
  <c r="K1314" i="2"/>
  <c r="K1292" i="2"/>
  <c r="K1275" i="2"/>
  <c r="K1253" i="2"/>
  <c r="K1236" i="2"/>
  <c r="K1214" i="2"/>
  <c r="K1194" i="2"/>
  <c r="K1169" i="2"/>
  <c r="K1145" i="2"/>
  <c r="K1116" i="2"/>
  <c r="K1091" i="2"/>
  <c r="K1060" i="2"/>
  <c r="K1033" i="2"/>
  <c r="K1002" i="2"/>
  <c r="K972" i="2"/>
  <c r="K939" i="2"/>
  <c r="K910" i="2"/>
  <c r="K875" i="2"/>
  <c r="K847" i="2"/>
  <c r="K812" i="2"/>
  <c r="K784" i="2"/>
  <c r="K747" i="2"/>
  <c r="K716" i="2"/>
  <c r="K678" i="2"/>
  <c r="K647" i="2"/>
  <c r="K609" i="2"/>
  <c r="K575" i="2"/>
  <c r="K537" i="2"/>
  <c r="K507" i="2"/>
  <c r="K468" i="2"/>
  <c r="K438" i="2"/>
  <c r="K400" i="2"/>
  <c r="K366" i="2"/>
  <c r="K325" i="2"/>
  <c r="K288" i="2"/>
  <c r="K236" i="2"/>
  <c r="K197" i="2"/>
  <c r="K153" i="2"/>
  <c r="K114" i="2"/>
  <c r="K61" i="2"/>
  <c r="K22" i="2"/>
  <c r="K1748" i="2"/>
  <c r="K1690" i="2"/>
  <c r="K1629" i="2"/>
  <c r="K1559" i="2"/>
  <c r="K1487" i="2"/>
  <c r="K1415" i="2"/>
  <c r="K1341" i="2"/>
  <c r="K1263" i="2"/>
  <c r="K1181" i="2"/>
  <c r="K1075" i="2"/>
  <c r="K920" i="2"/>
  <c r="K795" i="2"/>
  <c r="K656" i="2"/>
  <c r="K485" i="2"/>
  <c r="K378" i="2"/>
  <c r="K259" i="2"/>
  <c r="K80" i="2"/>
  <c r="K1761" i="2"/>
  <c r="K1703" i="2"/>
  <c r="K1643" i="2"/>
  <c r="K1558" i="2"/>
  <c r="K1466" i="2"/>
  <c r="K1394" i="2"/>
  <c r="K1318" i="2"/>
  <c r="K1240" i="2"/>
  <c r="K1152" i="2"/>
  <c r="K1042" i="2"/>
  <c r="K918" i="2"/>
  <c r="K793" i="2"/>
  <c r="K655" i="2"/>
  <c r="K517" i="2"/>
  <c r="K377" i="2"/>
  <c r="K171" i="2"/>
  <c r="K1760" i="2"/>
  <c r="K1702" i="2"/>
  <c r="K1642" i="2"/>
  <c r="K1573" i="2"/>
  <c r="K1501" i="2"/>
  <c r="K1429" i="2"/>
  <c r="K1357" i="2"/>
  <c r="K1278" i="2"/>
  <c r="K1197" i="2"/>
  <c r="K1099" i="2"/>
  <c r="K980" i="2"/>
  <c r="K855" i="2"/>
  <c r="K726" i="2"/>
  <c r="K585" i="2"/>
  <c r="K444" i="2"/>
  <c r="K296" i="2"/>
  <c r="K117" i="2"/>
  <c r="K1759" i="2"/>
  <c r="K1701" i="2"/>
  <c r="K1641" i="2"/>
  <c r="K1572" i="2"/>
  <c r="K1500" i="2"/>
  <c r="K1428" i="2"/>
  <c r="K1376" i="2"/>
  <c r="K1299" i="2"/>
  <c r="K1220" i="2"/>
  <c r="K1126" i="2"/>
  <c r="K1036" i="2"/>
  <c r="K912" i="2"/>
  <c r="K786" i="2"/>
  <c r="K649" i="2"/>
  <c r="K509" i="2"/>
  <c r="K368" i="2"/>
  <c r="K168" i="2"/>
  <c r="K1768" i="2"/>
  <c r="K1754" i="2"/>
  <c r="K1740" i="2"/>
  <c r="K1726" i="2"/>
  <c r="K1712" i="2"/>
  <c r="K1698" i="2"/>
  <c r="K1682" i="2"/>
  <c r="K1668" i="2"/>
  <c r="K1653" i="2"/>
  <c r="K1635" i="2"/>
  <c r="K1620" i="2"/>
  <c r="K1605" i="2"/>
  <c r="K1585" i="2"/>
  <c r="K1569" i="2"/>
  <c r="K1549" i="2"/>
  <c r="K1533" i="2"/>
  <c r="K1513" i="2"/>
  <c r="K1497" i="2"/>
  <c r="K1477" i="2"/>
  <c r="K1461" i="2"/>
  <c r="K1441" i="2"/>
  <c r="K1425" i="2"/>
  <c r="K1405" i="2"/>
  <c r="K1389" i="2"/>
  <c r="K1369" i="2"/>
  <c r="K1352" i="2"/>
  <c r="K1330" i="2"/>
  <c r="K1313" i="2"/>
  <c r="K1291" i="2"/>
  <c r="K1274" i="2"/>
  <c r="K1252" i="2"/>
  <c r="K1234" i="2"/>
  <c r="K1213" i="2"/>
  <c r="K1193" i="2"/>
  <c r="K1168" i="2"/>
  <c r="K1144" i="2"/>
  <c r="K1115" i="2"/>
  <c r="K1090" i="2"/>
  <c r="K1058" i="2"/>
  <c r="K1032" i="2"/>
  <c r="K1001" i="2"/>
  <c r="K970" i="2"/>
  <c r="K937" i="2"/>
  <c r="K909" i="2"/>
  <c r="K874" i="2"/>
  <c r="K846" i="2"/>
  <c r="K811" i="2"/>
  <c r="K783" i="2"/>
  <c r="K745" i="2"/>
  <c r="K715" i="2"/>
  <c r="K677" i="2"/>
  <c r="K643" i="2"/>
  <c r="K608" i="2"/>
  <c r="K574" i="2"/>
  <c r="K536" i="2"/>
  <c r="K505" i="2"/>
  <c r="K467" i="2"/>
  <c r="K433" i="2"/>
  <c r="K399" i="2"/>
  <c r="K365" i="2"/>
  <c r="K324" i="2"/>
  <c r="K287" i="2"/>
  <c r="K235" i="2"/>
  <c r="K196" i="2"/>
  <c r="K152" i="2"/>
  <c r="K113" i="2"/>
  <c r="K60" i="2"/>
  <c r="K2" i="2"/>
  <c r="K14" i="2"/>
  <c r="K26" i="2"/>
  <c r="K38" i="2"/>
  <c r="K50" i="2"/>
  <c r="K62" i="2"/>
  <c r="K74" i="2"/>
  <c r="K86" i="2"/>
  <c r="K98" i="2"/>
  <c r="K110" i="2"/>
  <c r="K122" i="2"/>
  <c r="K134" i="2"/>
  <c r="K146" i="2"/>
  <c r="K158" i="2"/>
  <c r="K170" i="2"/>
  <c r="K182" i="2"/>
  <c r="K194" i="2"/>
  <c r="K206" i="2"/>
  <c r="K218" i="2"/>
  <c r="K230" i="2"/>
  <c r="K242" i="2"/>
  <c r="K254" i="2"/>
  <c r="K266" i="2"/>
  <c r="K278" i="2"/>
  <c r="K290" i="2"/>
  <c r="K302" i="2"/>
  <c r="K314" i="2"/>
  <c r="K326" i="2"/>
  <c r="K338" i="2"/>
  <c r="K350" i="2"/>
  <c r="K362" i="2"/>
  <c r="K374" i="2"/>
  <c r="K386" i="2"/>
  <c r="K398" i="2"/>
  <c r="K410" i="2"/>
  <c r="K422" i="2"/>
  <c r="K434" i="2"/>
  <c r="K446" i="2"/>
  <c r="K458" i="2"/>
  <c r="K470" i="2"/>
  <c r="K482" i="2"/>
  <c r="K494" i="2"/>
  <c r="K506" i="2"/>
  <c r="K518" i="2"/>
  <c r="K530" i="2"/>
  <c r="K542" i="2"/>
  <c r="K554" i="2"/>
  <c r="K566" i="2"/>
  <c r="K578" i="2"/>
  <c r="K590" i="2"/>
  <c r="K602" i="2"/>
  <c r="K614" i="2"/>
  <c r="K626" i="2"/>
  <c r="K638" i="2"/>
  <c r="K650" i="2"/>
  <c r="K662" i="2"/>
  <c r="K674" i="2"/>
  <c r="K686" i="2"/>
  <c r="K698" i="2"/>
  <c r="K710" i="2"/>
  <c r="K722" i="2"/>
  <c r="K734" i="2"/>
  <c r="K746" i="2"/>
  <c r="K758" i="2"/>
  <c r="K770" i="2"/>
  <c r="K782" i="2"/>
  <c r="K794" i="2"/>
  <c r="K806" i="2"/>
  <c r="K818" i="2"/>
  <c r="K830" i="2"/>
  <c r="K842" i="2"/>
  <c r="K854" i="2"/>
  <c r="K866" i="2"/>
  <c r="K878" i="2"/>
  <c r="K890" i="2"/>
  <c r="K902" i="2"/>
  <c r="K914" i="2"/>
  <c r="K926" i="2"/>
  <c r="K938" i="2"/>
  <c r="K950" i="2"/>
  <c r="K962" i="2"/>
  <c r="K974" i="2"/>
  <c r="K986" i="2"/>
  <c r="K998" i="2"/>
  <c r="K1010" i="2"/>
  <c r="K3" i="2"/>
  <c r="K16" i="2"/>
  <c r="K29" i="2"/>
  <c r="K42" i="2"/>
  <c r="K55" i="2"/>
  <c r="K68" i="2"/>
  <c r="K81" i="2"/>
  <c r="K94" i="2"/>
  <c r="K107" i="2"/>
  <c r="K120" i="2"/>
  <c r="K133" i="2"/>
  <c r="K147" i="2"/>
  <c r="K160" i="2"/>
  <c r="K173" i="2"/>
  <c r="K186" i="2"/>
  <c r="K199" i="2"/>
  <c r="K212" i="2"/>
  <c r="K225" i="2"/>
  <c r="K238" i="2"/>
  <c r="K251" i="2"/>
  <c r="K264" i="2"/>
  <c r="K277" i="2"/>
  <c r="K291" i="2"/>
  <c r="K304" i="2"/>
  <c r="K317" i="2"/>
  <c r="K330" i="2"/>
  <c r="K343" i="2"/>
  <c r="K356" i="2"/>
  <c r="K369" i="2"/>
  <c r="K382" i="2"/>
  <c r="K395" i="2"/>
  <c r="K408" i="2"/>
  <c r="K421" i="2"/>
  <c r="K435" i="2"/>
  <c r="K448" i="2"/>
  <c r="K461" i="2"/>
  <c r="K474" i="2"/>
  <c r="K487" i="2"/>
  <c r="K500" i="2"/>
  <c r="K513" i="2"/>
  <c r="K526" i="2"/>
  <c r="K539" i="2"/>
  <c r="K552" i="2"/>
  <c r="K565" i="2"/>
  <c r="K579" i="2"/>
  <c r="K592" i="2"/>
  <c r="K605" i="2"/>
  <c r="K618" i="2"/>
  <c r="K631" i="2"/>
  <c r="K644" i="2"/>
  <c r="K657" i="2"/>
  <c r="K670" i="2"/>
  <c r="K683" i="2"/>
  <c r="K696" i="2"/>
  <c r="K709" i="2"/>
  <c r="K723" i="2"/>
  <c r="K736" i="2"/>
  <c r="K749" i="2"/>
  <c r="K762" i="2"/>
  <c r="K775" i="2"/>
  <c r="K788" i="2"/>
  <c r="K801" i="2"/>
  <c r="K814" i="2"/>
  <c r="K827" i="2"/>
  <c r="K840" i="2"/>
  <c r="K853" i="2"/>
  <c r="K867" i="2"/>
  <c r="K880" i="2"/>
  <c r="K893" i="2"/>
  <c r="K906" i="2"/>
  <c r="K919" i="2"/>
  <c r="K932" i="2"/>
  <c r="K945" i="2"/>
  <c r="K958" i="2"/>
  <c r="K971" i="2"/>
  <c r="K984" i="2"/>
  <c r="K997" i="2"/>
  <c r="K1011" i="2"/>
  <c r="K1023" i="2"/>
  <c r="K1035" i="2"/>
  <c r="K1047" i="2"/>
  <c r="K1059" i="2"/>
  <c r="K1071" i="2"/>
  <c r="K1083" i="2"/>
  <c r="K1095" i="2"/>
  <c r="K1107" i="2"/>
  <c r="K1119" i="2"/>
  <c r="K1131" i="2"/>
  <c r="K1143" i="2"/>
  <c r="K1155" i="2"/>
  <c r="K1167" i="2"/>
  <c r="K1179" i="2"/>
  <c r="K4" i="2"/>
  <c r="K17" i="2"/>
  <c r="K30" i="2"/>
  <c r="K43" i="2"/>
  <c r="K56" i="2"/>
  <c r="K69" i="2"/>
  <c r="K82" i="2"/>
  <c r="K95" i="2"/>
  <c r="K108" i="2"/>
  <c r="K121" i="2"/>
  <c r="K135" i="2"/>
  <c r="K148" i="2"/>
  <c r="K161" i="2"/>
  <c r="K174" i="2"/>
  <c r="K187" i="2"/>
  <c r="K200" i="2"/>
  <c r="K213" i="2"/>
  <c r="K226" i="2"/>
  <c r="K239" i="2"/>
  <c r="K252" i="2"/>
  <c r="K265" i="2"/>
  <c r="K279" i="2"/>
  <c r="K292" i="2"/>
  <c r="K305" i="2"/>
  <c r="K318" i="2"/>
  <c r="K331" i="2"/>
  <c r="K344" i="2"/>
  <c r="K357" i="2"/>
  <c r="K370" i="2"/>
  <c r="K383" i="2"/>
  <c r="K396" i="2"/>
  <c r="K409" i="2"/>
  <c r="K423" i="2"/>
  <c r="K436" i="2"/>
  <c r="K449" i="2"/>
  <c r="K462" i="2"/>
  <c r="K475" i="2"/>
  <c r="K488" i="2"/>
  <c r="K501" i="2"/>
  <c r="K514" i="2"/>
  <c r="K527" i="2"/>
  <c r="K540" i="2"/>
  <c r="K553" i="2"/>
  <c r="K567" i="2"/>
  <c r="K580" i="2"/>
  <c r="K593" i="2"/>
  <c r="K606" i="2"/>
  <c r="K619" i="2"/>
  <c r="K632" i="2"/>
  <c r="K645" i="2"/>
  <c r="K658" i="2"/>
  <c r="K671" i="2"/>
  <c r="K684" i="2"/>
  <c r="K697" i="2"/>
  <c r="K711" i="2"/>
  <c r="K724" i="2"/>
  <c r="K737" i="2"/>
  <c r="K750" i="2"/>
  <c r="K763" i="2"/>
  <c r="K5" i="2"/>
  <c r="K18" i="2"/>
  <c r="K31" i="2"/>
  <c r="K44" i="2"/>
  <c r="K57" i="2"/>
  <c r="K70" i="2"/>
  <c r="K83" i="2"/>
  <c r="K96" i="2"/>
  <c r="K109" i="2"/>
  <c r="K123" i="2"/>
  <c r="K136" i="2"/>
  <c r="K149" i="2"/>
  <c r="K162" i="2"/>
  <c r="K175" i="2"/>
  <c r="K188" i="2"/>
  <c r="K201" i="2"/>
  <c r="K214" i="2"/>
  <c r="K227" i="2"/>
  <c r="K240" i="2"/>
  <c r="K253" i="2"/>
  <c r="K267" i="2"/>
  <c r="K280" i="2"/>
  <c r="K293" i="2"/>
  <c r="K306" i="2"/>
  <c r="K319" i="2"/>
  <c r="K332" i="2"/>
  <c r="K345" i="2"/>
  <c r="K358" i="2"/>
  <c r="K371" i="2"/>
  <c r="K384" i="2"/>
  <c r="K397" i="2"/>
  <c r="K411" i="2"/>
  <c r="K424" i="2"/>
  <c r="K437" i="2"/>
  <c r="K450" i="2"/>
  <c r="K463" i="2"/>
  <c r="K476" i="2"/>
  <c r="K489" i="2"/>
  <c r="K502" i="2"/>
  <c r="K515" i="2"/>
  <c r="K528" i="2"/>
  <c r="K541" i="2"/>
  <c r="K555" i="2"/>
  <c r="K568" i="2"/>
  <c r="K581" i="2"/>
  <c r="K594" i="2"/>
  <c r="K607" i="2"/>
  <c r="K620" i="2"/>
  <c r="K633" i="2"/>
  <c r="K646" i="2"/>
  <c r="K659" i="2"/>
  <c r="K672" i="2"/>
  <c r="K685" i="2"/>
  <c r="K699" i="2"/>
  <c r="K712" i="2"/>
  <c r="K725" i="2"/>
  <c r="K738" i="2"/>
  <c r="K751" i="2"/>
  <c r="K764" i="2"/>
  <c r="K777" i="2"/>
  <c r="K790" i="2"/>
  <c r="K803" i="2"/>
  <c r="K816" i="2"/>
  <c r="K829" i="2"/>
  <c r="K843" i="2"/>
  <c r="K856" i="2"/>
  <c r="K869" i="2"/>
  <c r="K882" i="2"/>
  <c r="K895" i="2"/>
  <c r="K908" i="2"/>
  <c r="K921" i="2"/>
  <c r="K934" i="2"/>
  <c r="K947" i="2"/>
  <c r="K960" i="2"/>
  <c r="K973" i="2"/>
  <c r="K987" i="2"/>
  <c r="K1000" i="2"/>
  <c r="K1013" i="2"/>
  <c r="K1025" i="2"/>
  <c r="K1037" i="2"/>
  <c r="K1049" i="2"/>
  <c r="K1061" i="2"/>
  <c r="K1073" i="2"/>
  <c r="K1085" i="2"/>
  <c r="K1097" i="2"/>
  <c r="K6" i="2"/>
  <c r="K19" i="2"/>
  <c r="K32" i="2"/>
  <c r="K45" i="2"/>
  <c r="K58" i="2"/>
  <c r="K71" i="2"/>
  <c r="K84" i="2"/>
  <c r="K97" i="2"/>
  <c r="K111" i="2"/>
  <c r="K124" i="2"/>
  <c r="K137" i="2"/>
  <c r="K150" i="2"/>
  <c r="K163" i="2"/>
  <c r="K176" i="2"/>
  <c r="K189" i="2"/>
  <c r="K202" i="2"/>
  <c r="K215" i="2"/>
  <c r="K228" i="2"/>
  <c r="K241" i="2"/>
  <c r="K255" i="2"/>
  <c r="K268" i="2"/>
  <c r="K281" i="2"/>
  <c r="K294" i="2"/>
  <c r="K7" i="2"/>
  <c r="K24" i="2"/>
  <c r="K46" i="2"/>
  <c r="K64" i="2"/>
  <c r="K85" i="2"/>
  <c r="K103" i="2"/>
  <c r="K125" i="2"/>
  <c r="K142" i="2"/>
  <c r="K164" i="2"/>
  <c r="K181" i="2"/>
  <c r="K203" i="2"/>
  <c r="K221" i="2"/>
  <c r="K243" i="2"/>
  <c r="K260" i="2"/>
  <c r="K282" i="2"/>
  <c r="K299" i="2"/>
  <c r="K316" i="2"/>
  <c r="K335" i="2"/>
  <c r="K352" i="2"/>
  <c r="K8" i="2"/>
  <c r="K25" i="2"/>
  <c r="K47" i="2"/>
  <c r="K65" i="2"/>
  <c r="K87" i="2"/>
  <c r="K104" i="2"/>
  <c r="K126" i="2"/>
  <c r="K143" i="2"/>
  <c r="K165" i="2"/>
  <c r="K183" i="2"/>
  <c r="K204" i="2"/>
  <c r="K222" i="2"/>
  <c r="K244" i="2"/>
  <c r="K261" i="2"/>
  <c r="K283" i="2"/>
  <c r="K300" i="2"/>
  <c r="K320" i="2"/>
  <c r="K336" i="2"/>
  <c r="K353" i="2"/>
  <c r="K372" i="2"/>
  <c r="K389" i="2"/>
  <c r="K405" i="2"/>
  <c r="K425" i="2"/>
  <c r="K441" i="2"/>
  <c r="K457" i="2"/>
  <c r="K477" i="2"/>
  <c r="K493" i="2"/>
  <c r="K510" i="2"/>
  <c r="K529" i="2"/>
  <c r="K546" i="2"/>
  <c r="K562" i="2"/>
  <c r="K582" i="2"/>
  <c r="K598" i="2"/>
  <c r="K615" i="2"/>
  <c r="K634" i="2"/>
  <c r="K651" i="2"/>
  <c r="K667" i="2"/>
  <c r="K687" i="2"/>
  <c r="K703" i="2"/>
  <c r="K719" i="2"/>
  <c r="K739" i="2"/>
  <c r="K755" i="2"/>
  <c r="K772" i="2"/>
  <c r="K787" i="2"/>
  <c r="K804" i="2"/>
  <c r="K820" i="2"/>
  <c r="K835" i="2"/>
  <c r="K850" i="2"/>
  <c r="K865" i="2"/>
  <c r="K883" i="2"/>
  <c r="K898" i="2"/>
  <c r="K913" i="2"/>
  <c r="K929" i="2"/>
  <c r="K944" i="2"/>
  <c r="K961" i="2"/>
  <c r="K977" i="2"/>
  <c r="K992" i="2"/>
  <c r="K1007" i="2"/>
  <c r="K1022" i="2"/>
  <c r="K1038" i="2"/>
  <c r="K1052" i="2"/>
  <c r="K1066" i="2"/>
  <c r="K1080" i="2"/>
  <c r="K1094" i="2"/>
  <c r="K1109" i="2"/>
  <c r="K1122" i="2"/>
  <c r="K1135" i="2"/>
  <c r="K1148" i="2"/>
  <c r="K1161" i="2"/>
  <c r="K1174" i="2"/>
  <c r="K1187" i="2"/>
  <c r="K1199" i="2"/>
  <c r="K1211" i="2"/>
  <c r="K1223" i="2"/>
  <c r="K1235" i="2"/>
  <c r="K1247" i="2"/>
  <c r="K1259" i="2"/>
  <c r="K1271" i="2"/>
  <c r="K1283" i="2"/>
  <c r="K1295" i="2"/>
  <c r="K1307" i="2"/>
  <c r="K1319" i="2"/>
  <c r="K1331" i="2"/>
  <c r="K1343" i="2"/>
  <c r="K1355" i="2"/>
  <c r="K9" i="2"/>
  <c r="K27" i="2"/>
  <c r="K48" i="2"/>
  <c r="K66" i="2"/>
  <c r="K88" i="2"/>
  <c r="K105" i="2"/>
  <c r="K127" i="2"/>
  <c r="K144" i="2"/>
  <c r="K166" i="2"/>
  <c r="K184" i="2"/>
  <c r="K205" i="2"/>
  <c r="K223" i="2"/>
  <c r="K245" i="2"/>
  <c r="K262" i="2"/>
  <c r="K284" i="2"/>
  <c r="K301" i="2"/>
  <c r="K321" i="2"/>
  <c r="K337" i="2"/>
  <c r="K354" i="2"/>
  <c r="K373" i="2"/>
  <c r="K390" i="2"/>
  <c r="K406" i="2"/>
  <c r="K426" i="2"/>
  <c r="K442" i="2"/>
  <c r="K459" i="2"/>
  <c r="K478" i="2"/>
  <c r="K495" i="2"/>
  <c r="K511" i="2"/>
  <c r="K531" i="2"/>
  <c r="K547" i="2"/>
  <c r="K563" i="2"/>
  <c r="K583" i="2"/>
  <c r="K599" i="2"/>
  <c r="K616" i="2"/>
  <c r="K635" i="2"/>
  <c r="K652" i="2"/>
  <c r="K668" i="2"/>
  <c r="K688" i="2"/>
  <c r="K704" i="2"/>
  <c r="K720" i="2"/>
  <c r="K740" i="2"/>
  <c r="K756" i="2"/>
  <c r="K773" i="2"/>
  <c r="K789" i="2"/>
  <c r="K805" i="2"/>
  <c r="K821" i="2"/>
  <c r="K836" i="2"/>
  <c r="K851" i="2"/>
  <c r="K868" i="2"/>
  <c r="K884" i="2"/>
  <c r="K899" i="2"/>
  <c r="K915" i="2"/>
  <c r="K930" i="2"/>
  <c r="K946" i="2"/>
  <c r="K963" i="2"/>
  <c r="K978" i="2"/>
  <c r="K993" i="2"/>
  <c r="K1008" i="2"/>
  <c r="K1024" i="2"/>
  <c r="K1039" i="2"/>
  <c r="K1053" i="2"/>
  <c r="K1067" i="2"/>
  <c r="K1081" i="2"/>
  <c r="K1096" i="2"/>
  <c r="K1110" i="2"/>
  <c r="K1123" i="2"/>
  <c r="K1136" i="2"/>
  <c r="K1149" i="2"/>
  <c r="K1162" i="2"/>
  <c r="K1175" i="2"/>
  <c r="K1188" i="2"/>
  <c r="K1200" i="2"/>
  <c r="K1212" i="2"/>
  <c r="K10" i="2"/>
  <c r="K28" i="2"/>
  <c r="K49" i="2"/>
  <c r="K67" i="2"/>
  <c r="K89" i="2"/>
  <c r="K106" i="2"/>
  <c r="K128" i="2"/>
  <c r="K145" i="2"/>
  <c r="K167" i="2"/>
  <c r="K185" i="2"/>
  <c r="K207" i="2"/>
  <c r="K224" i="2"/>
  <c r="K246" i="2"/>
  <c r="K263" i="2"/>
  <c r="K285" i="2"/>
  <c r="K303" i="2"/>
  <c r="K322" i="2"/>
  <c r="K339" i="2"/>
  <c r="K355" i="2"/>
  <c r="K375" i="2"/>
  <c r="K391" i="2"/>
  <c r="K407" i="2"/>
  <c r="K427" i="2"/>
  <c r="K443" i="2"/>
  <c r="K460" i="2"/>
  <c r="K479" i="2"/>
  <c r="K496" i="2"/>
  <c r="K512" i="2"/>
  <c r="K532" i="2"/>
  <c r="K548" i="2"/>
  <c r="K564" i="2"/>
  <c r="K584" i="2"/>
  <c r="K600" i="2"/>
  <c r="K617" i="2"/>
  <c r="K636" i="2"/>
  <c r="K653" i="2"/>
  <c r="K669" i="2"/>
  <c r="K689" i="2"/>
  <c r="K705" i="2"/>
  <c r="K721" i="2"/>
  <c r="K741" i="2"/>
  <c r="K757" i="2"/>
  <c r="K774" i="2"/>
  <c r="K791" i="2"/>
  <c r="K807" i="2"/>
  <c r="K822" i="2"/>
  <c r="K837" i="2"/>
  <c r="K852" i="2"/>
  <c r="K870" i="2"/>
  <c r="K885" i="2"/>
  <c r="K900" i="2"/>
  <c r="K916" i="2"/>
  <c r="K931" i="2"/>
  <c r="K948" i="2"/>
  <c r="K964" i="2"/>
  <c r="K979" i="2"/>
  <c r="K994" i="2"/>
  <c r="K1009" i="2"/>
  <c r="K1026" i="2"/>
  <c r="K1040" i="2"/>
  <c r="K1054" i="2"/>
  <c r="K1068" i="2"/>
  <c r="K1082" i="2"/>
  <c r="K1098" i="2"/>
  <c r="K1111" i="2"/>
  <c r="K1124" i="2"/>
  <c r="K1137" i="2"/>
  <c r="K1150" i="2"/>
  <c r="K1163" i="2"/>
  <c r="K11" i="2"/>
  <c r="K37" i="2"/>
  <c r="K72" i="2"/>
  <c r="K99" i="2"/>
  <c r="K129" i="2"/>
  <c r="K155" i="2"/>
  <c r="K190" i="2"/>
  <c r="K216" i="2"/>
  <c r="K247" i="2"/>
  <c r="K273" i="2"/>
  <c r="K307" i="2"/>
  <c r="K328" i="2"/>
  <c r="K359" i="2"/>
  <c r="K379" i="2"/>
  <c r="K402" i="2"/>
  <c r="K428" i="2"/>
  <c r="K451" i="2"/>
  <c r="K471" i="2"/>
  <c r="K497" i="2"/>
  <c r="K520" i="2"/>
  <c r="K543" i="2"/>
  <c r="K569" i="2"/>
  <c r="K588" i="2"/>
  <c r="K611" i="2"/>
  <c r="K637" i="2"/>
  <c r="K660" i="2"/>
  <c r="K680" i="2"/>
  <c r="K706" i="2"/>
  <c r="K729" i="2"/>
  <c r="K752" i="2"/>
  <c r="K776" i="2"/>
  <c r="K796" i="2"/>
  <c r="K815" i="2"/>
  <c r="K838" i="2"/>
  <c r="K859" i="2"/>
  <c r="K877" i="2"/>
  <c r="K901" i="2"/>
  <c r="K922" i="2"/>
  <c r="K941" i="2"/>
  <c r="K965" i="2"/>
  <c r="K983" i="2"/>
  <c r="K1004" i="2"/>
  <c r="K1027" i="2"/>
  <c r="K1044" i="2"/>
  <c r="K1063" i="2"/>
  <c r="K1084" i="2"/>
  <c r="K1102" i="2"/>
  <c r="K1118" i="2"/>
  <c r="K1138" i="2"/>
  <c r="K1154" i="2"/>
  <c r="K1171" i="2"/>
  <c r="K1186" i="2"/>
  <c r="K1202" i="2"/>
  <c r="K1216" i="2"/>
  <c r="K1229" i="2"/>
  <c r="K1242" i="2"/>
  <c r="K1255" i="2"/>
  <c r="K1268" i="2"/>
  <c r="K1281" i="2"/>
  <c r="K1294" i="2"/>
  <c r="K1308" i="2"/>
  <c r="K1321" i="2"/>
  <c r="K1334" i="2"/>
  <c r="K1347" i="2"/>
  <c r="K1360" i="2"/>
  <c r="K1372" i="2"/>
  <c r="K1384" i="2"/>
  <c r="K1396" i="2"/>
  <c r="K1408" i="2"/>
  <c r="K1420" i="2"/>
  <c r="K1432" i="2"/>
  <c r="K1444" i="2"/>
  <c r="K1456" i="2"/>
  <c r="K1468" i="2"/>
  <c r="K1480" i="2"/>
  <c r="K1492" i="2"/>
  <c r="K1504" i="2"/>
  <c r="K1516" i="2"/>
  <c r="K1528" i="2"/>
  <c r="K1540" i="2"/>
  <c r="K1552" i="2"/>
  <c r="K1564" i="2"/>
  <c r="K1576" i="2"/>
  <c r="K1588" i="2"/>
  <c r="K1600" i="2"/>
  <c r="K1612" i="2"/>
  <c r="K1624" i="2"/>
  <c r="K1636" i="2"/>
  <c r="K1648" i="2"/>
  <c r="K1660" i="2"/>
  <c r="K1672" i="2"/>
  <c r="K1684" i="2"/>
  <c r="K1696" i="2"/>
  <c r="K1708" i="2"/>
  <c r="K1720" i="2"/>
  <c r="K1732" i="2"/>
  <c r="K1744" i="2"/>
  <c r="K1756" i="2"/>
  <c r="K12" i="2"/>
  <c r="K39" i="2"/>
  <c r="K73" i="2"/>
  <c r="K100" i="2"/>
  <c r="K130" i="2"/>
  <c r="K156" i="2"/>
  <c r="K191" i="2"/>
  <c r="K217" i="2"/>
  <c r="K248" i="2"/>
  <c r="K274" i="2"/>
  <c r="K308" i="2"/>
  <c r="K329" i="2"/>
  <c r="K360" i="2"/>
  <c r="K380" i="2"/>
  <c r="K403" i="2"/>
  <c r="K429" i="2"/>
  <c r="K452" i="2"/>
  <c r="K472" i="2"/>
  <c r="K498" i="2"/>
  <c r="K521" i="2"/>
  <c r="K544" i="2"/>
  <c r="K570" i="2"/>
  <c r="K589" i="2"/>
  <c r="K612" i="2"/>
  <c r="K639" i="2"/>
  <c r="K661" i="2"/>
  <c r="K681" i="2"/>
  <c r="K707" i="2"/>
  <c r="K730" i="2"/>
  <c r="K753" i="2"/>
  <c r="K778" i="2"/>
  <c r="K797" i="2"/>
  <c r="K817" i="2"/>
  <c r="K839" i="2"/>
  <c r="K860" i="2"/>
  <c r="K879" i="2"/>
  <c r="K903" i="2"/>
  <c r="K923" i="2"/>
  <c r="K942" i="2"/>
  <c r="K966" i="2"/>
  <c r="K985" i="2"/>
  <c r="K1005" i="2"/>
  <c r="K1028" i="2"/>
  <c r="K1045" i="2"/>
  <c r="K1064" i="2"/>
  <c r="K1086" i="2"/>
  <c r="K1103" i="2"/>
  <c r="K1120" i="2"/>
  <c r="K1139" i="2"/>
  <c r="K1156" i="2"/>
  <c r="K1172" i="2"/>
  <c r="K1189" i="2"/>
  <c r="K1203" i="2"/>
  <c r="K1217" i="2"/>
  <c r="K1230" i="2"/>
  <c r="K1243" i="2"/>
  <c r="K1256" i="2"/>
  <c r="K1269" i="2"/>
  <c r="K1282" i="2"/>
  <c r="K1296" i="2"/>
  <c r="K1309" i="2"/>
  <c r="K1322" i="2"/>
  <c r="K1335" i="2"/>
  <c r="K1348" i="2"/>
  <c r="K1361" i="2"/>
  <c r="K1373" i="2"/>
  <c r="K1385" i="2"/>
  <c r="K1397" i="2"/>
  <c r="K1409" i="2"/>
  <c r="K1421" i="2"/>
  <c r="K1433" i="2"/>
  <c r="K1445" i="2"/>
  <c r="K1457" i="2"/>
  <c r="K1469" i="2"/>
  <c r="K1481" i="2"/>
  <c r="K1493" i="2"/>
  <c r="K1505" i="2"/>
  <c r="K1517" i="2"/>
  <c r="K1529" i="2"/>
  <c r="K1541" i="2"/>
  <c r="K1553" i="2"/>
  <c r="K1565" i="2"/>
  <c r="K1577" i="2"/>
  <c r="K1589" i="2"/>
  <c r="K1601" i="2"/>
  <c r="K1613" i="2"/>
  <c r="K1625" i="2"/>
  <c r="K1637" i="2"/>
  <c r="K1649" i="2"/>
  <c r="K1661" i="2"/>
  <c r="K1673" i="2"/>
  <c r="K1685" i="2"/>
  <c r="K1697" i="2"/>
  <c r="K1709" i="2"/>
  <c r="K1721" i="2"/>
  <c r="K1733" i="2"/>
  <c r="K1745" i="2"/>
  <c r="K1757" i="2"/>
  <c r="K13" i="2"/>
  <c r="K40" i="2"/>
  <c r="K75" i="2"/>
  <c r="K101" i="2"/>
  <c r="K131" i="2"/>
  <c r="K157" i="2"/>
  <c r="K192" i="2"/>
  <c r="K219" i="2"/>
  <c r="K249" i="2"/>
  <c r="K275" i="2"/>
  <c r="K309" i="2"/>
  <c r="K333" i="2"/>
  <c r="K361" i="2"/>
  <c r="K381" i="2"/>
  <c r="K404" i="2"/>
  <c r="K430" i="2"/>
  <c r="K453" i="2"/>
  <c r="K473" i="2"/>
  <c r="K499" i="2"/>
  <c r="K522" i="2"/>
  <c r="K545" i="2"/>
  <c r="K571" i="2"/>
  <c r="K591" i="2"/>
  <c r="K613" i="2"/>
  <c r="K640" i="2"/>
  <c r="K663" i="2"/>
  <c r="K682" i="2"/>
  <c r="K708" i="2"/>
  <c r="K731" i="2"/>
  <c r="K754" i="2"/>
  <c r="K779" i="2"/>
  <c r="K798" i="2"/>
  <c r="K819" i="2"/>
  <c r="K841" i="2"/>
  <c r="K861" i="2"/>
  <c r="K881" i="2"/>
  <c r="K904" i="2"/>
  <c r="K924" i="2"/>
  <c r="K943" i="2"/>
  <c r="K967" i="2"/>
  <c r="K988" i="2"/>
  <c r="K1006" i="2"/>
  <c r="K1029" i="2"/>
  <c r="K1046" i="2"/>
  <c r="K1065" i="2"/>
  <c r="K1087" i="2"/>
  <c r="K1104" i="2"/>
  <c r="K1121" i="2"/>
  <c r="K1140" i="2"/>
  <c r="K1157" i="2"/>
  <c r="K1173" i="2"/>
  <c r="K1190" i="2"/>
  <c r="K1204" i="2"/>
  <c r="K1218" i="2"/>
  <c r="K1231" i="2"/>
  <c r="K1244" i="2"/>
  <c r="K1257" i="2"/>
  <c r="K1270" i="2"/>
  <c r="K1284" i="2"/>
  <c r="K1297" i="2"/>
  <c r="K1310" i="2"/>
  <c r="K1323" i="2"/>
  <c r="K1336" i="2"/>
  <c r="K1349" i="2"/>
  <c r="K1362" i="2"/>
  <c r="K1374" i="2"/>
  <c r="K1386" i="2"/>
  <c r="K1398" i="2"/>
  <c r="K1410" i="2"/>
  <c r="K1422" i="2"/>
  <c r="K1434" i="2"/>
  <c r="K1446" i="2"/>
  <c r="K1458" i="2"/>
  <c r="K1470" i="2"/>
  <c r="K1482" i="2"/>
  <c r="K1494" i="2"/>
  <c r="K1506" i="2"/>
  <c r="K1518" i="2"/>
  <c r="K1530" i="2"/>
  <c r="K1542" i="2"/>
  <c r="K1554" i="2"/>
  <c r="K1566" i="2"/>
  <c r="K1578" i="2"/>
  <c r="K1590" i="2"/>
  <c r="K1602" i="2"/>
  <c r="K1614" i="2"/>
  <c r="K1626" i="2"/>
  <c r="K1638" i="2"/>
  <c r="K1650" i="2"/>
  <c r="K1662" i="2"/>
  <c r="K15" i="2"/>
  <c r="K41" i="2"/>
  <c r="K76" i="2"/>
  <c r="K102" i="2"/>
  <c r="K132" i="2"/>
  <c r="K159" i="2"/>
  <c r="K193" i="2"/>
  <c r="K220" i="2"/>
  <c r="K250" i="2"/>
  <c r="K276" i="2"/>
  <c r="K310" i="2"/>
  <c r="K334" i="2"/>
  <c r="K363" i="2"/>
  <c r="K385" i="2"/>
  <c r="K412" i="2"/>
  <c r="K431" i="2"/>
  <c r="K454" i="2"/>
  <c r="K480" i="2"/>
  <c r="K503" i="2"/>
  <c r="K523" i="2"/>
  <c r="K549" i="2"/>
  <c r="K572" i="2"/>
  <c r="K595" i="2"/>
  <c r="K621" i="2"/>
  <c r="K641" i="2"/>
  <c r="K664" i="2"/>
  <c r="K690" i="2"/>
  <c r="K713" i="2"/>
  <c r="K732" i="2"/>
  <c r="K759" i="2"/>
  <c r="K780" i="2"/>
  <c r="K799" i="2"/>
  <c r="K823" i="2"/>
  <c r="K844" i="2"/>
  <c r="K862" i="2"/>
  <c r="K886" i="2"/>
  <c r="K905" i="2"/>
  <c r="K925" i="2"/>
  <c r="K949" i="2"/>
  <c r="K968" i="2"/>
  <c r="K989" i="2"/>
  <c r="K1012" i="2"/>
  <c r="K1030" i="2"/>
  <c r="K1048" i="2"/>
  <c r="K1069" i="2"/>
  <c r="K1088" i="2"/>
  <c r="K1105" i="2"/>
  <c r="K1125" i="2"/>
  <c r="K1141" i="2"/>
  <c r="K1158" i="2"/>
  <c r="K1176" i="2"/>
  <c r="K1191" i="2"/>
  <c r="K1205" i="2"/>
  <c r="K1219" i="2"/>
  <c r="K1232" i="2"/>
  <c r="K1245" i="2"/>
  <c r="K1258" i="2"/>
  <c r="K1272" i="2"/>
  <c r="K1285" i="2"/>
  <c r="K1298" i="2"/>
  <c r="K1311" i="2"/>
  <c r="K1324" i="2"/>
  <c r="K1337" i="2"/>
  <c r="K1350" i="2"/>
  <c r="K1363" i="2"/>
  <c r="K1375" i="2"/>
  <c r="K1387" i="2"/>
  <c r="K1399" i="2"/>
  <c r="K1411" i="2"/>
  <c r="K1423" i="2"/>
  <c r="K1435" i="2"/>
  <c r="K1447" i="2"/>
  <c r="K1459" i="2"/>
  <c r="K1471" i="2"/>
  <c r="K1483" i="2"/>
  <c r="K1495" i="2"/>
  <c r="K1507" i="2"/>
  <c r="K1519" i="2"/>
  <c r="K1531" i="2"/>
  <c r="K1543" i="2"/>
  <c r="K1555" i="2"/>
  <c r="K1567" i="2"/>
  <c r="K1579" i="2"/>
  <c r="K1591" i="2"/>
  <c r="K1603" i="2"/>
  <c r="K1718" i="2"/>
  <c r="K1659" i="2"/>
  <c r="K1575" i="2"/>
  <c r="K1503" i="2"/>
  <c r="K1431" i="2"/>
  <c r="K1359" i="2"/>
  <c r="K1280" i="2"/>
  <c r="K1201" i="2"/>
  <c r="K1101" i="2"/>
  <c r="K982" i="2"/>
  <c r="K858" i="2"/>
  <c r="K694" i="2"/>
  <c r="K557" i="2"/>
  <c r="K416" i="2"/>
  <c r="K172" i="2"/>
  <c r="K1773" i="2"/>
  <c r="K1717" i="2"/>
  <c r="K1658" i="2"/>
  <c r="K1594" i="2"/>
  <c r="K1538" i="2"/>
  <c r="K1486" i="2"/>
  <c r="K1414" i="2"/>
  <c r="K1340" i="2"/>
  <c r="K1262" i="2"/>
  <c r="K1198" i="2"/>
  <c r="K1100" i="2"/>
  <c r="K1016" i="2"/>
  <c r="K889" i="2"/>
  <c r="K765" i="2"/>
  <c r="K624" i="2"/>
  <c r="K484" i="2"/>
  <c r="K297" i="2"/>
  <c r="K79" i="2"/>
  <c r="K1716" i="2"/>
  <c r="K1657" i="2"/>
  <c r="K1593" i="2"/>
  <c r="K1521" i="2"/>
  <c r="K1449" i="2"/>
  <c r="K1377" i="2"/>
  <c r="K1317" i="2"/>
  <c r="K1261" i="2"/>
  <c r="K1178" i="2"/>
  <c r="K1072" i="2"/>
  <c r="K952" i="2"/>
  <c r="K825" i="2"/>
  <c r="K692" i="2"/>
  <c r="K551" i="2"/>
  <c r="K414" i="2"/>
  <c r="K257" i="2"/>
  <c r="K78" i="2"/>
  <c r="K1743" i="2"/>
  <c r="K1687" i="2"/>
  <c r="K1623" i="2"/>
  <c r="K1556" i="2"/>
  <c r="K1484" i="2"/>
  <c r="K1412" i="2"/>
  <c r="K1338" i="2"/>
  <c r="K1260" i="2"/>
  <c r="K1177" i="2"/>
  <c r="K1070" i="2"/>
  <c r="K951" i="2"/>
  <c r="K824" i="2"/>
  <c r="K691" i="2"/>
  <c r="K550" i="2"/>
  <c r="K413" i="2"/>
  <c r="K116" i="2"/>
  <c r="K1767" i="2"/>
  <c r="K1753" i="2"/>
  <c r="K1739" i="2"/>
  <c r="K1725" i="2"/>
  <c r="K1711" i="2"/>
  <c r="K1695" i="2"/>
  <c r="K1681" i="2"/>
  <c r="K1667" i="2"/>
  <c r="K1652" i="2"/>
  <c r="K1634" i="2"/>
  <c r="K1619" i="2"/>
  <c r="K1604" i="2"/>
  <c r="K1584" i="2"/>
  <c r="K1568" i="2"/>
  <c r="K1548" i="2"/>
  <c r="K1532" i="2"/>
  <c r="K1512" i="2"/>
  <c r="K1496" i="2"/>
  <c r="K1476" i="2"/>
  <c r="K1460" i="2"/>
  <c r="K1440" i="2"/>
  <c r="K1424" i="2"/>
  <c r="K1404" i="2"/>
  <c r="K1388" i="2"/>
  <c r="K1368" i="2"/>
  <c r="K1351" i="2"/>
  <c r="K1329" i="2"/>
  <c r="K1312" i="2"/>
  <c r="K1290" i="2"/>
  <c r="K1273" i="2"/>
  <c r="K1251" i="2"/>
  <c r="K1233" i="2"/>
  <c r="K1210" i="2"/>
  <c r="K1192" i="2"/>
  <c r="K1166" i="2"/>
  <c r="K1142" i="2"/>
  <c r="K1114" i="2"/>
  <c r="K1089" i="2"/>
  <c r="K1057" i="2"/>
  <c r="K1031" i="2"/>
  <c r="K999" i="2"/>
  <c r="K969" i="2"/>
  <c r="K936" i="2"/>
  <c r="K907" i="2"/>
  <c r="K873" i="2"/>
  <c r="K845" i="2"/>
  <c r="K810" i="2"/>
  <c r="K781" i="2"/>
  <c r="K744" i="2"/>
  <c r="K714" i="2"/>
  <c r="K676" i="2"/>
  <c r="K642" i="2"/>
  <c r="K604" i="2"/>
  <c r="K573" i="2"/>
  <c r="K535" i="2"/>
  <c r="K504" i="2"/>
  <c r="K466" i="2"/>
  <c r="K432" i="2"/>
  <c r="K394" i="2"/>
  <c r="K364" i="2"/>
  <c r="K323" i="2"/>
  <c r="K286" i="2"/>
  <c r="K234" i="2"/>
  <c r="K195" i="2"/>
  <c r="K151" i="2"/>
  <c r="K112" i="2"/>
  <c r="K59" i="2"/>
  <c r="K20" i="2"/>
  <c r="F23" i="6" l="1" a="1"/>
  <c r="F23" i="6" s="1"/>
  <c r="C19" i="6" a="1"/>
  <c r="C19" i="6" s="1"/>
  <c r="C22" i="6" a="1"/>
  <c r="C22" i="6" s="1"/>
  <c r="B24" i="6" a="1"/>
  <c r="B24" i="6" s="1"/>
  <c r="F19" i="6" a="1"/>
  <c r="F19" i="6" s="1"/>
  <c r="F20" i="6" a="1"/>
  <c r="F20" i="6" s="1"/>
  <c r="B19" i="6" a="1"/>
  <c r="B19" i="6" s="1"/>
  <c r="C18" i="6" a="1"/>
  <c r="C18" i="6" s="1"/>
  <c r="F24" i="6" a="1"/>
  <c r="F24" i="6" s="1"/>
  <c r="C20" i="6" a="1"/>
  <c r="C20" i="6" s="1"/>
  <c r="B21" i="6" a="1"/>
  <c r="B21" i="6" s="1"/>
  <c r="C23" i="6" a="1"/>
  <c r="C23" i="6" s="1"/>
  <c r="C25" i="6" a="1"/>
  <c r="C25" i="6" s="1"/>
  <c r="B25" i="6" a="1"/>
  <c r="B25" i="6" s="1"/>
  <c r="E24" i="6" a="1"/>
  <c r="F25" i="6" a="1"/>
  <c r="F25" i="6" s="1"/>
  <c r="C21" i="6" a="1"/>
  <c r="C21" i="6" s="1"/>
  <c r="F21" i="6" a="1"/>
  <c r="F21" i="6" s="1"/>
  <c r="B20" i="6" a="1"/>
  <c r="B20" i="6" s="1"/>
  <c r="F18" i="6" a="1"/>
  <c r="F18" i="6" s="1"/>
  <c r="B22" i="6" a="1"/>
  <c r="B22" i="6" s="1"/>
  <c r="B23" i="6" a="1"/>
  <c r="B23" i="6" s="1"/>
  <c r="C24" i="6" a="1"/>
  <c r="C24" i="6" s="1"/>
  <c r="B18" i="6" a="1"/>
  <c r="B18" i="6" s="1"/>
  <c r="E18" i="6" s="1"/>
  <c r="F22" i="6" a="1"/>
  <c r="F22" i="6" s="1"/>
  <c r="B12" i="6" a="1"/>
  <c r="B12" i="6" s="1"/>
  <c r="B7" i="6" a="1"/>
  <c r="B7" i="6" s="1"/>
  <c r="B11" i="6" s="1" a="1"/>
  <c r="B11" i="6" s="1"/>
  <c r="B14" i="6" a="1"/>
  <c r="B14" i="6" s="1"/>
  <c r="E24" i="6" l="1"/>
  <c r="D20" i="6" a="1"/>
  <c r="D20" i="6" s="1"/>
  <c r="D21" i="6" a="1"/>
  <c r="D21" i="6" s="1"/>
  <c r="D19" i="6" a="1"/>
  <c r="D19" i="6" s="1"/>
  <c r="D22" i="6" a="1"/>
  <c r="D22" i="6" s="1"/>
  <c r="D24" i="6" a="1"/>
  <c r="D24" i="6" s="1"/>
  <c r="H24" i="6" s="1" a="1"/>
  <c r="H24" i="6" s="1"/>
  <c r="I24" i="6" s="1"/>
  <c r="E25" i="6" a="1"/>
  <c r="E25" i="6" s="1"/>
  <c r="D18" i="6" a="1"/>
  <c r="D18" i="6" s="1"/>
  <c r="H18" i="6" s="1" a="1"/>
  <c r="H18" i="6" s="1"/>
  <c r="I18" i="6" s="1"/>
  <c r="D23" i="6" a="1"/>
  <c r="D23" i="6" s="1"/>
  <c r="D25" i="6" a="1"/>
  <c r="D25" i="6" s="1"/>
  <c r="H25" i="6" s="1" a="1"/>
  <c r="H25" i="6" s="1"/>
  <c r="I25" i="6" s="1"/>
  <c r="E23" i="6" a="1"/>
  <c r="E23" i="6" s="1"/>
  <c r="E22" i="6" a="1"/>
  <c r="E22" i="6" s="1"/>
  <c r="E21" i="6" a="1"/>
  <c r="E21" i="6" s="1"/>
  <c r="E19" i="6" a="1"/>
  <c r="E19" i="6" s="1"/>
  <c r="E20" i="6" a="1"/>
  <c r="E20" i="6" s="1"/>
  <c r="B13" i="6"/>
  <c r="B10" i="6"/>
  <c r="B9" i="6"/>
  <c r="B8" i="6" a="1"/>
  <c r="B8" i="6" s="1"/>
  <c r="H23" i="6" l="1" a="1"/>
  <c r="H23" i="6" s="1"/>
  <c r="I23" i="6" s="1"/>
  <c r="H19" i="6" a="1"/>
  <c r="H19" i="6" s="1"/>
  <c r="I19" i="6" s="1"/>
  <c r="H21" i="6" a="1"/>
  <c r="H21" i="6" s="1"/>
  <c r="I21" i="6" s="1"/>
  <c r="H20" i="6" a="1"/>
  <c r="H20" i="6" s="1"/>
  <c r="I20" i="6" s="1"/>
  <c r="H22" i="6" a="1"/>
  <c r="H22" i="6" s="1"/>
  <c r="I22" i="6" s="1"/>
  <c r="J19" i="6" s="1"/>
  <c r="K19" i="6" s="1"/>
  <c r="L19" i="6" s="1" a="1"/>
  <c r="L19" i="6" s="1"/>
  <c r="J21" i="6" l="1"/>
  <c r="K21" i="6" s="1"/>
  <c r="L21" i="6" s="1" a="1"/>
  <c r="L21" i="6" s="1"/>
  <c r="J20" i="6"/>
  <c r="K20" i="6" s="1"/>
  <c r="L20" i="6" s="1" a="1"/>
  <c r="L20" i="6" s="1"/>
  <c r="P20" i="6" s="1"/>
  <c r="E11" i="9" s="1"/>
  <c r="F11" i="9" s="1"/>
  <c r="J23" i="6"/>
  <c r="K23" i="6" s="1"/>
  <c r="L23" i="6" s="1" a="1"/>
  <c r="L23" i="6" s="1"/>
  <c r="A14" i="9" s="1"/>
  <c r="J22" i="6"/>
  <c r="K22" i="6" s="1"/>
  <c r="L22" i="6" s="1" a="1"/>
  <c r="L22" i="6" s="1"/>
  <c r="A13" i="9" s="1"/>
  <c r="J24" i="6"/>
  <c r="K24" i="6" s="1"/>
  <c r="L24" i="6" s="1" a="1"/>
  <c r="L24" i="6" s="1"/>
  <c r="P24" i="6" s="1"/>
  <c r="E15" i="9" s="1"/>
  <c r="F15" i="9" s="1"/>
  <c r="J25" i="6"/>
  <c r="K25" i="6" s="1"/>
  <c r="L25" i="6" s="1" a="1"/>
  <c r="L25" i="6" s="1"/>
  <c r="A16" i="9" s="1"/>
  <c r="J18" i="6"/>
  <c r="K18" i="6" s="1"/>
  <c r="L18" i="6" s="1" a="1"/>
  <c r="L18" i="6" s="1"/>
  <c r="P18" i="6" s="1"/>
  <c r="E9" i="9" s="1"/>
  <c r="F9" i="9" s="1"/>
  <c r="A11" i="9"/>
  <c r="N20" i="6"/>
  <c r="C11" i="9" s="1"/>
  <c r="M20" i="6"/>
  <c r="B11" i="9" s="1"/>
  <c r="O20" i="6"/>
  <c r="D11" i="9" s="1"/>
  <c r="P25" i="6"/>
  <c r="E16" i="9" s="1"/>
  <c r="F16" i="9" s="1"/>
  <c r="O25" i="6"/>
  <c r="D16" i="9" s="1"/>
  <c r="N25" i="6"/>
  <c r="C16" i="9" s="1"/>
  <c r="A12" i="9"/>
  <c r="P21" i="6"/>
  <c r="E12" i="9" s="1"/>
  <c r="F12" i="9" s="1"/>
  <c r="O21" i="6"/>
  <c r="D12" i="9" s="1"/>
  <c r="N21" i="6"/>
  <c r="C12" i="9" s="1"/>
  <c r="M21" i="6"/>
  <c r="B12" i="9" s="1"/>
  <c r="A10" i="9"/>
  <c r="P19" i="6"/>
  <c r="E10" i="9" s="1"/>
  <c r="F10" i="9" s="1"/>
  <c r="O19" i="6"/>
  <c r="D10" i="9" s="1"/>
  <c r="N19" i="6"/>
  <c r="C10" i="9" s="1"/>
  <c r="M19" i="6"/>
  <c r="B10" i="9" s="1"/>
  <c r="A9" i="9" l="1"/>
  <c r="M25" i="6"/>
  <c r="B16" i="9" s="1"/>
  <c r="N23" i="6"/>
  <c r="C14" i="9" s="1"/>
  <c r="M24" i="6"/>
  <c r="B15" i="9" s="1"/>
  <c r="O23" i="6"/>
  <c r="D14" i="9" s="1"/>
  <c r="N18" i="6"/>
  <c r="C9" i="9" s="1"/>
  <c r="M18" i="6"/>
  <c r="B9" i="9" s="1"/>
  <c r="P23" i="6"/>
  <c r="E14" i="9" s="1"/>
  <c r="F14" i="9" s="1"/>
  <c r="O18" i="6"/>
  <c r="D9" i="9" s="1"/>
  <c r="M23" i="6"/>
  <c r="B14" i="9" s="1"/>
  <c r="N24" i="6"/>
  <c r="C15" i="9" s="1"/>
  <c r="A15" i="9"/>
  <c r="O24" i="6"/>
  <c r="D15" i="9" s="1"/>
  <c r="O22" i="6"/>
  <c r="D13" i="9" s="1"/>
  <c r="P22" i="6"/>
  <c r="E13" i="9" s="1"/>
  <c r="F13" i="9" s="1"/>
  <c r="N22" i="6"/>
  <c r="C13" i="9" s="1"/>
  <c r="M22" i="6"/>
  <c r="B13" i="9"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<sst xmlns="http://schemas.openxmlformats.org/spreadsheetml/2006/main" count="9876" uniqueCount="1828">
  <si>
    <t>AvgTalkDuration</t>
  </si>
  <si>
    <t>Call Id</t>
  </si>
  <si>
    <t>Agent</t>
  </si>
  <si>
    <t>Date</t>
  </si>
  <si>
    <t>Speed of Answer</t>
  </si>
  <si>
    <t>Answered (Y/N)</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</si>
  <si>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</si>
  <si>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</si>
  <si>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</si>
  <si>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</si>
  <si>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</si>
  <si>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</si>
  <si>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</si>
  <si>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</si>
  <si>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</si>
  <si>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</si>
  <si>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</si>
  <si>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</si>
  <si>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</si>
  <si>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</si>
  <si>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</si>
  <si>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</si>
  <si>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</si>
  <si>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</si>
  <si>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</si>
  <si>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</si>
  <si>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</si>
  <si>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</si>
  <si>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</si>
  <si>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</si>
  <si>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</si>
  <si>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</si>
  <si>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</si>
  <si>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</si>
  <si>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</si>
  <si>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</si>
  <si>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</si>
  <si>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</si>
  <si>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</si>
  <si>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</si>
  <si>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</si>
  <si>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</si>
  <si>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</si>
  <si>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</si>
  <si>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</si>
  <si>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</si>
  <si>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</si>
  <si>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</si>
  <si>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</si>
  <si>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</si>
  <si>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</si>
  <si>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</si>
  <si>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</si>
  <si>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</si>
  <si>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</si>
  <si>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</si>
  <si>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</si>
  <si>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</si>
  <si>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</si>
  <si>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</si>
  <si>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</si>
  <si>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</si>
  <si>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</si>
  <si>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</si>
  <si>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</si>
  <si>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</si>
  <si>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</si>
  <si>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</si>
  <si>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</si>
  <si>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</si>
  <si>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</si>
  <si>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</si>
  <si>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</si>
  <si>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</si>
  <si>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</si>
  <si>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</si>
  <si>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</si>
  <si>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</si>
  <si>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</si>
  <si>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</si>
  <si>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</si>
  <si>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</si>
  <si>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</si>
  <si>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</si>
  <si>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</si>
  <si>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</si>
  <si>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</si>
  <si>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</si>
  <si>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</si>
  <si>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</si>
  <si>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</si>
  <si>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</si>
  <si>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</si>
  <si>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</si>
  <si>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</si>
  <si>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</si>
  <si>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</si>
  <si>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</si>
  <si>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</si>
  <si>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</si>
  <si>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</si>
  <si>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</si>
  <si>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</si>
  <si>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</si>
  <si>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</si>
  <si>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</si>
  <si>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</si>
  <si>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</si>
  <si>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</si>
  <si>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</si>
  <si>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</si>
  <si>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</si>
  <si>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</si>
  <si>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</si>
  <si>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</si>
  <si>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</si>
  <si>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</si>
  <si>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</si>
  <si>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</si>
  <si>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</si>
  <si>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</si>
  <si>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</si>
  <si>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</si>
  <si>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</si>
  <si>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</si>
  <si>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</si>
  <si>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</si>
  <si>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</si>
  <si>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</si>
  <si>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</si>
  <si>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</si>
  <si>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</si>
  <si>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</si>
  <si>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</si>
  <si>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</si>
  <si>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</si>
  <si>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</si>
  <si>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</si>
  <si>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</si>
  <si>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</si>
  <si>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</si>
  <si>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</si>
  <si>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</si>
  <si>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</si>
  <si>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</si>
  <si>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</si>
  <si>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</si>
  <si>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</si>
  <si>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</si>
  <si>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</si>
  <si>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</si>
  <si>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</si>
  <si>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</si>
  <si>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</si>
  <si>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</si>
  <si>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</si>
  <si>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</si>
  <si>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</si>
  <si>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</si>
  <si>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</si>
  <si>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</si>
  <si>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</si>
  <si>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</si>
  <si>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</si>
  <si>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</si>
  <si>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</si>
  <si>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</si>
  <si>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</si>
  <si>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</si>
  <si>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</si>
  <si>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</si>
  <si>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</si>
  <si>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</si>
  <si>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</si>
  <si>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</si>
  <si>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</si>
  <si>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</si>
  <si>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</si>
  <si>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</si>
  <si>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</si>
  <si>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</si>
  <si>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</si>
  <si>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</si>
  <si>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</si>
  <si>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</si>
  <si>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</si>
  <si>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</si>
  <si>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</si>
  <si>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</si>
  <si>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</si>
  <si>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</si>
  <si>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</si>
  <si>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</si>
  <si>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</si>
  <si>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</si>
  <si>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</si>
  <si>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</si>
  <si>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</si>
  <si>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</si>
  <si>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</si>
  <si>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</si>
  <si>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</si>
  <si>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</si>
  <si>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</si>
  <si>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</si>
  <si>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</si>
  <si>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</si>
  <si>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</si>
  <si>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</si>
  <si>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</si>
  <si>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</si>
  <si>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</si>
  <si>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</si>
  <si>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</si>
  <si>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</si>
  <si>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</si>
  <si>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</si>
  <si>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</si>
  <si>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</si>
  <si>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</si>
  <si>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</si>
  <si>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</si>
  <si>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</si>
  <si>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</si>
  <si>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</si>
  <si>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</si>
  <si>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</si>
  <si>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</si>
  <si>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</si>
  <si>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</si>
  <si>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</si>
  <si>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</si>
  <si>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</si>
  <si>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</si>
  <si>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</si>
  <si>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</si>
  <si>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</si>
  <si>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</si>
  <si>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</si>
  <si>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</si>
  <si>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</si>
  <si>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</si>
  <si>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</si>
  <si>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</si>
  <si>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</si>
  <si>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</si>
  <si>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</si>
  <si>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</si>
  <si>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</si>
  <si>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</si>
  <si>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</si>
  <si>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</si>
  <si>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</si>
  <si>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</si>
  <si>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</si>
  <si>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</si>
  <si>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</si>
  <si>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</si>
  <si>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</si>
  <si>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</si>
  <si>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</si>
  <si>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</si>
  <si>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</si>
  <si>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</si>
  <si>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</si>
  <si>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</si>
  <si>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</si>
  <si>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</si>
  <si>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</si>
  <si>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</si>
  <si>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</si>
  <si>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</si>
  <si>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</si>
  <si>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</si>
  <si>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</si>
  <si>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</si>
  <si>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</si>
  <si>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</si>
  <si>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</si>
  <si>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</si>
  <si>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</si>
  <si>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</si>
  <si>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</si>
  <si>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</si>
  <si>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</si>
  <si>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</si>
  <si>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</si>
  <si>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</si>
  <si>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</si>
  <si>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</si>
  <si>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</si>
  <si>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</si>
  <si>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</si>
  <si>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</si>
  <si>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</si>
  <si>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</si>
  <si>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</si>
  <si>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</si>
  <si>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</si>
  <si>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</si>
  <si>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</si>
  <si>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</si>
  <si>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</si>
  <si>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</si>
  <si>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</si>
  <si>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</si>
  <si>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</si>
  <si>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</si>
  <si>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</si>
  <si>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</si>
  <si>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</si>
  <si>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</si>
  <si>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</si>
  <si>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</si>
  <si>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</si>
  <si>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</si>
  <si>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</si>
  <si>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</si>
  <si>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</si>
  <si>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</si>
  <si>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</si>
  <si>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</si>
  <si>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</si>
  <si>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</si>
  <si>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</si>
  <si>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</si>
  <si>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</si>
  <si>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</si>
  <si>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</si>
  <si>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</si>
  <si>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</si>
  <si>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</si>
  <si>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</si>
  <si>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</si>
  <si>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</si>
  <si>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</si>
  <si>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</si>
  <si>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</si>
  <si>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</si>
  <si>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</si>
  <si>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</si>
  <si>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</si>
  <si>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</si>
  <si>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</si>
  <si>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</si>
  <si>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</si>
  <si>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</si>
  <si>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</si>
  <si>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</si>
  <si>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</si>
  <si>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</si>
  <si>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</si>
  <si>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</si>
  <si>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</si>
  <si>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</si>
  <si>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</si>
  <si>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</si>
  <si>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</si>
  <si>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</si>
  <si>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</si>
  <si>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</si>
  <si>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</si>
  <si>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</si>
  <si>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</si>
  <si>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</si>
  <si>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</si>
  <si>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</si>
  <si>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</si>
  <si>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</si>
  <si>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</si>
  <si>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</si>
  <si>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</si>
  <si>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</si>
  <si>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</si>
  <si>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</si>
  <si>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</si>
  <si>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</si>
  <si>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</si>
  <si>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</si>
  <si>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</si>
  <si>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</si>
  <si>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</si>
  <si>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</si>
  <si>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</si>
  <si>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</si>
  <si>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</si>
  <si>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</si>
  <si>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</si>
  <si>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</si>
  <si>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</si>
  <si>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</si>
  <si>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</si>
  <si>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</si>
  <si>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</si>
  <si>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</si>
  <si>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</si>
  <si>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</si>
  <si>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</si>
  <si>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</si>
  <si>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</si>
  <si>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</si>
  <si>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</si>
  <si>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</si>
  <si>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</si>
  <si>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</si>
  <si>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</si>
  <si>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</si>
  <si>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</si>
  <si>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</si>
  <si>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</si>
  <si>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</si>
  <si>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</si>
  <si>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</si>
  <si>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</si>
  <si>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</si>
  <si>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</si>
  <si>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</si>
  <si>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</si>
  <si>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</si>
  <si>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</si>
  <si>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</si>
  <si>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</si>
  <si>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</si>
  <si>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</si>
  <si>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</si>
  <si>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</si>
  <si>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</si>
  <si>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</si>
  <si>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</si>
  <si>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</si>
  <si>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</si>
  <si>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</si>
  <si>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</si>
  <si>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</si>
  <si>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</si>
  <si>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</si>
  <si>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</si>
  <si>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</si>
  <si>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</si>
  <si>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</si>
  <si>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</si>
  <si>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</si>
  <si>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</si>
  <si>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</si>
  <si>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</si>
  <si>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</si>
  <si>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</si>
  <si>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</si>
  <si>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</si>
  <si>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</si>
  <si>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</si>
  <si>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</si>
  <si>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</si>
  <si>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</si>
  <si>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</si>
  <si>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</si>
  <si>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</si>
  <si>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</si>
  <si>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</si>
  <si>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</si>
  <si>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</si>
  <si>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</si>
  <si>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</si>
  <si>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</si>
  <si>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</si>
  <si>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</si>
  <si>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</si>
  <si>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</si>
  <si>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</si>
  <si>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</si>
  <si>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</si>
  <si>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</si>
  <si>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</si>
  <si>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</si>
  <si>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</si>
  <si>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</si>
  <si>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</si>
  <si>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</si>
  <si>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</si>
  <si>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</si>
  <si>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</si>
  <si>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</si>
  <si>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</si>
  <si>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</si>
  <si>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</si>
  <si>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</si>
  <si>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</si>
  <si>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</si>
  <si>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</si>
  <si>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</si>
  <si>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</si>
  <si>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</si>
  <si>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</si>
  <si>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</si>
  <si>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</si>
  <si>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</si>
  <si>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</si>
  <si>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</si>
  <si>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</si>
  <si>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</si>
  <si>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</si>
  <si>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</si>
  <si>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</si>
  <si>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</si>
  <si>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</si>
  <si>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</si>
  <si>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</si>
  <si>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</si>
  <si>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</si>
  <si>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</si>
  <si>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</si>
  <si>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</si>
  <si>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</si>
  <si>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</si>
  <si>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</si>
  <si>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</si>
  <si>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</si>
  <si>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</si>
  <si>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</si>
  <si>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</si>
  <si>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</si>
  <si>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</si>
  <si>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</si>
  <si>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</si>
  <si>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</si>
  <si>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</si>
  <si>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</si>
  <si>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</si>
  <si>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</si>
  <si>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</si>
  <si>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</si>
  <si>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</si>
  <si>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</si>
  <si>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</si>
  <si>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</si>
  <si>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</si>
  <si>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</si>
  <si>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</si>
  <si>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</si>
  <si>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</si>
  <si>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</si>
  <si>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</si>
  <si>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</si>
  <si>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</si>
  <si>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</si>
  <si>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</si>
  <si>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</si>
  <si>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</si>
  <si>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</si>
  <si>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</si>
  <si>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</si>
  <si>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</si>
  <si>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</si>
  <si>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</si>
  <si>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</si>
  <si>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</si>
  <si>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</si>
  <si>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</si>
  <si>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</si>
  <si>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</si>
  <si>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</si>
  <si>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</si>
  <si>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</si>
  <si>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</si>
  <si>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</si>
  <si>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</si>
  <si>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</si>
  <si>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</si>
  <si>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</si>
  <si>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</si>
  <si>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</si>
  <si>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</si>
  <si>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</si>
  <si>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</si>
  <si>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</si>
  <si>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</si>
  <si>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</si>
  <si>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</si>
  <si>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</si>
  <si>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</si>
  <si>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</si>
  <si>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</si>
  <si>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</si>
  <si>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</si>
  <si>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</si>
  <si>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</si>
  <si>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</si>
  <si>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</si>
  <si>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</si>
  <si>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</si>
  <si>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</si>
  <si>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</si>
  <si>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</si>
  <si>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</si>
  <si>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</si>
  <si>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</si>
  <si>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</si>
  <si>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</si>
  <si>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</si>
  <si>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</si>
  <si>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</si>
  <si>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</si>
  <si>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</si>
  <si>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</si>
  <si>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</si>
  <si>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</si>
  <si>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</si>
  <si>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</si>
  <si>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</si>
  <si>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</si>
  <si>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</si>
  <si>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</si>
  <si>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</si>
  <si>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</si>
  <si>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</si>
  <si>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</si>
  <si>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</si>
  <si>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</si>
  <si>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</si>
  <si>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</si>
  <si>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</si>
  <si>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</si>
  <si>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</si>
  <si>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</si>
  <si>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</si>
  <si>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</si>
  <si>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</si>
  <si>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</si>
  <si>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</si>
  <si>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</si>
  <si>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</si>
  <si>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</si>
  <si>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</si>
  <si>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</si>
  <si>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</si>
  <si>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</si>
  <si>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</si>
  <si>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</si>
  <si>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</si>
  <si>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</si>
  <si>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</si>
  <si>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</si>
  <si>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</si>
  <si>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</si>
  <si>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</si>
  <si>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</si>
  <si>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</si>
  <si>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</si>
  <si>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</si>
  <si>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</si>
  <si>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</si>
  <si>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</si>
  <si>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</si>
  <si>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</si>
  <si>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</si>
  <si>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</si>
  <si>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</si>
  <si>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</si>
  <si>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</si>
  <si>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</si>
  <si>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</si>
  <si>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</si>
  <si>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</si>
  <si>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</si>
  <si>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</si>
  <si>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</si>
  <si>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</si>
  <si>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</si>
  <si>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</si>
  <si>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</si>
  <si>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</si>
  <si>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</si>
  <si>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</si>
  <si>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</si>
  <si>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</si>
  <si>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</si>
  <si>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</si>
  <si>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</si>
  <si>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</si>
  <si>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</si>
  <si>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</si>
  <si>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</si>
  <si>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</si>
  <si>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</si>
  <si>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</si>
  <si>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</si>
  <si>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</si>
  <si>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</si>
  <si>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</si>
  <si>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</si>
  <si>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</si>
  <si>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</si>
  <si>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</si>
  <si>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</si>
  <si>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</si>
  <si>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</si>
  <si>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</si>
  <si>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</si>
  <si>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</si>
  <si>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</si>
  <si>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</si>
  <si>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</si>
  <si>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</si>
  <si>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</si>
  <si>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</si>
  <si>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</si>
  <si>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</si>
  <si>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</si>
  <si>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</si>
  <si>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</si>
  <si>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</si>
  <si>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</si>
  <si>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</si>
  <si>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</si>
  <si>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</si>
  <si>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</si>
  <si>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</si>
  <si>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</si>
  <si>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</si>
  <si>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</si>
  <si>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</si>
  <si>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</si>
  <si>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</si>
  <si>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</si>
  <si>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</si>
  <si>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</si>
  <si>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</si>
  <si>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</si>
  <si>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</si>
  <si>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</si>
  <si>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</si>
  <si>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</si>
  <si>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</si>
  <si>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</si>
  <si>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</si>
  <si>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</si>
  <si>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</si>
  <si>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</si>
  <si>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</si>
  <si>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</si>
  <si>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</si>
  <si>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</si>
  <si>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</si>
  <si>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</si>
  <si>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</si>
  <si>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</si>
  <si>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</si>
  <si>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</si>
  <si>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</si>
  <si>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</si>
  <si>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</si>
  <si>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</si>
  <si>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</si>
  <si>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</si>
  <si>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</si>
  <si>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</si>
  <si>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</si>
  <si>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</si>
  <si>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</si>
  <si>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</si>
  <si>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</si>
  <si>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</si>
  <si>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</si>
  <si>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</si>
  <si>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</si>
  <si>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</si>
  <si>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</si>
  <si>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</si>
  <si>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</si>
  <si>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</si>
  <si>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</si>
  <si>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</si>
  <si>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</si>
  <si>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</si>
  <si>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</si>
  <si>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</si>
  <si>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</si>
  <si>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</si>
  <si>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</si>
  <si>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</si>
  <si>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</si>
  <si>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</si>
  <si>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</si>
  <si>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</si>
  <si>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</si>
  <si>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</si>
  <si>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</si>
  <si>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</si>
  <si>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</si>
  <si>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</si>
  <si>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</si>
  <si>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</si>
  <si>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</si>
  <si>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</si>
  <si>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</si>
  <si>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</si>
  <si>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</si>
  <si>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</si>
  <si>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</si>
  <si>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</si>
  <si>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</si>
  <si>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</si>
  <si>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</si>
  <si>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</si>
  <si>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</si>
  <si>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</si>
  <si>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</si>
  <si>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</si>
  <si>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</si>
  <si>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</si>
  <si>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</si>
  <si>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</si>
  <si>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</si>
  <si>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</si>
  <si>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</si>
  <si>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</si>
  <si>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</si>
  <si>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</si>
  <si>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</si>
  <si>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</si>
  <si>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</si>
  <si>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</si>
  <si>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</si>
  <si>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</si>
  <si>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</si>
  <si>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</si>
  <si>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</si>
  <si>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</si>
  <si>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</si>
  <si>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</si>
  <si>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</si>
  <si>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</si>
  <si>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</si>
  <si>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</si>
  <si>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</si>
  <si>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</si>
  <si>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</si>
  <si>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</si>
  <si>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</si>
  <si>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</si>
  <si>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</si>
  <si>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</si>
  <si>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</si>
  <si>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</si>
  <si>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</si>
  <si>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</si>
  <si>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</si>
  <si>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</si>
  <si>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</si>
  <si>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</si>
  <si>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</si>
  <si>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</si>
  <si>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</si>
  <si>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</si>
  <si>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</si>
  <si>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</si>
  <si>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</si>
  <si>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</si>
  <si>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</si>
  <si>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</si>
  <si>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</si>
  <si>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</si>
  <si>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</si>
  <si>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</si>
  <si>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</si>
  <si>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</si>
  <si>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</si>
  <si>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</si>
  <si>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</si>
  <si>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</si>
  <si>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</si>
  <si>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</si>
  <si>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</si>
  <si>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</si>
  <si>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</si>
  <si>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</si>
  <si>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</si>
  <si>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</si>
  <si>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</si>
  <si>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</si>
  <si>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</si>
  <si>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</si>
  <si>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</si>
  <si>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</si>
  <si>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</si>
  <si>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</si>
  <si>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</si>
  <si>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</si>
  <si>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</si>
  <si>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</si>
  <si>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</si>
  <si>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</si>
  <si>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</si>
  <si>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</si>
  <si>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</si>
  <si>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</si>
  <si>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</si>
  <si>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</si>
  <si>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</si>
  <si>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</si>
  <si>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</si>
  <si>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</si>
  <si>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</si>
  <si>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</si>
  <si>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</si>
  <si>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</si>
  <si>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</si>
  <si>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</si>
  <si>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</si>
  <si>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</si>
  <si>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</si>
  <si>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</si>
  <si>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</si>
  <si>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</si>
  <si>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</si>
  <si>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</si>
  <si>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</si>
  <si>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</si>
  <si>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</si>
  <si>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</si>
  <si>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</si>
  <si>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</si>
  <si>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</si>
  <si>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</si>
  <si>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</si>
  <si>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</si>
  <si>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</si>
  <si>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</si>
  <si>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</si>
  <si>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</si>
  <si>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</si>
  <si>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</si>
  <si>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</si>
  <si>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</si>
  <si>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</si>
  <si>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</si>
  <si>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</si>
  <si>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</si>
  <si>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</si>
  <si>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</si>
  <si>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</si>
  <si>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</si>
  <si>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</si>
  <si>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</si>
  <si>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</si>
  <si>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</si>
  <si>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</si>
  <si>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</si>
  <si>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</si>
  <si>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</si>
  <si>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</si>
  <si>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</si>
  <si>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</si>
  <si>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</si>
  <si>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</si>
  <si>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</si>
  <si>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</si>
  <si>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</si>
  <si>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</si>
  <si>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</si>
  <si>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</si>
  <si>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</si>
  <si>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</si>
  <si>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</si>
  <si>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</si>
  <si>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</si>
  <si>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</si>
  <si>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</si>
  <si>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</si>
  <si>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</si>
  <si>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</si>
  <si>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</si>
  <si>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</si>
  <si>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</si>
  <si>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</si>
  <si>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</si>
  <si>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</si>
  <si>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</si>
  <si>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</si>
  <si>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</si>
  <si>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</si>
  <si>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</si>
  <si>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</si>
  <si>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</si>
  <si>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</si>
  <si>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</si>
  <si>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</si>
  <si>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</si>
  <si>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</si>
  <si>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</si>
  <si>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</si>
  <si>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</si>
  <si>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</si>
  <si>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</si>
  <si>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</si>
  <si>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</si>
  <si>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</si>
  <si>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</si>
  <si>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</si>
  <si>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</si>
  <si>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</si>
  <si>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</si>
  <si>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</si>
  <si>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</si>
  <si>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</si>
  <si>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</si>
  <si>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</si>
  <si>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</si>
  <si>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</si>
  <si>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</si>
  <si>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</si>
  <si>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</si>
  <si>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</si>
  <si>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</si>
  <si>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</si>
  <si>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</si>
  <si>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</si>
  <si>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</si>
  <si>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</si>
  <si>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</si>
  <si>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</si>
  <si>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</si>
  <si>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</si>
  <si>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</si>
  <si>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</si>
  <si>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</si>
  <si>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</si>
  <si>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</si>
  <si>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</si>
  <si>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</si>
  <si>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</si>
  <si>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</si>
  <si>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</si>
  <si>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</si>
  <si>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</si>
  <si>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</si>
  <si>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</si>
  <si>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</si>
  <si>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</si>
  <si>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</si>
  <si>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</si>
  <si>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</si>
  <si>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</si>
  <si>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</si>
  <si>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</si>
  <si>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</si>
  <si>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</si>
  <si>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</si>
  <si>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</si>
  <si>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</si>
  <si>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</si>
  <si>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</si>
  <si>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</si>
  <si>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</si>
  <si>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</si>
  <si>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</si>
  <si>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</si>
  <si>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</si>
  <si>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</si>
  <si>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</si>
  <si>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</si>
  <si>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</si>
  <si>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</si>
  <si>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</si>
  <si>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</si>
  <si>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</si>
  <si>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</si>
  <si>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</si>
  <si>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</si>
  <si>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</si>
  <si>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</si>
  <si>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</si>
  <si>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</si>
  <si>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</si>
  <si>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</si>
  <si>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</si>
  <si>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</si>
  <si>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</si>
  <si>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</si>
  <si>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</si>
  <si>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</si>
  <si>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</si>
  <si>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</si>
  <si>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</si>
  <si>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</si>
  <si>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</si>
  <si>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</si>
  <si>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</si>
  <si>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</si>
  <si>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</si>
  <si>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</si>
  <si>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</si>
  <si>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</si>
  <si>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</si>
  <si>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</si>
  <si>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</si>
  <si>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</si>
  <si>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</si>
  <si>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</si>
  <si>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</si>
  <si>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</si>
  <si>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</si>
  <si>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</si>
  <si>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</si>
  <si>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</si>
  <si>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</si>
  <si>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</si>
  <si>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</si>
  <si>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</si>
  <si>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</si>
  <si>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</si>
  <si>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</si>
  <si>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</si>
  <si>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</si>
  <si>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</si>
  <si>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</si>
  <si>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</si>
  <si>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</si>
  <si>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</si>
  <si>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</si>
  <si>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</si>
  <si>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</si>
  <si>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</si>
  <si>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</si>
  <si>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</si>
  <si>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</si>
  <si>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</si>
  <si>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</si>
  <si>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</si>
  <si>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</si>
  <si>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</si>
  <si>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</si>
  <si>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</si>
  <si>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</si>
  <si>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</si>
  <si>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</si>
  <si>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</si>
  <si>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</si>
  <si>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</si>
  <si>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</si>
  <si>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</si>
  <si>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</si>
  <si>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</si>
  <si>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</si>
  <si>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</si>
  <si>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</si>
  <si>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</si>
  <si>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</si>
  <si>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</si>
  <si>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</si>
  <si>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</si>
  <si>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</si>
  <si>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</si>
  <si>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</si>
  <si>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</si>
  <si>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</si>
  <si>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</si>
  <si>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</si>
  <si>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</si>
  <si>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</si>
  <si>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</si>
  <si>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</si>
  <si>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</si>
  <si>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</si>
  <si>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</si>
  <si>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</si>
  <si>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</si>
  <si>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</si>
  <si>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</si>
  <si>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</si>
  <si>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</si>
  <si>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</si>
  <si>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</si>
  <si>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</si>
  <si>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</si>
  <si>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</si>
  <si>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</si>
  <si>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</si>
  <si>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</si>
  <si>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</si>
  <si>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</si>
  <si>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</si>
  <si>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</si>
  <si>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</si>
  <si>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</si>
  <si>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</si>
  <si>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</si>
  <si>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</si>
  <si>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</si>
  <si>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</si>
  <si>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</si>
  <si>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</si>
  <si>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</si>
  <si>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</si>
  <si>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</si>
  <si>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</si>
  <si>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</si>
  <si>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</si>
  <si>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</si>
  <si>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</si>
  <si>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</si>
  <si>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</si>
  <si>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</si>
  <si>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</si>
  <si>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</si>
  <si>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</si>
  <si>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</si>
  <si>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</si>
  <si>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</si>
  <si>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</si>
  <si>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</si>
  <si>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</si>
  <si>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</si>
  <si>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</si>
  <si>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</si>
  <si>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</si>
  <si>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</si>
  <si>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</si>
  <si>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</si>
  <si>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</si>
  <si>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</si>
  <si>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</si>
  <si>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</si>
  <si>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</si>
  <si>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</si>
  <si>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</si>
  <si>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</si>
  <si>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</si>
  <si>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</si>
  <si>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</si>
  <si>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</si>
  <si>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</si>
  <si>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</si>
  <si>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</si>
  <si>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</si>
  <si>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</si>
  <si>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</si>
  <si>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</si>
  <si>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</si>
  <si>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</si>
  <si>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</si>
  <si>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</si>
  <si>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</si>
  <si>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</si>
  <si>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</si>
  <si>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</si>
  <si>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</si>
  <si>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</si>
  <si>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</si>
  <si>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</si>
  <si>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</si>
  <si>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</si>
  <si>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</si>
  <si>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</si>
  <si>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</si>
  <si>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</si>
  <si>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</si>
  <si>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</si>
  <si>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</si>
  <si>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</si>
  <si>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</si>
  <si>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</si>
  <si>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</si>
  <si>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</si>
  <si>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</si>
  <si>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</si>
  <si>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</si>
  <si>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</si>
  <si>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</si>
  <si>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</si>
  <si>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</si>
  <si>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</si>
  <si>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</si>
  <si>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</si>
  <si>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</si>
  <si>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</si>
  <si>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</si>
  <si>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</si>
  <si>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</si>
  <si>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</si>
  <si>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</si>
  <si>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</si>
  <si>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</si>
  <si>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</si>
  <si>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</si>
  <si>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</si>
  <si>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</si>
  <si>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</si>
  <si>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</si>
  <si>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</si>
  <si>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</si>
  <si>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</si>
  <si>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</si>
  <si>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</si>
  <si>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</si>
  <si>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</si>
  <si>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</si>
  <si>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</si>
  <si>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</si>
  <si>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</si>
  <si>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</si>
  <si>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</si>
  <si>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</si>
  <si>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</si>
  <si>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</si>
  <si>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</si>
  <si>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</si>
  <si>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</si>
  <si>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</si>
  <si>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</si>
  <si>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</si>
  <si>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</si>
  <si>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</si>
  <si>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</si>
  <si>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</si>
  <si>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</si>
  <si>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</si>
  <si>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</si>
  <si>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</si>
  <si>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</si>
  <si>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</si>
  <si>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</si>
  <si>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</si>
  <si>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</si>
  <si>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</si>
  <si>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</si>
  <si>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</si>
  <si>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</si>
  <si>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</si>
  <si>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</si>
  <si>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</si>
  <si>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</si>
  <si>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</si>
  <si>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</si>
  <si>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</si>
  <si>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</si>
  <si>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</si>
  <si>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</si>
  <si>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</si>
  <si>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</si>
  <si>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</si>
  <si>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</si>
  <si>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</si>
  <si>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</si>
  <si>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</si>
  <si>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</si>
  <si>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</si>
  <si>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</si>
  <si>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</si>
  <si>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</si>
  <si>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</si>
  <si>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</si>
  <si>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</si>
  <si>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</si>
  <si>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</si>
  <si>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</si>
  <si>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</si>
  <si>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</si>
  <si>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</si>
  <si>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</si>
  <si>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</si>
  <si>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</si>
  <si>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</si>
  <si>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</si>
  <si>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</si>
  <si>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</si>
  <si>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</si>
  <si>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</si>
  <si>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</si>
  <si>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</si>
  <si>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</si>
  <si>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</si>
  <si>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</si>
  <si>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</si>
  <si>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</si>
  <si>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</si>
  <si>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</si>
  <si>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</si>
  <si>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</si>
  <si>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</si>
  <si>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</si>
  <si>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</si>
  <si>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</si>
  <si>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</si>
  <si>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</si>
  <si>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</si>
  <si>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</si>
  <si>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</si>
  <si>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</si>
  <si>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</si>
  <si>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</si>
  <si>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</si>
  <si>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</si>
  <si>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</si>
  <si>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</si>
  <si>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</si>
  <si>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</si>
  <si>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</si>
  <si>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</si>
  <si>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</si>
  <si>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</si>
  <si>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</si>
  <si>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</si>
  <si>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</si>
  <si>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</si>
  <si>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</si>
  <si>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</si>
  <si>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</si>
  <si>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</si>
  <si>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</si>
  <si>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</si>
  <si>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</si>
  <si>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</si>
  <si>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</si>
  <si>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</si>
  <si>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</si>
  <si>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</si>
  <si>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</si>
  <si>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</si>
  <si>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</si>
  <si>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</si>
  <si>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</si>
  <si>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</si>
  <si>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</si>
  <si>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</si>
  <si>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</si>
  <si>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</si>
  <si>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</si>
  <si>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</si>
  <si>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</si>
  <si>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</si>
  <si>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</si>
  <si>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</si>
  <si>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</si>
  <si>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</si>
  <si>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</si>
  <si>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</si>
  <si>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</si>
  <si>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</si>
  <si>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</si>
  <si>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</si>
  <si>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</si>
  <si>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</si>
  <si>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</si>
  <si>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</si>
  <si>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</si>
  <si>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</si>
  <si>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</si>
  <si>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</si>
  <si>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</si>
  <si>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</si>
  <si>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</si>
  <si>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</si>
  <si>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</si>
  <si>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</si>
  <si>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</si>
  <si>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</si>
  <si>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</si>
  <si>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</si>
  <si>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</si>
  <si>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</si>
  <si>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</si>
  <si>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</si>
  <si>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</si>
  <si>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</si>
  <si>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</si>
  <si>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</si>
  <si>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</si>
  <si>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</si>
  <si>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</si>
  <si>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</si>
  <si>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</si>
  <si>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</si>
  <si>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</si>
  <si>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</si>
  <si>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</si>
  <si>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</si>
  <si>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</si>
  <si>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</si>
  <si>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</si>
  <si>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</si>
  <si>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</si>
  <si>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</si>
  <si>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</si>
  <si>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</si>
  <si>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</si>
  <si>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</si>
  <si>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</si>
  <si>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</si>
  <si>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</si>
  <si>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</si>
  <si>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</si>
  <si>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</si>
  <si>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</si>
  <si>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</si>
  <si>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</si>
  <si>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</si>
  <si>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</si>
  <si>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</si>
  <si>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</si>
  <si>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</si>
  <si>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</si>
  <si>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</si>
  <si>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</si>
  <si>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</si>
  <si>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</si>
  <si>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</si>
  <si>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</si>
  <si>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</si>
  <si>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</si>
  <si>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</si>
  <si>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</si>
  <si>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</si>
  <si>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</si>
  <si>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</si>
  <si>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</si>
  <si>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</si>
  <si>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</si>
  <si>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</si>
  <si>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</si>
  <si>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</si>
  <si>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</si>
  <si>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</si>
  <si>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</si>
  <si>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</si>
  <si>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</si>
  <si>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</si>
  <si>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</si>
  <si>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</si>
  <si>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</si>
  <si>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</si>
  <si>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</si>
  <si>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</si>
  <si>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</si>
  <si>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</si>
  <si>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</si>
  <si>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</si>
  <si>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</si>
  <si>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</si>
  <si>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</si>
  <si>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</si>
  <si>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</si>
  <si>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</si>
  <si>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</si>
  <si>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</si>
  <si>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</si>
  <si>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</si>
  <si>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</si>
  <si>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</si>
  <si>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</si>
  <si>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</si>
  <si>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</si>
  <si>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</si>
  <si>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</si>
  <si>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</si>
  <si>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</si>
  <si>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</si>
  <si>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</si>
  <si>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</si>
  <si>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</si>
  <si>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</si>
  <si>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</si>
  <si>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</si>
  <si>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</si>
  <si>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</si>
  <si>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</si>
  <si>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</si>
  <si>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</si>
  <si>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</si>
  <si>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</si>
  <si>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</si>
  <si>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</si>
  <si>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</si>
  <si>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</si>
  <si>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</si>
  <si>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</si>
  <si>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</si>
  <si>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</si>
  <si>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</si>
  <si>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</si>
  <si>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</si>
  <si>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</si>
  <si>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</si>
  <si>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</si>
  <si>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</si>
  <si>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</si>
  <si>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</si>
  <si>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</si>
  <si>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</si>
  <si>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</si>
  <si>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</si>
  <si>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</si>
  <si>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</si>
  <si>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</si>
  <si>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</si>
  <si>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</si>
  <si>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</si>
  <si>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</si>
  <si>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</si>
  <si>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</si>
  <si>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</si>
  <si>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</si>
  <si>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</si>
  <si>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</si>
  <si>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</si>
  <si>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</si>
  <si>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</si>
  <si>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</si>
  <si>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</si>
  <si>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</si>
  <si>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</si>
  <si>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</si>
  <si>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</si>
  <si>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</si>
  <si>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</si>
  <si>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</si>
  <si>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</si>
  <si>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</si>
  <si>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</si>
  <si>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</si>
  <si>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</si>
  <si>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</si>
  <si>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</si>
  <si>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</si>
  <si>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</si>
  <si>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</si>
  <si>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</si>
  <si>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</si>
  <si>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</si>
  <si>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</si>
  <si>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</si>
  <si>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</si>
  <si>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</si>
  <si>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</si>
  <si>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</si>
  <si>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</si>
  <si>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</si>
  <si>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</si>
  <si>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</si>
  <si>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</si>
  <si>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</si>
  <si>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</si>
  <si>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</si>
  <si>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</si>
  <si>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</si>
  <si>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</si>
  <si>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</si>
  <si>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</si>
  <si>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</si>
  <si>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</si>
  <si>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</si>
  <si>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</si>
  <si>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</si>
  <si>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</si>
  <si>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</si>
  <si>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</si>
  <si>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</si>
  <si>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</si>
  <si>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</si>
  <si>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</si>
  <si>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</si>
  <si>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</si>
  <si>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</si>
  <si>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</si>
  <si>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</si>
  <si>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</si>
  <si>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</si>
  <si>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</si>
  <si>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</si>
  <si>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</si>
  <si>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</si>
  <si>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</si>
  <si>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</si>
  <si>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</si>
  <si>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</si>
  <si>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</si>
  <si>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</si>
  <si>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</si>
  <si>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</si>
  <si>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</si>
  <si>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</si>
  <si>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</si>
  <si>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</si>
  <si>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</si>
  <si>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</si>
  <si>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</si>
  <si>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</si>
  <si>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</si>
  <si>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</si>
  <si>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</si>
  <si>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</si>
  <si>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</si>
  <si>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</si>
  <si>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</si>
  <si>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</si>
  <si>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</si>
  <si>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</si>
  <si>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</si>
  <si>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</si>
  <si>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</si>
  <si>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</si>
  <si>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</si>
  <si>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</si>
  <si>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</si>
  <si>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</si>
  <si>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</si>
  <si>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</si>
  <si>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</si>
  <si>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</si>
  <si>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</si>
  <si>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</si>
  <si>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</si>
  <si>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</si>
  <si>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</si>
  <si>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</si>
  <si>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</si>
  <si>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</si>
  <si>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</si>
  <si>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</si>
  <si>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</si>
  <si>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</si>
  <si>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</si>
  <si>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</si>
  <si>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</si>
  <si>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</si>
  <si>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</si>
  <si>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</si>
  <si>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</si>
  <si>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</si>
  <si>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</si>
  <si>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</si>
  <si>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</si>
  <si>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</si>
  <si>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</si>
  <si>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</si>
  <si>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</si>
  <si>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</si>
  <si>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</si>
  <si>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</si>
  <si>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</si>
  <si>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</si>
  <si>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</si>
  <si>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</si>
  <si>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</si>
  <si>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</si>
  <si>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</si>
  <si>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</si>
  <si>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</si>
  <si>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</si>
  <si>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</si>
  <si>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</si>
  <si>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</si>
  <si>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</si>
  <si>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</si>
  <si>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</si>
  <si>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</si>
  <si>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</si>
  <si>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</si>
  <si>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</si>
  <si>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</si>
  <si>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</si>
  <si>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</si>
  <si>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</si>
  <si>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</si>
  <si>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</si>
  <si>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</si>
  <si>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</si>
  <si>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</si>
  <si>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</si>
  <si>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</si>
  <si>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</si>
  <si>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</si>
  <si>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</si>
  <si>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</si>
  <si>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</si>
  <si>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</si>
  <si>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</si>
  <si>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</si>
  <si>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Department</t>
  </si>
  <si>
    <t>Toaster</t>
  </si>
  <si>
    <t>Air Conditioner</t>
  </si>
  <si>
    <t>Washing Machine</t>
  </si>
  <si>
    <t>Television</t>
  </si>
  <si>
    <t>Fridge</t>
  </si>
  <si>
    <t>Y</t>
  </si>
  <si>
    <t>N</t>
  </si>
  <si>
    <t/>
  </si>
  <si>
    <t>Joe</t>
  </si>
  <si>
    <t>Martha</t>
  </si>
  <si>
    <t>Becky</t>
  </si>
  <si>
    <t>Dan</t>
  </si>
  <si>
    <t>Stewart</t>
  </si>
  <si>
    <t>Greg</t>
  </si>
  <si>
    <t>Jim</t>
  </si>
  <si>
    <t>Diane</t>
  </si>
  <si>
    <t>Resolved</t>
  </si>
  <si>
    <t>Total Calls</t>
  </si>
  <si>
    <t>Calls Answered</t>
  </si>
  <si>
    <t>Agent Name</t>
  </si>
  <si>
    <t>Abandon Rate</t>
  </si>
  <si>
    <t>Avg Call/Min</t>
  </si>
  <si>
    <t>Avg Speed of Answer</t>
  </si>
  <si>
    <t>Satisfaction rating</t>
  </si>
  <si>
    <t>Satisfaction Overall</t>
  </si>
  <si>
    <t>Calls of Less than 180 Seconds</t>
  </si>
  <si>
    <t>% Calls of Less than 180 Seconds</t>
  </si>
  <si>
    <t>Satisfaction less than equal to 3</t>
  </si>
  <si>
    <t>Call Resolved</t>
  </si>
  <si>
    <t>Column1</t>
  </si>
  <si>
    <t>Share Performance Report thru dashboard</t>
  </si>
  <si>
    <t>Use appropriate slicers</t>
  </si>
  <si>
    <t>Share additional visuals that creates value</t>
  </si>
  <si>
    <t>Need report similar to the below</t>
  </si>
  <si>
    <t>Need Call center performance dashboard</t>
  </si>
  <si>
    <t xml:space="preserve">Problem Statement:
</t>
  </si>
  <si>
    <r>
      <rPr>
        <u/>
        <sz val="11"/>
        <color theme="1"/>
        <rFont val="Calibri"/>
        <family val="2"/>
        <scheme val="minor"/>
      </rPr>
      <t xml:space="preserve">Problem Statement: Organization OptiConnect Solutions
</t>
    </r>
    <r>
      <rPr>
        <sz val="11"/>
        <color theme="1"/>
        <rFont val="Calibri"/>
        <family val="2"/>
        <scheme val="minor"/>
      </rPr>
      <t xml:space="preserve">OptiConnect Solutions was a famous call center services provider company based out of technoville.It was a renowned player in the customer service industry, providing top-notch support for a variety of products and services.  Within the vast expanse of OptiConnect's customer service operations, the meticulous record-keeping system captured crucial details through fields such as Call Id, Date, Agent name, Department, Answered (Y/N), Resolved (Y/N), Speed of Answer, Average Talk Duration, and Satisfaction Rating.
The data spoke of a complex narrative, where agents strived to answer calls promptly, resolve issues efficiently, and leave customers satisfied. The  organization found itself at the crossroads of optimizing its call center performance to ensure unparalleled customer experiences.
Amidst the sea of information, questions emerged: </t>
    </r>
    <r>
      <rPr>
        <b/>
        <sz val="11"/>
        <color theme="1"/>
        <rFont val="Calibri"/>
        <family val="2"/>
        <scheme val="minor"/>
      </rPr>
      <t>Were calls consistently answered in a timely manner? Did the agents successfully resolve customer issues? How did the speed of answer and average talk duration impact customer satisfaction? Were there patterns or trends hidden within the data that could unlock the key to achieving optimal call center performance?</t>
    </r>
    <r>
      <rPr>
        <sz val="11"/>
        <color theme="1"/>
        <rFont val="Calibri"/>
        <family val="2"/>
        <scheme val="minor"/>
      </rPr>
      <t xml:space="preserve">
As the call center management grappled with these questions, OptiConnect Solutions faced the challenge of enhancing operational efficiency, boosting agent productivity, and ultimately elevating customer satisfaction and hired you as a data analyst.  Your task is to help them acheive the answers to the above questions using a power bi dashboard. 
</t>
    </r>
  </si>
  <si>
    <t>Week</t>
  </si>
  <si>
    <t>Sorting Control</t>
  </si>
  <si>
    <t>in week 1</t>
  </si>
  <si>
    <t>Date Check</t>
  </si>
  <si>
    <t>Call Resolved%</t>
  </si>
  <si>
    <t>Sorting</t>
  </si>
  <si>
    <t>giving unique if have same number</t>
  </si>
  <si>
    <t>asc</t>
  </si>
  <si>
    <t>Agent wise number</t>
  </si>
  <si>
    <t>402</t>
  </si>
  <si>
    <r>
      <t xml:space="preserve">** Note this is </t>
    </r>
    <r>
      <rPr>
        <b/>
        <sz val="11"/>
        <color theme="1"/>
        <rFont val="Calibri"/>
        <family val="2"/>
        <scheme val="minor"/>
      </rPr>
      <t>visual sheet</t>
    </r>
    <r>
      <rPr>
        <sz val="11"/>
        <color theme="1"/>
        <rFont val="Calibri"/>
        <family val="2"/>
        <scheme val="minor"/>
      </rPr>
      <t xml:space="preserve"> and in </t>
    </r>
    <r>
      <rPr>
        <b/>
        <sz val="11"/>
        <color theme="1"/>
        <rFont val="Calibri"/>
        <family val="2"/>
        <scheme val="minor"/>
      </rPr>
      <t>Dashboard Requirement Hints</t>
    </r>
    <r>
      <rPr>
        <sz val="11"/>
        <color theme="1"/>
        <rFont val="Calibri"/>
        <family val="2"/>
        <scheme val="minor"/>
      </rPr>
      <t xml:space="preserve"> all calculations be done there.</t>
    </r>
  </si>
  <si>
    <t>** please note also this visual and all calculations on their weekly perfoamance.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</si>
</sst>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00000000"/>
    <numFmt numFmtId="165" formatCode="dd/mm/yyyy\ h:mm"/>
    <numFmt numFmtId="166" formatCode="0.00000000000000000000"/>
    <numFmt numFmtId="167" formatCode="0.0%"/>
    <numFmt numFmtId="168" formatCode="0.0"/>
    <numFmt numFmtId="169" formatCode="0.000"/>
    <numFmt numFmtId="170" formatCode="0.00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u/>
      <sz val="11"/>
      <color theme="1"/>
      <name val="Calibri"/>
      <family val="2"/>
      <scheme val="minor"/>
    </font>
    <font>
      <sz val="8"/>
      <name val="Calibri"/>
      <family val="2"/>
      <scheme val="minor"/>
    </font>
    <font>
      <sz val="10"/>
      <color theme="1"/>
      <name val="Calibri"/>
      <family val="2"/>
      <scheme val="minor"/>
    </font>
    <font>
      <sz val="8"/>
      <color theme="1"/>
      <name val="Calibri"/>
      <family val="2"/>
      <scheme val="minor"/>
    </font>
    <font>
      <sz val="11"/>
      <color rgb="FF00000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6">
    <xf numFmtId="0" fontId="0" fillId="0" borderId="0" xfId="0"/>
    <xf numFmtId="166" fontId="0" fillId="0" borderId="0" xfId="0" applyNumberFormat="1"/>
    <xf numFmtId="0" fontId="0" fillId="0" borderId="10" xfId="0" applyBorder="1"/>
    <xf numFmtId="0" fontId="0" fillId="0" borderId="11" xfId="0" applyBorder="1"/>
    <xf numFmtId="165" fontId="0" fillId="0" borderId="10" xfId="0" applyNumberFormat="1" applyBorder="1"/>
    <xf numFmtId="164" fontId="0" fillId="0" borderId="10" xfId="0" applyNumberFormat="1" applyBorder="1"/>
    <xf numFmtId="21" fontId="0" fillId="0" borderId="10" xfId="0" applyNumberFormat="1" applyBorder="1"/>
    <xf numFmtId="0" fontId="0" fillId="0" borderId="12" xfId="0"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5" xfId="0" applyFont="1" applyFill="1" applyBorder="1" applyAlignment="1">
      <alignment horizontal="center"/>
    </xf>
    <xf numFmtId="1" fontId="0" fillId="0" borderId="10" xfId="0" applyNumberFormat="1" applyBorder="1"/>
    <xf numFmtId="1" fontId="0" fillId="0" borderId="14" xfId="0" applyNumberFormat="1" applyBorder="1"/>
    <xf numFmtId="0" fontId="0" fillId="0" borderId="0" xfId="0" applyAlignment="1">
      <alignment wrapText="1"/>
    </xf>
    <xf numFmtId="14" fontId="0" fillId="0" borderId="0" xfId="0" applyNumberFormat="1"/>
    <xf numFmtId="0" fontId="16" fillId="0" borderId="10" xfId="0" applyFont="1" applyBorder="1"/>
    <xf numFmtId="0" fontId="0" fillId="0" borderId="0" xfId="0" applyAlignment="1"/>
    <xf numFmtId="0" fontId="0" fillId="0" borderId="0" xfId="0" applyAlignment="1">
      <alignment vertical="top"/>
    </xf>
    <xf numFmtId="0" fontId="16" fillId="0" borderId="0" xfId="0" applyFont="1" applyAlignment="1">
      <alignment vertical="top"/>
    </xf>
    <xf numFmtId="0" fontId="16" fillId="0" borderId="0" xfId="0" applyFont="1"/>
    <xf numFmtId="0" fontId="0" fillId="0" borderId="0" xfId="0" applyBorder="1"/>
    <xf numFmtId="170" fontId="0" fillId="0" borderId="0" xfId="0" applyNumberFormat="1"/>
    <xf numFmtId="168" fontId="0" fillId="0" borderId="0" xfId="0" applyNumberFormat="1"/>
    <xf numFmtId="0" fontId="0" fillId="0" borderId="0" xfId="0" applyNumberFormat="1"/>
    <xf numFmtId="0" fontId="0" fillId="0" borderId="17" xfId="0" applyBorder="1"/>
    <xf numFmtId="0" fontId="16" fillId="0" borderId="18" xfId="0" applyFont="1" applyBorder="1"/>
    <xf numFmtId="0" fontId="0" fillId="0" borderId="18" xfId="0" applyBorder="1"/>
    <xf numFmtId="168" fontId="0" fillId="0" borderId="18" xfId="0" applyNumberFormat="1" applyBorder="1"/>
    <xf numFmtId="0" fontId="0" fillId="0" borderId="0" xfId="0" applyAlignment="1">
      <alignment horizontal="center"/>
    </xf>
    <xf numFmtId="0" fontId="0" fillId="0" borderId="19" xfId="0" applyBorder="1"/>
    <xf numFmtId="0" fontId="0" fillId="0" borderId="20" xfId="0" applyBorder="1"/>
    <xf numFmtId="0" fontId="16" fillId="0" borderId="16" xfId="0" applyFont="1" applyBorder="1"/>
    <xf numFmtId="14" fontId="16" fillId="0" borderId="0" xfId="0" applyNumberFormat="1" applyFont="1"/>
    <xf numFmtId="0" fontId="22" fillId="0" borderId="0" xfId="0" applyFont="1" applyAlignment="1">
      <alignment wrapText="1"/>
    </xf>
    <xf numFmtId="0" fontId="0" fillId="0" borderId="21" xfId="0" applyBorder="1"/>
    <xf numFmtId="0" fontId="0" fillId="0" borderId="22" xfId="0" applyBorder="1"/>
    <xf numFmtId="0" fontId="0" fillId="0" borderId="26" xfId="0" applyBorder="1"/>
    <xf numFmtId="0" fontId="0" fillId="0" borderId="27" xfId="0" applyBorder="1"/>
    <xf numFmtId="168" fontId="0" fillId="0" borderId="27" xfId="0" applyNumberFormat="1" applyBorder="1"/>
    <xf numFmtId="0" fontId="0" fillId="0" borderId="28" xfId="0" applyBorder="1"/>
    <xf numFmtId="0" fontId="16" fillId="35" borderId="23" xfId="0" applyFont="1" applyFill="1" applyBorder="1"/>
    <xf numFmtId="0" fontId="16" fillId="35" borderId="24" xfId="0" applyFont="1" applyFill="1" applyBorder="1"/>
    <xf numFmtId="0" fontId="0" fillId="35" borderId="25" xfId="0" applyFill="1" applyBorder="1"/>
    <xf numFmtId="0" fontId="0" fillId="34" borderId="12" xfId="0" applyFill="1" applyBorder="1"/>
    <xf numFmtId="0" fontId="0" fillId="34" borderId="11" xfId="0" applyFill="1" applyBorder="1"/>
    <xf numFmtId="168" fontId="0" fillId="34" borderId="11" xfId="0" applyNumberFormat="1" applyFill="1" applyBorder="1"/>
    <xf numFmtId="167" fontId="0" fillId="0" borderId="11" xfId="0" applyNumberFormat="1" applyBorder="1"/>
    <xf numFmtId="169" fontId="0" fillId="0" borderId="11" xfId="0" applyNumberFormat="1" applyBorder="1"/>
    <xf numFmtId="2" fontId="0" fillId="0" borderId="11" xfId="0" applyNumberFormat="1" applyBorder="1"/>
    <xf numFmtId="0" fontId="0" fillId="34" borderId="13" xfId="0" applyFill="1" applyBorder="1"/>
    <xf numFmtId="0" fontId="0" fillId="34" borderId="15" xfId="0" applyFill="1" applyBorder="1"/>
    <xf numFmtId="0" fontId="0" fillId="36" borderId="0" xfId="0" applyFill="1" applyBorder="1" applyAlignment="1"/>
    <xf numFmtId="0" fontId="0" fillId="0" borderId="0" xfId="0" applyFont="1" applyBorder="1" applyAlignment="1"/>
    <xf numFmtId="0" fontId="0" fillId="0" borderId="0" xfId="0" applyAlignment="1">
      <alignment horizontal="center" vertical="top" wrapText="1"/>
    </xf>
    <xf numFmtId="0" fontId="0" fillId="0" borderId="0" xfId="0" applyAlignment="1">
      <alignment horizontal="center"/>
    </xf>
    <xf numFmtId="0" fontId="16" fillId="0" borderId="0" xfId="0" applyFont="1" applyAlignment="1">
      <alignment horizontal="center"/>
    </xf>
    <xf numFmtId="0" fontId="0" fillId="0" borderId="10" xfId="0" applyBorder="1" applyAlignment="1"/>
    <xf numFmtId="0" fontId="0" fillId="36" borderId="10" xfId="0" applyFill="1" applyBorder="1" applyAlignment="1"/>
    <xf numFmtId="0" fontId="16" fillId="35" borderId="10" xfId="0" applyFont="1" applyFill="1" applyBorder="1"/>
    <xf numFmtId="0" fontId="16" fillId="35" borderId="10" xfId="0" applyFont="1" applyFill="1" applyBorder="1" applyAlignment="1"/>
    <xf numFmtId="0" fontId="0" fillId="0" borderId="10" xfId="0" applyFont="1" applyBorder="1" applyAlignment="1"/>
    <xf numFmtId="0" fontId="0" fillId="35" borderId="10" xfId="0" applyFill="1" applyBorder="1"/>
    <xf numFmtId="0" fontId="0" fillId="35" borderId="10" xfId="0" applyFill="1" applyBorder="1" applyAlignment="1">
      <alignment horizontal="center" vertical="center"/>
    </xf>
    <xf numFmtId="168" fontId="0" fillId="35" borderId="10" xfId="0" applyNumberFormat="1" applyFill="1" applyBorder="1" applyAlignment="1">
      <alignment horizontal="center" vertical="center"/>
    </xf>
    <xf numFmtId="167" fontId="0" fillId="35" borderId="10" xfId="0" applyNumberFormat="1" applyFill="1" applyBorder="1" applyAlignment="1">
      <alignment horizontal="right" vertical="center" indent="2"/>
    </xf>
    <xf numFmtId="167" fontId="21" fillId="35"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patternFill>
      </fill>
      <border diagonalUp="0" diagonalDown="0" outline="0">
        <left style="thin">
          <color indexed="64"/>
        </left>
        <right style="thin">
          <color indexed="64"/>
        </right>
        <top/>
        <bottom/>
      </border>
    </dxf>
    <dxf>
      <border diagonalUp="0" diagonalDown="0">
        <left style="thin">
          <color theme="1"/>
        </left>
        <right/>
        <top style="thin">
          <color theme="1"/>
        </top>
        <bottom style="thin">
          <color theme="1"/>
        </bottom>
        <vertical/>
        <horizontal/>
      </border>
    </dxf>
    <dxf>
      <border diagonalUp="0" diagonalDown="0">
        <left style="thin">
          <color theme="1"/>
        </left>
        <right style="thin">
          <color theme="1"/>
        </right>
        <top style="thin">
          <color theme="1"/>
        </top>
        <bottom style="thin">
          <color theme="1"/>
        </bottom>
        <vertical/>
        <horizontal/>
      </border>
    </dxf>
    <dxf>
      <numFmt numFmtId="168" formatCode="0.0"/>
      <border diagonalUp="0" diagonalDown="0">
        <left style="thin">
          <color theme="1"/>
        </left>
        <right style="thin">
          <color theme="1"/>
        </right>
        <top style="thin">
          <color theme="1"/>
        </top>
        <bottom style="thin">
          <color theme="1"/>
        </bottom>
        <vertical/>
        <horizontal/>
      </border>
    </dxf>
    <dxf>
      <border diagonalUp="0" diagonalDown="0">
        <left style="thin">
          <color theme="1"/>
        </left>
        <right style="thin">
          <color theme="1"/>
        </right>
        <top style="thin">
          <color theme="1"/>
        </top>
        <bottom style="thin">
          <color theme="1"/>
        </bottom>
        <vertical/>
        <horizontal/>
      </border>
    </dxf>
    <dxf>
      <border diagonalUp="0" diagonalDown="0">
        <left style="thin">
          <color theme="1"/>
        </left>
        <right style="thin">
          <color theme="1"/>
        </right>
        <top style="thin">
          <color theme="1"/>
        </top>
        <bottom style="thin">
          <color theme="1"/>
        </bottom>
        <vertical/>
        <horizontal/>
      </border>
    </dxf>
    <dxf>
      <border diagonalUp="0" diagonalDown="0">
        <left/>
        <right style="thin">
          <color theme="1"/>
        </right>
        <top style="thin">
          <color theme="1"/>
        </top>
        <bottom style="thin">
          <color theme="1"/>
        </bottom>
        <vertical/>
        <horizontal/>
      </border>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1"/>
        <name val="Calibri"/>
        <family val="2"/>
        <scheme val="minor"/>
      </font>
      <fill>
        <patternFill patternType="solid">
          <fgColor indexed="64"/>
          <bgColor theme="6" tint="0.79998168889431442"/>
        </patternFill>
      </fill>
      <border diagonalUp="0" diagonalDown="0" outline="0">
        <left style="thin">
          <color theme="1"/>
        </left>
        <right style="thin">
          <color theme="1"/>
        </right>
        <top/>
        <bottom/>
      </border>
    </dxf>
    <dxf>
      <numFmt numFmtId="166" formatCode="0.00000000000000000000"/>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171"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9A0000"/>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'Dash board '!$B$8</c:f>
              <c:strCache>
                <c:ptCount val="1"/>
                <c:pt idx="0">
                  <c:v>Total Calls</c:v>
                </c:pt>
              </c:strCache>
            </c:strRef>
          </c:tx>
          <c:spPr>
            <a:solidFill>
              <a:schemeClr val="accent1"/>
            </a:solidFill>
            <a:ln>
              <a:noFill/>
            </a:ln>
            <a:effectLst/>
          </c:spPr>
          <c:invertIfNegative val="0"/>
          <c:cat>
            <c:strRef>
              <c:f>'Dash board '!$A$9:$A$16</c:f>
              <c:strCache>
                <c:ptCount val="8"/>
                <c:pt idx="0">
                  <c:v>Dan</c:v>
                </c:pt>
                <c:pt idx="1">
                  <c:v>Diane</c:v>
                </c:pt>
                <c:pt idx="2">
                  <c:v>Stewart</c:v>
                </c:pt>
                <c:pt idx="3">
                  <c:v>Becky</c:v>
                </c:pt>
                <c:pt idx="4">
                  <c:v>Jim</c:v>
                </c:pt>
                <c:pt idx="5">
                  <c:v>Greg</c:v>
                </c:pt>
                <c:pt idx="6">
                  <c:v>Martha</c:v>
                </c:pt>
                <c:pt idx="7">
                  <c:v>Joe</c:v>
                </c:pt>
              </c:strCache>
            </c:strRef>
          </c:cat>
          <c:val>
            <c:numRef>
              <c:f>'Dash board '!$B$9:$B$16</c:f>
              <c:numCache>
                <c:formatCode>General</c:formatCode>
                <c:ptCount val="8"/>
                <c:pt idx="0">
                  <c:v>71</c:v>
                </c:pt>
                <c:pt idx="1">
                  <c:v>62</c:v>
                </c:pt>
                <c:pt idx="2">
                  <c:v>57</c:v>
                </c:pt>
                <c:pt idx="3">
                  <c:v>55</c:v>
                </c:pt>
                <c:pt idx="4">
                  <c:v>56</c:v>
                </c:pt>
                <c:pt idx="5">
                  <c:v>47</c:v>
                </c:pt>
                <c:pt idx="6">
                  <c:v>44</c:v>
                </c:pt>
                <c:pt idx="7">
                  <c:v>42</c:v>
                </c:pt>
              </c:numCache>
            </c:numRef>
          </c:val>
          <c:extLst>
            <c:ext xmlns:c16="http://schemas.microsoft.com/office/drawing/2014/chart" uri="{C3380CC4-5D6E-409C-BE32-E72D297353CC}">
              <c16:uniqueId val="{00000000-C188-4D0D-8F08-8F053BF0727D}"/>
            </c:ext>
          </c:extLst>
        </c:ser>
        <c:ser>
          <c:idx val="1"/>
          <c:order val="1"/>
          <c:tx>
            <c:strRef>
              <c:f>'Dash board '!$C$8</c:f>
              <c:strCache>
                <c:ptCount val="1"/>
                <c:pt idx="0">
                  <c:v>Calls Answered</c:v>
                </c:pt>
              </c:strCache>
            </c:strRef>
          </c:tx>
          <c:spPr>
            <a:solidFill>
              <a:schemeClr val="accent2"/>
            </a:solidFill>
            <a:ln>
              <a:noFill/>
            </a:ln>
            <a:effectLst/>
          </c:spPr>
          <c:invertIfNegative val="0"/>
          <c:cat>
            <c:strRef>
              <c:f>'Dash board '!$A$9:$A$16</c:f>
              <c:strCache>
                <c:ptCount val="8"/>
                <c:pt idx="0">
                  <c:v>Dan</c:v>
                </c:pt>
                <c:pt idx="1">
                  <c:v>Diane</c:v>
                </c:pt>
                <c:pt idx="2">
                  <c:v>Stewart</c:v>
                </c:pt>
                <c:pt idx="3">
                  <c:v>Becky</c:v>
                </c:pt>
                <c:pt idx="4">
                  <c:v>Jim</c:v>
                </c:pt>
                <c:pt idx="5">
                  <c:v>Greg</c:v>
                </c:pt>
                <c:pt idx="6">
                  <c:v>Martha</c:v>
                </c:pt>
                <c:pt idx="7">
                  <c:v>Joe</c:v>
                </c:pt>
              </c:strCache>
            </c:strRef>
          </c:cat>
          <c:val>
            <c:numRef>
              <c:f>'Dash board '!$C$9:$C$16</c:f>
              <c:numCache>
                <c:formatCode>General</c:formatCode>
                <c:ptCount val="8"/>
                <c:pt idx="0">
                  <c:v>65</c:v>
                </c:pt>
                <c:pt idx="1">
                  <c:v>56</c:v>
                </c:pt>
                <c:pt idx="2">
                  <c:v>47</c:v>
                </c:pt>
                <c:pt idx="3">
                  <c:v>46</c:v>
                </c:pt>
                <c:pt idx="4">
                  <c:v>41</c:v>
                </c:pt>
                <c:pt idx="5">
                  <c:v>38</c:v>
                </c:pt>
                <c:pt idx="6">
                  <c:v>37</c:v>
                </c:pt>
                <c:pt idx="7">
                  <c:v>35</c:v>
                </c:pt>
              </c:numCache>
            </c:numRef>
          </c:val>
          <c:extLst>
            <c:ext xmlns:c16="http://schemas.microsoft.com/office/drawing/2014/chart" uri="{C3380CC4-5D6E-409C-BE32-E72D297353CC}">
              <c16:uniqueId val="{00000001-C188-4D0D-8F08-8F053BF0727D}"/>
            </c:ext>
          </c:extLst>
        </c:ser>
        <c:ser>
          <c:idx val="2"/>
          <c:order val="2"/>
          <c:tx>
            <c:strRef>
              <c:f>'Dash board '!$D$8</c:f>
              <c:strCache>
                <c:ptCount val="1"/>
                <c:pt idx="0">
                  <c:v>Avg Speed of Answer</c:v>
                </c:pt>
              </c:strCache>
            </c:strRef>
          </c:tx>
          <c:spPr>
            <a:solidFill>
              <a:schemeClr val="accent3"/>
            </a:solidFill>
            <a:ln>
              <a:noFill/>
            </a:ln>
            <a:effectLst/>
          </c:spPr>
          <c:invertIfNegative val="0"/>
          <c:cat>
            <c:strRef>
              <c:f>'Dash board '!$A$9:$A$16</c:f>
              <c:strCache>
                <c:ptCount val="8"/>
                <c:pt idx="0">
                  <c:v>Dan</c:v>
                </c:pt>
                <c:pt idx="1">
                  <c:v>Diane</c:v>
                </c:pt>
                <c:pt idx="2">
                  <c:v>Stewart</c:v>
                </c:pt>
                <c:pt idx="3">
                  <c:v>Becky</c:v>
                </c:pt>
                <c:pt idx="4">
                  <c:v>Jim</c:v>
                </c:pt>
                <c:pt idx="5">
                  <c:v>Greg</c:v>
                </c:pt>
                <c:pt idx="6">
                  <c:v>Martha</c:v>
                </c:pt>
                <c:pt idx="7">
                  <c:v>Joe</c:v>
                </c:pt>
              </c:strCache>
            </c:strRef>
          </c:cat>
          <c:val>
            <c:numRef>
              <c:f>'Dash board '!$D$9:$D$16</c:f>
              <c:numCache>
                <c:formatCode>0.0</c:formatCode>
                <c:ptCount val="8"/>
                <c:pt idx="0">
                  <c:v>53.95774647887324</c:v>
                </c:pt>
                <c:pt idx="1">
                  <c:v>58.79032258064516</c:v>
                </c:pt>
                <c:pt idx="2">
                  <c:v>56.526315789473685</c:v>
                </c:pt>
                <c:pt idx="3">
                  <c:v>49.2</c:v>
                </c:pt>
                <c:pt idx="4">
                  <c:v>46.5</c:v>
                </c:pt>
                <c:pt idx="5">
                  <c:v>57.063829787234042</c:v>
                </c:pt>
                <c:pt idx="6">
                  <c:v>61.340909090909093</c:v>
                </c:pt>
                <c:pt idx="7">
                  <c:v>59.61904761904762</c:v>
                </c:pt>
              </c:numCache>
            </c:numRef>
          </c:val>
          <c:extLst>
            <c:ext xmlns:c16="http://schemas.microsoft.com/office/drawing/2014/chart" uri="{C3380CC4-5D6E-409C-BE32-E72D297353CC}">
              <c16:uniqueId val="{00000002-C188-4D0D-8F08-8F053BF0727D}"/>
            </c:ext>
          </c:extLst>
        </c:ser>
        <c:ser>
          <c:idx val="3"/>
          <c:order val="3"/>
          <c:tx>
            <c:strRef>
              <c:f>'Dash board '!$E$8</c:f>
              <c:strCache>
                <c:ptCount val="1"/>
                <c:pt idx="0">
                  <c:v>Call Resolved%</c:v>
                </c:pt>
              </c:strCache>
            </c:strRef>
          </c:tx>
          <c:spPr>
            <a:solidFill>
              <a:schemeClr val="accent4"/>
            </a:solidFill>
            <a:ln>
              <a:noFill/>
            </a:ln>
            <a:effectLst/>
          </c:spPr>
          <c:invertIfNegative val="0"/>
          <c:cat>
            <c:strRef>
              <c:f>'Dash board '!$A$9:$A$16</c:f>
              <c:strCache>
                <c:ptCount val="8"/>
                <c:pt idx="0">
                  <c:v>Dan</c:v>
                </c:pt>
                <c:pt idx="1">
                  <c:v>Diane</c:v>
                </c:pt>
                <c:pt idx="2">
                  <c:v>Stewart</c:v>
                </c:pt>
                <c:pt idx="3">
                  <c:v>Becky</c:v>
                </c:pt>
                <c:pt idx="4">
                  <c:v>Jim</c:v>
                </c:pt>
                <c:pt idx="5">
                  <c:v>Greg</c:v>
                </c:pt>
                <c:pt idx="6">
                  <c:v>Martha</c:v>
                </c:pt>
                <c:pt idx="7">
                  <c:v>Joe</c:v>
                </c:pt>
              </c:strCache>
            </c:strRef>
          </c:cat>
          <c:val>
            <c:numRef>
              <c:f>'Dash board '!$E$9:$E$16</c:f>
              <c:numCache>
                <c:formatCode>0.0%</c:formatCode>
                <c:ptCount val="8"/>
                <c:pt idx="0">
                  <c:v>0.87323943661971826</c:v>
                </c:pt>
                <c:pt idx="1">
                  <c:v>0.83870967741935487</c:v>
                </c:pt>
                <c:pt idx="2">
                  <c:v>0.7192982456140351</c:v>
                </c:pt>
                <c:pt idx="3">
                  <c:v>0.76363636363636367</c:v>
                </c:pt>
                <c:pt idx="4">
                  <c:v>0.7142857142857143</c:v>
                </c:pt>
                <c:pt idx="5">
                  <c:v>0.72340425531914898</c:v>
                </c:pt>
                <c:pt idx="6">
                  <c:v>0.79545454545454541</c:v>
                </c:pt>
                <c:pt idx="7">
                  <c:v>0.66666666666666663</c:v>
                </c:pt>
              </c:numCache>
            </c:numRef>
          </c:val>
          <c:extLst>
            <c:ext xmlns:c16="http://schemas.microsoft.com/office/drawing/2014/chart" uri="{C3380CC4-5D6E-409C-BE32-E72D297353CC}">
              <c16:uniqueId val="{00000003-C188-4D0D-8F08-8F053BF0727D}"/>
            </c:ext>
          </c:extLst>
        </c:ser>
        <c:dLbls>
          <c:showLegendKey val="0"/>
          <c:showVal val="0"/>
          <c:showCatName val="0"/>
          <c:showSerName val="0"/>
          <c:showPercent val="0"/>
          <c:showBubbleSize val="0"/>
        </c:dLbls>
        <c:gapWidth val="219"/>
        <c:overlap val="-27"/>
        <c:axId val="407701016"/>
        <c:axId val="407703968"/>
      </c:barChart>
      <c:lineChart>
        <c:grouping val="standard"/>
        <c:varyColors val="0"/>
        <c:ser>
          <c:idx val="4"/>
          <c:order val="4"/>
          <c:tx>
            <c:strRef>
              <c:f>'Dash board '!$F$8</c:f>
              <c:strCache>
                <c:ptCount val="1"/>
              </c:strCache>
            </c:strRef>
          </c:tx>
          <c:spPr>
            <a:ln w="28575" cap="rnd">
              <a:solidFill>
                <a:schemeClr val="accent5"/>
              </a:solidFill>
              <a:round/>
            </a:ln>
            <a:effectLst/>
          </c:spPr>
          <c:marker>
            <c:symbol val="none"/>
          </c:marker>
          <c:cat>
            <c:strRef>
              <c:f>'Dash board '!$A$9:$A$16</c:f>
              <c:strCache>
                <c:ptCount val="8"/>
                <c:pt idx="0">
                  <c:v>Dan</c:v>
                </c:pt>
                <c:pt idx="1">
                  <c:v>Diane</c:v>
                </c:pt>
                <c:pt idx="2">
                  <c:v>Stewart</c:v>
                </c:pt>
                <c:pt idx="3">
                  <c:v>Becky</c:v>
                </c:pt>
                <c:pt idx="4">
                  <c:v>Jim</c:v>
                </c:pt>
                <c:pt idx="5">
                  <c:v>Greg</c:v>
                </c:pt>
                <c:pt idx="6">
                  <c:v>Martha</c:v>
                </c:pt>
                <c:pt idx="7">
                  <c:v>Joe</c:v>
                </c:pt>
              </c:strCache>
            </c:strRef>
          </c:cat>
          <c:val>
            <c:numRef>
              <c:f>'Dash board '!$F$9:$F$16</c:f>
              <c:numCache>
                <c:formatCode>0.0%</c:formatCode>
                <c:ptCount val="8"/>
                <c:pt idx="0">
                  <c:v>0.87323943661971826</c:v>
                </c:pt>
                <c:pt idx="1">
                  <c:v>0.83870967741935487</c:v>
                </c:pt>
                <c:pt idx="2">
                  <c:v>0.7192982456140351</c:v>
                </c:pt>
                <c:pt idx="3">
                  <c:v>0.76363636363636367</c:v>
                </c:pt>
                <c:pt idx="4">
                  <c:v>0.7142857142857143</c:v>
                </c:pt>
                <c:pt idx="5">
                  <c:v>0.72340425531914898</c:v>
                </c:pt>
                <c:pt idx="6">
                  <c:v>0.79545454545454541</c:v>
                </c:pt>
                <c:pt idx="7">
                  <c:v>0.66666666666666663</c:v>
                </c:pt>
              </c:numCache>
            </c:numRef>
          </c:val>
          <c:smooth val="0"/>
          <c:extLst>
            <c:ext xmlns:c16="http://schemas.microsoft.com/office/drawing/2014/chart" uri="{C3380CC4-5D6E-409C-BE32-E72D297353CC}">
              <c16:uniqueId val="{00000004-C188-4D0D-8F08-8F053BF0727D}"/>
            </c:ext>
          </c:extLst>
        </c:ser>
        <c:dLbls>
          <c:showLegendKey val="0"/>
          <c:showVal val="0"/>
          <c:showCatName val="0"/>
          <c:showSerName val="0"/>
          <c:showPercent val="0"/>
          <c:showBubbleSize val="0"/>
        </c:dLbls>
        <c:marker val="1"/>
        <c:smooth val="0"/>
        <c:axId val="407704952"/>
        <c:axId val="407704296"/>
      </c:lineChart>
      <c:catAx>
        <c:axId val="407701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07703968"/>
        <c:crosses val="autoZero"/>
        <c:auto val="1"/>
        <c:lblAlgn val="ctr"/>
        <c:lblOffset val="100"/>
        <c:noMultiLvlLbl val="0"/>
      </c:catAx>
      <c:valAx>
        <c:axId val="407703968"/>
        <c:scaling>
          <c:orientation val="minMax"/>
        </c:scaling>
        <c:delete val="0"/>
        <c:axPos val="l"/>
        <c:majorGridlines>
          <c:spPr>
            <a:ln w="9525" cap="flat" cmpd="sng" algn="ctr">
              <a:solidFill>
                <a:schemeClr val="tx1"/>
              </a:solidFill>
              <a:round/>
            </a:ln>
            <a:effectLst>
              <a:softEdge rad="25400"/>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07701016"/>
        <c:crosses val="autoZero"/>
        <c:crossBetween val="between"/>
      </c:valAx>
      <c:valAx>
        <c:axId val="407704296"/>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07704952"/>
        <c:crosses val="max"/>
        <c:crossBetween val="between"/>
      </c:valAx>
      <c:catAx>
        <c:axId val="407704952"/>
        <c:scaling>
          <c:orientation val="minMax"/>
        </c:scaling>
        <c:delete val="1"/>
        <c:axPos val="b"/>
        <c:numFmt formatCode="General" sourceLinked="1"/>
        <c:majorTickMark val="none"/>
        <c:minorTickMark val="none"/>
        <c:tickLblPos val="nextTo"/>
        <c:crossAx val="4077042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orientation="landscape" horizontalDpi="1200" verticalDpi="120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320" b="1" i="0" u="none" strike="noStrike" kern="1200" spc="0" baseline="0">
              <a:solidFill>
                <a:sysClr val="windowText" lastClr="000000"/>
              </a:solidFill>
              <a:latin typeface="+mn-lt"/>
              <a:ea typeface="+mn-ea"/>
              <a:cs typeface="+mn-cs"/>
            </a:defRPr>
          </a:pPr>
          <a:endParaRPr lang="en-US"/>
        </a:p>
      </c:txPr>
    </c:title>
    <c:autoTitleDeleted val="0"/>
    <c:plotArea>
      <c:layout/>
      <c:pieChart>
        <c:varyColors val="1"/>
        <c:ser>
          <c:idx val="0"/>
          <c:order val="0"/>
          <c:tx>
            <c:strRef>
              <c:f>'Dashboard Requirement hints'!$B$6</c:f>
              <c:strCache>
                <c:ptCount val="1"/>
                <c:pt idx="0">
                  <c:v>402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CD-4F0D-9C9D-C43B83BCF2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CD-4F0D-9C9D-C43B83BCF2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CD-4F0D-9C9D-C43B83BCF2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DCD-4F0D-9C9D-C43B83BCF2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DCD-4F0D-9C9D-C43B83BCF2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DCD-4F0D-9C9D-C43B83BCF2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DCD-4F0D-9C9D-C43B83BCF2D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DCD-4F0D-9C9D-C43B83BCF2D3}"/>
              </c:ext>
            </c:extLst>
          </c:dPt>
          <c:cat>
            <c:strRef>
              <c:f>'Dashboard Requirement hints'!$A$7:$A$14</c:f>
              <c:strCache>
                <c:ptCount val="8"/>
                <c:pt idx="0">
                  <c:v>Calls Answered</c:v>
                </c:pt>
                <c:pt idx="1">
                  <c:v>Avg Speed of Answer</c:v>
                </c:pt>
                <c:pt idx="2">
                  <c:v>Abandon Rate</c:v>
                </c:pt>
                <c:pt idx="3">
                  <c:v>Avg Call/Min</c:v>
                </c:pt>
                <c:pt idx="4">
                  <c:v>Satisfaction Overall</c:v>
                </c:pt>
                <c:pt idx="5">
                  <c:v>Calls of Less than 180 Seconds</c:v>
                </c:pt>
                <c:pt idx="6">
                  <c:v>% Calls of Less than 180 Seconds</c:v>
                </c:pt>
                <c:pt idx="7">
                  <c:v>Satisfaction less than equal to 3</c:v>
                </c:pt>
              </c:strCache>
            </c:strRef>
          </c:cat>
          <c:val>
            <c:numRef>
              <c:f>'Dashboard Requirement hints'!$B$7:$B$14</c:f>
              <c:numCache>
                <c:formatCode>0.0</c:formatCode>
                <c:ptCount val="8"/>
                <c:pt idx="0" formatCode="General">
                  <c:v>365</c:v>
                </c:pt>
                <c:pt idx="1">
                  <c:v>59.43532338308458</c:v>
                </c:pt>
                <c:pt idx="2" formatCode="0.0%">
                  <c:v>9.2039800995024873E-2</c:v>
                </c:pt>
                <c:pt idx="3" formatCode="0.000">
                  <c:v>0.10634920634920635</c:v>
                </c:pt>
                <c:pt idx="4" formatCode="0.00">
                  <c:v>3.4246575342465753</c:v>
                </c:pt>
                <c:pt idx="5" formatCode="General">
                  <c:v>132</c:v>
                </c:pt>
                <c:pt idx="6" formatCode="0.0%">
                  <c:v>0.36164383561643837</c:v>
                </c:pt>
                <c:pt idx="7" formatCode="General">
                  <c:v>185</c:v>
                </c:pt>
              </c:numCache>
            </c:numRef>
          </c:val>
          <c:extLst>
            <c:ext xmlns:c16="http://schemas.microsoft.com/office/drawing/2014/chart" uri="{C3380CC4-5D6E-409C-BE32-E72D297353CC}">
              <c16:uniqueId val="{00000010-3DCD-4F0D-9C9D-C43B83BCF2D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solid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Dashboard Requirement hints'!$A$3" horiz="1" max="4" min="1" page="0" val="4"/>
</file>

<file path=xl/ctrlProps/ctrlProp2.xml><?xml version="1.0" encoding="utf-8"?>
<formControlPr xmlns="http://schemas.microsoft.com/office/spreadsheetml/2009/9/main" objectType="Radio" firstButton="1" fmlaLink="'Dashboard Requirement hints'!$B$3"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15240</xdr:colOff>
      <xdr:row>0</xdr:row>
      <xdr:rowOff>7620</xdr:rowOff>
    </xdr:from>
    <xdr:to>
      <xdr:col>18</xdr:col>
      <xdr:colOff>66813</xdr:colOff>
      <xdr:row>2</xdr:row>
      <xdr:rowOff>60960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15240" y="7620"/>
          <a:ext cx="13442602" cy="434340"/>
        </a:xfrm>
        <a:prstGeom prst="rect">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absolute">
        <xdr:from>
          <xdr:col>0</xdr:col>
          <xdr:colOff>38100</xdr:colOff>
          <xdr:row>0</xdr:row>
          <xdr:rowOff>142875</xdr:rowOff>
        </xdr:from>
        <xdr:to>
          <xdr:col>1</xdr:col>
          <xdr:colOff>476250</xdr:colOff>
          <xdr:row>1</xdr:row>
          <xdr:rowOff>104775</xdr:rowOff>
        </xdr:to>
        <xdr:sp macro="" textlink="">
          <xdr:nvSpPr>
            <xdr:cNvPr id="5125" name="Scroll Bar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434340</xdr:colOff>
      <xdr:row>0</xdr:row>
      <xdr:rowOff>91440</xdr:rowOff>
    </xdr:from>
    <xdr:to>
      <xdr:col>4</xdr:col>
      <xdr:colOff>137160</xdr:colOff>
      <xdr:row>2</xdr:row>
      <xdr:rowOff>7620</xdr:rowOff>
    </xdr:to>
    <xdr:sp macro="" textlink="'Dashboard Requirement hints'!F6">
      <xdr:nvSpPr>
        <xdr:cNvPr id="3" name="TextBox 2">
          <a:extLst>
            <a:ext uri="{FF2B5EF4-FFF2-40B4-BE49-F238E27FC236}">
              <a16:creationId xmlns:a16="http://schemas.microsoft.com/office/drawing/2014/main" id="{00000000-0008-0000-0300-000003000000}"/>
            </a:ext>
          </a:extLst>
        </xdr:cNvPr>
        <xdr:cNvSpPr txBox="1"/>
      </xdr:nvSpPr>
      <xdr:spPr>
        <a:xfrm>
          <a:off x="1653540" y="91440"/>
          <a:ext cx="9220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18A9F0-8FF1-4DE7-A69B-11594D821ECA}" type="TxLink">
            <a:rPr lang="en-US" sz="1200" b="0" i="0" u="none" strike="noStrike">
              <a:solidFill>
                <a:schemeClr val="bg1"/>
              </a:solidFill>
              <a:latin typeface="Calibri   "/>
              <a:ea typeface="Calibri"/>
              <a:cs typeface="Times New Roman" panose="02020603050405020304" pitchFamily="18" charset="0"/>
            </a:rPr>
            <a:pPr/>
            <a:t>WEEK#4</a:t>
          </a:fld>
          <a:endParaRPr lang="en-US" sz="1200">
            <a:solidFill>
              <a:schemeClr val="bg1"/>
            </a:solidFill>
            <a:latin typeface="Calibri   "/>
            <a:cs typeface="Times New Roman" panose="02020603050405020304" pitchFamily="18" charset="0"/>
          </a:endParaRPr>
        </a:p>
      </xdr:txBody>
    </xdr:sp>
    <xdr:clientData/>
  </xdr:twoCellAnchor>
  <xdr:twoCellAnchor editAs="absolute">
    <xdr:from>
      <xdr:col>0</xdr:col>
      <xdr:colOff>7620</xdr:colOff>
      <xdr:row>2</xdr:row>
      <xdr:rowOff>76200</xdr:rowOff>
    </xdr:from>
    <xdr:to>
      <xdr:col>3</xdr:col>
      <xdr:colOff>22428</xdr:colOff>
      <xdr:row>6</xdr:row>
      <xdr:rowOff>117836</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7620" y="437561"/>
          <a:ext cx="3315171" cy="76435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0070C0"/>
              </a:solidFill>
            </a:rPr>
            <a:t>Total Calls</a:t>
          </a:r>
        </a:p>
      </xdr:txBody>
    </xdr:sp>
    <xdr:clientData/>
  </xdr:twoCellAnchor>
  <xdr:twoCellAnchor editAs="absolute">
    <xdr:from>
      <xdr:col>3</xdr:col>
      <xdr:colOff>37668</xdr:colOff>
      <xdr:row>2</xdr:row>
      <xdr:rowOff>76200</xdr:rowOff>
    </xdr:from>
    <xdr:to>
      <xdr:col>6</xdr:col>
      <xdr:colOff>559649</xdr:colOff>
      <xdr:row>6</xdr:row>
      <xdr:rowOff>117836</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flipH="1">
          <a:off x="3338031" y="437561"/>
          <a:ext cx="3485954" cy="76435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0070C0"/>
              </a:solidFill>
            </a:rPr>
            <a:t>Avg.Answer Speed(in sec) </a:t>
          </a:r>
        </a:p>
      </xdr:txBody>
    </xdr:sp>
    <xdr:clientData/>
  </xdr:twoCellAnchor>
  <xdr:twoCellAnchor editAs="absolute">
    <xdr:from>
      <xdr:col>6</xdr:col>
      <xdr:colOff>574889</xdr:colOff>
      <xdr:row>2</xdr:row>
      <xdr:rowOff>76200</xdr:rowOff>
    </xdr:from>
    <xdr:to>
      <xdr:col>11</xdr:col>
      <xdr:colOff>507139</xdr:colOff>
      <xdr:row>6</xdr:row>
      <xdr:rowOff>117836</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839225" y="437561"/>
          <a:ext cx="3231351" cy="76435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0070C0"/>
              </a:solidFill>
            </a:rPr>
            <a:t>Abandon Rate</a:t>
          </a:r>
        </a:p>
      </xdr:txBody>
    </xdr:sp>
    <xdr:clientData/>
  </xdr:twoCellAnchor>
  <xdr:twoCellAnchor editAs="absolute">
    <xdr:from>
      <xdr:col>11</xdr:col>
      <xdr:colOff>519545</xdr:colOff>
      <xdr:row>2</xdr:row>
      <xdr:rowOff>76200</xdr:rowOff>
    </xdr:from>
    <xdr:to>
      <xdr:col>18</xdr:col>
      <xdr:colOff>51955</xdr:colOff>
      <xdr:row>6</xdr:row>
      <xdr:rowOff>117836</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9732818" y="457200"/>
          <a:ext cx="3654137" cy="80363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0070C0"/>
              </a:solidFill>
            </a:rPr>
            <a:t>Avg</a:t>
          </a:r>
          <a:r>
            <a:rPr lang="en-IN" sz="1600" b="1" baseline="0">
              <a:solidFill>
                <a:srgbClr val="0070C0"/>
              </a:solidFill>
            </a:rPr>
            <a:t> Call / Minute</a:t>
          </a:r>
          <a:endParaRPr lang="en-IN" sz="1600" b="1">
            <a:solidFill>
              <a:srgbClr val="0070C0"/>
            </a:solidFill>
          </a:endParaRPr>
        </a:p>
      </xdr:txBody>
    </xdr:sp>
    <xdr:clientData/>
  </xdr:twoCellAnchor>
  <xdr:twoCellAnchor editAs="absolute">
    <xdr:from>
      <xdr:col>0</xdr:col>
      <xdr:colOff>937355</xdr:colOff>
      <xdr:row>4</xdr:row>
      <xdr:rowOff>60960</xdr:rowOff>
    </xdr:from>
    <xdr:to>
      <xdr:col>2</xdr:col>
      <xdr:colOff>400550</xdr:colOff>
      <xdr:row>6</xdr:row>
      <xdr:rowOff>188538</xdr:rowOff>
    </xdr:to>
    <xdr:sp macro="" textlink="'Dashboard Requirement hints'!B6">
      <xdr:nvSpPr>
        <xdr:cNvPr id="8" name="TextBox 7">
          <a:extLst>
            <a:ext uri="{FF2B5EF4-FFF2-40B4-BE49-F238E27FC236}">
              <a16:creationId xmlns:a16="http://schemas.microsoft.com/office/drawing/2014/main" id="{00000000-0008-0000-0300-000008000000}"/>
            </a:ext>
          </a:extLst>
        </xdr:cNvPr>
        <xdr:cNvSpPr txBox="1"/>
      </xdr:nvSpPr>
      <xdr:spPr>
        <a:xfrm>
          <a:off x="970882" y="783682"/>
          <a:ext cx="1423605" cy="488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CEE325-860D-4D53-8B59-79331617CD31}" type="TxLink">
            <a:rPr lang="en-US" sz="2500" b="1" i="0" u="none" strike="noStrike">
              <a:solidFill>
                <a:srgbClr val="C00000"/>
              </a:solidFill>
              <a:latin typeface="Calibri"/>
              <a:ea typeface="Calibri"/>
              <a:cs typeface="Calibri"/>
            </a:rPr>
            <a:pPr algn="ctr"/>
            <a:t>402</a:t>
          </a:fld>
          <a:endParaRPr lang="en-IN" sz="2500" b="1">
            <a:solidFill>
              <a:srgbClr val="C00000"/>
            </a:solidFill>
          </a:endParaRPr>
        </a:p>
      </xdr:txBody>
    </xdr:sp>
    <xdr:clientData/>
  </xdr:twoCellAnchor>
  <xdr:twoCellAnchor editAs="absolute">
    <xdr:from>
      <xdr:col>3</xdr:col>
      <xdr:colOff>989899</xdr:colOff>
      <xdr:row>4</xdr:row>
      <xdr:rowOff>60960</xdr:rowOff>
    </xdr:from>
    <xdr:to>
      <xdr:col>4</xdr:col>
      <xdr:colOff>628722</xdr:colOff>
      <xdr:row>6</xdr:row>
      <xdr:rowOff>180682</xdr:rowOff>
    </xdr:to>
    <xdr:sp macro="" textlink="'Dashboard Requirement hints'!B8">
      <xdr:nvSpPr>
        <xdr:cNvPr id="9" name="TextBox 8">
          <a:extLst>
            <a:ext uri="{FF2B5EF4-FFF2-40B4-BE49-F238E27FC236}">
              <a16:creationId xmlns:a16="http://schemas.microsoft.com/office/drawing/2014/main" id="{00000000-0008-0000-0300-000009000000}"/>
            </a:ext>
          </a:extLst>
        </xdr:cNvPr>
        <xdr:cNvSpPr txBox="1"/>
      </xdr:nvSpPr>
      <xdr:spPr>
        <a:xfrm>
          <a:off x="4327296" y="783682"/>
          <a:ext cx="1423604" cy="481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440FD8-F99A-40E2-BACB-DDB06ECB928E}" type="TxLink">
            <a:rPr lang="en-US" sz="2500" b="1" i="0" u="none" strike="noStrike">
              <a:solidFill>
                <a:srgbClr val="C00000"/>
              </a:solidFill>
              <a:latin typeface="Calibri"/>
              <a:ea typeface="Calibri"/>
              <a:cs typeface="Calibri"/>
            </a:rPr>
            <a:pPr algn="ctr"/>
            <a:t>59.4</a:t>
          </a:fld>
          <a:endParaRPr lang="en-IN" sz="2500" b="1">
            <a:solidFill>
              <a:srgbClr val="C00000"/>
            </a:solidFill>
          </a:endParaRPr>
        </a:p>
      </xdr:txBody>
    </xdr:sp>
    <xdr:clientData/>
  </xdr:twoCellAnchor>
  <xdr:twoCellAnchor editAs="absolute">
    <xdr:from>
      <xdr:col>13</xdr:col>
      <xdr:colOff>480728</xdr:colOff>
      <xdr:row>4</xdr:row>
      <xdr:rowOff>83820</xdr:rowOff>
    </xdr:from>
    <xdr:to>
      <xdr:col>16</xdr:col>
      <xdr:colOff>89672</xdr:colOff>
      <xdr:row>6</xdr:row>
      <xdr:rowOff>125691</xdr:rowOff>
    </xdr:to>
    <xdr:sp macro="" textlink="'Dashboard Requirement hints'!B10">
      <xdr:nvSpPr>
        <xdr:cNvPr id="10" name="TextBox 9">
          <a:extLst>
            <a:ext uri="{FF2B5EF4-FFF2-40B4-BE49-F238E27FC236}">
              <a16:creationId xmlns:a16="http://schemas.microsoft.com/office/drawing/2014/main" id="{00000000-0008-0000-0300-00000A000000}"/>
            </a:ext>
          </a:extLst>
        </xdr:cNvPr>
        <xdr:cNvSpPr txBox="1"/>
      </xdr:nvSpPr>
      <xdr:spPr>
        <a:xfrm>
          <a:off x="11265581" y="806542"/>
          <a:ext cx="1423604" cy="403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3882CD-4C30-4337-BA1D-AE1ED15802D9}" type="TxLink">
            <a:rPr lang="en-US" sz="2500" b="1" i="0" u="none" strike="noStrike">
              <a:solidFill>
                <a:srgbClr val="C00000"/>
              </a:solidFill>
              <a:latin typeface="Calibri"/>
              <a:ea typeface="Calibri"/>
              <a:cs typeface="Calibri"/>
            </a:rPr>
            <a:pPr algn="ctr"/>
            <a:t>0.106</a:t>
          </a:fld>
          <a:endParaRPr lang="en-IN" sz="2500" b="1">
            <a:solidFill>
              <a:srgbClr val="C00000"/>
            </a:solidFill>
          </a:endParaRPr>
        </a:p>
      </xdr:txBody>
    </xdr:sp>
    <xdr:clientData/>
  </xdr:twoCellAnchor>
  <xdr:twoCellAnchor editAs="absolute">
    <xdr:from>
      <xdr:col>8</xdr:col>
      <xdr:colOff>66812</xdr:colOff>
      <xdr:row>4</xdr:row>
      <xdr:rowOff>68816</xdr:rowOff>
    </xdr:from>
    <xdr:to>
      <xdr:col>10</xdr:col>
      <xdr:colOff>268075</xdr:colOff>
      <xdr:row>6</xdr:row>
      <xdr:rowOff>141404</xdr:rowOff>
    </xdr:to>
    <xdr:sp macro="" textlink="'Dashboard Requirement hints'!B9">
      <xdr:nvSpPr>
        <xdr:cNvPr id="11" name="TextBox 10">
          <a:extLst>
            <a:ext uri="{FF2B5EF4-FFF2-40B4-BE49-F238E27FC236}">
              <a16:creationId xmlns:a16="http://schemas.microsoft.com/office/drawing/2014/main" id="{00000000-0008-0000-0300-00000B000000}"/>
            </a:ext>
          </a:extLst>
        </xdr:cNvPr>
        <xdr:cNvSpPr txBox="1"/>
      </xdr:nvSpPr>
      <xdr:spPr>
        <a:xfrm>
          <a:off x="7764387" y="791538"/>
          <a:ext cx="1426747" cy="433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32A107-7A34-4AFE-82AE-78CC8CC88FC9}" type="TxLink">
            <a:rPr lang="en-US" sz="2500" b="1" i="0" u="none" strike="noStrike">
              <a:solidFill>
                <a:srgbClr val="C00000"/>
              </a:solidFill>
              <a:latin typeface="Calibri"/>
              <a:ea typeface="Calibri"/>
              <a:cs typeface="Calibri"/>
            </a:rPr>
            <a:pPr algn="ctr"/>
            <a:t>9.2%</a:t>
          </a:fld>
          <a:endParaRPr lang="en-IN" sz="2500" b="1">
            <a:solidFill>
              <a:srgbClr val="C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6</xdr:row>
          <xdr:rowOff>142875</xdr:rowOff>
        </xdr:from>
        <xdr:to>
          <xdr:col>1</xdr:col>
          <xdr:colOff>647700</xdr:colOff>
          <xdr:row>7</xdr:row>
          <xdr:rowOff>57150</xdr:rowOff>
        </xdr:to>
        <xdr:sp macro="" textlink="">
          <xdr:nvSpPr>
            <xdr:cNvPr id="5126" name="Option Button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1100" b="0" i="0" u="none" strike="noStrike" baseline="0">
                  <a:solidFill>
                    <a:srgbClr val="000000"/>
                  </a:solidFill>
                  <a:latin typeface="Calibri"/>
                  <a:cs typeface="Calibri"/>
                </a:rPr>
                <a:t>S - 1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390525</xdr:colOff>
          <xdr:row>6</xdr:row>
          <xdr:rowOff>152400</xdr:rowOff>
        </xdr:from>
        <xdr:to>
          <xdr:col>2</xdr:col>
          <xdr:colOff>742950</xdr:colOff>
          <xdr:row>7</xdr:row>
          <xdr:rowOff>57150</xdr:rowOff>
        </xdr:to>
        <xdr:sp macro="" textlink="">
          <xdr:nvSpPr>
            <xdr:cNvPr id="5127" name="Option Button 7" hidden="1">
              <a:extLst>
                <a:ext uri="{63B3BB69-23CF-44E3-9099-C40C66FF867C}">
                  <a14:compatExt spid="_x0000_s5127"/>
                </a:ext>
                <a:ext uri="{FF2B5EF4-FFF2-40B4-BE49-F238E27FC236}">
                  <a16:creationId xmlns:a16="http://schemas.microsoft.com/office/drawing/2014/main" id="{00000000-0008-0000-03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1100" b="0" i="0" u="none" strike="noStrike" baseline="0">
                  <a:solidFill>
                    <a:srgbClr val="000000"/>
                  </a:solidFill>
                  <a:latin typeface="Calibri"/>
                  <a:cs typeface="Calibri"/>
                </a:rPr>
                <a:t>S - 2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428625</xdr:colOff>
          <xdr:row>6</xdr:row>
          <xdr:rowOff>152400</xdr:rowOff>
        </xdr:from>
        <xdr:to>
          <xdr:col>3</xdr:col>
          <xdr:colOff>1209675</xdr:colOff>
          <xdr:row>7</xdr:row>
          <xdr:rowOff>57150</xdr:rowOff>
        </xdr:to>
        <xdr:sp macro="" textlink="">
          <xdr:nvSpPr>
            <xdr:cNvPr id="5128" name="Option Button 8" hidden="1">
              <a:extLst>
                <a:ext uri="{63B3BB69-23CF-44E3-9099-C40C66FF867C}">
                  <a14:compatExt spid="_x0000_s5128"/>
                </a:ext>
                <a:ext uri="{FF2B5EF4-FFF2-40B4-BE49-F238E27FC236}">
                  <a16:creationId xmlns:a16="http://schemas.microsoft.com/office/drawing/2014/main" id="{00000000-0008-0000-03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1100" b="0" i="0" u="none" strike="noStrike" baseline="0">
                  <a:solidFill>
                    <a:srgbClr val="000000"/>
                  </a:solidFill>
                  <a:latin typeface="Calibri"/>
                  <a:cs typeface="Calibri"/>
                </a:rPr>
                <a:t>S - 3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257175</xdr:colOff>
          <xdr:row>6</xdr:row>
          <xdr:rowOff>161925</xdr:rowOff>
        </xdr:from>
        <xdr:to>
          <xdr:col>5</xdr:col>
          <xdr:colOff>257175</xdr:colOff>
          <xdr:row>7</xdr:row>
          <xdr:rowOff>57150</xdr:rowOff>
        </xdr:to>
        <xdr:sp macro="" textlink="">
          <xdr:nvSpPr>
            <xdr:cNvPr id="5129" name="Option Button 9" hidden="1">
              <a:extLst>
                <a:ext uri="{63B3BB69-23CF-44E3-9099-C40C66FF867C}">
                  <a14:compatExt spid="_x0000_s5129"/>
                </a:ext>
                <a:ext uri="{FF2B5EF4-FFF2-40B4-BE49-F238E27FC236}">
                  <a16:creationId xmlns:a16="http://schemas.microsoft.com/office/drawing/2014/main" id="{00000000-0008-0000-03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1100" b="0" i="0" u="none" strike="noStrike" baseline="0">
                  <a:solidFill>
                    <a:srgbClr val="000000"/>
                  </a:solidFill>
                  <a:latin typeface="Calibri"/>
                  <a:cs typeface="Calibri"/>
                </a:rPr>
                <a:t>S - 4</a:t>
              </a:r>
            </a:p>
          </xdr:txBody>
        </xdr:sp>
        <xdr:clientData/>
      </xdr:twoCellAnchor>
    </mc:Choice>
    <mc:Fallback/>
  </mc:AlternateContent>
  <xdr:twoCellAnchor>
    <xdr:from>
      <xdr:col>3</xdr:col>
      <xdr:colOff>421821</xdr:colOff>
      <xdr:row>0</xdr:row>
      <xdr:rowOff>49098</xdr:rowOff>
    </xdr:from>
    <xdr:to>
      <xdr:col>9</xdr:col>
      <xdr:colOff>258536</xdr:colOff>
      <xdr:row>2</xdr:row>
      <xdr:rowOff>39279</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3646714" y="49098"/>
          <a:ext cx="4653643" cy="371181"/>
        </a:xfrm>
        <a:prstGeom prst="rect">
          <a:avLst/>
        </a:prstGeom>
        <a:noFill/>
        <a:ln w="9525" cmpd="sng">
          <a:noFill/>
        </a:ln>
        <a:effectLst>
          <a:glow rad="1206500">
            <a:schemeClr val="accent1">
              <a:alpha val="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CALL CENTER </a:t>
          </a:r>
          <a:r>
            <a:rPr lang="en-IN" sz="1800" b="1">
              <a:solidFill>
                <a:schemeClr val="bg1"/>
              </a:solidFill>
              <a:effectLst/>
              <a:latin typeface="+mn-lt"/>
              <a:ea typeface="+mn-ea"/>
              <a:cs typeface="+mn-cs"/>
            </a:rPr>
            <a:t>DASHBOARD </a:t>
          </a:r>
          <a:endParaRPr lang="en-IN" sz="1800" b="1">
            <a:solidFill>
              <a:schemeClr val="bg1"/>
            </a:solidFill>
          </a:endParaRPr>
        </a:p>
      </xdr:txBody>
    </xdr:sp>
    <xdr:clientData/>
  </xdr:twoCellAnchor>
  <xdr:twoCellAnchor>
    <xdr:from>
      <xdr:col>11</xdr:col>
      <xdr:colOff>536863</xdr:colOff>
      <xdr:row>6</xdr:row>
      <xdr:rowOff>117835</xdr:rowOff>
    </xdr:from>
    <xdr:to>
      <xdr:col>18</xdr:col>
      <xdr:colOff>51956</xdr:colOff>
      <xdr:row>9</xdr:row>
      <xdr:rowOff>117835</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9750136" y="1260835"/>
          <a:ext cx="3636820" cy="8139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75000"/>
                </a:schemeClr>
              </a:solidFill>
            </a:rPr>
            <a:t>Satisfaction Overall</a:t>
          </a:r>
        </a:p>
      </xdr:txBody>
    </xdr:sp>
    <xdr:clientData/>
  </xdr:twoCellAnchor>
  <xdr:twoCellAnchor editAs="absolute">
    <xdr:from>
      <xdr:col>13</xdr:col>
      <xdr:colOff>277091</xdr:colOff>
      <xdr:row>7</xdr:row>
      <xdr:rowOff>42423</xdr:rowOff>
    </xdr:from>
    <xdr:to>
      <xdr:col>16</xdr:col>
      <xdr:colOff>484909</xdr:colOff>
      <xdr:row>9</xdr:row>
      <xdr:rowOff>162145</xdr:rowOff>
    </xdr:to>
    <xdr:sp macro="" textlink="'Dashboard Requirement hints'!B11">
      <xdr:nvSpPr>
        <xdr:cNvPr id="19" name="TextBox 18">
          <a:extLst>
            <a:ext uri="{FF2B5EF4-FFF2-40B4-BE49-F238E27FC236}">
              <a16:creationId xmlns:a16="http://schemas.microsoft.com/office/drawing/2014/main" id="{00000000-0008-0000-0300-000013000000}"/>
            </a:ext>
          </a:extLst>
        </xdr:cNvPr>
        <xdr:cNvSpPr txBox="1"/>
      </xdr:nvSpPr>
      <xdr:spPr>
        <a:xfrm>
          <a:off x="10668000" y="1618378"/>
          <a:ext cx="1974273" cy="500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37F72B-F4AA-4A1B-8D6C-279C1DA7768A}" type="TxLink">
            <a:rPr lang="en-US" sz="2500" b="1" i="0" u="none" strike="noStrike">
              <a:solidFill>
                <a:srgbClr val="C00000"/>
              </a:solidFill>
              <a:latin typeface="Calibri"/>
              <a:ea typeface="Calibri"/>
              <a:cs typeface="Calibri"/>
            </a:rPr>
            <a:pPr algn="ctr"/>
            <a:t>3.42</a:t>
          </a:fld>
          <a:endParaRPr lang="en-IN" sz="2500" b="1">
            <a:solidFill>
              <a:srgbClr val="C00000"/>
            </a:solidFill>
          </a:endParaRPr>
        </a:p>
      </xdr:txBody>
    </xdr:sp>
    <xdr:clientData/>
  </xdr:twoCellAnchor>
  <xdr:twoCellAnchor>
    <xdr:from>
      <xdr:col>6</xdr:col>
      <xdr:colOff>1</xdr:colOff>
      <xdr:row>6</xdr:row>
      <xdr:rowOff>134471</xdr:rowOff>
    </xdr:from>
    <xdr:to>
      <xdr:col>11</xdr:col>
      <xdr:colOff>517072</xdr:colOff>
      <xdr:row>9</xdr:row>
      <xdr:rowOff>134471</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6055180" y="1277471"/>
          <a:ext cx="3673928" cy="81642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75000"/>
                </a:schemeClr>
              </a:solidFill>
            </a:rPr>
            <a:t>Calls of Less than 180 Seconds</a:t>
          </a:r>
        </a:p>
      </xdr:txBody>
    </xdr:sp>
    <xdr:clientData/>
  </xdr:twoCellAnchor>
  <xdr:twoCellAnchor editAs="absolute">
    <xdr:from>
      <xdr:col>6</xdr:col>
      <xdr:colOff>242456</xdr:colOff>
      <xdr:row>7</xdr:row>
      <xdr:rowOff>53629</xdr:rowOff>
    </xdr:from>
    <xdr:to>
      <xdr:col>11</xdr:col>
      <xdr:colOff>103909</xdr:colOff>
      <xdr:row>9</xdr:row>
      <xdr:rowOff>126217</xdr:rowOff>
    </xdr:to>
    <xdr:sp macro="" textlink="'Dashboard Requirement hints'!B12">
      <xdr:nvSpPr>
        <xdr:cNvPr id="21" name="TextBox 20">
          <a:extLst>
            <a:ext uri="{FF2B5EF4-FFF2-40B4-BE49-F238E27FC236}">
              <a16:creationId xmlns:a16="http://schemas.microsoft.com/office/drawing/2014/main" id="{00000000-0008-0000-0300-000015000000}"/>
            </a:ext>
          </a:extLst>
        </xdr:cNvPr>
        <xdr:cNvSpPr txBox="1"/>
      </xdr:nvSpPr>
      <xdr:spPr>
        <a:xfrm>
          <a:off x="6286501" y="1629584"/>
          <a:ext cx="3030681" cy="45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10A39B-9C96-4EBD-A744-3CFFBC8907FA}" type="TxLink">
            <a:rPr lang="en-US" sz="2500" b="1" i="0" u="none" strike="noStrike">
              <a:solidFill>
                <a:srgbClr val="C00000"/>
              </a:solidFill>
              <a:latin typeface="Calibri"/>
              <a:ea typeface="Calibri"/>
              <a:cs typeface="Calibri"/>
            </a:rPr>
            <a:pPr algn="ctr"/>
            <a:t>132</a:t>
          </a:fld>
          <a:endParaRPr lang="en-IN" sz="2500" b="1">
            <a:solidFill>
              <a:srgbClr val="C00000"/>
            </a:solidFill>
          </a:endParaRPr>
        </a:p>
      </xdr:txBody>
    </xdr:sp>
    <xdr:clientData/>
  </xdr:twoCellAnchor>
  <xdr:twoCellAnchor>
    <xdr:from>
      <xdr:col>11</xdr:col>
      <xdr:colOff>519545</xdr:colOff>
      <xdr:row>9</xdr:row>
      <xdr:rowOff>134470</xdr:rowOff>
    </xdr:from>
    <xdr:to>
      <xdr:col>18</xdr:col>
      <xdr:colOff>69274</xdr:colOff>
      <xdr:row>14</xdr:row>
      <xdr:rowOff>22411</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9732818" y="2091425"/>
          <a:ext cx="3671456" cy="84044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75000"/>
                </a:schemeClr>
              </a:solidFill>
            </a:rPr>
            <a:t>% Calls of Less than 180 Seconds</a:t>
          </a:r>
        </a:p>
      </xdr:txBody>
    </xdr:sp>
    <xdr:clientData/>
  </xdr:twoCellAnchor>
  <xdr:twoCellAnchor editAs="absolute">
    <xdr:from>
      <xdr:col>14</xdr:col>
      <xdr:colOff>28015</xdr:colOff>
      <xdr:row>11</xdr:row>
      <xdr:rowOff>100853</xdr:rowOff>
    </xdr:from>
    <xdr:to>
      <xdr:col>16</xdr:col>
      <xdr:colOff>200719</xdr:colOff>
      <xdr:row>14</xdr:row>
      <xdr:rowOff>30075</xdr:rowOff>
    </xdr:to>
    <xdr:sp macro="" textlink="'Dashboard Requirement hints'!B13">
      <xdr:nvSpPr>
        <xdr:cNvPr id="23" name="TextBox 22">
          <a:extLst>
            <a:ext uri="{FF2B5EF4-FFF2-40B4-BE49-F238E27FC236}">
              <a16:creationId xmlns:a16="http://schemas.microsoft.com/office/drawing/2014/main" id="{00000000-0008-0000-0300-000017000000}"/>
            </a:ext>
          </a:extLst>
        </xdr:cNvPr>
        <xdr:cNvSpPr txBox="1"/>
      </xdr:nvSpPr>
      <xdr:spPr>
        <a:xfrm>
          <a:off x="11060206" y="2442882"/>
          <a:ext cx="1360528" cy="500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BCD4E76-7B0E-402A-BC7C-32A432CA3044}" type="TxLink">
            <a:rPr lang="en-US" sz="2500" b="1" i="0" u="none" strike="noStrike">
              <a:solidFill>
                <a:srgbClr val="C00000"/>
              </a:solidFill>
              <a:latin typeface="Calibri"/>
              <a:ea typeface="Calibri"/>
              <a:cs typeface="Calibri"/>
            </a:rPr>
            <a:pPr algn="ctr"/>
            <a:t>36.2%</a:t>
          </a:fld>
          <a:endParaRPr lang="en-IN" sz="2500" b="1">
            <a:solidFill>
              <a:srgbClr val="C00000"/>
            </a:solidFill>
          </a:endParaRPr>
        </a:p>
      </xdr:txBody>
    </xdr:sp>
    <xdr:clientData/>
  </xdr:twoCellAnchor>
  <xdr:twoCellAnchor>
    <xdr:from>
      <xdr:col>5</xdr:col>
      <xdr:colOff>421821</xdr:colOff>
      <xdr:row>9</xdr:row>
      <xdr:rowOff>134471</xdr:rowOff>
    </xdr:from>
    <xdr:to>
      <xdr:col>11</xdr:col>
      <xdr:colOff>519545</xdr:colOff>
      <xdr:row>14</xdr:row>
      <xdr:rowOff>22412</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6032912" y="2091426"/>
          <a:ext cx="3699906" cy="84044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75000"/>
                </a:schemeClr>
              </a:solidFill>
            </a:rPr>
            <a:t>Satisfaction Less than equal to 3</a:t>
          </a:r>
        </a:p>
      </xdr:txBody>
    </xdr:sp>
    <xdr:clientData/>
  </xdr:twoCellAnchor>
  <xdr:twoCellAnchor>
    <xdr:from>
      <xdr:col>6</xdr:col>
      <xdr:colOff>269669</xdr:colOff>
      <xdr:row>11</xdr:row>
      <xdr:rowOff>83535</xdr:rowOff>
    </xdr:from>
    <xdr:to>
      <xdr:col>11</xdr:col>
      <xdr:colOff>162995</xdr:colOff>
      <xdr:row>14</xdr:row>
      <xdr:rowOff>16300</xdr:rowOff>
    </xdr:to>
    <xdr:sp macro="" textlink="'Dashboard Requirement hints'!B14">
      <xdr:nvSpPr>
        <xdr:cNvPr id="17" name="TextBox 16">
          <a:extLst>
            <a:ext uri="{FF2B5EF4-FFF2-40B4-BE49-F238E27FC236}">
              <a16:creationId xmlns:a16="http://schemas.microsoft.com/office/drawing/2014/main" id="{00000000-0008-0000-0300-000011000000}"/>
            </a:ext>
          </a:extLst>
        </xdr:cNvPr>
        <xdr:cNvSpPr txBox="1"/>
      </xdr:nvSpPr>
      <xdr:spPr>
        <a:xfrm>
          <a:off x="6313714" y="2421490"/>
          <a:ext cx="3062554"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19D380-DF0D-4309-8819-991EA5144209}" type="TxLink">
            <a:rPr lang="en-US" sz="2500" b="1" i="0" u="none" strike="noStrike">
              <a:solidFill>
                <a:srgbClr val="C00000"/>
              </a:solidFill>
              <a:latin typeface="Calibri"/>
              <a:cs typeface="Calibri"/>
            </a:rPr>
            <a:pPr algn="ctr"/>
            <a:t>185</a:t>
          </a:fld>
          <a:endParaRPr lang="en-IN" sz="2500" b="1">
            <a:solidFill>
              <a:srgbClr val="C00000"/>
            </a:solidFill>
          </a:endParaRPr>
        </a:p>
      </xdr:txBody>
    </xdr:sp>
    <xdr:clientData/>
  </xdr:twoCellAnchor>
  <xdr:twoCellAnchor>
    <xdr:from>
      <xdr:col>6</xdr:col>
      <xdr:colOff>11206</xdr:colOff>
      <xdr:row>14</xdr:row>
      <xdr:rowOff>22411</xdr:rowOff>
    </xdr:from>
    <xdr:to>
      <xdr:col>18</xdr:col>
      <xdr:colOff>95250</xdr:colOff>
      <xdr:row>31</xdr:row>
      <xdr:rowOff>145676</xdr:rowOff>
    </xdr:to>
    <xdr:graphicFrame macro="">
      <xdr:nvGraphicFramePr>
        <xdr:cNvPr id="18" name="Chart 17">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56030</xdr:rowOff>
    </xdr:from>
    <xdr:to>
      <xdr:col>5</xdr:col>
      <xdr:colOff>414618</xdr:colOff>
      <xdr:row>31</xdr:row>
      <xdr:rowOff>145677</xdr:rowOff>
    </xdr:to>
    <xdr:graphicFrame macro="">
      <xdr:nvGraphicFramePr>
        <xdr:cNvPr id="29" name="Chart 28">
          <a:extLst>
            <a:ext uri="{FF2B5EF4-FFF2-40B4-BE49-F238E27FC236}">
              <a16:creationId xmlns:a16="http://schemas.microsoft.com/office/drawing/2014/main" id="{00000000-0008-0000-03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DATA" displayName="CCDATA" ref="A1:K1773" totalsRowShown="0" headerRowDxfId="29" headerRowBorderDxfId="28" tableBorderDxfId="27" totalsRowBorderDxfId="26">
  <sortState caseSensitive="1" ref="A2:J1773">
    <sortCondition descending="1" ref="B2:B1773"/>
  </sortState>
  <tableColumns count="11">
    <tableColumn id="1" xr3:uid="{00000000-0010-0000-0000-000001000000}" name="Call Id" dataDxfId="25"/>
    <tableColumn id="2" xr3:uid="{00000000-0010-0000-0000-000002000000}" name="Date" dataDxfId="24"/>
    <tableColumn id="3" xr3:uid="{00000000-0010-0000-0000-000003000000}" name="Agent" dataDxfId="23"/>
    <tableColumn id="4" xr3:uid="{00000000-0010-0000-0000-000004000000}" name="Department" dataDxfId="22"/>
    <tableColumn id="5" xr3:uid="{00000000-0010-0000-0000-000005000000}" name="Answered (Y/N)" dataDxfId="21"/>
    <tableColumn id="6" xr3:uid="{00000000-0010-0000-0000-000006000000}" name="Resolved" dataDxfId="20"/>
    <tableColumn id="7" xr3:uid="{00000000-0010-0000-0000-000007000000}" name="Speed of Answer" dataDxfId="19"/>
    <tableColumn id="8" xr3:uid="{00000000-0010-0000-0000-000008000000}" name="AvgTalkDuration" dataDxfId="18"/>
    <tableColumn id="9" xr3:uid="{00000000-0010-0000-0000-000009000000}" name="Satisfaction rating" dataDxfId="17"/>
    <tableColumn id="10" xr3:uid="{00000000-0010-0000-0000-00000A000000}" name="Column1" dataDxfId="16">
      <calculatedColumnFormula>AND(CCDATA[[#This Row],[Date]]&gt;='Dashboard Requirement hints'!#REF!,CCDATA[[#This Row],[Date]]&lt;'Dashboard Requirement hints'!#REF!+7)</calculatedColumnFormula>
    </tableColumn>
    <tableColumn id="11" xr3:uid="{CA7B9FB5-D688-49C2-B841-995A01AA4958}" name="Date Check" dataDxfId="15">
      <calculatedColumnFormula>AND(CCDATA[[#This Row],[Date]]&gt;'Dashboard Requirement hints'!$I$11,CCDATA[[#This Row],[Date]]&lt;'Dashboard Requirement hints'!$I$11+7)</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A70AC2-2B07-484D-80AB-796A69581481}" name="Table2" displayName="Table2" ref="A17:F25" totalsRowShown="0" headerRowDxfId="14" headerRowBorderDxfId="13" tableBorderDxfId="12" totalsRowBorderDxfId="11">
  <autoFilter ref="A17:F25" xr:uid="{A861BC98-55AF-48DA-B6CA-CE95510305D7}"/>
  <tableColumns count="6">
    <tableColumn id="1" xr3:uid="{CA264E11-1751-4FE5-BBEF-F2201111EB85}" name="Agent Name" dataDxfId="10"/>
    <tableColumn id="2" xr3:uid="{8BE28580-F560-4E8D-B555-F48158864AEE}" name="Total Calls" dataDxfId="9">
      <calculatedColumnFormula array="1">SUMPRODUCT( (CCDATA[Date Check]=TRUE)*(CCDATA[Agent]=A18))</calculatedColumnFormula>
    </tableColumn>
    <tableColumn id="3" xr3:uid="{FB97695D-EDEB-4145-8F25-8D3CA4BAA462}" name="Calls Answered" dataDxfId="8">
      <calculatedColumnFormula array="1">SUMPRODUCT( (CCDATA[Date Check]=TRUE)*(CCDATA[Agent]=A18)*(CCDATA[Answered (Y/N)]="Y"))</calculatedColumnFormula>
    </tableColumn>
    <tableColumn id="4" xr3:uid="{747A6567-7B33-409E-B111-9A70630FF748}" name="Avg Speed of Answer" dataDxfId="7">
      <calculatedColumnFormula array="1">SUMPRODUCT((CCDATA[Date Check]=TRUE)*(CCDATA[Agent]=A18)*(CCDATA[Answered (Y/N)]="Y"),(CCDATA[Speed of Answer]))/B18</calculatedColumnFormula>
    </tableColumn>
    <tableColumn id="5" xr3:uid="{7CF9035E-C26C-44F6-90CB-76AF3BA1575B}" name="Call Resolved%" dataDxfId="6">
      <calculatedColumnFormula array="1">SUMPRODUCT((CCDATA[Date Check]=TRUE)*(CCDATA[Agent]=A18)*(CCDATA[Resolved]="Y"))/B18</calculatedColumnFormula>
    </tableColumn>
    <tableColumn id="6" xr3:uid="{1A886D08-BDCF-4D39-8B0B-A34F567C84A3}" name="Call Resolved" dataDxfId="5">
      <calculatedColumnFormula array="1">SUMPRODUCT((CCDATA[Date Check]=TRUE)*(CCDATA[Agent]=A18)*(CCDATA[Resolved]="Y"))</calculatedColumnFormula>
    </tableColum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CD407C-33A7-4727-957C-37A9BE468862}" name="Table3" displayName="Table3" ref="A6:B14" totalsRowShown="0" headerRowDxfId="4" headerRowBorderDxfId="3" tableBorderDxfId="2" totalsRowBorderDxfId="1">
  <autoFilter ref="A6:B14" xr:uid="{99BC2086-CC5F-4F66-AE71-F17908CE6302}"/>
  <tableColumns count="2">
    <tableColumn id="1" xr3:uid="{42C0A25D-AC13-4DAB-92CE-BEDD3B85CD57}" name="Total Calls" dataDxfId="0"/>
    <tableColumn id="2" xr3:uid="{AA72CBAD-CEB3-4F32-B7E3-35789464FDB8}" name="402"/>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D2FF-9870-415B-AEF9-EF07E437D928}">
  <dimension ref="C1:Q38"/>
  <sheetViews>
    <sheetView workbookViewId="0">
      <selection activeCell="C1" sqref="C1:Q38"/>
    </sheetView>
  </sheetViews>
  <sheetFormatPr defaultRowHeight="15" x14ac:dyDescent="0.25"/>
  <sheetData>
    <row r="1" spans="3:17" ht="14.65" customHeight="1" x14ac:dyDescent="0.25">
      <c r="C1" s="53" t="s">
        <v>1815</v>
      </c>
      <c r="D1" s="53"/>
      <c r="E1" s="53"/>
      <c r="F1" s="53"/>
      <c r="G1" s="53"/>
      <c r="H1" s="53"/>
      <c r="I1" s="53"/>
      <c r="J1" s="53"/>
      <c r="K1" s="53"/>
      <c r="L1" s="53"/>
      <c r="M1" s="53"/>
      <c r="N1" s="53"/>
      <c r="O1" s="53"/>
      <c r="P1" s="53"/>
      <c r="Q1" s="53"/>
    </row>
    <row r="2" spans="3:17" x14ac:dyDescent="0.25">
      <c r="C2" s="53"/>
      <c r="D2" s="53"/>
      <c r="E2" s="53"/>
      <c r="F2" s="53"/>
      <c r="G2" s="53"/>
      <c r="H2" s="53"/>
      <c r="I2" s="53"/>
      <c r="J2" s="53"/>
      <c r="K2" s="53"/>
      <c r="L2" s="53"/>
      <c r="M2" s="53"/>
      <c r="N2" s="53"/>
      <c r="O2" s="53"/>
      <c r="P2" s="53"/>
      <c r="Q2" s="53"/>
    </row>
    <row r="3" spans="3:17" x14ac:dyDescent="0.25">
      <c r="C3" s="53"/>
      <c r="D3" s="53"/>
      <c r="E3" s="53"/>
      <c r="F3" s="53"/>
      <c r="G3" s="53"/>
      <c r="H3" s="53"/>
      <c r="I3" s="53"/>
      <c r="J3" s="53"/>
      <c r="K3" s="53"/>
      <c r="L3" s="53"/>
      <c r="M3" s="53"/>
      <c r="N3" s="53"/>
      <c r="O3" s="53"/>
      <c r="P3" s="53"/>
      <c r="Q3" s="53"/>
    </row>
    <row r="4" spans="3:17" x14ac:dyDescent="0.25">
      <c r="C4" s="53"/>
      <c r="D4" s="53"/>
      <c r="E4" s="53"/>
      <c r="F4" s="53"/>
      <c r="G4" s="53"/>
      <c r="H4" s="53"/>
      <c r="I4" s="53"/>
      <c r="J4" s="53"/>
      <c r="K4" s="53"/>
      <c r="L4" s="53"/>
      <c r="M4" s="53"/>
      <c r="N4" s="53"/>
      <c r="O4" s="53"/>
      <c r="P4" s="53"/>
      <c r="Q4" s="53"/>
    </row>
    <row r="5" spans="3:17" x14ac:dyDescent="0.25">
      <c r="C5" s="53"/>
      <c r="D5" s="53"/>
      <c r="E5" s="53"/>
      <c r="F5" s="53"/>
      <c r="G5" s="53"/>
      <c r="H5" s="53"/>
      <c r="I5" s="53"/>
      <c r="J5" s="53"/>
      <c r="K5" s="53"/>
      <c r="L5" s="53"/>
      <c r="M5" s="53"/>
      <c r="N5" s="53"/>
      <c r="O5" s="53"/>
      <c r="P5" s="53"/>
      <c r="Q5" s="53"/>
    </row>
    <row r="6" spans="3:17" x14ac:dyDescent="0.25">
      <c r="C6" s="53"/>
      <c r="D6" s="53"/>
      <c r="E6" s="53"/>
      <c r="F6" s="53"/>
      <c r="G6" s="53"/>
      <c r="H6" s="53"/>
      <c r="I6" s="53"/>
      <c r="J6" s="53"/>
      <c r="K6" s="53"/>
      <c r="L6" s="53"/>
      <c r="M6" s="53"/>
      <c r="N6" s="53"/>
      <c r="O6" s="53"/>
      <c r="P6" s="53"/>
      <c r="Q6" s="53"/>
    </row>
    <row r="7" spans="3:17" x14ac:dyDescent="0.25">
      <c r="C7" s="53"/>
      <c r="D7" s="53"/>
      <c r="E7" s="53"/>
      <c r="F7" s="53"/>
      <c r="G7" s="53"/>
      <c r="H7" s="53"/>
      <c r="I7" s="53"/>
      <c r="J7" s="53"/>
      <c r="K7" s="53"/>
      <c r="L7" s="53"/>
      <c r="M7" s="53"/>
      <c r="N7" s="53"/>
      <c r="O7" s="53"/>
      <c r="P7" s="53"/>
      <c r="Q7" s="53"/>
    </row>
    <row r="8" spans="3:17" x14ac:dyDescent="0.25">
      <c r="C8" s="53"/>
      <c r="D8" s="53"/>
      <c r="E8" s="53"/>
      <c r="F8" s="53"/>
      <c r="G8" s="53"/>
      <c r="H8" s="53"/>
      <c r="I8" s="53"/>
      <c r="J8" s="53"/>
      <c r="K8" s="53"/>
      <c r="L8" s="53"/>
      <c r="M8" s="53"/>
      <c r="N8" s="53"/>
      <c r="O8" s="53"/>
      <c r="P8" s="53"/>
      <c r="Q8" s="53"/>
    </row>
    <row r="9" spans="3:17" x14ac:dyDescent="0.25">
      <c r="C9" s="53"/>
      <c r="D9" s="53"/>
      <c r="E9" s="53"/>
      <c r="F9" s="53"/>
      <c r="G9" s="53"/>
      <c r="H9" s="53"/>
      <c r="I9" s="53"/>
      <c r="J9" s="53"/>
      <c r="K9" s="53"/>
      <c r="L9" s="53"/>
      <c r="M9" s="53"/>
      <c r="N9" s="53"/>
      <c r="O9" s="53"/>
      <c r="P9" s="53"/>
      <c r="Q9" s="53"/>
    </row>
    <row r="10" spans="3:17" x14ac:dyDescent="0.25">
      <c r="C10" s="53"/>
      <c r="D10" s="53"/>
      <c r="E10" s="53"/>
      <c r="F10" s="53"/>
      <c r="G10" s="53"/>
      <c r="H10" s="53"/>
      <c r="I10" s="53"/>
      <c r="J10" s="53"/>
      <c r="K10" s="53"/>
      <c r="L10" s="53"/>
      <c r="M10" s="53"/>
      <c r="N10" s="53"/>
      <c r="O10" s="53"/>
      <c r="P10" s="53"/>
      <c r="Q10" s="53"/>
    </row>
    <row r="11" spans="3:17" x14ac:dyDescent="0.25">
      <c r="C11" s="53"/>
      <c r="D11" s="53"/>
      <c r="E11" s="53"/>
      <c r="F11" s="53"/>
      <c r="G11" s="53"/>
      <c r="H11" s="53"/>
      <c r="I11" s="53"/>
      <c r="J11" s="53"/>
      <c r="K11" s="53"/>
      <c r="L11" s="53"/>
      <c r="M11" s="53"/>
      <c r="N11" s="53"/>
      <c r="O11" s="53"/>
      <c r="P11" s="53"/>
      <c r="Q11" s="53"/>
    </row>
    <row r="12" spans="3:17" x14ac:dyDescent="0.25">
      <c r="C12" s="53"/>
      <c r="D12" s="53"/>
      <c r="E12" s="53"/>
      <c r="F12" s="53"/>
      <c r="G12" s="53"/>
      <c r="H12" s="53"/>
      <c r="I12" s="53"/>
      <c r="J12" s="53"/>
      <c r="K12" s="53"/>
      <c r="L12" s="53"/>
      <c r="M12" s="53"/>
      <c r="N12" s="53"/>
      <c r="O12" s="53"/>
      <c r="P12" s="53"/>
      <c r="Q12" s="53"/>
    </row>
    <row r="13" spans="3:17" x14ac:dyDescent="0.25">
      <c r="C13" s="53"/>
      <c r="D13" s="53"/>
      <c r="E13" s="53"/>
      <c r="F13" s="53"/>
      <c r="G13" s="53"/>
      <c r="H13" s="53"/>
      <c r="I13" s="53"/>
      <c r="J13" s="53"/>
      <c r="K13" s="53"/>
      <c r="L13" s="53"/>
      <c r="M13" s="53"/>
      <c r="N13" s="53"/>
      <c r="O13" s="53"/>
      <c r="P13" s="53"/>
      <c r="Q13" s="53"/>
    </row>
    <row r="14" spans="3:17" x14ac:dyDescent="0.25">
      <c r="C14" s="53"/>
      <c r="D14" s="53"/>
      <c r="E14" s="53"/>
      <c r="F14" s="53"/>
      <c r="G14" s="53"/>
      <c r="H14" s="53"/>
      <c r="I14" s="53"/>
      <c r="J14" s="53"/>
      <c r="K14" s="53"/>
      <c r="L14" s="53"/>
      <c r="M14" s="53"/>
      <c r="N14" s="53"/>
      <c r="O14" s="53"/>
      <c r="P14" s="53"/>
      <c r="Q14" s="53"/>
    </row>
    <row r="15" spans="3:17" x14ac:dyDescent="0.25">
      <c r="C15" s="53"/>
      <c r="D15" s="53"/>
      <c r="E15" s="53"/>
      <c r="F15" s="53"/>
      <c r="G15" s="53"/>
      <c r="H15" s="53"/>
      <c r="I15" s="53"/>
      <c r="J15" s="53"/>
      <c r="K15" s="53"/>
      <c r="L15" s="53"/>
      <c r="M15" s="53"/>
      <c r="N15" s="53"/>
      <c r="O15" s="53"/>
      <c r="P15" s="53"/>
      <c r="Q15" s="53"/>
    </row>
    <row r="16" spans="3:17" x14ac:dyDescent="0.25">
      <c r="C16" s="53"/>
      <c r="D16" s="53"/>
      <c r="E16" s="53"/>
      <c r="F16" s="53"/>
      <c r="G16" s="53"/>
      <c r="H16" s="53"/>
      <c r="I16" s="53"/>
      <c r="J16" s="53"/>
      <c r="K16" s="53"/>
      <c r="L16" s="53"/>
      <c r="M16" s="53"/>
      <c r="N16" s="53"/>
      <c r="O16" s="53"/>
      <c r="P16" s="53"/>
      <c r="Q16" s="53"/>
    </row>
    <row r="17" spans="3:17" x14ac:dyDescent="0.25">
      <c r="C17" s="53"/>
      <c r="D17" s="53"/>
      <c r="E17" s="53"/>
      <c r="F17" s="53"/>
      <c r="G17" s="53"/>
      <c r="H17" s="53"/>
      <c r="I17" s="53"/>
      <c r="J17" s="53"/>
      <c r="K17" s="53"/>
      <c r="L17" s="53"/>
      <c r="M17" s="53"/>
      <c r="N17" s="53"/>
      <c r="O17" s="53"/>
      <c r="P17" s="53"/>
      <c r="Q17" s="53"/>
    </row>
    <row r="18" spans="3:17" x14ac:dyDescent="0.25">
      <c r="C18" s="53"/>
      <c r="D18" s="53"/>
      <c r="E18" s="53"/>
      <c r="F18" s="53"/>
      <c r="G18" s="53"/>
      <c r="H18" s="53"/>
      <c r="I18" s="53"/>
      <c r="J18" s="53"/>
      <c r="K18" s="53"/>
      <c r="L18" s="53"/>
      <c r="M18" s="53"/>
      <c r="N18" s="53"/>
      <c r="O18" s="53"/>
      <c r="P18" s="53"/>
      <c r="Q18" s="53"/>
    </row>
    <row r="19" spans="3:17" x14ac:dyDescent="0.25">
      <c r="C19" s="53"/>
      <c r="D19" s="53"/>
      <c r="E19" s="53"/>
      <c r="F19" s="53"/>
      <c r="G19" s="53"/>
      <c r="H19" s="53"/>
      <c r="I19" s="53"/>
      <c r="J19" s="53"/>
      <c r="K19" s="53"/>
      <c r="L19" s="53"/>
      <c r="M19" s="53"/>
      <c r="N19" s="53"/>
      <c r="O19" s="53"/>
      <c r="P19" s="53"/>
      <c r="Q19" s="53"/>
    </row>
    <row r="20" spans="3:17" x14ac:dyDescent="0.25">
      <c r="C20" s="53"/>
      <c r="D20" s="53"/>
      <c r="E20" s="53"/>
      <c r="F20" s="53"/>
      <c r="G20" s="53"/>
      <c r="H20" s="53"/>
      <c r="I20" s="53"/>
      <c r="J20" s="53"/>
      <c r="K20" s="53"/>
      <c r="L20" s="53"/>
      <c r="M20" s="53"/>
      <c r="N20" s="53"/>
      <c r="O20" s="53"/>
      <c r="P20" s="53"/>
      <c r="Q20" s="53"/>
    </row>
    <row r="21" spans="3:17" x14ac:dyDescent="0.25">
      <c r="C21" s="53"/>
      <c r="D21" s="53"/>
      <c r="E21" s="53"/>
      <c r="F21" s="53"/>
      <c r="G21" s="53"/>
      <c r="H21" s="53"/>
      <c r="I21" s="53"/>
      <c r="J21" s="53"/>
      <c r="K21" s="53"/>
      <c r="L21" s="53"/>
      <c r="M21" s="53"/>
      <c r="N21" s="53"/>
      <c r="O21" s="53"/>
      <c r="P21" s="53"/>
      <c r="Q21" s="53"/>
    </row>
    <row r="22" spans="3:17" x14ac:dyDescent="0.25">
      <c r="C22" s="53"/>
      <c r="D22" s="53"/>
      <c r="E22" s="53"/>
      <c r="F22" s="53"/>
      <c r="G22" s="53"/>
      <c r="H22" s="53"/>
      <c r="I22" s="53"/>
      <c r="J22" s="53"/>
      <c r="K22" s="53"/>
      <c r="L22" s="53"/>
      <c r="M22" s="53"/>
      <c r="N22" s="53"/>
      <c r="O22" s="53"/>
      <c r="P22" s="53"/>
      <c r="Q22" s="53"/>
    </row>
    <row r="23" spans="3:17" x14ac:dyDescent="0.25">
      <c r="C23" s="53"/>
      <c r="D23" s="53"/>
      <c r="E23" s="53"/>
      <c r="F23" s="53"/>
      <c r="G23" s="53"/>
      <c r="H23" s="53"/>
      <c r="I23" s="53"/>
      <c r="J23" s="53"/>
      <c r="K23" s="53"/>
      <c r="L23" s="53"/>
      <c r="M23" s="53"/>
      <c r="N23" s="53"/>
      <c r="O23" s="53"/>
      <c r="P23" s="53"/>
      <c r="Q23" s="53"/>
    </row>
    <row r="24" spans="3:17" x14ac:dyDescent="0.25">
      <c r="C24" s="53"/>
      <c r="D24" s="53"/>
      <c r="E24" s="53"/>
      <c r="F24" s="53"/>
      <c r="G24" s="53"/>
      <c r="H24" s="53"/>
      <c r="I24" s="53"/>
      <c r="J24" s="53"/>
      <c r="K24" s="53"/>
      <c r="L24" s="53"/>
      <c r="M24" s="53"/>
      <c r="N24" s="53"/>
      <c r="O24" s="53"/>
      <c r="P24" s="53"/>
      <c r="Q24" s="53"/>
    </row>
    <row r="25" spans="3:17" x14ac:dyDescent="0.25">
      <c r="C25" s="53"/>
      <c r="D25" s="53"/>
      <c r="E25" s="53"/>
      <c r="F25" s="53"/>
      <c r="G25" s="53"/>
      <c r="H25" s="53"/>
      <c r="I25" s="53"/>
      <c r="J25" s="53"/>
      <c r="K25" s="53"/>
      <c r="L25" s="53"/>
      <c r="M25" s="53"/>
      <c r="N25" s="53"/>
      <c r="O25" s="53"/>
      <c r="P25" s="53"/>
      <c r="Q25" s="53"/>
    </row>
    <row r="26" spans="3:17" x14ac:dyDescent="0.25">
      <c r="C26" s="53"/>
      <c r="D26" s="53"/>
      <c r="E26" s="53"/>
      <c r="F26" s="53"/>
      <c r="G26" s="53"/>
      <c r="H26" s="53"/>
      <c r="I26" s="53"/>
      <c r="J26" s="53"/>
      <c r="K26" s="53"/>
      <c r="L26" s="53"/>
      <c r="M26" s="53"/>
      <c r="N26" s="53"/>
      <c r="O26" s="53"/>
      <c r="P26" s="53"/>
      <c r="Q26" s="53"/>
    </row>
    <row r="27" spans="3:17" x14ac:dyDescent="0.25">
      <c r="C27" s="53"/>
      <c r="D27" s="53"/>
      <c r="E27" s="53"/>
      <c r="F27" s="53"/>
      <c r="G27" s="53"/>
      <c r="H27" s="53"/>
      <c r="I27" s="53"/>
      <c r="J27" s="53"/>
      <c r="K27" s="53"/>
      <c r="L27" s="53"/>
      <c r="M27" s="53"/>
      <c r="N27" s="53"/>
      <c r="O27" s="53"/>
      <c r="P27" s="53"/>
      <c r="Q27" s="53"/>
    </row>
    <row r="28" spans="3:17" x14ac:dyDescent="0.25">
      <c r="C28" s="53"/>
      <c r="D28" s="53"/>
      <c r="E28" s="53"/>
      <c r="F28" s="53"/>
      <c r="G28" s="53"/>
      <c r="H28" s="53"/>
      <c r="I28" s="53"/>
      <c r="J28" s="53"/>
      <c r="K28" s="53"/>
      <c r="L28" s="53"/>
      <c r="M28" s="53"/>
      <c r="N28" s="53"/>
      <c r="O28" s="53"/>
      <c r="P28" s="53"/>
      <c r="Q28" s="53"/>
    </row>
    <row r="29" spans="3:17" x14ac:dyDescent="0.25">
      <c r="C29" s="53"/>
      <c r="D29" s="53"/>
      <c r="E29" s="53"/>
      <c r="F29" s="53"/>
      <c r="G29" s="53"/>
      <c r="H29" s="53"/>
      <c r="I29" s="53"/>
      <c r="J29" s="53"/>
      <c r="K29" s="53"/>
      <c r="L29" s="53"/>
      <c r="M29" s="53"/>
      <c r="N29" s="53"/>
      <c r="O29" s="53"/>
      <c r="P29" s="53"/>
      <c r="Q29" s="53"/>
    </row>
    <row r="30" spans="3:17" x14ac:dyDescent="0.25">
      <c r="C30" s="53"/>
      <c r="D30" s="53"/>
      <c r="E30" s="53"/>
      <c r="F30" s="53"/>
      <c r="G30" s="53"/>
      <c r="H30" s="53"/>
      <c r="I30" s="53"/>
      <c r="J30" s="53"/>
      <c r="K30" s="53"/>
      <c r="L30" s="53"/>
      <c r="M30" s="53"/>
      <c r="N30" s="53"/>
      <c r="O30" s="53"/>
      <c r="P30" s="53"/>
      <c r="Q30" s="53"/>
    </row>
    <row r="31" spans="3:17" x14ac:dyDescent="0.25">
      <c r="C31" s="53"/>
      <c r="D31" s="53"/>
      <c r="E31" s="53"/>
      <c r="F31" s="53"/>
      <c r="G31" s="53"/>
      <c r="H31" s="53"/>
      <c r="I31" s="53"/>
      <c r="J31" s="53"/>
      <c r="K31" s="53"/>
      <c r="L31" s="53"/>
      <c r="M31" s="53"/>
      <c r="N31" s="53"/>
      <c r="O31" s="53"/>
      <c r="P31" s="53"/>
      <c r="Q31" s="53"/>
    </row>
    <row r="32" spans="3:17" x14ac:dyDescent="0.25">
      <c r="C32" s="53"/>
      <c r="D32" s="53"/>
      <c r="E32" s="53"/>
      <c r="F32" s="53"/>
      <c r="G32" s="53"/>
      <c r="H32" s="53"/>
      <c r="I32" s="53"/>
      <c r="J32" s="53"/>
      <c r="K32" s="53"/>
      <c r="L32" s="53"/>
      <c r="M32" s="53"/>
      <c r="N32" s="53"/>
      <c r="O32" s="53"/>
      <c r="P32" s="53"/>
      <c r="Q32" s="53"/>
    </row>
    <row r="33" spans="3:17" x14ac:dyDescent="0.25">
      <c r="C33" s="53"/>
      <c r="D33" s="53"/>
      <c r="E33" s="53"/>
      <c r="F33" s="53"/>
      <c r="G33" s="53"/>
      <c r="H33" s="53"/>
      <c r="I33" s="53"/>
      <c r="J33" s="53"/>
      <c r="K33" s="53"/>
      <c r="L33" s="53"/>
      <c r="M33" s="53"/>
      <c r="N33" s="53"/>
      <c r="O33" s="53"/>
      <c r="P33" s="53"/>
      <c r="Q33" s="53"/>
    </row>
    <row r="34" spans="3:17" x14ac:dyDescent="0.25">
      <c r="C34" s="53"/>
      <c r="D34" s="53"/>
      <c r="E34" s="53"/>
      <c r="F34" s="53"/>
      <c r="G34" s="53"/>
      <c r="H34" s="53"/>
      <c r="I34" s="53"/>
      <c r="J34" s="53"/>
      <c r="K34" s="53"/>
      <c r="L34" s="53"/>
      <c r="M34" s="53"/>
      <c r="N34" s="53"/>
      <c r="O34" s="53"/>
      <c r="P34" s="53"/>
      <c r="Q34" s="53"/>
    </row>
    <row r="35" spans="3:17" x14ac:dyDescent="0.25">
      <c r="C35" s="53"/>
      <c r="D35" s="53"/>
      <c r="E35" s="53"/>
      <c r="F35" s="53"/>
      <c r="G35" s="53"/>
      <c r="H35" s="53"/>
      <c r="I35" s="53"/>
      <c r="J35" s="53"/>
      <c r="K35" s="53"/>
      <c r="L35" s="53"/>
      <c r="M35" s="53"/>
      <c r="N35" s="53"/>
      <c r="O35" s="53"/>
      <c r="P35" s="53"/>
      <c r="Q35" s="53"/>
    </row>
    <row r="36" spans="3:17" x14ac:dyDescent="0.25">
      <c r="C36" s="53"/>
      <c r="D36" s="53"/>
      <c r="E36" s="53"/>
      <c r="F36" s="53"/>
      <c r="G36" s="53"/>
      <c r="H36" s="53"/>
      <c r="I36" s="53"/>
      <c r="J36" s="53"/>
      <c r="K36" s="53"/>
      <c r="L36" s="53"/>
      <c r="M36" s="53"/>
      <c r="N36" s="53"/>
      <c r="O36" s="53"/>
      <c r="P36" s="53"/>
      <c r="Q36" s="53"/>
    </row>
    <row r="37" spans="3:17" x14ac:dyDescent="0.25">
      <c r="C37" s="53"/>
      <c r="D37" s="53"/>
      <c r="E37" s="53"/>
      <c r="F37" s="53"/>
      <c r="G37" s="53"/>
      <c r="H37" s="53"/>
      <c r="I37" s="53"/>
      <c r="J37" s="53"/>
      <c r="K37" s="53"/>
      <c r="L37" s="53"/>
      <c r="M37" s="53"/>
      <c r="N37" s="53"/>
      <c r="O37" s="53"/>
      <c r="P37" s="53"/>
      <c r="Q37" s="53"/>
    </row>
    <row r="38" spans="3:17" x14ac:dyDescent="0.25">
      <c r="C38" s="53"/>
      <c r="D38" s="53"/>
      <c r="E38" s="53"/>
      <c r="F38" s="53"/>
      <c r="G38" s="53"/>
      <c r="H38" s="53"/>
      <c r="I38" s="53"/>
      <c r="J38" s="53"/>
      <c r="K38" s="53"/>
      <c r="L38" s="53"/>
      <c r="M38" s="53"/>
      <c r="N38" s="53"/>
      <c r="O38" s="53"/>
      <c r="P38" s="53"/>
      <c r="Q38" s="53"/>
    </row>
  </sheetData>
  <mergeCells count="1">
    <mergeCell ref="C1:Q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1773"/>
  <sheetViews>
    <sheetView topLeftCell="B1" workbookViewId="0">
      <selection activeCell="K1774" sqref="K1774"/>
    </sheetView>
  </sheetViews>
  <sheetFormatPr defaultRowHeight="15" x14ac:dyDescent="0.25"/>
  <cols>
    <col min="1" max="1" width="11.42578125" customWidth="1"/>
    <col min="2" max="2" width="15.7109375" bestFit="1" customWidth="1"/>
    <col min="3" max="3" width="7.7109375" bestFit="1" customWidth="1"/>
    <col min="4" max="4" width="16.7109375" bestFit="1" customWidth="1"/>
    <col min="5" max="5" width="17.5703125" customWidth="1"/>
    <col min="6" max="6" width="16.7109375" customWidth="1"/>
    <col min="7" max="7" width="18" customWidth="1"/>
    <col min="8" max="8" width="18.42578125" customWidth="1"/>
    <col min="9" max="9" width="19.7109375" customWidth="1"/>
    <col min="10" max="10" width="20.7109375" hidden="1" customWidth="1"/>
    <col min="11" max="11" width="27.28515625" bestFit="1" customWidth="1"/>
  </cols>
  <sheetData>
    <row r="1" spans="1:11" x14ac:dyDescent="0.25">
      <c r="A1" s="8" t="s">
        <v>1</v>
      </c>
      <c r="B1" s="9" t="s">
        <v>3</v>
      </c>
      <c r="C1" s="9" t="s">
        <v>2</v>
      </c>
      <c r="D1" s="9" t="s">
        <v>1778</v>
      </c>
      <c r="E1" s="9" t="s">
        <v>5</v>
      </c>
      <c r="F1" s="9" t="s">
        <v>1795</v>
      </c>
      <c r="G1" s="9" t="s">
        <v>4</v>
      </c>
      <c r="H1" s="9" t="s">
        <v>0</v>
      </c>
      <c r="I1" s="10" t="s">
        <v>1802</v>
      </c>
      <c r="J1" s="9" t="s">
        <v>1808</v>
      </c>
      <c r="K1" s="9" t="s">
        <v>1819</v>
      </c>
    </row>
    <row r="2" spans="1:11" x14ac:dyDescent="0.25">
      <c r="A2" s="7" t="s">
        <v>1776</v>
      </c>
      <c r="B2" s="4">
        <v>42400.732000000004</v>
      </c>
      <c r="C2" s="5" t="s">
        <v>1793</v>
      </c>
      <c r="D2" s="2" t="s">
        <v>1783</v>
      </c>
      <c r="E2" s="2" t="s">
        <v>1784</v>
      </c>
      <c r="F2" s="2" t="s">
        <v>1784</v>
      </c>
      <c r="G2" s="2">
        <v>91</v>
      </c>
      <c r="H2" s="6">
        <v>2.0679036844366795E-3</v>
      </c>
      <c r="I2" s="3">
        <v>3</v>
      </c>
      <c r="J2" s="12" t="e">
        <f>AND(CCDATA[[#This Row],[Date]]&gt;='Dashboard Requirement hints'!#REF!,CCDATA[[#This Row],[Date]]&lt;'Dashboard Requirement hints'!#REF!+7)</f>
        <v>#REF!</v>
      </c>
      <c r="K2" s="1" t="b">
        <f>AND(CCDATA[[#This Row],[Date]]&gt;'Dashboard Requirement hints'!$I$11,CCDATA[[#This Row],[Date]]&lt;'Dashboard Requirement hints'!$I$11+7)</f>
        <v>1</v>
      </c>
    </row>
    <row r="3" spans="1:11" x14ac:dyDescent="0.25">
      <c r="A3" s="7" t="s">
        <v>1777</v>
      </c>
      <c r="B3" s="4">
        <v>42400.732000000004</v>
      </c>
      <c r="C3" s="5" t="s">
        <v>1792</v>
      </c>
      <c r="D3" s="2" t="s">
        <v>1780</v>
      </c>
      <c r="E3" s="2" t="s">
        <v>1784</v>
      </c>
      <c r="F3" s="2" t="s">
        <v>1784</v>
      </c>
      <c r="G3" s="2">
        <v>121</v>
      </c>
      <c r="H3" s="6">
        <v>4.1783288097244726E-3</v>
      </c>
      <c r="I3" s="3">
        <v>2</v>
      </c>
      <c r="J3" s="11" t="e">
        <f>AND(CCDATA[[#This Row],[Date]]&gt;='Dashboard Requirement hints'!#REF!,CCDATA[[#This Row],[Date]]&lt;'Dashboard Requirement hints'!#REF!+7)</f>
        <v>#REF!</v>
      </c>
      <c r="K3" s="1" t="b">
        <f>AND(CCDATA[[#This Row],[Date]]&gt;'Dashboard Requirement hints'!$I$11,CCDATA[[#This Row],[Date]]&lt;'Dashboard Requirement hints'!$I$11+7)</f>
        <v>1</v>
      </c>
    </row>
    <row r="4" spans="1:11" x14ac:dyDescent="0.25">
      <c r="A4" s="7" t="s">
        <v>1774</v>
      </c>
      <c r="B4" s="4">
        <v>42400.714</v>
      </c>
      <c r="C4" s="5" t="s">
        <v>1790</v>
      </c>
      <c r="D4" s="2" t="s">
        <v>1783</v>
      </c>
      <c r="E4" s="2" t="s">
        <v>1785</v>
      </c>
      <c r="F4" s="2" t="s">
        <v>1785</v>
      </c>
      <c r="G4" s="2" t="s">
        <v>1786</v>
      </c>
      <c r="H4" s="6" t="s">
        <v>1786</v>
      </c>
      <c r="I4" s="3" t="s">
        <v>1786</v>
      </c>
      <c r="J4" s="11" t="e">
        <f>AND(CCDATA[[#This Row],[Date]]&gt;='Dashboard Requirement hints'!#REF!,CCDATA[[#This Row],[Date]]&lt;'Dashboard Requirement hints'!#REF!+7)</f>
        <v>#REF!</v>
      </c>
      <c r="K4" s="1" t="b">
        <f>AND(CCDATA[[#This Row],[Date]]&gt;'Dashboard Requirement hints'!$I$11,CCDATA[[#This Row],[Date]]&lt;'Dashboard Requirement hints'!$I$11+7)</f>
        <v>1</v>
      </c>
    </row>
    <row r="5" spans="1:11" x14ac:dyDescent="0.25">
      <c r="A5" s="7" t="s">
        <v>1775</v>
      </c>
      <c r="B5" s="4">
        <v>42400.714</v>
      </c>
      <c r="C5" s="5" t="s">
        <v>1794</v>
      </c>
      <c r="D5" s="2" t="s">
        <v>1779</v>
      </c>
      <c r="E5" s="2" t="s">
        <v>1784</v>
      </c>
      <c r="F5" s="2" t="s">
        <v>1784</v>
      </c>
      <c r="G5" s="2">
        <v>78</v>
      </c>
      <c r="H5" s="6">
        <v>7.2416645797426208E-4</v>
      </c>
      <c r="I5" s="3">
        <v>4</v>
      </c>
      <c r="J5" s="11" t="e">
        <f>AND(CCDATA[[#This Row],[Date]]&gt;='Dashboard Requirement hints'!#REF!,CCDATA[[#This Row],[Date]]&lt;'Dashboard Requirement hints'!#REF!+7)</f>
        <v>#REF!</v>
      </c>
      <c r="K5" s="1" t="b">
        <f>AND(CCDATA[[#This Row],[Date]]&gt;'Dashboard Requirement hints'!$I$11,CCDATA[[#This Row],[Date]]&lt;'Dashboard Requirement hints'!$I$11+7)</f>
        <v>1</v>
      </c>
    </row>
    <row r="6" spans="1:11" x14ac:dyDescent="0.25">
      <c r="A6" s="7" t="s">
        <v>1772</v>
      </c>
      <c r="B6" s="4">
        <v>42400.705999999998</v>
      </c>
      <c r="C6" s="5" t="s">
        <v>1789</v>
      </c>
      <c r="D6" s="2" t="s">
        <v>1781</v>
      </c>
      <c r="E6" s="2" t="s">
        <v>1784</v>
      </c>
      <c r="F6" s="2" t="s">
        <v>1784</v>
      </c>
      <c r="G6" s="2">
        <v>58</v>
      </c>
      <c r="H6" s="6">
        <v>3.26293008395752E-3</v>
      </c>
      <c r="I6" s="3">
        <v>5</v>
      </c>
      <c r="J6" s="11" t="e">
        <f>AND(CCDATA[[#This Row],[Date]]&gt;='Dashboard Requirement hints'!#REF!,CCDATA[[#This Row],[Date]]&lt;'Dashboard Requirement hints'!#REF!+7)</f>
        <v>#REF!</v>
      </c>
      <c r="K6" s="1" t="b">
        <f>AND(CCDATA[[#This Row],[Date]]&gt;'Dashboard Requirement hints'!$I$11,CCDATA[[#This Row],[Date]]&lt;'Dashboard Requirement hints'!$I$11+7)</f>
        <v>1</v>
      </c>
    </row>
    <row r="7" spans="1:11" x14ac:dyDescent="0.25">
      <c r="A7" s="7" t="s">
        <v>1773</v>
      </c>
      <c r="B7" s="4">
        <v>42400.705999999998</v>
      </c>
      <c r="C7" s="5" t="s">
        <v>1790</v>
      </c>
      <c r="D7" s="2" t="s">
        <v>1782</v>
      </c>
      <c r="E7" s="2" t="s">
        <v>1785</v>
      </c>
      <c r="F7" s="2" t="s">
        <v>1785</v>
      </c>
      <c r="G7" s="2" t="s">
        <v>1786</v>
      </c>
      <c r="H7" s="6" t="s">
        <v>1786</v>
      </c>
      <c r="I7" s="3" t="s">
        <v>1786</v>
      </c>
      <c r="J7" s="11" t="e">
        <f>AND(CCDATA[[#This Row],[Date]]&gt;='Dashboard Requirement hints'!#REF!,CCDATA[[#This Row],[Date]]&lt;'Dashboard Requirement hints'!#REF!+7)</f>
        <v>#REF!</v>
      </c>
      <c r="K7" s="1" t="b">
        <f>AND(CCDATA[[#This Row],[Date]]&gt;'Dashboard Requirement hints'!$I$11,CCDATA[[#This Row],[Date]]&lt;'Dashboard Requirement hints'!$I$11+7)</f>
        <v>1</v>
      </c>
    </row>
    <row r="8" spans="1:11" x14ac:dyDescent="0.25">
      <c r="A8" s="7" t="s">
        <v>1770</v>
      </c>
      <c r="B8" s="4">
        <v>42400.680999999997</v>
      </c>
      <c r="C8" s="5" t="s">
        <v>1792</v>
      </c>
      <c r="D8" s="2" t="s">
        <v>1782</v>
      </c>
      <c r="E8" s="2" t="s">
        <v>1784</v>
      </c>
      <c r="F8" s="2" t="s">
        <v>1784</v>
      </c>
      <c r="G8" s="2">
        <v>95</v>
      </c>
      <c r="H8" s="6">
        <v>3.4786391887811851E-3</v>
      </c>
      <c r="I8" s="3">
        <v>3</v>
      </c>
      <c r="J8" s="11" t="e">
        <f>AND(CCDATA[[#This Row],[Date]]&gt;='Dashboard Requirement hints'!#REF!,CCDATA[[#This Row],[Date]]&lt;'Dashboard Requirement hints'!#REF!+7)</f>
        <v>#REF!</v>
      </c>
      <c r="K8" s="1" t="b">
        <f>AND(CCDATA[[#This Row],[Date]]&gt;'Dashboard Requirement hints'!$I$11,CCDATA[[#This Row],[Date]]&lt;'Dashboard Requirement hints'!$I$11+7)</f>
        <v>1</v>
      </c>
    </row>
    <row r="9" spans="1:11" x14ac:dyDescent="0.25">
      <c r="A9" s="7" t="s">
        <v>1771</v>
      </c>
      <c r="B9" s="4">
        <v>42400.680999999997</v>
      </c>
      <c r="C9" s="5" t="s">
        <v>1789</v>
      </c>
      <c r="D9" s="2" t="s">
        <v>1781</v>
      </c>
      <c r="E9" s="2" t="s">
        <v>1784</v>
      </c>
      <c r="F9" s="2" t="s">
        <v>1784</v>
      </c>
      <c r="G9" s="2">
        <v>49</v>
      </c>
      <c r="H9" s="6">
        <v>1.3658654596988484E-3</v>
      </c>
      <c r="I9" s="3">
        <v>3</v>
      </c>
      <c r="J9" s="11" t="e">
        <f>AND(CCDATA[[#This Row],[Date]]&gt;='Dashboard Requirement hints'!#REF!,CCDATA[[#This Row],[Date]]&lt;'Dashboard Requirement hints'!#REF!+7)</f>
        <v>#REF!</v>
      </c>
      <c r="K9" s="1" t="b">
        <f>AND(CCDATA[[#This Row],[Date]]&gt;'Dashboard Requirement hints'!$I$11,CCDATA[[#This Row],[Date]]&lt;'Dashboard Requirement hints'!$I$11+7)</f>
        <v>1</v>
      </c>
    </row>
    <row r="10" spans="1:11" x14ac:dyDescent="0.25">
      <c r="A10" s="7" t="s">
        <v>1766</v>
      </c>
      <c r="B10" s="4">
        <v>42400.673000000003</v>
      </c>
      <c r="C10" s="5" t="s">
        <v>1791</v>
      </c>
      <c r="D10" s="2" t="s">
        <v>1781</v>
      </c>
      <c r="E10" s="2" t="s">
        <v>1784</v>
      </c>
      <c r="F10" s="2" t="s">
        <v>1784</v>
      </c>
      <c r="G10" s="2">
        <v>103</v>
      </c>
      <c r="H10" s="6">
        <v>4.3250656576522464E-3</v>
      </c>
      <c r="I10" s="3">
        <v>4</v>
      </c>
      <c r="J10" s="11" t="e">
        <f>AND(CCDATA[[#This Row],[Date]]&gt;='Dashboard Requirement hints'!#REF!,CCDATA[[#This Row],[Date]]&lt;'Dashboard Requirement hints'!#REF!+7)</f>
        <v>#REF!</v>
      </c>
      <c r="K10" s="1" t="b">
        <f>AND(CCDATA[[#This Row],[Date]]&gt;'Dashboard Requirement hints'!$I$11,CCDATA[[#This Row],[Date]]&lt;'Dashboard Requirement hints'!$I$11+7)</f>
        <v>1</v>
      </c>
    </row>
    <row r="11" spans="1:11" x14ac:dyDescent="0.25">
      <c r="A11" s="7" t="s">
        <v>1767</v>
      </c>
      <c r="B11" s="4">
        <v>42400.673000000003</v>
      </c>
      <c r="C11" s="5" t="s">
        <v>1789</v>
      </c>
      <c r="D11" s="2" t="s">
        <v>1781</v>
      </c>
      <c r="E11" s="2" t="s">
        <v>1784</v>
      </c>
      <c r="F11" s="2" t="s">
        <v>1784</v>
      </c>
      <c r="G11" s="2">
        <v>81</v>
      </c>
      <c r="H11" s="6">
        <v>2.3799318859663199E-3</v>
      </c>
      <c r="I11" s="3">
        <v>2</v>
      </c>
      <c r="J11" s="11" t="e">
        <f>AND(CCDATA[[#This Row],[Date]]&gt;='Dashboard Requirement hints'!#REF!,CCDATA[[#This Row],[Date]]&lt;'Dashboard Requirement hints'!#REF!+7)</f>
        <v>#REF!</v>
      </c>
      <c r="K11" s="1" t="b">
        <f>AND(CCDATA[[#This Row],[Date]]&gt;'Dashboard Requirement hints'!$I$11,CCDATA[[#This Row],[Date]]&lt;'Dashboard Requirement hints'!$I$11+7)</f>
        <v>1</v>
      </c>
    </row>
    <row r="12" spans="1:11" x14ac:dyDescent="0.25">
      <c r="A12" s="7" t="s">
        <v>1768</v>
      </c>
      <c r="B12" s="4">
        <v>42400.673000000003</v>
      </c>
      <c r="C12" s="5" t="s">
        <v>1791</v>
      </c>
      <c r="D12" s="2" t="s">
        <v>1782</v>
      </c>
      <c r="E12" s="2" t="s">
        <v>1784</v>
      </c>
      <c r="F12" s="2" t="s">
        <v>1784</v>
      </c>
      <c r="G12" s="2">
        <v>48</v>
      </c>
      <c r="H12" s="6">
        <v>2.7397916063329722E-3</v>
      </c>
      <c r="I12" s="3">
        <v>5</v>
      </c>
      <c r="J12" s="11" t="e">
        <f>AND(CCDATA[[#This Row],[Date]]&gt;='Dashboard Requirement hints'!#REF!,CCDATA[[#This Row],[Date]]&lt;'Dashboard Requirement hints'!#REF!+7)</f>
        <v>#REF!</v>
      </c>
      <c r="K12" s="1" t="b">
        <f>AND(CCDATA[[#This Row],[Date]]&gt;'Dashboard Requirement hints'!$I$11,CCDATA[[#This Row],[Date]]&lt;'Dashboard Requirement hints'!$I$11+7)</f>
        <v>1</v>
      </c>
    </row>
    <row r="13" spans="1:11" x14ac:dyDescent="0.25">
      <c r="A13" s="7" t="s">
        <v>1769</v>
      </c>
      <c r="B13" s="4">
        <v>42400.673000000003</v>
      </c>
      <c r="C13" s="5" t="s">
        <v>1790</v>
      </c>
      <c r="D13" s="2" t="s">
        <v>1782</v>
      </c>
      <c r="E13" s="2" t="s">
        <v>1784</v>
      </c>
      <c r="F13" s="2" t="s">
        <v>1784</v>
      </c>
      <c r="G13" s="2">
        <v>92</v>
      </c>
      <c r="H13" s="6">
        <v>4.177839642604278E-3</v>
      </c>
      <c r="I13" s="3">
        <v>3</v>
      </c>
      <c r="J13" s="11" t="e">
        <f>AND(CCDATA[[#This Row],[Date]]&gt;='Dashboard Requirement hints'!#REF!,CCDATA[[#This Row],[Date]]&lt;'Dashboard Requirement hints'!#REF!+7)</f>
        <v>#REF!</v>
      </c>
      <c r="K13" s="1" t="b">
        <f>AND(CCDATA[[#This Row],[Date]]&gt;'Dashboard Requirement hints'!$I$11,CCDATA[[#This Row],[Date]]&lt;'Dashboard Requirement hints'!$I$11+7)</f>
        <v>1</v>
      </c>
    </row>
    <row r="14" spans="1:11" x14ac:dyDescent="0.25">
      <c r="A14" s="7" t="s">
        <v>1764</v>
      </c>
      <c r="B14" s="4">
        <v>42400.663999999997</v>
      </c>
      <c r="C14" s="5" t="s">
        <v>1793</v>
      </c>
      <c r="D14" s="2" t="s">
        <v>1783</v>
      </c>
      <c r="E14" s="2" t="s">
        <v>1784</v>
      </c>
      <c r="F14" s="2" t="s">
        <v>1784</v>
      </c>
      <c r="G14" s="2">
        <v>50</v>
      </c>
      <c r="H14" s="6">
        <v>3.5861689175119407E-4</v>
      </c>
      <c r="I14" s="3">
        <v>2</v>
      </c>
      <c r="J14" s="11" t="e">
        <f>AND(CCDATA[[#This Row],[Date]]&gt;='Dashboard Requirement hints'!#REF!,CCDATA[[#This Row],[Date]]&lt;'Dashboard Requirement hints'!#REF!+7)</f>
        <v>#REF!</v>
      </c>
      <c r="K14" s="1" t="b">
        <f>AND(CCDATA[[#This Row],[Date]]&gt;'Dashboard Requirement hints'!$I$11,CCDATA[[#This Row],[Date]]&lt;'Dashboard Requirement hints'!$I$11+7)</f>
        <v>1</v>
      </c>
    </row>
    <row r="15" spans="1:11" x14ac:dyDescent="0.25">
      <c r="A15" s="7" t="s">
        <v>1765</v>
      </c>
      <c r="B15" s="4">
        <v>42400.663999999997</v>
      </c>
      <c r="C15" s="5" t="s">
        <v>1788</v>
      </c>
      <c r="D15" s="2" t="s">
        <v>1783</v>
      </c>
      <c r="E15" s="2" t="s">
        <v>1785</v>
      </c>
      <c r="F15" s="2" t="s">
        <v>1785</v>
      </c>
      <c r="G15" s="2" t="s">
        <v>1786</v>
      </c>
      <c r="H15" s="6" t="s">
        <v>1786</v>
      </c>
      <c r="I15" s="3" t="s">
        <v>1786</v>
      </c>
      <c r="J15" s="11" t="e">
        <f>AND(CCDATA[[#This Row],[Date]]&gt;='Dashboard Requirement hints'!#REF!,CCDATA[[#This Row],[Date]]&lt;'Dashboard Requirement hints'!#REF!+7)</f>
        <v>#REF!</v>
      </c>
      <c r="K15" s="1" t="b">
        <f>AND(CCDATA[[#This Row],[Date]]&gt;'Dashboard Requirement hints'!$I$11,CCDATA[[#This Row],[Date]]&lt;'Dashboard Requirement hints'!$I$11+7)</f>
        <v>1</v>
      </c>
    </row>
    <row r="16" spans="1:11" x14ac:dyDescent="0.25">
      <c r="A16" s="7" t="s">
        <v>1762</v>
      </c>
      <c r="B16" s="4">
        <v>42400.652000000002</v>
      </c>
      <c r="C16" s="5" t="s">
        <v>1793</v>
      </c>
      <c r="D16" s="2" t="s">
        <v>1782</v>
      </c>
      <c r="E16" s="2" t="s">
        <v>1785</v>
      </c>
      <c r="F16" s="2" t="s">
        <v>1785</v>
      </c>
      <c r="G16" s="2" t="s">
        <v>1786</v>
      </c>
      <c r="H16" s="6" t="s">
        <v>1786</v>
      </c>
      <c r="I16" s="3" t="s">
        <v>1786</v>
      </c>
      <c r="J16" s="11" t="e">
        <f>AND(CCDATA[[#This Row],[Date]]&gt;='Dashboard Requirement hints'!#REF!,CCDATA[[#This Row],[Date]]&lt;'Dashboard Requirement hints'!#REF!+7)</f>
        <v>#REF!</v>
      </c>
      <c r="K16" s="1" t="b">
        <f>AND(CCDATA[[#This Row],[Date]]&gt;'Dashboard Requirement hints'!$I$11,CCDATA[[#This Row],[Date]]&lt;'Dashboard Requirement hints'!$I$11+7)</f>
        <v>1</v>
      </c>
    </row>
    <row r="17" spans="1:11" x14ac:dyDescent="0.25">
      <c r="A17" s="7" t="s">
        <v>1763</v>
      </c>
      <c r="B17" s="4">
        <v>42400.652000000002</v>
      </c>
      <c r="C17" s="5" t="s">
        <v>1790</v>
      </c>
      <c r="D17" s="2" t="s">
        <v>1781</v>
      </c>
      <c r="E17" s="2" t="s">
        <v>1784</v>
      </c>
      <c r="F17" s="2" t="s">
        <v>1784</v>
      </c>
      <c r="G17" s="2">
        <v>20</v>
      </c>
      <c r="H17" s="6">
        <v>9.1905359378854944E-4</v>
      </c>
      <c r="I17" s="3">
        <v>4</v>
      </c>
      <c r="J17" s="11" t="e">
        <f>AND(CCDATA[[#This Row],[Date]]&gt;='Dashboard Requirement hints'!#REF!,CCDATA[[#This Row],[Date]]&lt;'Dashboard Requirement hints'!#REF!+7)</f>
        <v>#REF!</v>
      </c>
      <c r="K17" s="1" t="b">
        <f>AND(CCDATA[[#This Row],[Date]]&gt;'Dashboard Requirement hints'!$I$11,CCDATA[[#This Row],[Date]]&lt;'Dashboard Requirement hints'!$I$11+7)</f>
        <v>1</v>
      </c>
    </row>
    <row r="18" spans="1:11" x14ac:dyDescent="0.25">
      <c r="A18" s="7" t="s">
        <v>1760</v>
      </c>
      <c r="B18" s="4">
        <v>42400.627999999997</v>
      </c>
      <c r="C18" s="5" t="s">
        <v>1790</v>
      </c>
      <c r="D18" s="2" t="s">
        <v>1780</v>
      </c>
      <c r="E18" s="2" t="s">
        <v>1784</v>
      </c>
      <c r="F18" s="2" t="s">
        <v>1784</v>
      </c>
      <c r="G18" s="2">
        <v>24</v>
      </c>
      <c r="H18" s="6">
        <v>3.3635072638086138E-3</v>
      </c>
      <c r="I18" s="3">
        <v>1</v>
      </c>
      <c r="J18" s="11" t="e">
        <f>AND(CCDATA[[#This Row],[Date]]&gt;='Dashboard Requirement hints'!#REF!,CCDATA[[#This Row],[Date]]&lt;'Dashboard Requirement hints'!#REF!+7)</f>
        <v>#REF!</v>
      </c>
      <c r="K18" s="1" t="b">
        <f>AND(CCDATA[[#This Row],[Date]]&gt;'Dashboard Requirement hints'!$I$11,CCDATA[[#This Row],[Date]]&lt;'Dashboard Requirement hints'!$I$11+7)</f>
        <v>1</v>
      </c>
    </row>
    <row r="19" spans="1:11" x14ac:dyDescent="0.25">
      <c r="A19" s="7" t="s">
        <v>1761</v>
      </c>
      <c r="B19" s="4">
        <v>42400.627999999997</v>
      </c>
      <c r="C19" s="5" t="s">
        <v>1794</v>
      </c>
      <c r="D19" s="2" t="s">
        <v>1782</v>
      </c>
      <c r="E19" s="2" t="s">
        <v>1784</v>
      </c>
      <c r="F19" s="2" t="s">
        <v>1784</v>
      </c>
      <c r="G19" s="2">
        <v>92</v>
      </c>
      <c r="H19" s="6">
        <v>1.7182086693984006E-3</v>
      </c>
      <c r="I19" s="3">
        <v>3</v>
      </c>
      <c r="J19" s="11" t="e">
        <f>AND(CCDATA[[#This Row],[Date]]&gt;='Dashboard Requirement hints'!#REF!,CCDATA[[#This Row],[Date]]&lt;'Dashboard Requirement hints'!#REF!+7)</f>
        <v>#REF!</v>
      </c>
      <c r="K19" s="1" t="b">
        <f>AND(CCDATA[[#This Row],[Date]]&gt;'Dashboard Requirement hints'!$I$11,CCDATA[[#This Row],[Date]]&lt;'Dashboard Requirement hints'!$I$11+7)</f>
        <v>1</v>
      </c>
    </row>
    <row r="20" spans="1:11" x14ac:dyDescent="0.25">
      <c r="A20" s="7" t="s">
        <v>1758</v>
      </c>
      <c r="B20" s="4">
        <v>42400.625999999997</v>
      </c>
      <c r="C20" s="5" t="s">
        <v>1794</v>
      </c>
      <c r="D20" s="2" t="s">
        <v>1780</v>
      </c>
      <c r="E20" s="2" t="s">
        <v>1784</v>
      </c>
      <c r="F20" s="2" t="s">
        <v>1784</v>
      </c>
      <c r="G20" s="2">
        <v>113</v>
      </c>
      <c r="H20" s="6">
        <v>1.7643528829541836E-3</v>
      </c>
      <c r="I20" s="3">
        <v>1</v>
      </c>
      <c r="J20" s="11" t="e">
        <f>AND(CCDATA[[#This Row],[Date]]&gt;='Dashboard Requirement hints'!#REF!,CCDATA[[#This Row],[Date]]&lt;'Dashboard Requirement hints'!#REF!+7)</f>
        <v>#REF!</v>
      </c>
      <c r="K20" s="1" t="b">
        <f>AND(CCDATA[[#This Row],[Date]]&gt;'Dashboard Requirement hints'!$I$11,CCDATA[[#This Row],[Date]]&lt;'Dashboard Requirement hints'!$I$11+7)</f>
        <v>1</v>
      </c>
    </row>
    <row r="21" spans="1:11" x14ac:dyDescent="0.25">
      <c r="A21" s="7" t="s">
        <v>1759</v>
      </c>
      <c r="B21" s="4">
        <v>42400.625999999997</v>
      </c>
      <c r="C21" s="5" t="s">
        <v>1794</v>
      </c>
      <c r="D21" s="2" t="s">
        <v>1782</v>
      </c>
      <c r="E21" s="2" t="s">
        <v>1784</v>
      </c>
      <c r="F21" s="2" t="s">
        <v>1784</v>
      </c>
      <c r="G21" s="2">
        <v>93</v>
      </c>
      <c r="H21" s="6">
        <v>1.6134734178758156E-3</v>
      </c>
      <c r="I21" s="3">
        <v>4</v>
      </c>
      <c r="J21" s="11" t="e">
        <f>AND(CCDATA[[#This Row],[Date]]&gt;='Dashboard Requirement hints'!#REF!,CCDATA[[#This Row],[Date]]&lt;'Dashboard Requirement hints'!#REF!+7)</f>
        <v>#REF!</v>
      </c>
      <c r="K21" s="1" t="b">
        <f>AND(CCDATA[[#This Row],[Date]]&gt;'Dashboard Requirement hints'!$I$11,CCDATA[[#This Row],[Date]]&lt;'Dashboard Requirement hints'!$I$11+7)</f>
        <v>1</v>
      </c>
    </row>
    <row r="22" spans="1:11" x14ac:dyDescent="0.25">
      <c r="A22" s="7" t="s">
        <v>1756</v>
      </c>
      <c r="B22" s="4">
        <v>42400.614000000001</v>
      </c>
      <c r="C22" s="5" t="s">
        <v>1787</v>
      </c>
      <c r="D22" s="2" t="s">
        <v>1779</v>
      </c>
      <c r="E22" s="2" t="s">
        <v>1784</v>
      </c>
      <c r="F22" s="2" t="s">
        <v>1784</v>
      </c>
      <c r="G22" s="2">
        <v>37</v>
      </c>
      <c r="H22" s="6">
        <v>4.0036154325773302E-3</v>
      </c>
      <c r="I22" s="3">
        <v>4</v>
      </c>
      <c r="J22" s="11" t="e">
        <f>AND(CCDATA[[#This Row],[Date]]&gt;='Dashboard Requirement hints'!#REF!,CCDATA[[#This Row],[Date]]&lt;'Dashboard Requirement hints'!#REF!+7)</f>
        <v>#REF!</v>
      </c>
      <c r="K22" s="1" t="b">
        <f>AND(CCDATA[[#This Row],[Date]]&gt;'Dashboard Requirement hints'!$I$11,CCDATA[[#This Row],[Date]]&lt;'Dashboard Requirement hints'!$I$11+7)</f>
        <v>1</v>
      </c>
    </row>
    <row r="23" spans="1:11" x14ac:dyDescent="0.25">
      <c r="A23" s="7" t="s">
        <v>1757</v>
      </c>
      <c r="B23" s="4">
        <v>42400.614000000001</v>
      </c>
      <c r="C23" s="5" t="s">
        <v>1788</v>
      </c>
      <c r="D23" s="2" t="s">
        <v>1782</v>
      </c>
      <c r="E23" s="2" t="s">
        <v>1784</v>
      </c>
      <c r="F23" s="2" t="s">
        <v>1784</v>
      </c>
      <c r="G23" s="2">
        <v>36</v>
      </c>
      <c r="H23" s="6">
        <v>9.9811491783571003E-4</v>
      </c>
      <c r="I23" s="3">
        <v>3</v>
      </c>
      <c r="J23" s="11" t="e">
        <f>AND(CCDATA[[#This Row],[Date]]&gt;='Dashboard Requirement hints'!#REF!,CCDATA[[#This Row],[Date]]&lt;'Dashboard Requirement hints'!#REF!+7)</f>
        <v>#REF!</v>
      </c>
      <c r="K23" s="1" t="b">
        <f>AND(CCDATA[[#This Row],[Date]]&gt;'Dashboard Requirement hints'!$I$11,CCDATA[[#This Row],[Date]]&lt;'Dashboard Requirement hints'!$I$11+7)</f>
        <v>1</v>
      </c>
    </row>
    <row r="24" spans="1:11" x14ac:dyDescent="0.25">
      <c r="A24" s="7" t="s">
        <v>1750</v>
      </c>
      <c r="B24" s="4">
        <v>42400.587</v>
      </c>
      <c r="C24" s="5" t="s">
        <v>1793</v>
      </c>
      <c r="D24" s="2" t="s">
        <v>1779</v>
      </c>
      <c r="E24" s="2" t="s">
        <v>1784</v>
      </c>
      <c r="F24" s="2" t="s">
        <v>1784</v>
      </c>
      <c r="G24" s="2">
        <v>124</v>
      </c>
      <c r="H24" s="6">
        <v>4.6499468331264388E-3</v>
      </c>
      <c r="I24" s="3">
        <v>5</v>
      </c>
      <c r="J24" s="11" t="e">
        <f>AND(CCDATA[[#This Row],[Date]]&gt;='Dashboard Requirement hints'!#REF!,CCDATA[[#This Row],[Date]]&lt;'Dashboard Requirement hints'!#REF!+7)</f>
        <v>#REF!</v>
      </c>
      <c r="K24" s="1" t="b">
        <f>AND(CCDATA[[#This Row],[Date]]&gt;'Dashboard Requirement hints'!$I$11,CCDATA[[#This Row],[Date]]&lt;'Dashboard Requirement hints'!$I$11+7)</f>
        <v>1</v>
      </c>
    </row>
    <row r="25" spans="1:11" x14ac:dyDescent="0.25">
      <c r="A25" s="7" t="s">
        <v>1751</v>
      </c>
      <c r="B25" s="4">
        <v>42400.587</v>
      </c>
      <c r="C25" s="5" t="s">
        <v>1793</v>
      </c>
      <c r="D25" s="2" t="s">
        <v>1779</v>
      </c>
      <c r="E25" s="2" t="s">
        <v>1784</v>
      </c>
      <c r="F25" s="2" t="s">
        <v>1784</v>
      </c>
      <c r="G25" s="2">
        <v>18</v>
      </c>
      <c r="H25" s="6">
        <v>4.3530166097411485E-3</v>
      </c>
      <c r="I25" s="3">
        <v>1</v>
      </c>
      <c r="J25" s="11" t="e">
        <f>AND(CCDATA[[#This Row],[Date]]&gt;='Dashboard Requirement hints'!#REF!,CCDATA[[#This Row],[Date]]&lt;'Dashboard Requirement hints'!#REF!+7)</f>
        <v>#REF!</v>
      </c>
      <c r="K25" s="1" t="b">
        <f>AND(CCDATA[[#This Row],[Date]]&gt;'Dashboard Requirement hints'!$I$11,CCDATA[[#This Row],[Date]]&lt;'Dashboard Requirement hints'!$I$11+7)</f>
        <v>1</v>
      </c>
    </row>
    <row r="26" spans="1:11" x14ac:dyDescent="0.25">
      <c r="A26" s="7" t="s">
        <v>1752</v>
      </c>
      <c r="B26" s="4">
        <v>42400.587</v>
      </c>
      <c r="C26" s="5" t="s">
        <v>1789</v>
      </c>
      <c r="D26" s="2" t="s">
        <v>1779</v>
      </c>
      <c r="E26" s="2" t="s">
        <v>1784</v>
      </c>
      <c r="F26" s="2" t="s">
        <v>1784</v>
      </c>
      <c r="G26" s="2">
        <v>95</v>
      </c>
      <c r="H26" s="6">
        <v>1.6987483153203219E-3</v>
      </c>
      <c r="I26" s="3">
        <v>4</v>
      </c>
      <c r="J26" s="11" t="e">
        <f>AND(CCDATA[[#This Row],[Date]]&gt;='Dashboard Requirement hints'!#REF!,CCDATA[[#This Row],[Date]]&lt;'Dashboard Requirement hints'!#REF!+7)</f>
        <v>#REF!</v>
      </c>
      <c r="K26" s="1" t="b">
        <f>AND(CCDATA[[#This Row],[Date]]&gt;'Dashboard Requirement hints'!$I$11,CCDATA[[#This Row],[Date]]&lt;'Dashboard Requirement hints'!$I$11+7)</f>
        <v>1</v>
      </c>
    </row>
    <row r="27" spans="1:11" x14ac:dyDescent="0.25">
      <c r="A27" s="7" t="s">
        <v>1753</v>
      </c>
      <c r="B27" s="4">
        <v>42400.587</v>
      </c>
      <c r="C27" s="5" t="s">
        <v>1789</v>
      </c>
      <c r="D27" s="2" t="s">
        <v>1782</v>
      </c>
      <c r="E27" s="2" t="s">
        <v>1784</v>
      </c>
      <c r="F27" s="2" t="s">
        <v>1784</v>
      </c>
      <c r="G27" s="2">
        <v>17</v>
      </c>
      <c r="H27" s="6">
        <v>3.7658669813356005E-3</v>
      </c>
      <c r="I27" s="3">
        <v>3</v>
      </c>
      <c r="J27" s="11" t="e">
        <f>AND(CCDATA[[#This Row],[Date]]&gt;='Dashboard Requirement hints'!#REF!,CCDATA[[#This Row],[Date]]&lt;'Dashboard Requirement hints'!#REF!+7)</f>
        <v>#REF!</v>
      </c>
      <c r="K27" s="1" t="b">
        <f>AND(CCDATA[[#This Row],[Date]]&gt;'Dashboard Requirement hints'!$I$11,CCDATA[[#This Row],[Date]]&lt;'Dashboard Requirement hints'!$I$11+7)</f>
        <v>1</v>
      </c>
    </row>
    <row r="28" spans="1:11" x14ac:dyDescent="0.25">
      <c r="A28" s="7" t="s">
        <v>1754</v>
      </c>
      <c r="B28" s="4">
        <v>42400.587</v>
      </c>
      <c r="C28" s="5" t="s">
        <v>1793</v>
      </c>
      <c r="D28" s="2" t="s">
        <v>1780</v>
      </c>
      <c r="E28" s="2" t="s">
        <v>1785</v>
      </c>
      <c r="F28" s="2" t="s">
        <v>1785</v>
      </c>
      <c r="G28" s="2" t="s">
        <v>1786</v>
      </c>
      <c r="H28" s="6" t="s">
        <v>1786</v>
      </c>
      <c r="I28" s="3" t="s">
        <v>1786</v>
      </c>
      <c r="J28" s="11" t="e">
        <f>AND(CCDATA[[#This Row],[Date]]&gt;='Dashboard Requirement hints'!#REF!,CCDATA[[#This Row],[Date]]&lt;'Dashboard Requirement hints'!#REF!+7)</f>
        <v>#REF!</v>
      </c>
      <c r="K28" s="1" t="b">
        <f>AND(CCDATA[[#This Row],[Date]]&gt;'Dashboard Requirement hints'!$I$11,CCDATA[[#This Row],[Date]]&lt;'Dashboard Requirement hints'!$I$11+7)</f>
        <v>1</v>
      </c>
    </row>
    <row r="29" spans="1:11" x14ac:dyDescent="0.25">
      <c r="A29" s="7" t="s">
        <v>1755</v>
      </c>
      <c r="B29" s="4">
        <v>42400.587</v>
      </c>
      <c r="C29" s="5" t="s">
        <v>1791</v>
      </c>
      <c r="D29" s="2" t="s">
        <v>1779</v>
      </c>
      <c r="E29" s="2" t="s">
        <v>1784</v>
      </c>
      <c r="F29" s="2" t="s">
        <v>1784</v>
      </c>
      <c r="G29" s="2">
        <v>75</v>
      </c>
      <c r="H29" s="6">
        <v>3.8763058545487135E-4</v>
      </c>
      <c r="I29" s="3">
        <v>3</v>
      </c>
      <c r="J29" s="11" t="e">
        <f>AND(CCDATA[[#This Row],[Date]]&gt;='Dashboard Requirement hints'!#REF!,CCDATA[[#This Row],[Date]]&lt;'Dashboard Requirement hints'!#REF!+7)</f>
        <v>#REF!</v>
      </c>
      <c r="K29" s="1" t="b">
        <f>AND(CCDATA[[#This Row],[Date]]&gt;'Dashboard Requirement hints'!$I$11,CCDATA[[#This Row],[Date]]&lt;'Dashboard Requirement hints'!$I$11+7)</f>
        <v>1</v>
      </c>
    </row>
    <row r="30" spans="1:11" x14ac:dyDescent="0.25">
      <c r="A30" s="7" t="s">
        <v>1748</v>
      </c>
      <c r="B30" s="4">
        <v>42400.535000000003</v>
      </c>
      <c r="C30" s="5" t="s">
        <v>1791</v>
      </c>
      <c r="D30" s="2" t="s">
        <v>1783</v>
      </c>
      <c r="E30" s="2" t="s">
        <v>1784</v>
      </c>
      <c r="F30" s="2" t="s">
        <v>1784</v>
      </c>
      <c r="G30" s="2">
        <v>123</v>
      </c>
      <c r="H30" s="6">
        <v>4.371986646093437E-3</v>
      </c>
      <c r="I30" s="3">
        <v>2</v>
      </c>
      <c r="J30" s="11" t="e">
        <f>AND(CCDATA[[#This Row],[Date]]&gt;='Dashboard Requirement hints'!#REF!,CCDATA[[#This Row],[Date]]&lt;'Dashboard Requirement hints'!#REF!+7)</f>
        <v>#REF!</v>
      </c>
      <c r="K30" s="1" t="b">
        <f>AND(CCDATA[[#This Row],[Date]]&gt;'Dashboard Requirement hints'!$I$11,CCDATA[[#This Row],[Date]]&lt;'Dashboard Requirement hints'!$I$11+7)</f>
        <v>1</v>
      </c>
    </row>
    <row r="31" spans="1:11" x14ac:dyDescent="0.25">
      <c r="A31" s="7" t="s">
        <v>1749</v>
      </c>
      <c r="B31" s="4">
        <v>42400.535000000003</v>
      </c>
      <c r="C31" s="5" t="s">
        <v>1788</v>
      </c>
      <c r="D31" s="2" t="s">
        <v>1781</v>
      </c>
      <c r="E31" s="2" t="s">
        <v>1785</v>
      </c>
      <c r="F31" s="2" t="s">
        <v>1785</v>
      </c>
      <c r="G31" s="2" t="s">
        <v>1786</v>
      </c>
      <c r="H31" s="6" t="s">
        <v>1786</v>
      </c>
      <c r="I31" s="3" t="s">
        <v>1786</v>
      </c>
      <c r="J31" s="11" t="e">
        <f>AND(CCDATA[[#This Row],[Date]]&gt;='Dashboard Requirement hints'!#REF!,CCDATA[[#This Row],[Date]]&lt;'Dashboard Requirement hints'!#REF!+7)</f>
        <v>#REF!</v>
      </c>
      <c r="K31" s="1" t="b">
        <f>AND(CCDATA[[#This Row],[Date]]&gt;'Dashboard Requirement hints'!$I$11,CCDATA[[#This Row],[Date]]&lt;'Dashboard Requirement hints'!$I$11+7)</f>
        <v>1</v>
      </c>
    </row>
    <row r="32" spans="1:11" x14ac:dyDescent="0.25">
      <c r="A32" s="7" t="s">
        <v>1746</v>
      </c>
      <c r="B32" s="4">
        <v>42400.53</v>
      </c>
      <c r="C32" s="5" t="s">
        <v>1790</v>
      </c>
      <c r="D32" s="2" t="s">
        <v>1780</v>
      </c>
      <c r="E32" s="2" t="s">
        <v>1784</v>
      </c>
      <c r="F32" s="2" t="s">
        <v>1784</v>
      </c>
      <c r="G32" s="2">
        <v>28</v>
      </c>
      <c r="H32" s="6">
        <v>4.2924906418264986E-3</v>
      </c>
      <c r="I32" s="3">
        <v>4</v>
      </c>
      <c r="J32" s="11" t="e">
        <f>AND(CCDATA[[#This Row],[Date]]&gt;='Dashboard Requirement hints'!#REF!,CCDATA[[#This Row],[Date]]&lt;'Dashboard Requirement hints'!#REF!+7)</f>
        <v>#REF!</v>
      </c>
      <c r="K32" s="1" t="b">
        <f>AND(CCDATA[[#This Row],[Date]]&gt;'Dashboard Requirement hints'!$I$11,CCDATA[[#This Row],[Date]]&lt;'Dashboard Requirement hints'!$I$11+7)</f>
        <v>1</v>
      </c>
    </row>
    <row r="33" spans="1:11" x14ac:dyDescent="0.25">
      <c r="A33" s="7" t="s">
        <v>1747</v>
      </c>
      <c r="B33" s="4">
        <v>42400.53</v>
      </c>
      <c r="C33" s="5" t="s">
        <v>1790</v>
      </c>
      <c r="D33" s="2" t="s">
        <v>1779</v>
      </c>
      <c r="E33" s="2" t="s">
        <v>1784</v>
      </c>
      <c r="F33" s="2" t="s">
        <v>1784</v>
      </c>
      <c r="G33" s="2">
        <v>16</v>
      </c>
      <c r="H33" s="6">
        <v>2.4406409640547687E-3</v>
      </c>
      <c r="I33" s="3">
        <v>1</v>
      </c>
      <c r="J33" s="11" t="e">
        <f>AND(CCDATA[[#This Row],[Date]]&gt;='Dashboard Requirement hints'!#REF!,CCDATA[[#This Row],[Date]]&lt;'Dashboard Requirement hints'!#REF!+7)</f>
        <v>#REF!</v>
      </c>
      <c r="K33" s="1" t="b">
        <f>AND(CCDATA[[#This Row],[Date]]&gt;'Dashboard Requirement hints'!$I$11,CCDATA[[#This Row],[Date]]&lt;'Dashboard Requirement hints'!$I$11+7)</f>
        <v>1</v>
      </c>
    </row>
    <row r="34" spans="1:11" x14ac:dyDescent="0.25">
      <c r="A34" s="7" t="s">
        <v>1744</v>
      </c>
      <c r="B34" s="4">
        <v>42400.525999999998</v>
      </c>
      <c r="C34" s="5" t="s">
        <v>1791</v>
      </c>
      <c r="D34" s="2" t="s">
        <v>1779</v>
      </c>
      <c r="E34" s="2" t="s">
        <v>1784</v>
      </c>
      <c r="F34" s="2" t="s">
        <v>1785</v>
      </c>
      <c r="G34" s="2">
        <v>17</v>
      </c>
      <c r="H34" s="6">
        <v>2.6499684559297375E-3</v>
      </c>
      <c r="I34" s="3">
        <v>5</v>
      </c>
      <c r="J34" s="11" t="e">
        <f>AND(CCDATA[[#This Row],[Date]]&gt;='Dashboard Requirement hints'!#REF!,CCDATA[[#This Row],[Date]]&lt;'Dashboard Requirement hints'!#REF!+7)</f>
        <v>#REF!</v>
      </c>
      <c r="K34" s="1" t="b">
        <f>AND(CCDATA[[#This Row],[Date]]&gt;'Dashboard Requirement hints'!$I$11,CCDATA[[#This Row],[Date]]&lt;'Dashboard Requirement hints'!$I$11+7)</f>
        <v>1</v>
      </c>
    </row>
    <row r="35" spans="1:11" x14ac:dyDescent="0.25">
      <c r="A35" s="7" t="s">
        <v>1745</v>
      </c>
      <c r="B35" s="4">
        <v>42400.525999999998</v>
      </c>
      <c r="C35" s="5" t="s">
        <v>1793</v>
      </c>
      <c r="D35" s="2" t="s">
        <v>1782</v>
      </c>
      <c r="E35" s="2" t="s">
        <v>1785</v>
      </c>
      <c r="F35" s="2" t="s">
        <v>1785</v>
      </c>
      <c r="G35" s="2" t="s">
        <v>1786</v>
      </c>
      <c r="H35" s="6" t="s">
        <v>1786</v>
      </c>
      <c r="I35" s="3" t="s">
        <v>1786</v>
      </c>
      <c r="J35" s="11" t="e">
        <f>AND(CCDATA[[#This Row],[Date]]&gt;='Dashboard Requirement hints'!#REF!,CCDATA[[#This Row],[Date]]&lt;'Dashboard Requirement hints'!#REF!+7)</f>
        <v>#REF!</v>
      </c>
      <c r="K35" s="1" t="b">
        <f>AND(CCDATA[[#This Row],[Date]]&gt;'Dashboard Requirement hints'!$I$11,CCDATA[[#This Row],[Date]]&lt;'Dashboard Requirement hints'!$I$11+7)</f>
        <v>1</v>
      </c>
    </row>
    <row r="36" spans="1:11" x14ac:dyDescent="0.25">
      <c r="A36" s="7" t="s">
        <v>1742</v>
      </c>
      <c r="B36" s="4">
        <v>42400.510999999999</v>
      </c>
      <c r="C36" s="5" t="s">
        <v>1794</v>
      </c>
      <c r="D36" s="2" t="s">
        <v>1779</v>
      </c>
      <c r="E36" s="2" t="s">
        <v>1784</v>
      </c>
      <c r="F36" s="2" t="s">
        <v>1784</v>
      </c>
      <c r="G36" s="2">
        <v>37</v>
      </c>
      <c r="H36" s="6">
        <v>4.8316627343568857E-3</v>
      </c>
      <c r="I36" s="3">
        <v>4</v>
      </c>
      <c r="J36" s="11" t="e">
        <f>AND(CCDATA[[#This Row],[Date]]&gt;='Dashboard Requirement hints'!#REF!,CCDATA[[#This Row],[Date]]&lt;'Dashboard Requirement hints'!#REF!+7)</f>
        <v>#REF!</v>
      </c>
      <c r="K36" s="1" t="b">
        <f>AND(CCDATA[[#This Row],[Date]]&gt;'Dashboard Requirement hints'!$I$11,CCDATA[[#This Row],[Date]]&lt;'Dashboard Requirement hints'!$I$11+7)</f>
        <v>1</v>
      </c>
    </row>
    <row r="37" spans="1:11" x14ac:dyDescent="0.25">
      <c r="A37" s="7" t="s">
        <v>1743</v>
      </c>
      <c r="B37" s="4">
        <v>42400.510999999999</v>
      </c>
      <c r="C37" s="5" t="s">
        <v>1790</v>
      </c>
      <c r="D37" s="2" t="s">
        <v>1780</v>
      </c>
      <c r="E37" s="2" t="s">
        <v>1784</v>
      </c>
      <c r="F37" s="2" t="s">
        <v>1784</v>
      </c>
      <c r="G37" s="2">
        <v>29</v>
      </c>
      <c r="H37" s="6">
        <v>4.5051660619406311E-3</v>
      </c>
      <c r="I37" s="3">
        <v>5</v>
      </c>
      <c r="J37" s="11" t="e">
        <f>AND(CCDATA[[#This Row],[Date]]&gt;='Dashboard Requirement hints'!#REF!,CCDATA[[#This Row],[Date]]&lt;'Dashboard Requirement hints'!#REF!+7)</f>
        <v>#REF!</v>
      </c>
      <c r="K37" s="1" t="b">
        <f>AND(CCDATA[[#This Row],[Date]]&gt;'Dashboard Requirement hints'!$I$11,CCDATA[[#This Row],[Date]]&lt;'Dashboard Requirement hints'!$I$11+7)</f>
        <v>1</v>
      </c>
    </row>
    <row r="38" spans="1:11" x14ac:dyDescent="0.25">
      <c r="A38" s="7" t="s">
        <v>1738</v>
      </c>
      <c r="B38" s="4">
        <v>42400.5</v>
      </c>
      <c r="C38" s="5" t="s">
        <v>1792</v>
      </c>
      <c r="D38" s="2" t="s">
        <v>1779</v>
      </c>
      <c r="E38" s="2" t="s">
        <v>1784</v>
      </c>
      <c r="F38" s="2" t="s">
        <v>1784</v>
      </c>
      <c r="G38" s="2">
        <v>102</v>
      </c>
      <c r="H38" s="6">
        <v>2.6389147470446497E-3</v>
      </c>
      <c r="I38" s="3">
        <v>3</v>
      </c>
      <c r="J38" s="11" t="e">
        <f>AND(CCDATA[[#This Row],[Date]]&gt;='Dashboard Requirement hints'!#REF!,CCDATA[[#This Row],[Date]]&lt;'Dashboard Requirement hints'!#REF!+7)</f>
        <v>#REF!</v>
      </c>
      <c r="K38" s="1" t="b">
        <f>AND(CCDATA[[#This Row],[Date]]&gt;'Dashboard Requirement hints'!$I$11,CCDATA[[#This Row],[Date]]&lt;'Dashboard Requirement hints'!$I$11+7)</f>
        <v>1</v>
      </c>
    </row>
    <row r="39" spans="1:11" x14ac:dyDescent="0.25">
      <c r="A39" s="7" t="s">
        <v>1739</v>
      </c>
      <c r="B39" s="4">
        <v>42400.5</v>
      </c>
      <c r="C39" s="5" t="s">
        <v>1790</v>
      </c>
      <c r="D39" s="2" t="s">
        <v>1780</v>
      </c>
      <c r="E39" s="2" t="s">
        <v>1784</v>
      </c>
      <c r="F39" s="2" t="s">
        <v>1784</v>
      </c>
      <c r="G39" s="2">
        <v>112</v>
      </c>
      <c r="H39" s="6">
        <v>4.6665318964598749E-3</v>
      </c>
      <c r="I39" s="3">
        <v>3</v>
      </c>
      <c r="J39" s="11" t="e">
        <f>AND(CCDATA[[#This Row],[Date]]&gt;='Dashboard Requirement hints'!#REF!,CCDATA[[#This Row],[Date]]&lt;'Dashboard Requirement hints'!#REF!+7)</f>
        <v>#REF!</v>
      </c>
      <c r="K39" s="1" t="b">
        <f>AND(CCDATA[[#This Row],[Date]]&gt;'Dashboard Requirement hints'!$I$11,CCDATA[[#This Row],[Date]]&lt;'Dashboard Requirement hints'!$I$11+7)</f>
        <v>1</v>
      </c>
    </row>
    <row r="40" spans="1:11" x14ac:dyDescent="0.25">
      <c r="A40" s="7" t="s">
        <v>1740</v>
      </c>
      <c r="B40" s="4">
        <v>42400.5</v>
      </c>
      <c r="C40" s="5" t="s">
        <v>1793</v>
      </c>
      <c r="D40" s="2" t="s">
        <v>1780</v>
      </c>
      <c r="E40" s="2" t="s">
        <v>1784</v>
      </c>
      <c r="F40" s="2" t="s">
        <v>1784</v>
      </c>
      <c r="G40" s="2">
        <v>107</v>
      </c>
      <c r="H40" s="6">
        <v>2.2402857279736526E-3</v>
      </c>
      <c r="I40" s="3">
        <v>1</v>
      </c>
      <c r="J40" s="11" t="e">
        <f>AND(CCDATA[[#This Row],[Date]]&gt;='Dashboard Requirement hints'!#REF!,CCDATA[[#This Row],[Date]]&lt;'Dashboard Requirement hints'!#REF!+7)</f>
        <v>#REF!</v>
      </c>
      <c r="K40" s="1" t="b">
        <f>AND(CCDATA[[#This Row],[Date]]&gt;'Dashboard Requirement hints'!$I$11,CCDATA[[#This Row],[Date]]&lt;'Dashboard Requirement hints'!$I$11+7)</f>
        <v>1</v>
      </c>
    </row>
    <row r="41" spans="1:11" x14ac:dyDescent="0.25">
      <c r="A41" s="7" t="s">
        <v>1741</v>
      </c>
      <c r="B41" s="4">
        <v>42400.5</v>
      </c>
      <c r="C41" s="5" t="s">
        <v>1791</v>
      </c>
      <c r="D41" s="2" t="s">
        <v>1781</v>
      </c>
      <c r="E41" s="2" t="s">
        <v>1784</v>
      </c>
      <c r="F41" s="2" t="s">
        <v>1784</v>
      </c>
      <c r="G41" s="2">
        <v>93</v>
      </c>
      <c r="H41" s="6">
        <v>1.8389784914940102E-3</v>
      </c>
      <c r="I41" s="3">
        <v>5</v>
      </c>
      <c r="J41" s="11" t="e">
        <f>AND(CCDATA[[#This Row],[Date]]&gt;='Dashboard Requirement hints'!#REF!,CCDATA[[#This Row],[Date]]&lt;'Dashboard Requirement hints'!#REF!+7)</f>
        <v>#REF!</v>
      </c>
      <c r="K41" s="1" t="b">
        <f>AND(CCDATA[[#This Row],[Date]]&gt;'Dashboard Requirement hints'!$I$11,CCDATA[[#This Row],[Date]]&lt;'Dashboard Requirement hints'!$I$11+7)</f>
        <v>1</v>
      </c>
    </row>
    <row r="42" spans="1:11" x14ac:dyDescent="0.25">
      <c r="A42" s="7" t="s">
        <v>1736</v>
      </c>
      <c r="B42" s="4">
        <v>42400.499000000003</v>
      </c>
      <c r="C42" s="5" t="s">
        <v>1790</v>
      </c>
      <c r="D42" s="2" t="s">
        <v>1781</v>
      </c>
      <c r="E42" s="2" t="s">
        <v>1785</v>
      </c>
      <c r="F42" s="2" t="s">
        <v>1785</v>
      </c>
      <c r="G42" s="2" t="s">
        <v>1786</v>
      </c>
      <c r="H42" s="6" t="s">
        <v>1786</v>
      </c>
      <c r="I42" s="3" t="s">
        <v>1786</v>
      </c>
      <c r="J42" s="11" t="e">
        <f>AND(CCDATA[[#This Row],[Date]]&gt;='Dashboard Requirement hints'!#REF!,CCDATA[[#This Row],[Date]]&lt;'Dashboard Requirement hints'!#REF!+7)</f>
        <v>#REF!</v>
      </c>
      <c r="K42" s="1" t="b">
        <f>AND(CCDATA[[#This Row],[Date]]&gt;'Dashboard Requirement hints'!$I$11,CCDATA[[#This Row],[Date]]&lt;'Dashboard Requirement hints'!$I$11+7)</f>
        <v>1</v>
      </c>
    </row>
    <row r="43" spans="1:11" x14ac:dyDescent="0.25">
      <c r="A43" s="7" t="s">
        <v>1737</v>
      </c>
      <c r="B43" s="4">
        <v>42400.499000000003</v>
      </c>
      <c r="C43" s="5" t="s">
        <v>1794</v>
      </c>
      <c r="D43" s="2" t="s">
        <v>1779</v>
      </c>
      <c r="E43" s="2" t="s">
        <v>1784</v>
      </c>
      <c r="F43" s="2" t="s">
        <v>1784</v>
      </c>
      <c r="G43" s="2">
        <v>38</v>
      </c>
      <c r="H43" s="6">
        <v>2.6367859805063744E-3</v>
      </c>
      <c r="I43" s="3">
        <v>4</v>
      </c>
      <c r="J43" s="11" t="e">
        <f>AND(CCDATA[[#This Row],[Date]]&gt;='Dashboard Requirement hints'!#REF!,CCDATA[[#This Row],[Date]]&lt;'Dashboard Requirement hints'!#REF!+7)</f>
        <v>#REF!</v>
      </c>
      <c r="K43" s="1" t="b">
        <f>AND(CCDATA[[#This Row],[Date]]&gt;'Dashboard Requirement hints'!$I$11,CCDATA[[#This Row],[Date]]&lt;'Dashboard Requirement hints'!$I$11+7)</f>
        <v>1</v>
      </c>
    </row>
    <row r="44" spans="1:11" x14ac:dyDescent="0.25">
      <c r="A44" s="7" t="s">
        <v>1734</v>
      </c>
      <c r="B44" s="4">
        <v>42400.485999999997</v>
      </c>
      <c r="C44" s="5" t="s">
        <v>1790</v>
      </c>
      <c r="D44" s="2" t="s">
        <v>1779</v>
      </c>
      <c r="E44" s="2" t="s">
        <v>1784</v>
      </c>
      <c r="F44" s="2" t="s">
        <v>1784</v>
      </c>
      <c r="G44" s="2">
        <v>79</v>
      </c>
      <c r="H44" s="6">
        <v>9.4230620952286126E-4</v>
      </c>
      <c r="I44" s="3">
        <v>5</v>
      </c>
      <c r="J44" s="11" t="e">
        <f>AND(CCDATA[[#This Row],[Date]]&gt;='Dashboard Requirement hints'!#REF!,CCDATA[[#This Row],[Date]]&lt;'Dashboard Requirement hints'!#REF!+7)</f>
        <v>#REF!</v>
      </c>
      <c r="K44" s="1" t="b">
        <f>AND(CCDATA[[#This Row],[Date]]&gt;'Dashboard Requirement hints'!$I$11,CCDATA[[#This Row],[Date]]&lt;'Dashboard Requirement hints'!$I$11+7)</f>
        <v>1</v>
      </c>
    </row>
    <row r="45" spans="1:11" x14ac:dyDescent="0.25">
      <c r="A45" s="7" t="s">
        <v>1735</v>
      </c>
      <c r="B45" s="4">
        <v>42400.485999999997</v>
      </c>
      <c r="C45" s="5" t="s">
        <v>1787</v>
      </c>
      <c r="D45" s="2" t="s">
        <v>1780</v>
      </c>
      <c r="E45" s="2" t="s">
        <v>1784</v>
      </c>
      <c r="F45" s="2" t="s">
        <v>1784</v>
      </c>
      <c r="G45" s="2">
        <v>42</v>
      </c>
      <c r="H45" s="6">
        <v>1.1545274315072991E-3</v>
      </c>
      <c r="I45" s="3">
        <v>5</v>
      </c>
      <c r="J45" s="11" t="e">
        <f>AND(CCDATA[[#This Row],[Date]]&gt;='Dashboard Requirement hints'!#REF!,CCDATA[[#This Row],[Date]]&lt;'Dashboard Requirement hints'!#REF!+7)</f>
        <v>#REF!</v>
      </c>
      <c r="K45" s="1" t="b">
        <f>AND(CCDATA[[#This Row],[Date]]&gt;'Dashboard Requirement hints'!$I$11,CCDATA[[#This Row],[Date]]&lt;'Dashboard Requirement hints'!$I$11+7)</f>
        <v>1</v>
      </c>
    </row>
    <row r="46" spans="1:11" x14ac:dyDescent="0.25">
      <c r="A46" s="7" t="s">
        <v>1732</v>
      </c>
      <c r="B46" s="4">
        <v>42400.483</v>
      </c>
      <c r="C46" s="5" t="s">
        <v>1787</v>
      </c>
      <c r="D46" s="2" t="s">
        <v>1783</v>
      </c>
      <c r="E46" s="2" t="s">
        <v>1785</v>
      </c>
      <c r="F46" s="2" t="s">
        <v>1785</v>
      </c>
      <c r="G46" s="2" t="s">
        <v>1786</v>
      </c>
      <c r="H46" s="6" t="s">
        <v>1786</v>
      </c>
      <c r="I46" s="3" t="s">
        <v>1786</v>
      </c>
      <c r="J46" s="11" t="e">
        <f>AND(CCDATA[[#This Row],[Date]]&gt;='Dashboard Requirement hints'!#REF!,CCDATA[[#This Row],[Date]]&lt;'Dashboard Requirement hints'!#REF!+7)</f>
        <v>#REF!</v>
      </c>
      <c r="K46" s="1" t="b">
        <f>AND(CCDATA[[#This Row],[Date]]&gt;'Dashboard Requirement hints'!$I$11,CCDATA[[#This Row],[Date]]&lt;'Dashboard Requirement hints'!$I$11+7)</f>
        <v>1</v>
      </c>
    </row>
    <row r="47" spans="1:11" x14ac:dyDescent="0.25">
      <c r="A47" s="7" t="s">
        <v>1733</v>
      </c>
      <c r="B47" s="4">
        <v>42400.483</v>
      </c>
      <c r="C47" s="5" t="s">
        <v>1787</v>
      </c>
      <c r="D47" s="2" t="s">
        <v>1781</v>
      </c>
      <c r="E47" s="2" t="s">
        <v>1784</v>
      </c>
      <c r="F47" s="2" t="s">
        <v>1784</v>
      </c>
      <c r="G47" s="2">
        <v>88</v>
      </c>
      <c r="H47" s="6">
        <v>8.1793450445781794E-4</v>
      </c>
      <c r="I47" s="3">
        <v>1</v>
      </c>
      <c r="J47" s="11" t="e">
        <f>AND(CCDATA[[#This Row],[Date]]&gt;='Dashboard Requirement hints'!#REF!,CCDATA[[#This Row],[Date]]&lt;'Dashboard Requirement hints'!#REF!+7)</f>
        <v>#REF!</v>
      </c>
      <c r="K47" s="1" t="b">
        <f>AND(CCDATA[[#This Row],[Date]]&gt;'Dashboard Requirement hints'!$I$11,CCDATA[[#This Row],[Date]]&lt;'Dashboard Requirement hints'!$I$11+7)</f>
        <v>1</v>
      </c>
    </row>
    <row r="48" spans="1:11" x14ac:dyDescent="0.25">
      <c r="A48" s="7" t="s">
        <v>1730</v>
      </c>
      <c r="B48" s="4">
        <v>42400.481</v>
      </c>
      <c r="C48" s="5" t="s">
        <v>1793</v>
      </c>
      <c r="D48" s="2" t="s">
        <v>1779</v>
      </c>
      <c r="E48" s="2" t="s">
        <v>1785</v>
      </c>
      <c r="F48" s="2" t="s">
        <v>1785</v>
      </c>
      <c r="G48" s="2" t="s">
        <v>1786</v>
      </c>
      <c r="H48" s="6" t="s">
        <v>1786</v>
      </c>
      <c r="I48" s="3" t="s">
        <v>1786</v>
      </c>
      <c r="J48" s="11" t="e">
        <f>AND(CCDATA[[#This Row],[Date]]&gt;='Dashboard Requirement hints'!#REF!,CCDATA[[#This Row],[Date]]&lt;'Dashboard Requirement hints'!#REF!+7)</f>
        <v>#REF!</v>
      </c>
      <c r="K48" s="1" t="b">
        <f>AND(CCDATA[[#This Row],[Date]]&gt;'Dashboard Requirement hints'!$I$11,CCDATA[[#This Row],[Date]]&lt;'Dashboard Requirement hints'!$I$11+7)</f>
        <v>1</v>
      </c>
    </row>
    <row r="49" spans="1:11" x14ac:dyDescent="0.25">
      <c r="A49" s="7" t="s">
        <v>1731</v>
      </c>
      <c r="B49" s="4">
        <v>42400.481</v>
      </c>
      <c r="C49" s="5" t="s">
        <v>1792</v>
      </c>
      <c r="D49" s="2" t="s">
        <v>1781</v>
      </c>
      <c r="E49" s="2" t="s">
        <v>1785</v>
      </c>
      <c r="F49" s="2" t="s">
        <v>1785</v>
      </c>
      <c r="G49" s="2" t="s">
        <v>1786</v>
      </c>
      <c r="H49" s="6" t="s">
        <v>1786</v>
      </c>
      <c r="I49" s="3" t="s">
        <v>1786</v>
      </c>
      <c r="J49" s="11" t="e">
        <f>AND(CCDATA[[#This Row],[Date]]&gt;='Dashboard Requirement hints'!#REF!,CCDATA[[#This Row],[Date]]&lt;'Dashboard Requirement hints'!#REF!+7)</f>
        <v>#REF!</v>
      </c>
      <c r="K49" s="1" t="b">
        <f>AND(CCDATA[[#This Row],[Date]]&gt;'Dashboard Requirement hints'!$I$11,CCDATA[[#This Row],[Date]]&lt;'Dashboard Requirement hints'!$I$11+7)</f>
        <v>1</v>
      </c>
    </row>
    <row r="50" spans="1:11" x14ac:dyDescent="0.25">
      <c r="A50" s="7" t="s">
        <v>1728</v>
      </c>
      <c r="B50" s="4">
        <v>42400.396000000001</v>
      </c>
      <c r="C50" s="5" t="s">
        <v>1791</v>
      </c>
      <c r="D50" s="2" t="s">
        <v>1781</v>
      </c>
      <c r="E50" s="2" t="s">
        <v>1784</v>
      </c>
      <c r="F50" s="2" t="s">
        <v>1784</v>
      </c>
      <c r="G50" s="2">
        <v>120</v>
      </c>
      <c r="H50" s="6">
        <v>2.1958000235486031E-3</v>
      </c>
      <c r="I50" s="3">
        <v>1</v>
      </c>
      <c r="J50" s="11" t="e">
        <f>AND(CCDATA[[#This Row],[Date]]&gt;='Dashboard Requirement hints'!#REF!,CCDATA[[#This Row],[Date]]&lt;'Dashboard Requirement hints'!#REF!+7)</f>
        <v>#REF!</v>
      </c>
      <c r="K50" s="1" t="b">
        <f>AND(CCDATA[[#This Row],[Date]]&gt;'Dashboard Requirement hints'!$I$11,CCDATA[[#This Row],[Date]]&lt;'Dashboard Requirement hints'!$I$11+7)</f>
        <v>1</v>
      </c>
    </row>
    <row r="51" spans="1:11" x14ac:dyDescent="0.25">
      <c r="A51" s="7" t="s">
        <v>1729</v>
      </c>
      <c r="B51" s="4">
        <v>42400.396000000001</v>
      </c>
      <c r="C51" s="5" t="s">
        <v>1787</v>
      </c>
      <c r="D51" s="2" t="s">
        <v>1779</v>
      </c>
      <c r="E51" s="2" t="s">
        <v>1784</v>
      </c>
      <c r="F51" s="2" t="s">
        <v>1784</v>
      </c>
      <c r="G51" s="2">
        <v>73</v>
      </c>
      <c r="H51" s="6">
        <v>3.9662911283966486E-3</v>
      </c>
      <c r="I51" s="3">
        <v>2</v>
      </c>
      <c r="J51" s="11" t="e">
        <f>AND(CCDATA[[#This Row],[Date]]&gt;='Dashboard Requirement hints'!#REF!,CCDATA[[#This Row],[Date]]&lt;'Dashboard Requirement hints'!#REF!+7)</f>
        <v>#REF!</v>
      </c>
      <c r="K51" s="1" t="b">
        <f>AND(CCDATA[[#This Row],[Date]]&gt;'Dashboard Requirement hints'!$I$11,CCDATA[[#This Row],[Date]]&lt;'Dashboard Requirement hints'!$I$11+7)</f>
        <v>1</v>
      </c>
    </row>
    <row r="52" spans="1:11" x14ac:dyDescent="0.25">
      <c r="A52" s="7" t="s">
        <v>1726</v>
      </c>
      <c r="B52" s="4">
        <v>42400.394</v>
      </c>
      <c r="C52" s="5" t="s">
        <v>1794</v>
      </c>
      <c r="D52" s="2" t="s">
        <v>1779</v>
      </c>
      <c r="E52" s="2" t="s">
        <v>1784</v>
      </c>
      <c r="F52" s="2" t="s">
        <v>1785</v>
      </c>
      <c r="G52" s="2">
        <v>67</v>
      </c>
      <c r="H52" s="6">
        <v>6.6911744468782508E-4</v>
      </c>
      <c r="I52" s="3">
        <v>1</v>
      </c>
      <c r="J52" s="11" t="e">
        <f>AND(CCDATA[[#This Row],[Date]]&gt;='Dashboard Requirement hints'!#REF!,CCDATA[[#This Row],[Date]]&lt;'Dashboard Requirement hints'!#REF!+7)</f>
        <v>#REF!</v>
      </c>
      <c r="K52" s="1" t="b">
        <f>AND(CCDATA[[#This Row],[Date]]&gt;'Dashboard Requirement hints'!$I$11,CCDATA[[#This Row],[Date]]&lt;'Dashboard Requirement hints'!$I$11+7)</f>
        <v>1</v>
      </c>
    </row>
    <row r="53" spans="1:11" x14ac:dyDescent="0.25">
      <c r="A53" s="7" t="s">
        <v>1727</v>
      </c>
      <c r="B53" s="4">
        <v>42400.394</v>
      </c>
      <c r="C53" s="5" t="s">
        <v>1789</v>
      </c>
      <c r="D53" s="2" t="s">
        <v>1782</v>
      </c>
      <c r="E53" s="2" t="s">
        <v>1784</v>
      </c>
      <c r="F53" s="2" t="s">
        <v>1784</v>
      </c>
      <c r="G53" s="2">
        <v>16</v>
      </c>
      <c r="H53" s="6">
        <v>3.8875286046446728E-3</v>
      </c>
      <c r="I53" s="3">
        <v>5</v>
      </c>
      <c r="J53" s="11" t="e">
        <f>AND(CCDATA[[#This Row],[Date]]&gt;='Dashboard Requirement hints'!#REF!,CCDATA[[#This Row],[Date]]&lt;'Dashboard Requirement hints'!#REF!+7)</f>
        <v>#REF!</v>
      </c>
      <c r="K53" s="1" t="b">
        <f>AND(CCDATA[[#This Row],[Date]]&gt;'Dashboard Requirement hints'!$I$11,CCDATA[[#This Row],[Date]]&lt;'Dashboard Requirement hints'!$I$11+7)</f>
        <v>1</v>
      </c>
    </row>
    <row r="54" spans="1:11" x14ac:dyDescent="0.25">
      <c r="A54" s="7" t="s">
        <v>1724</v>
      </c>
      <c r="B54" s="4">
        <v>42400.392</v>
      </c>
      <c r="C54" s="5" t="s">
        <v>1794</v>
      </c>
      <c r="D54" s="2" t="s">
        <v>1781</v>
      </c>
      <c r="E54" s="2" t="s">
        <v>1784</v>
      </c>
      <c r="F54" s="2" t="s">
        <v>1784</v>
      </c>
      <c r="G54" s="2">
        <v>32</v>
      </c>
      <c r="H54" s="6">
        <v>4.1689016636046365E-3</v>
      </c>
      <c r="I54" s="3">
        <v>1</v>
      </c>
      <c r="J54" s="11" t="e">
        <f>AND(CCDATA[[#This Row],[Date]]&gt;='Dashboard Requirement hints'!#REF!,CCDATA[[#This Row],[Date]]&lt;'Dashboard Requirement hints'!#REF!+7)</f>
        <v>#REF!</v>
      </c>
      <c r="K54" s="1" t="b">
        <f>AND(CCDATA[[#This Row],[Date]]&gt;'Dashboard Requirement hints'!$I$11,CCDATA[[#This Row],[Date]]&lt;'Dashboard Requirement hints'!$I$11+7)</f>
        <v>1</v>
      </c>
    </row>
    <row r="55" spans="1:11" x14ac:dyDescent="0.25">
      <c r="A55" s="7" t="s">
        <v>1725</v>
      </c>
      <c r="B55" s="4">
        <v>42400.392</v>
      </c>
      <c r="C55" s="5" t="s">
        <v>1792</v>
      </c>
      <c r="D55" s="2" t="s">
        <v>1782</v>
      </c>
      <c r="E55" s="2" t="s">
        <v>1785</v>
      </c>
      <c r="F55" s="2" t="s">
        <v>1785</v>
      </c>
      <c r="G55" s="2" t="s">
        <v>1786</v>
      </c>
      <c r="H55" s="6" t="s">
        <v>1786</v>
      </c>
      <c r="I55" s="3" t="s">
        <v>1786</v>
      </c>
      <c r="J55" s="11" t="e">
        <f>AND(CCDATA[[#This Row],[Date]]&gt;='Dashboard Requirement hints'!#REF!,CCDATA[[#This Row],[Date]]&lt;'Dashboard Requirement hints'!#REF!+7)</f>
        <v>#REF!</v>
      </c>
      <c r="K55" s="1" t="b">
        <f>AND(CCDATA[[#This Row],[Date]]&gt;'Dashboard Requirement hints'!$I$11,CCDATA[[#This Row],[Date]]&lt;'Dashboard Requirement hints'!$I$11+7)</f>
        <v>1</v>
      </c>
    </row>
    <row r="56" spans="1:11" x14ac:dyDescent="0.25">
      <c r="A56" s="7" t="s">
        <v>1722</v>
      </c>
      <c r="B56" s="4">
        <v>42400.385000000002</v>
      </c>
      <c r="C56" s="5" t="s">
        <v>1789</v>
      </c>
      <c r="D56" s="2" t="s">
        <v>1780</v>
      </c>
      <c r="E56" s="2" t="s">
        <v>1784</v>
      </c>
      <c r="F56" s="2" t="s">
        <v>1784</v>
      </c>
      <c r="G56" s="2">
        <v>30</v>
      </c>
      <c r="H56" s="6">
        <v>6.8216068933271029E-4</v>
      </c>
      <c r="I56" s="3">
        <v>5</v>
      </c>
      <c r="J56" s="11" t="e">
        <f>AND(CCDATA[[#This Row],[Date]]&gt;='Dashboard Requirement hints'!#REF!,CCDATA[[#This Row],[Date]]&lt;'Dashboard Requirement hints'!#REF!+7)</f>
        <v>#REF!</v>
      </c>
      <c r="K56" s="1" t="b">
        <f>AND(CCDATA[[#This Row],[Date]]&gt;'Dashboard Requirement hints'!$I$11,CCDATA[[#This Row],[Date]]&lt;'Dashboard Requirement hints'!$I$11+7)</f>
        <v>1</v>
      </c>
    </row>
    <row r="57" spans="1:11" x14ac:dyDescent="0.25">
      <c r="A57" s="7" t="s">
        <v>1723</v>
      </c>
      <c r="B57" s="4">
        <v>42400.385000000002</v>
      </c>
      <c r="C57" s="5" t="s">
        <v>1791</v>
      </c>
      <c r="D57" s="2" t="s">
        <v>1781</v>
      </c>
      <c r="E57" s="2" t="s">
        <v>1784</v>
      </c>
      <c r="F57" s="2" t="s">
        <v>1784</v>
      </c>
      <c r="G57" s="2">
        <v>23</v>
      </c>
      <c r="H57" s="6">
        <v>4.6252776104550985E-3</v>
      </c>
      <c r="I57" s="3">
        <v>3</v>
      </c>
      <c r="J57" s="11" t="e">
        <f>AND(CCDATA[[#This Row],[Date]]&gt;='Dashboard Requirement hints'!#REF!,CCDATA[[#This Row],[Date]]&lt;'Dashboard Requirement hints'!#REF!+7)</f>
        <v>#REF!</v>
      </c>
      <c r="K57" s="1" t="b">
        <f>AND(CCDATA[[#This Row],[Date]]&gt;'Dashboard Requirement hints'!$I$11,CCDATA[[#This Row],[Date]]&lt;'Dashboard Requirement hints'!$I$11+7)</f>
        <v>1</v>
      </c>
    </row>
    <row r="58" spans="1:11" x14ac:dyDescent="0.25">
      <c r="A58" s="7" t="s">
        <v>1720</v>
      </c>
      <c r="B58" s="4">
        <v>42400.381000000001</v>
      </c>
      <c r="C58" s="5" t="s">
        <v>1792</v>
      </c>
      <c r="D58" s="2" t="s">
        <v>1779</v>
      </c>
      <c r="E58" s="2" t="s">
        <v>1784</v>
      </c>
      <c r="F58" s="2" t="s">
        <v>1784</v>
      </c>
      <c r="G58" s="2">
        <v>27</v>
      </c>
      <c r="H58" s="6">
        <v>2.2209258471811047E-3</v>
      </c>
      <c r="I58" s="3">
        <v>3</v>
      </c>
      <c r="J58" s="11" t="e">
        <f>AND(CCDATA[[#This Row],[Date]]&gt;='Dashboard Requirement hints'!#REF!,CCDATA[[#This Row],[Date]]&lt;'Dashboard Requirement hints'!#REF!+7)</f>
        <v>#REF!</v>
      </c>
      <c r="K58" s="1" t="b">
        <f>AND(CCDATA[[#This Row],[Date]]&gt;'Dashboard Requirement hints'!$I$11,CCDATA[[#This Row],[Date]]&lt;'Dashboard Requirement hints'!$I$11+7)</f>
        <v>1</v>
      </c>
    </row>
    <row r="59" spans="1:11" x14ac:dyDescent="0.25">
      <c r="A59" s="7" t="s">
        <v>1721</v>
      </c>
      <c r="B59" s="4">
        <v>42400.381000000001</v>
      </c>
      <c r="C59" s="5" t="s">
        <v>1787</v>
      </c>
      <c r="D59" s="2" t="s">
        <v>1781</v>
      </c>
      <c r="E59" s="2" t="s">
        <v>1784</v>
      </c>
      <c r="F59" s="2" t="s">
        <v>1784</v>
      </c>
      <c r="G59" s="2">
        <v>119</v>
      </c>
      <c r="H59" s="6">
        <v>1.8775816688059385E-3</v>
      </c>
      <c r="I59" s="3">
        <v>4</v>
      </c>
      <c r="J59" s="11" t="e">
        <f>AND(CCDATA[[#This Row],[Date]]&gt;='Dashboard Requirement hints'!#REF!,CCDATA[[#This Row],[Date]]&lt;'Dashboard Requirement hints'!#REF!+7)</f>
        <v>#REF!</v>
      </c>
      <c r="K59" s="1" t="b">
        <f>AND(CCDATA[[#This Row],[Date]]&gt;'Dashboard Requirement hints'!$I$11,CCDATA[[#This Row],[Date]]&lt;'Dashboard Requirement hints'!$I$11+7)</f>
        <v>1</v>
      </c>
    </row>
    <row r="60" spans="1:11" x14ac:dyDescent="0.25">
      <c r="A60" s="7" t="s">
        <v>1718</v>
      </c>
      <c r="B60" s="4">
        <v>42400.375</v>
      </c>
      <c r="C60" s="5" t="s">
        <v>1790</v>
      </c>
      <c r="D60" s="2" t="s">
        <v>1779</v>
      </c>
      <c r="E60" s="2" t="s">
        <v>1784</v>
      </c>
      <c r="F60" s="2" t="s">
        <v>1785</v>
      </c>
      <c r="G60" s="2">
        <v>100</v>
      </c>
      <c r="H60" s="6">
        <v>4.4268525705752322E-3</v>
      </c>
      <c r="I60" s="3">
        <v>5</v>
      </c>
      <c r="J60" s="11" t="e">
        <f>AND(CCDATA[[#This Row],[Date]]&gt;='Dashboard Requirement hints'!#REF!,CCDATA[[#This Row],[Date]]&lt;'Dashboard Requirement hints'!#REF!+7)</f>
        <v>#REF!</v>
      </c>
      <c r="K60" s="1" t="b">
        <f>AND(CCDATA[[#This Row],[Date]]&gt;'Dashboard Requirement hints'!$I$11,CCDATA[[#This Row],[Date]]&lt;'Dashboard Requirement hints'!$I$11+7)</f>
        <v>1</v>
      </c>
    </row>
    <row r="61" spans="1:11" x14ac:dyDescent="0.25">
      <c r="A61" s="7" t="s">
        <v>1719</v>
      </c>
      <c r="B61" s="4">
        <v>42400.375</v>
      </c>
      <c r="C61" s="5" t="s">
        <v>1789</v>
      </c>
      <c r="D61" s="2" t="s">
        <v>1779</v>
      </c>
      <c r="E61" s="2" t="s">
        <v>1784</v>
      </c>
      <c r="F61" s="2" t="s">
        <v>1784</v>
      </c>
      <c r="G61" s="2">
        <v>114</v>
      </c>
      <c r="H61" s="6">
        <v>3.9537469833131108E-3</v>
      </c>
      <c r="I61" s="3">
        <v>4</v>
      </c>
      <c r="J61" s="11" t="e">
        <f>AND(CCDATA[[#This Row],[Date]]&gt;='Dashboard Requirement hints'!#REF!,CCDATA[[#This Row],[Date]]&lt;'Dashboard Requirement hints'!#REF!+7)</f>
        <v>#REF!</v>
      </c>
      <c r="K61" s="1" t="b">
        <f>AND(CCDATA[[#This Row],[Date]]&gt;'Dashboard Requirement hints'!$I$11,CCDATA[[#This Row],[Date]]&lt;'Dashboard Requirement hints'!$I$11+7)</f>
        <v>1</v>
      </c>
    </row>
    <row r="62" spans="1:11" x14ac:dyDescent="0.25">
      <c r="A62" s="7" t="s">
        <v>1716</v>
      </c>
      <c r="B62" s="4">
        <v>42399.73</v>
      </c>
      <c r="C62" s="5" t="s">
        <v>1791</v>
      </c>
      <c r="D62" s="2" t="s">
        <v>1779</v>
      </c>
      <c r="E62" s="2" t="s">
        <v>1784</v>
      </c>
      <c r="F62" s="2" t="s">
        <v>1784</v>
      </c>
      <c r="G62" s="2">
        <v>97</v>
      </c>
      <c r="H62" s="6">
        <v>1.9945328543030023E-3</v>
      </c>
      <c r="I62" s="3">
        <v>3</v>
      </c>
      <c r="J62" s="11" t="e">
        <f>AND(CCDATA[[#This Row],[Date]]&gt;='Dashboard Requirement hints'!#REF!,CCDATA[[#This Row],[Date]]&lt;'Dashboard Requirement hints'!#REF!+7)</f>
        <v>#REF!</v>
      </c>
      <c r="K62" s="1" t="b">
        <f>AND(CCDATA[[#This Row],[Date]]&gt;'Dashboard Requirement hints'!$I$11,CCDATA[[#This Row],[Date]]&lt;'Dashboard Requirement hints'!$I$11+7)</f>
        <v>1</v>
      </c>
    </row>
    <row r="63" spans="1:11" x14ac:dyDescent="0.25">
      <c r="A63" s="7" t="s">
        <v>1717</v>
      </c>
      <c r="B63" s="4">
        <v>42399.73</v>
      </c>
      <c r="C63" s="5" t="s">
        <v>1793</v>
      </c>
      <c r="D63" s="2" t="s">
        <v>1782</v>
      </c>
      <c r="E63" s="2" t="s">
        <v>1784</v>
      </c>
      <c r="F63" s="2" t="s">
        <v>1784</v>
      </c>
      <c r="G63" s="2">
        <v>20</v>
      </c>
      <c r="H63" s="6">
        <v>3.5530007729969453E-3</v>
      </c>
      <c r="I63" s="3">
        <v>5</v>
      </c>
      <c r="J63" s="11" t="e">
        <f>AND(CCDATA[[#This Row],[Date]]&gt;='Dashboard Requirement hints'!#REF!,CCDATA[[#This Row],[Date]]&lt;'Dashboard Requirement hints'!#REF!+7)</f>
        <v>#REF!</v>
      </c>
      <c r="K63" s="1" t="b">
        <f>AND(CCDATA[[#This Row],[Date]]&gt;'Dashboard Requirement hints'!$I$11,CCDATA[[#This Row],[Date]]&lt;'Dashboard Requirement hints'!$I$11+7)</f>
        <v>1</v>
      </c>
    </row>
    <row r="64" spans="1:11" x14ac:dyDescent="0.25">
      <c r="A64" s="7" t="s">
        <v>1714</v>
      </c>
      <c r="B64" s="4">
        <v>42399.728999999999</v>
      </c>
      <c r="C64" s="5" t="s">
        <v>1791</v>
      </c>
      <c r="D64" s="2" t="s">
        <v>1781</v>
      </c>
      <c r="E64" s="2" t="s">
        <v>1784</v>
      </c>
      <c r="F64" s="2" t="s">
        <v>1785</v>
      </c>
      <c r="G64" s="2">
        <v>50</v>
      </c>
      <c r="H64" s="6">
        <v>9.0947324683143132E-4</v>
      </c>
      <c r="I64" s="3">
        <v>2</v>
      </c>
      <c r="J64" s="11" t="e">
        <f>AND(CCDATA[[#This Row],[Date]]&gt;='Dashboard Requirement hints'!#REF!,CCDATA[[#This Row],[Date]]&lt;'Dashboard Requirement hints'!#REF!+7)</f>
        <v>#REF!</v>
      </c>
      <c r="K64" s="1" t="b">
        <f>AND(CCDATA[[#This Row],[Date]]&gt;'Dashboard Requirement hints'!$I$11,CCDATA[[#This Row],[Date]]&lt;'Dashboard Requirement hints'!$I$11+7)</f>
        <v>1</v>
      </c>
    </row>
    <row r="65" spans="1:11" x14ac:dyDescent="0.25">
      <c r="A65" s="7" t="s">
        <v>1715</v>
      </c>
      <c r="B65" s="4">
        <v>42399.728999999999</v>
      </c>
      <c r="C65" s="5" t="s">
        <v>1789</v>
      </c>
      <c r="D65" s="2" t="s">
        <v>1781</v>
      </c>
      <c r="E65" s="2" t="s">
        <v>1784</v>
      </c>
      <c r="F65" s="2" t="s">
        <v>1785</v>
      </c>
      <c r="G65" s="2">
        <v>33</v>
      </c>
      <c r="H65" s="6">
        <v>2.7369543651726549E-3</v>
      </c>
      <c r="I65" s="3">
        <v>4</v>
      </c>
      <c r="J65" s="11" t="e">
        <f>AND(CCDATA[[#This Row],[Date]]&gt;='Dashboard Requirement hints'!#REF!,CCDATA[[#This Row],[Date]]&lt;'Dashboard Requirement hints'!#REF!+7)</f>
        <v>#REF!</v>
      </c>
      <c r="K65" s="1" t="b">
        <f>AND(CCDATA[[#This Row],[Date]]&gt;'Dashboard Requirement hints'!$I$11,CCDATA[[#This Row],[Date]]&lt;'Dashboard Requirement hints'!$I$11+7)</f>
        <v>1</v>
      </c>
    </row>
    <row r="66" spans="1:11" x14ac:dyDescent="0.25">
      <c r="A66" s="7" t="s">
        <v>1712</v>
      </c>
      <c r="B66" s="4">
        <v>42399.726000000002</v>
      </c>
      <c r="C66" s="5" t="s">
        <v>1788</v>
      </c>
      <c r="D66" s="2" t="s">
        <v>1779</v>
      </c>
      <c r="E66" s="2" t="s">
        <v>1785</v>
      </c>
      <c r="F66" s="2" t="s">
        <v>1785</v>
      </c>
      <c r="G66" s="2" t="s">
        <v>1786</v>
      </c>
      <c r="H66" s="6" t="s">
        <v>1786</v>
      </c>
      <c r="I66" s="3" t="s">
        <v>1786</v>
      </c>
      <c r="J66" s="11" t="e">
        <f>AND(CCDATA[[#This Row],[Date]]&gt;='Dashboard Requirement hints'!#REF!,CCDATA[[#This Row],[Date]]&lt;'Dashboard Requirement hints'!#REF!+7)</f>
        <v>#REF!</v>
      </c>
      <c r="K66" s="1" t="b">
        <f>AND(CCDATA[[#This Row],[Date]]&gt;'Dashboard Requirement hints'!$I$11,CCDATA[[#This Row],[Date]]&lt;'Dashboard Requirement hints'!$I$11+7)</f>
        <v>1</v>
      </c>
    </row>
    <row r="67" spans="1:11" x14ac:dyDescent="0.25">
      <c r="A67" s="7" t="s">
        <v>1713</v>
      </c>
      <c r="B67" s="4">
        <v>42399.726000000002</v>
      </c>
      <c r="C67" s="5" t="s">
        <v>1790</v>
      </c>
      <c r="D67" s="2" t="s">
        <v>1782</v>
      </c>
      <c r="E67" s="2" t="s">
        <v>1784</v>
      </c>
      <c r="F67" s="2" t="s">
        <v>1784</v>
      </c>
      <c r="G67" s="2">
        <v>38</v>
      </c>
      <c r="H67" s="6">
        <v>4.751552614974168E-3</v>
      </c>
      <c r="I67" s="3">
        <v>2</v>
      </c>
      <c r="J67" s="11" t="e">
        <f>AND(CCDATA[[#This Row],[Date]]&gt;='Dashboard Requirement hints'!#REF!,CCDATA[[#This Row],[Date]]&lt;'Dashboard Requirement hints'!#REF!+7)</f>
        <v>#REF!</v>
      </c>
      <c r="K67" s="1" t="b">
        <f>AND(CCDATA[[#This Row],[Date]]&gt;'Dashboard Requirement hints'!$I$11,CCDATA[[#This Row],[Date]]&lt;'Dashboard Requirement hints'!$I$11+7)</f>
        <v>1</v>
      </c>
    </row>
    <row r="68" spans="1:11" x14ac:dyDescent="0.25">
      <c r="A68" s="7" t="s">
        <v>1710</v>
      </c>
      <c r="B68" s="4">
        <v>42399.720999999998</v>
      </c>
      <c r="C68" s="5" t="s">
        <v>1791</v>
      </c>
      <c r="D68" s="2" t="s">
        <v>1781</v>
      </c>
      <c r="E68" s="2" t="s">
        <v>1785</v>
      </c>
      <c r="F68" s="2" t="s">
        <v>1785</v>
      </c>
      <c r="G68" s="2" t="s">
        <v>1786</v>
      </c>
      <c r="H68" s="6" t="s">
        <v>1786</v>
      </c>
      <c r="I68" s="3" t="s">
        <v>1786</v>
      </c>
      <c r="J68" s="11" t="e">
        <f>AND(CCDATA[[#This Row],[Date]]&gt;='Dashboard Requirement hints'!#REF!,CCDATA[[#This Row],[Date]]&lt;'Dashboard Requirement hints'!#REF!+7)</f>
        <v>#REF!</v>
      </c>
      <c r="K68" s="1" t="b">
        <f>AND(CCDATA[[#This Row],[Date]]&gt;'Dashboard Requirement hints'!$I$11,CCDATA[[#This Row],[Date]]&lt;'Dashboard Requirement hints'!$I$11+7)</f>
        <v>1</v>
      </c>
    </row>
    <row r="69" spans="1:11" x14ac:dyDescent="0.25">
      <c r="A69" s="7" t="s">
        <v>1711</v>
      </c>
      <c r="B69" s="4">
        <v>42399.720999999998</v>
      </c>
      <c r="C69" s="5" t="s">
        <v>1793</v>
      </c>
      <c r="D69" s="2" t="s">
        <v>1783</v>
      </c>
      <c r="E69" s="2" t="s">
        <v>1785</v>
      </c>
      <c r="F69" s="2" t="s">
        <v>1785</v>
      </c>
      <c r="G69" s="2" t="s">
        <v>1786</v>
      </c>
      <c r="H69" s="6" t="s">
        <v>1786</v>
      </c>
      <c r="I69" s="3" t="s">
        <v>1786</v>
      </c>
      <c r="J69" s="11" t="e">
        <f>AND(CCDATA[[#This Row],[Date]]&gt;='Dashboard Requirement hints'!#REF!,CCDATA[[#This Row],[Date]]&lt;'Dashboard Requirement hints'!#REF!+7)</f>
        <v>#REF!</v>
      </c>
      <c r="K69" s="1" t="b">
        <f>AND(CCDATA[[#This Row],[Date]]&gt;'Dashboard Requirement hints'!$I$11,CCDATA[[#This Row],[Date]]&lt;'Dashboard Requirement hints'!$I$11+7)</f>
        <v>1</v>
      </c>
    </row>
    <row r="70" spans="1:11" x14ac:dyDescent="0.25">
      <c r="A70" s="7" t="s">
        <v>1708</v>
      </c>
      <c r="B70" s="4">
        <v>42399.716999999997</v>
      </c>
      <c r="C70" s="5" t="s">
        <v>1794</v>
      </c>
      <c r="D70" s="2" t="s">
        <v>1782</v>
      </c>
      <c r="E70" s="2" t="s">
        <v>1784</v>
      </c>
      <c r="F70" s="2" t="s">
        <v>1784</v>
      </c>
      <c r="G70" s="2">
        <v>103</v>
      </c>
      <c r="H70" s="6">
        <v>2.5323325902755949E-3</v>
      </c>
      <c r="I70" s="3">
        <v>2</v>
      </c>
      <c r="J70" s="11" t="e">
        <f>AND(CCDATA[[#This Row],[Date]]&gt;='Dashboard Requirement hints'!#REF!,CCDATA[[#This Row],[Date]]&lt;'Dashboard Requirement hints'!#REF!+7)</f>
        <v>#REF!</v>
      </c>
      <c r="K70" s="1" t="b">
        <f>AND(CCDATA[[#This Row],[Date]]&gt;'Dashboard Requirement hints'!$I$11,CCDATA[[#This Row],[Date]]&lt;'Dashboard Requirement hints'!$I$11+7)</f>
        <v>1</v>
      </c>
    </row>
    <row r="71" spans="1:11" x14ac:dyDescent="0.25">
      <c r="A71" s="7" t="s">
        <v>1709</v>
      </c>
      <c r="B71" s="4">
        <v>42399.716999999997</v>
      </c>
      <c r="C71" s="5" t="s">
        <v>1792</v>
      </c>
      <c r="D71" s="2" t="s">
        <v>1779</v>
      </c>
      <c r="E71" s="2" t="s">
        <v>1784</v>
      </c>
      <c r="F71" s="2" t="s">
        <v>1784</v>
      </c>
      <c r="G71" s="2">
        <v>114</v>
      </c>
      <c r="H71" s="6">
        <v>2.3336651734417067E-3</v>
      </c>
      <c r="I71" s="3">
        <v>3</v>
      </c>
      <c r="J71" s="11" t="e">
        <f>AND(CCDATA[[#This Row],[Date]]&gt;='Dashboard Requirement hints'!#REF!,CCDATA[[#This Row],[Date]]&lt;'Dashboard Requirement hints'!#REF!+7)</f>
        <v>#REF!</v>
      </c>
      <c r="K71" s="1" t="b">
        <f>AND(CCDATA[[#This Row],[Date]]&gt;'Dashboard Requirement hints'!$I$11,CCDATA[[#This Row],[Date]]&lt;'Dashboard Requirement hints'!$I$11+7)</f>
        <v>1</v>
      </c>
    </row>
    <row r="72" spans="1:11" x14ac:dyDescent="0.25">
      <c r="A72" s="7" t="s">
        <v>1706</v>
      </c>
      <c r="B72" s="4">
        <v>42399.714999999997</v>
      </c>
      <c r="C72" s="5" t="s">
        <v>1794</v>
      </c>
      <c r="D72" s="2" t="s">
        <v>1780</v>
      </c>
      <c r="E72" s="2" t="s">
        <v>1784</v>
      </c>
      <c r="F72" s="2" t="s">
        <v>1784</v>
      </c>
      <c r="G72" s="2">
        <v>49</v>
      </c>
      <c r="H72" s="6">
        <v>4.5431663460064869E-3</v>
      </c>
      <c r="I72" s="3">
        <v>5</v>
      </c>
      <c r="J72" s="11" t="e">
        <f>AND(CCDATA[[#This Row],[Date]]&gt;='Dashboard Requirement hints'!#REF!,CCDATA[[#This Row],[Date]]&lt;'Dashboard Requirement hints'!#REF!+7)</f>
        <v>#REF!</v>
      </c>
      <c r="K72" s="1" t="b">
        <f>AND(CCDATA[[#This Row],[Date]]&gt;'Dashboard Requirement hints'!$I$11,CCDATA[[#This Row],[Date]]&lt;'Dashboard Requirement hints'!$I$11+7)</f>
        <v>1</v>
      </c>
    </row>
    <row r="73" spans="1:11" x14ac:dyDescent="0.25">
      <c r="A73" s="7" t="s">
        <v>1707</v>
      </c>
      <c r="B73" s="4">
        <v>42399.714999999997</v>
      </c>
      <c r="C73" s="5" t="s">
        <v>1792</v>
      </c>
      <c r="D73" s="2" t="s">
        <v>1782</v>
      </c>
      <c r="E73" s="2" t="s">
        <v>1784</v>
      </c>
      <c r="F73" s="2" t="s">
        <v>1784</v>
      </c>
      <c r="G73" s="2">
        <v>33</v>
      </c>
      <c r="H73" s="6">
        <v>7.5636959042388351E-4</v>
      </c>
      <c r="I73" s="3">
        <v>5</v>
      </c>
      <c r="J73" s="11" t="e">
        <f>AND(CCDATA[[#This Row],[Date]]&gt;='Dashboard Requirement hints'!#REF!,CCDATA[[#This Row],[Date]]&lt;'Dashboard Requirement hints'!#REF!+7)</f>
        <v>#REF!</v>
      </c>
      <c r="K73" s="1" t="b">
        <f>AND(CCDATA[[#This Row],[Date]]&gt;'Dashboard Requirement hints'!$I$11,CCDATA[[#This Row],[Date]]&lt;'Dashboard Requirement hints'!$I$11+7)</f>
        <v>1</v>
      </c>
    </row>
    <row r="74" spans="1:11" x14ac:dyDescent="0.25">
      <c r="A74" s="7" t="s">
        <v>1704</v>
      </c>
      <c r="B74" s="4">
        <v>42399.703000000001</v>
      </c>
      <c r="C74" s="5" t="s">
        <v>1790</v>
      </c>
      <c r="D74" s="2" t="s">
        <v>1782</v>
      </c>
      <c r="E74" s="2" t="s">
        <v>1784</v>
      </c>
      <c r="F74" s="2" t="s">
        <v>1784</v>
      </c>
      <c r="G74" s="2">
        <v>17</v>
      </c>
      <c r="H74" s="6">
        <v>2.2188093136932389E-3</v>
      </c>
      <c r="I74" s="3">
        <v>3</v>
      </c>
      <c r="J74" s="11" t="e">
        <f>AND(CCDATA[[#This Row],[Date]]&gt;='Dashboard Requirement hints'!#REF!,CCDATA[[#This Row],[Date]]&lt;'Dashboard Requirement hints'!#REF!+7)</f>
        <v>#REF!</v>
      </c>
      <c r="K74" s="1" t="b">
        <f>AND(CCDATA[[#This Row],[Date]]&gt;'Dashboard Requirement hints'!$I$11,CCDATA[[#This Row],[Date]]&lt;'Dashboard Requirement hints'!$I$11+7)</f>
        <v>1</v>
      </c>
    </row>
    <row r="75" spans="1:11" x14ac:dyDescent="0.25">
      <c r="A75" s="7" t="s">
        <v>1705</v>
      </c>
      <c r="B75" s="4">
        <v>42399.703000000001</v>
      </c>
      <c r="C75" s="5" t="s">
        <v>1789</v>
      </c>
      <c r="D75" s="2" t="s">
        <v>1781</v>
      </c>
      <c r="E75" s="2" t="s">
        <v>1784</v>
      </c>
      <c r="F75" s="2" t="s">
        <v>1784</v>
      </c>
      <c r="G75" s="2">
        <v>53</v>
      </c>
      <c r="H75" s="6">
        <v>2.5429743316705369E-3</v>
      </c>
      <c r="I75" s="3">
        <v>1</v>
      </c>
      <c r="J75" s="11" t="e">
        <f>AND(CCDATA[[#This Row],[Date]]&gt;='Dashboard Requirement hints'!#REF!,CCDATA[[#This Row],[Date]]&lt;'Dashboard Requirement hints'!#REF!+7)</f>
        <v>#REF!</v>
      </c>
      <c r="K75" s="1" t="b">
        <f>AND(CCDATA[[#This Row],[Date]]&gt;'Dashboard Requirement hints'!$I$11,CCDATA[[#This Row],[Date]]&lt;'Dashboard Requirement hints'!$I$11+7)</f>
        <v>1</v>
      </c>
    </row>
    <row r="76" spans="1:11" x14ac:dyDescent="0.25">
      <c r="A76" s="7" t="s">
        <v>1702</v>
      </c>
      <c r="B76" s="4">
        <v>42399.701000000001</v>
      </c>
      <c r="C76" s="5" t="s">
        <v>1790</v>
      </c>
      <c r="D76" s="2" t="s">
        <v>1780</v>
      </c>
      <c r="E76" s="2" t="s">
        <v>1785</v>
      </c>
      <c r="F76" s="2" t="s">
        <v>1785</v>
      </c>
      <c r="G76" s="2" t="s">
        <v>1786</v>
      </c>
      <c r="H76" s="6" t="s">
        <v>1786</v>
      </c>
      <c r="I76" s="3" t="s">
        <v>1786</v>
      </c>
      <c r="J76" s="11" t="e">
        <f>AND(CCDATA[[#This Row],[Date]]&gt;='Dashboard Requirement hints'!#REF!,CCDATA[[#This Row],[Date]]&lt;'Dashboard Requirement hints'!#REF!+7)</f>
        <v>#REF!</v>
      </c>
      <c r="K76" s="1" t="b">
        <f>AND(CCDATA[[#This Row],[Date]]&gt;'Dashboard Requirement hints'!$I$11,CCDATA[[#This Row],[Date]]&lt;'Dashboard Requirement hints'!$I$11+7)</f>
        <v>1</v>
      </c>
    </row>
    <row r="77" spans="1:11" x14ac:dyDescent="0.25">
      <c r="A77" s="7" t="s">
        <v>1703</v>
      </c>
      <c r="B77" s="4">
        <v>42399.701000000001</v>
      </c>
      <c r="C77" s="5" t="s">
        <v>1793</v>
      </c>
      <c r="D77" s="2" t="s">
        <v>1783</v>
      </c>
      <c r="E77" s="2" t="s">
        <v>1784</v>
      </c>
      <c r="F77" s="2" t="s">
        <v>1784</v>
      </c>
      <c r="G77" s="2">
        <v>107</v>
      </c>
      <c r="H77" s="6">
        <v>2.2772757209439461E-3</v>
      </c>
      <c r="I77" s="3">
        <v>3</v>
      </c>
      <c r="J77" s="11" t="e">
        <f>AND(CCDATA[[#This Row],[Date]]&gt;='Dashboard Requirement hints'!#REF!,CCDATA[[#This Row],[Date]]&lt;'Dashboard Requirement hints'!#REF!+7)</f>
        <v>#REF!</v>
      </c>
      <c r="K77" s="1" t="b">
        <f>AND(CCDATA[[#This Row],[Date]]&gt;'Dashboard Requirement hints'!$I$11,CCDATA[[#This Row],[Date]]&lt;'Dashboard Requirement hints'!$I$11+7)</f>
        <v>1</v>
      </c>
    </row>
    <row r="78" spans="1:11" x14ac:dyDescent="0.25">
      <c r="A78" s="7" t="s">
        <v>1700</v>
      </c>
      <c r="B78" s="4">
        <v>42399.688999999998</v>
      </c>
      <c r="C78" s="5" t="s">
        <v>1793</v>
      </c>
      <c r="D78" s="2" t="s">
        <v>1780</v>
      </c>
      <c r="E78" s="2" t="s">
        <v>1785</v>
      </c>
      <c r="F78" s="2" t="s">
        <v>1785</v>
      </c>
      <c r="G78" s="2" t="s">
        <v>1786</v>
      </c>
      <c r="H78" s="6" t="s">
        <v>1786</v>
      </c>
      <c r="I78" s="3" t="s">
        <v>1786</v>
      </c>
      <c r="J78" s="11" t="e">
        <f>AND(CCDATA[[#This Row],[Date]]&gt;='Dashboard Requirement hints'!#REF!,CCDATA[[#This Row],[Date]]&lt;'Dashboard Requirement hints'!#REF!+7)</f>
        <v>#REF!</v>
      </c>
      <c r="K78" s="1" t="b">
        <f>AND(CCDATA[[#This Row],[Date]]&gt;'Dashboard Requirement hints'!$I$11,CCDATA[[#This Row],[Date]]&lt;'Dashboard Requirement hints'!$I$11+7)</f>
        <v>1</v>
      </c>
    </row>
    <row r="79" spans="1:11" x14ac:dyDescent="0.25">
      <c r="A79" s="7" t="s">
        <v>1701</v>
      </c>
      <c r="B79" s="4">
        <v>42399.688999999998</v>
      </c>
      <c r="C79" s="5" t="s">
        <v>1793</v>
      </c>
      <c r="D79" s="2" t="s">
        <v>1781</v>
      </c>
      <c r="E79" s="2" t="s">
        <v>1785</v>
      </c>
      <c r="F79" s="2" t="s">
        <v>1785</v>
      </c>
      <c r="G79" s="2" t="s">
        <v>1786</v>
      </c>
      <c r="H79" s="6" t="s">
        <v>1786</v>
      </c>
      <c r="I79" s="3" t="s">
        <v>1786</v>
      </c>
      <c r="J79" s="11" t="e">
        <f>AND(CCDATA[[#This Row],[Date]]&gt;='Dashboard Requirement hints'!#REF!,CCDATA[[#This Row],[Date]]&lt;'Dashboard Requirement hints'!#REF!+7)</f>
        <v>#REF!</v>
      </c>
      <c r="K79" s="1" t="b">
        <f>AND(CCDATA[[#This Row],[Date]]&gt;'Dashboard Requirement hints'!$I$11,CCDATA[[#This Row],[Date]]&lt;'Dashboard Requirement hints'!$I$11+7)</f>
        <v>1</v>
      </c>
    </row>
    <row r="80" spans="1:11" x14ac:dyDescent="0.25">
      <c r="A80" s="7" t="s">
        <v>1696</v>
      </c>
      <c r="B80" s="4">
        <v>42399.68</v>
      </c>
      <c r="C80" s="5" t="s">
        <v>1789</v>
      </c>
      <c r="D80" s="2" t="s">
        <v>1780</v>
      </c>
      <c r="E80" s="2" t="s">
        <v>1784</v>
      </c>
      <c r="F80" s="2" t="s">
        <v>1784</v>
      </c>
      <c r="G80" s="2">
        <v>91</v>
      </c>
      <c r="H80" s="6">
        <v>5.7943831233342653E-4</v>
      </c>
      <c r="I80" s="3">
        <v>3</v>
      </c>
      <c r="J80" s="11" t="e">
        <f>AND(CCDATA[[#This Row],[Date]]&gt;='Dashboard Requirement hints'!#REF!,CCDATA[[#This Row],[Date]]&lt;'Dashboard Requirement hints'!#REF!+7)</f>
        <v>#REF!</v>
      </c>
      <c r="K80" s="1" t="b">
        <f>AND(CCDATA[[#This Row],[Date]]&gt;'Dashboard Requirement hints'!$I$11,CCDATA[[#This Row],[Date]]&lt;'Dashboard Requirement hints'!$I$11+7)</f>
        <v>1</v>
      </c>
    </row>
    <row r="81" spans="1:11" x14ac:dyDescent="0.25">
      <c r="A81" s="7" t="s">
        <v>1697</v>
      </c>
      <c r="B81" s="4">
        <v>42399.68</v>
      </c>
      <c r="C81" s="5" t="s">
        <v>1791</v>
      </c>
      <c r="D81" s="2" t="s">
        <v>1780</v>
      </c>
      <c r="E81" s="2" t="s">
        <v>1784</v>
      </c>
      <c r="F81" s="2" t="s">
        <v>1784</v>
      </c>
      <c r="G81" s="2">
        <v>71</v>
      </c>
      <c r="H81" s="6">
        <v>1.0087390099496338E-3</v>
      </c>
      <c r="I81" s="3">
        <v>2</v>
      </c>
      <c r="J81" s="11" t="e">
        <f>AND(CCDATA[[#This Row],[Date]]&gt;='Dashboard Requirement hints'!#REF!,CCDATA[[#This Row],[Date]]&lt;'Dashboard Requirement hints'!#REF!+7)</f>
        <v>#REF!</v>
      </c>
      <c r="K81" s="1" t="b">
        <f>AND(CCDATA[[#This Row],[Date]]&gt;'Dashboard Requirement hints'!$I$11,CCDATA[[#This Row],[Date]]&lt;'Dashboard Requirement hints'!$I$11+7)</f>
        <v>1</v>
      </c>
    </row>
    <row r="82" spans="1:11" x14ac:dyDescent="0.25">
      <c r="A82" s="7" t="s">
        <v>1698</v>
      </c>
      <c r="B82" s="4">
        <v>42399.68</v>
      </c>
      <c r="C82" s="5" t="s">
        <v>1792</v>
      </c>
      <c r="D82" s="2" t="s">
        <v>1781</v>
      </c>
      <c r="E82" s="2" t="s">
        <v>1785</v>
      </c>
      <c r="F82" s="2" t="s">
        <v>1785</v>
      </c>
      <c r="G82" s="2" t="s">
        <v>1786</v>
      </c>
      <c r="H82" s="6" t="s">
        <v>1786</v>
      </c>
      <c r="I82" s="3" t="s">
        <v>1786</v>
      </c>
      <c r="J82" s="11" t="e">
        <f>AND(CCDATA[[#This Row],[Date]]&gt;='Dashboard Requirement hints'!#REF!,CCDATA[[#This Row],[Date]]&lt;'Dashboard Requirement hints'!#REF!+7)</f>
        <v>#REF!</v>
      </c>
      <c r="K82" s="1" t="b">
        <f>AND(CCDATA[[#This Row],[Date]]&gt;'Dashboard Requirement hints'!$I$11,CCDATA[[#This Row],[Date]]&lt;'Dashboard Requirement hints'!$I$11+7)</f>
        <v>1</v>
      </c>
    </row>
    <row r="83" spans="1:11" x14ac:dyDescent="0.25">
      <c r="A83" s="7" t="s">
        <v>1699</v>
      </c>
      <c r="B83" s="4">
        <v>42399.68</v>
      </c>
      <c r="C83" s="5" t="s">
        <v>1791</v>
      </c>
      <c r="D83" s="2" t="s">
        <v>1781</v>
      </c>
      <c r="E83" s="2" t="s">
        <v>1784</v>
      </c>
      <c r="F83" s="2" t="s">
        <v>1784</v>
      </c>
      <c r="G83" s="2">
        <v>78</v>
      </c>
      <c r="H83" s="6">
        <v>3.0828534710688102E-3</v>
      </c>
      <c r="I83" s="3">
        <v>3</v>
      </c>
      <c r="J83" s="11" t="e">
        <f>AND(CCDATA[[#This Row],[Date]]&gt;='Dashboard Requirement hints'!#REF!,CCDATA[[#This Row],[Date]]&lt;'Dashboard Requirement hints'!#REF!+7)</f>
        <v>#REF!</v>
      </c>
      <c r="K83" s="1" t="b">
        <f>AND(CCDATA[[#This Row],[Date]]&gt;'Dashboard Requirement hints'!$I$11,CCDATA[[#This Row],[Date]]&lt;'Dashboard Requirement hints'!$I$11+7)</f>
        <v>1</v>
      </c>
    </row>
    <row r="84" spans="1:11" x14ac:dyDescent="0.25">
      <c r="A84" s="7" t="s">
        <v>1694</v>
      </c>
      <c r="B84" s="4">
        <v>42399.675999999999</v>
      </c>
      <c r="C84" s="5" t="s">
        <v>1791</v>
      </c>
      <c r="D84" s="2" t="s">
        <v>1783</v>
      </c>
      <c r="E84" s="2" t="s">
        <v>1784</v>
      </c>
      <c r="F84" s="2" t="s">
        <v>1785</v>
      </c>
      <c r="G84" s="2">
        <v>65</v>
      </c>
      <c r="H84" s="6">
        <v>2.557529197275673E-3</v>
      </c>
      <c r="I84" s="3">
        <v>4</v>
      </c>
      <c r="J84" s="11" t="e">
        <f>AND(CCDATA[[#This Row],[Date]]&gt;='Dashboard Requirement hints'!#REF!,CCDATA[[#This Row],[Date]]&lt;'Dashboard Requirement hints'!#REF!+7)</f>
        <v>#REF!</v>
      </c>
      <c r="K84" s="1" t="b">
        <f>AND(CCDATA[[#This Row],[Date]]&gt;'Dashboard Requirement hints'!$I$11,CCDATA[[#This Row],[Date]]&lt;'Dashboard Requirement hints'!$I$11+7)</f>
        <v>1</v>
      </c>
    </row>
    <row r="85" spans="1:11" x14ac:dyDescent="0.25">
      <c r="A85" s="7" t="s">
        <v>1695</v>
      </c>
      <c r="B85" s="4">
        <v>42399.675999999999</v>
      </c>
      <c r="C85" s="5" t="s">
        <v>1789</v>
      </c>
      <c r="D85" s="2" t="s">
        <v>1783</v>
      </c>
      <c r="E85" s="2" t="s">
        <v>1785</v>
      </c>
      <c r="F85" s="2" t="s">
        <v>1785</v>
      </c>
      <c r="G85" s="2" t="s">
        <v>1786</v>
      </c>
      <c r="H85" s="6" t="s">
        <v>1786</v>
      </c>
      <c r="I85" s="3" t="s">
        <v>1786</v>
      </c>
      <c r="J85" s="11" t="e">
        <f>AND(CCDATA[[#This Row],[Date]]&gt;='Dashboard Requirement hints'!#REF!,CCDATA[[#This Row],[Date]]&lt;'Dashboard Requirement hints'!#REF!+7)</f>
        <v>#REF!</v>
      </c>
      <c r="K85" s="1" t="b">
        <f>AND(CCDATA[[#This Row],[Date]]&gt;'Dashboard Requirement hints'!$I$11,CCDATA[[#This Row],[Date]]&lt;'Dashboard Requirement hints'!$I$11+7)</f>
        <v>1</v>
      </c>
    </row>
    <row r="86" spans="1:11" x14ac:dyDescent="0.25">
      <c r="A86" s="7" t="s">
        <v>1692</v>
      </c>
      <c r="B86" s="4">
        <v>42399.665999999997</v>
      </c>
      <c r="C86" s="5" t="s">
        <v>1790</v>
      </c>
      <c r="D86" s="2" t="s">
        <v>1780</v>
      </c>
      <c r="E86" s="2" t="s">
        <v>1784</v>
      </c>
      <c r="F86" s="2" t="s">
        <v>1784</v>
      </c>
      <c r="G86" s="2">
        <v>18</v>
      </c>
      <c r="H86" s="6">
        <v>3.256518736649693E-3</v>
      </c>
      <c r="I86" s="3">
        <v>3</v>
      </c>
      <c r="J86" s="11" t="e">
        <f>AND(CCDATA[[#This Row],[Date]]&gt;='Dashboard Requirement hints'!#REF!,CCDATA[[#This Row],[Date]]&lt;'Dashboard Requirement hints'!#REF!+7)</f>
        <v>#REF!</v>
      </c>
      <c r="K86" s="1" t="b">
        <f>AND(CCDATA[[#This Row],[Date]]&gt;'Dashboard Requirement hints'!$I$11,CCDATA[[#This Row],[Date]]&lt;'Dashboard Requirement hints'!$I$11+7)</f>
        <v>1</v>
      </c>
    </row>
    <row r="87" spans="1:11" x14ac:dyDescent="0.25">
      <c r="A87" s="7" t="s">
        <v>1693</v>
      </c>
      <c r="B87" s="4">
        <v>42399.665999999997</v>
      </c>
      <c r="C87" s="5" t="s">
        <v>1792</v>
      </c>
      <c r="D87" s="2" t="s">
        <v>1782</v>
      </c>
      <c r="E87" s="2" t="s">
        <v>1784</v>
      </c>
      <c r="F87" s="2" t="s">
        <v>1784</v>
      </c>
      <c r="G87" s="2">
        <v>31</v>
      </c>
      <c r="H87" s="6">
        <v>2.9836647628674611E-3</v>
      </c>
      <c r="I87" s="3">
        <v>4</v>
      </c>
      <c r="J87" s="11" t="e">
        <f>AND(CCDATA[[#This Row],[Date]]&gt;='Dashboard Requirement hints'!#REF!,CCDATA[[#This Row],[Date]]&lt;'Dashboard Requirement hints'!#REF!+7)</f>
        <v>#REF!</v>
      </c>
      <c r="K87" s="1" t="b">
        <f>AND(CCDATA[[#This Row],[Date]]&gt;'Dashboard Requirement hints'!$I$11,CCDATA[[#This Row],[Date]]&lt;'Dashboard Requirement hints'!$I$11+7)</f>
        <v>1</v>
      </c>
    </row>
    <row r="88" spans="1:11" x14ac:dyDescent="0.25">
      <c r="A88" s="7" t="s">
        <v>1690</v>
      </c>
      <c r="B88" s="4">
        <v>42399.661</v>
      </c>
      <c r="C88" s="5" t="s">
        <v>1790</v>
      </c>
      <c r="D88" s="2" t="s">
        <v>1780</v>
      </c>
      <c r="E88" s="2" t="s">
        <v>1784</v>
      </c>
      <c r="F88" s="2" t="s">
        <v>1784</v>
      </c>
      <c r="G88" s="2">
        <v>111</v>
      </c>
      <c r="H88" s="6">
        <v>1.7893110299186004E-3</v>
      </c>
      <c r="I88" s="3">
        <v>5</v>
      </c>
      <c r="J88" s="11" t="e">
        <f>AND(CCDATA[[#This Row],[Date]]&gt;='Dashboard Requirement hints'!#REF!,CCDATA[[#This Row],[Date]]&lt;'Dashboard Requirement hints'!#REF!+7)</f>
        <v>#REF!</v>
      </c>
      <c r="K88" s="1" t="b">
        <f>AND(CCDATA[[#This Row],[Date]]&gt;'Dashboard Requirement hints'!$I$11,CCDATA[[#This Row],[Date]]&lt;'Dashboard Requirement hints'!$I$11+7)</f>
        <v>1</v>
      </c>
    </row>
    <row r="89" spans="1:11" x14ac:dyDescent="0.25">
      <c r="A89" s="7" t="s">
        <v>1691</v>
      </c>
      <c r="B89" s="4">
        <v>42399.661</v>
      </c>
      <c r="C89" s="5" t="s">
        <v>1794</v>
      </c>
      <c r="D89" s="2" t="s">
        <v>1781</v>
      </c>
      <c r="E89" s="2" t="s">
        <v>1784</v>
      </c>
      <c r="F89" s="2" t="s">
        <v>1784</v>
      </c>
      <c r="G89" s="2">
        <v>27</v>
      </c>
      <c r="H89" s="6">
        <v>2.5111294269907275E-3</v>
      </c>
      <c r="I89" s="3">
        <v>5</v>
      </c>
      <c r="J89" s="11" t="e">
        <f>AND(CCDATA[[#This Row],[Date]]&gt;='Dashboard Requirement hints'!#REF!,CCDATA[[#This Row],[Date]]&lt;'Dashboard Requirement hints'!#REF!+7)</f>
        <v>#REF!</v>
      </c>
      <c r="K89" s="1" t="b">
        <f>AND(CCDATA[[#This Row],[Date]]&gt;'Dashboard Requirement hints'!$I$11,CCDATA[[#This Row],[Date]]&lt;'Dashboard Requirement hints'!$I$11+7)</f>
        <v>1</v>
      </c>
    </row>
    <row r="90" spans="1:11" x14ac:dyDescent="0.25">
      <c r="A90" s="7" t="s">
        <v>1688</v>
      </c>
      <c r="B90" s="4">
        <v>42399.656000000003</v>
      </c>
      <c r="C90" s="5" t="s">
        <v>1791</v>
      </c>
      <c r="D90" s="2" t="s">
        <v>1783</v>
      </c>
      <c r="E90" s="2" t="s">
        <v>1784</v>
      </c>
      <c r="F90" s="2" t="s">
        <v>1784</v>
      </c>
      <c r="G90" s="2">
        <v>78</v>
      </c>
      <c r="H90" s="6">
        <v>3.5723848287418942E-3</v>
      </c>
      <c r="I90" s="3">
        <v>1</v>
      </c>
      <c r="J90" s="11" t="e">
        <f>AND(CCDATA[[#This Row],[Date]]&gt;='Dashboard Requirement hints'!#REF!,CCDATA[[#This Row],[Date]]&lt;'Dashboard Requirement hints'!#REF!+7)</f>
        <v>#REF!</v>
      </c>
      <c r="K90" s="1" t="b">
        <f>AND(CCDATA[[#This Row],[Date]]&gt;'Dashboard Requirement hints'!$I$11,CCDATA[[#This Row],[Date]]&lt;'Dashboard Requirement hints'!$I$11+7)</f>
        <v>1</v>
      </c>
    </row>
    <row r="91" spans="1:11" x14ac:dyDescent="0.25">
      <c r="A91" s="7" t="s">
        <v>1689</v>
      </c>
      <c r="B91" s="4">
        <v>42399.656000000003</v>
      </c>
      <c r="C91" s="5" t="s">
        <v>1794</v>
      </c>
      <c r="D91" s="2" t="s">
        <v>1779</v>
      </c>
      <c r="E91" s="2" t="s">
        <v>1785</v>
      </c>
      <c r="F91" s="2" t="s">
        <v>1785</v>
      </c>
      <c r="G91" s="2" t="s">
        <v>1786</v>
      </c>
      <c r="H91" s="6" t="s">
        <v>1786</v>
      </c>
      <c r="I91" s="3" t="s">
        <v>1786</v>
      </c>
      <c r="J91" s="11" t="e">
        <f>AND(CCDATA[[#This Row],[Date]]&gt;='Dashboard Requirement hints'!#REF!,CCDATA[[#This Row],[Date]]&lt;'Dashboard Requirement hints'!#REF!+7)</f>
        <v>#REF!</v>
      </c>
      <c r="K91" s="1" t="b">
        <f>AND(CCDATA[[#This Row],[Date]]&gt;'Dashboard Requirement hints'!$I$11,CCDATA[[#This Row],[Date]]&lt;'Dashboard Requirement hints'!$I$11+7)</f>
        <v>1</v>
      </c>
    </row>
    <row r="92" spans="1:11" x14ac:dyDescent="0.25">
      <c r="A92" s="7" t="s">
        <v>1686</v>
      </c>
      <c r="B92" s="4">
        <v>42399.652000000002</v>
      </c>
      <c r="C92" s="5" t="s">
        <v>1787</v>
      </c>
      <c r="D92" s="2" t="s">
        <v>1779</v>
      </c>
      <c r="E92" s="2" t="s">
        <v>1784</v>
      </c>
      <c r="F92" s="2" t="s">
        <v>1784</v>
      </c>
      <c r="G92" s="2">
        <v>33</v>
      </c>
      <c r="H92" s="6">
        <v>9.1818623209971421E-4</v>
      </c>
      <c r="I92" s="3">
        <v>2</v>
      </c>
      <c r="J92" s="11" t="e">
        <f>AND(CCDATA[[#This Row],[Date]]&gt;='Dashboard Requirement hints'!#REF!,CCDATA[[#This Row],[Date]]&lt;'Dashboard Requirement hints'!#REF!+7)</f>
        <v>#REF!</v>
      </c>
      <c r="K92" s="1" t="b">
        <f>AND(CCDATA[[#This Row],[Date]]&gt;'Dashboard Requirement hints'!$I$11,CCDATA[[#This Row],[Date]]&lt;'Dashboard Requirement hints'!$I$11+7)</f>
        <v>1</v>
      </c>
    </row>
    <row r="93" spans="1:11" x14ac:dyDescent="0.25">
      <c r="A93" s="7" t="s">
        <v>1687</v>
      </c>
      <c r="B93" s="4">
        <v>42399.652000000002</v>
      </c>
      <c r="C93" s="5" t="s">
        <v>1788</v>
      </c>
      <c r="D93" s="2" t="s">
        <v>1783</v>
      </c>
      <c r="E93" s="2" t="s">
        <v>1784</v>
      </c>
      <c r="F93" s="2" t="s">
        <v>1784</v>
      </c>
      <c r="G93" s="2">
        <v>124</v>
      </c>
      <c r="H93" s="6">
        <v>3.3345093386430648E-3</v>
      </c>
      <c r="I93" s="3">
        <v>5</v>
      </c>
      <c r="J93" s="11" t="e">
        <f>AND(CCDATA[[#This Row],[Date]]&gt;='Dashboard Requirement hints'!#REF!,CCDATA[[#This Row],[Date]]&lt;'Dashboard Requirement hints'!#REF!+7)</f>
        <v>#REF!</v>
      </c>
      <c r="K93" s="1" t="b">
        <f>AND(CCDATA[[#This Row],[Date]]&gt;'Dashboard Requirement hints'!$I$11,CCDATA[[#This Row],[Date]]&lt;'Dashboard Requirement hints'!$I$11+7)</f>
        <v>1</v>
      </c>
    </row>
    <row r="94" spans="1:11" x14ac:dyDescent="0.25">
      <c r="A94" s="7" t="s">
        <v>1684</v>
      </c>
      <c r="B94" s="4">
        <v>42399.625</v>
      </c>
      <c r="C94" s="5" t="s">
        <v>1789</v>
      </c>
      <c r="D94" s="2" t="s">
        <v>1779</v>
      </c>
      <c r="E94" s="2" t="s">
        <v>1784</v>
      </c>
      <c r="F94" s="2" t="s">
        <v>1784</v>
      </c>
      <c r="G94" s="2">
        <v>19</v>
      </c>
      <c r="H94" s="6">
        <v>4.1301237764599609E-3</v>
      </c>
      <c r="I94" s="3">
        <v>1</v>
      </c>
      <c r="J94" s="11" t="e">
        <f>AND(CCDATA[[#This Row],[Date]]&gt;='Dashboard Requirement hints'!#REF!,CCDATA[[#This Row],[Date]]&lt;'Dashboard Requirement hints'!#REF!+7)</f>
        <v>#REF!</v>
      </c>
      <c r="K94" s="1" t="b">
        <f>AND(CCDATA[[#This Row],[Date]]&gt;'Dashboard Requirement hints'!$I$11,CCDATA[[#This Row],[Date]]&lt;'Dashboard Requirement hints'!$I$11+7)</f>
        <v>1</v>
      </c>
    </row>
    <row r="95" spans="1:11" x14ac:dyDescent="0.25">
      <c r="A95" s="7" t="s">
        <v>1685</v>
      </c>
      <c r="B95" s="4">
        <v>42399.625</v>
      </c>
      <c r="C95" s="5" t="s">
        <v>1788</v>
      </c>
      <c r="D95" s="2" t="s">
        <v>1781</v>
      </c>
      <c r="E95" s="2" t="s">
        <v>1784</v>
      </c>
      <c r="F95" s="2" t="s">
        <v>1784</v>
      </c>
      <c r="G95" s="2">
        <v>97</v>
      </c>
      <c r="H95" s="6">
        <v>4.7821134802105373E-3</v>
      </c>
      <c r="I95" s="3">
        <v>5</v>
      </c>
      <c r="J95" s="11" t="e">
        <f>AND(CCDATA[[#This Row],[Date]]&gt;='Dashboard Requirement hints'!#REF!,CCDATA[[#This Row],[Date]]&lt;'Dashboard Requirement hints'!#REF!+7)</f>
        <v>#REF!</v>
      </c>
      <c r="K95" s="1" t="b">
        <f>AND(CCDATA[[#This Row],[Date]]&gt;'Dashboard Requirement hints'!$I$11,CCDATA[[#This Row],[Date]]&lt;'Dashboard Requirement hints'!$I$11+7)</f>
        <v>1</v>
      </c>
    </row>
    <row r="96" spans="1:11" x14ac:dyDescent="0.25">
      <c r="A96" s="7" t="s">
        <v>1682</v>
      </c>
      <c r="B96" s="4">
        <v>42399.608999999997</v>
      </c>
      <c r="C96" s="5" t="s">
        <v>1787</v>
      </c>
      <c r="D96" s="2" t="s">
        <v>1779</v>
      </c>
      <c r="E96" s="2" t="s">
        <v>1784</v>
      </c>
      <c r="F96" s="2" t="s">
        <v>1785</v>
      </c>
      <c r="G96" s="2">
        <v>68</v>
      </c>
      <c r="H96" s="6">
        <v>7.4702275490571505E-4</v>
      </c>
      <c r="I96" s="3">
        <v>2</v>
      </c>
      <c r="J96" s="11" t="e">
        <f>AND(CCDATA[[#This Row],[Date]]&gt;='Dashboard Requirement hints'!#REF!,CCDATA[[#This Row],[Date]]&lt;'Dashboard Requirement hints'!#REF!+7)</f>
        <v>#REF!</v>
      </c>
      <c r="K96" s="1" t="b">
        <f>AND(CCDATA[[#This Row],[Date]]&gt;'Dashboard Requirement hints'!$I$11,CCDATA[[#This Row],[Date]]&lt;'Dashboard Requirement hints'!$I$11+7)</f>
        <v>1</v>
      </c>
    </row>
    <row r="97" spans="1:11" x14ac:dyDescent="0.25">
      <c r="A97" s="7" t="s">
        <v>1683</v>
      </c>
      <c r="B97" s="4">
        <v>42399.608999999997</v>
      </c>
      <c r="C97" s="5" t="s">
        <v>1792</v>
      </c>
      <c r="D97" s="2" t="s">
        <v>1782</v>
      </c>
      <c r="E97" s="2" t="s">
        <v>1784</v>
      </c>
      <c r="F97" s="2" t="s">
        <v>1784</v>
      </c>
      <c r="G97" s="2">
        <v>33</v>
      </c>
      <c r="H97" s="6">
        <v>3.1842494325181941E-3</v>
      </c>
      <c r="I97" s="3">
        <v>3</v>
      </c>
      <c r="J97" s="11" t="e">
        <f>AND(CCDATA[[#This Row],[Date]]&gt;='Dashboard Requirement hints'!#REF!,CCDATA[[#This Row],[Date]]&lt;'Dashboard Requirement hints'!#REF!+7)</f>
        <v>#REF!</v>
      </c>
      <c r="K97" s="1" t="b">
        <f>AND(CCDATA[[#This Row],[Date]]&gt;'Dashboard Requirement hints'!$I$11,CCDATA[[#This Row],[Date]]&lt;'Dashboard Requirement hints'!$I$11+7)</f>
        <v>1</v>
      </c>
    </row>
    <row r="98" spans="1:11" x14ac:dyDescent="0.25">
      <c r="A98" s="7" t="s">
        <v>1680</v>
      </c>
      <c r="B98" s="4">
        <v>42399.591</v>
      </c>
      <c r="C98" s="5" t="s">
        <v>1791</v>
      </c>
      <c r="D98" s="2" t="s">
        <v>1779</v>
      </c>
      <c r="E98" s="2" t="s">
        <v>1784</v>
      </c>
      <c r="F98" s="2" t="s">
        <v>1785</v>
      </c>
      <c r="G98" s="2">
        <v>122</v>
      </c>
      <c r="H98" s="6">
        <v>2.5020027102378123E-3</v>
      </c>
      <c r="I98" s="3">
        <v>3</v>
      </c>
      <c r="J98" s="11" t="e">
        <f>AND(CCDATA[[#This Row],[Date]]&gt;='Dashboard Requirement hints'!#REF!,CCDATA[[#This Row],[Date]]&lt;'Dashboard Requirement hints'!#REF!+7)</f>
        <v>#REF!</v>
      </c>
      <c r="K98" s="1" t="b">
        <f>AND(CCDATA[[#This Row],[Date]]&gt;'Dashboard Requirement hints'!$I$11,CCDATA[[#This Row],[Date]]&lt;'Dashboard Requirement hints'!$I$11+7)</f>
        <v>1</v>
      </c>
    </row>
    <row r="99" spans="1:11" x14ac:dyDescent="0.25">
      <c r="A99" s="7" t="s">
        <v>1681</v>
      </c>
      <c r="B99" s="4">
        <v>42399.591</v>
      </c>
      <c r="C99" s="5" t="s">
        <v>1789</v>
      </c>
      <c r="D99" s="2" t="s">
        <v>1780</v>
      </c>
      <c r="E99" s="2" t="s">
        <v>1784</v>
      </c>
      <c r="F99" s="2" t="s">
        <v>1784</v>
      </c>
      <c r="G99" s="2">
        <v>78</v>
      </c>
      <c r="H99" s="6">
        <v>3.9468973747779652E-3</v>
      </c>
      <c r="I99" s="3">
        <v>2</v>
      </c>
      <c r="J99" s="11" t="e">
        <f>AND(CCDATA[[#This Row],[Date]]&gt;='Dashboard Requirement hints'!#REF!,CCDATA[[#This Row],[Date]]&lt;'Dashboard Requirement hints'!#REF!+7)</f>
        <v>#REF!</v>
      </c>
      <c r="K99" s="1" t="b">
        <f>AND(CCDATA[[#This Row],[Date]]&gt;'Dashboard Requirement hints'!$I$11,CCDATA[[#This Row],[Date]]&lt;'Dashboard Requirement hints'!$I$11+7)</f>
        <v>1</v>
      </c>
    </row>
    <row r="100" spans="1:11" x14ac:dyDescent="0.25">
      <c r="A100" s="7" t="s">
        <v>1678</v>
      </c>
      <c r="B100" s="4">
        <v>42399.59</v>
      </c>
      <c r="C100" s="5" t="s">
        <v>1791</v>
      </c>
      <c r="D100" s="2" t="s">
        <v>1781</v>
      </c>
      <c r="E100" s="2" t="s">
        <v>1784</v>
      </c>
      <c r="F100" s="2" t="s">
        <v>1784</v>
      </c>
      <c r="G100" s="2">
        <v>85</v>
      </c>
      <c r="H100" s="6">
        <v>2.1348350914573498E-3</v>
      </c>
      <c r="I100" s="3">
        <v>4</v>
      </c>
      <c r="J100" s="11" t="e">
        <f>AND(CCDATA[[#This Row],[Date]]&gt;='Dashboard Requirement hints'!#REF!,CCDATA[[#This Row],[Date]]&lt;'Dashboard Requirement hints'!#REF!+7)</f>
        <v>#REF!</v>
      </c>
      <c r="K100" s="1" t="b">
        <f>AND(CCDATA[[#This Row],[Date]]&gt;'Dashboard Requirement hints'!$I$11,CCDATA[[#This Row],[Date]]&lt;'Dashboard Requirement hints'!$I$11+7)</f>
        <v>1</v>
      </c>
    </row>
    <row r="101" spans="1:11" x14ac:dyDescent="0.25">
      <c r="A101" s="7" t="s">
        <v>1679</v>
      </c>
      <c r="B101" s="4">
        <v>42399.59</v>
      </c>
      <c r="C101" s="5" t="s">
        <v>1791</v>
      </c>
      <c r="D101" s="2" t="s">
        <v>1779</v>
      </c>
      <c r="E101" s="2" t="s">
        <v>1785</v>
      </c>
      <c r="F101" s="2" t="s">
        <v>1785</v>
      </c>
      <c r="G101" s="2" t="s">
        <v>1786</v>
      </c>
      <c r="H101" s="6" t="s">
        <v>1786</v>
      </c>
      <c r="I101" s="3" t="s">
        <v>1786</v>
      </c>
      <c r="J101" s="11" t="e">
        <f>AND(CCDATA[[#This Row],[Date]]&gt;='Dashboard Requirement hints'!#REF!,CCDATA[[#This Row],[Date]]&lt;'Dashboard Requirement hints'!#REF!+7)</f>
        <v>#REF!</v>
      </c>
      <c r="K101" s="1" t="b">
        <f>AND(CCDATA[[#This Row],[Date]]&gt;'Dashboard Requirement hints'!$I$11,CCDATA[[#This Row],[Date]]&lt;'Dashboard Requirement hints'!$I$11+7)</f>
        <v>1</v>
      </c>
    </row>
    <row r="102" spans="1:11" x14ac:dyDescent="0.25">
      <c r="A102" s="7" t="s">
        <v>1676</v>
      </c>
      <c r="B102" s="4">
        <v>42399.584000000003</v>
      </c>
      <c r="C102" s="5" t="s">
        <v>1787</v>
      </c>
      <c r="D102" s="2" t="s">
        <v>1780</v>
      </c>
      <c r="E102" s="2" t="s">
        <v>1784</v>
      </c>
      <c r="F102" s="2" t="s">
        <v>1785</v>
      </c>
      <c r="G102" s="2">
        <v>19</v>
      </c>
      <c r="H102" s="6">
        <v>1.5733767064877125E-3</v>
      </c>
      <c r="I102" s="3">
        <v>4</v>
      </c>
      <c r="J102" s="11" t="e">
        <f>AND(CCDATA[[#This Row],[Date]]&gt;='Dashboard Requirement hints'!#REF!,CCDATA[[#This Row],[Date]]&lt;'Dashboard Requirement hints'!#REF!+7)</f>
        <v>#REF!</v>
      </c>
      <c r="K102" s="1" t="b">
        <f>AND(CCDATA[[#This Row],[Date]]&gt;'Dashboard Requirement hints'!$I$11,CCDATA[[#This Row],[Date]]&lt;'Dashboard Requirement hints'!$I$11+7)</f>
        <v>1</v>
      </c>
    </row>
    <row r="103" spans="1:11" x14ac:dyDescent="0.25">
      <c r="A103" s="7" t="s">
        <v>1677</v>
      </c>
      <c r="B103" s="4">
        <v>42399.584000000003</v>
      </c>
      <c r="C103" s="5" t="s">
        <v>1787</v>
      </c>
      <c r="D103" s="2" t="s">
        <v>1779</v>
      </c>
      <c r="E103" s="2" t="s">
        <v>1785</v>
      </c>
      <c r="F103" s="2" t="s">
        <v>1785</v>
      </c>
      <c r="G103" s="2" t="s">
        <v>1786</v>
      </c>
      <c r="H103" s="6" t="s">
        <v>1786</v>
      </c>
      <c r="I103" s="3" t="s">
        <v>1786</v>
      </c>
      <c r="J103" s="11" t="e">
        <f>AND(CCDATA[[#This Row],[Date]]&gt;='Dashboard Requirement hints'!#REF!,CCDATA[[#This Row],[Date]]&lt;'Dashboard Requirement hints'!#REF!+7)</f>
        <v>#REF!</v>
      </c>
      <c r="K103" s="1" t="b">
        <f>AND(CCDATA[[#This Row],[Date]]&gt;'Dashboard Requirement hints'!$I$11,CCDATA[[#This Row],[Date]]&lt;'Dashboard Requirement hints'!$I$11+7)</f>
        <v>1</v>
      </c>
    </row>
    <row r="104" spans="1:11" x14ac:dyDescent="0.25">
      <c r="A104" s="7" t="s">
        <v>1674</v>
      </c>
      <c r="B104" s="4">
        <v>42399.569000000003</v>
      </c>
      <c r="C104" s="5" t="s">
        <v>1789</v>
      </c>
      <c r="D104" s="2" t="s">
        <v>1783</v>
      </c>
      <c r="E104" s="2" t="s">
        <v>1784</v>
      </c>
      <c r="F104" s="2" t="s">
        <v>1784</v>
      </c>
      <c r="G104" s="2">
        <v>88</v>
      </c>
      <c r="H104" s="6">
        <v>4.3066827899611625E-3</v>
      </c>
      <c r="I104" s="3">
        <v>5</v>
      </c>
      <c r="J104" s="11" t="e">
        <f>AND(CCDATA[[#This Row],[Date]]&gt;='Dashboard Requirement hints'!#REF!,CCDATA[[#This Row],[Date]]&lt;'Dashboard Requirement hints'!#REF!+7)</f>
        <v>#REF!</v>
      </c>
      <c r="K104" s="1" t="b">
        <f>AND(CCDATA[[#This Row],[Date]]&gt;'Dashboard Requirement hints'!$I$11,CCDATA[[#This Row],[Date]]&lt;'Dashboard Requirement hints'!$I$11+7)</f>
        <v>1</v>
      </c>
    </row>
    <row r="105" spans="1:11" x14ac:dyDescent="0.25">
      <c r="A105" s="7" t="s">
        <v>1675</v>
      </c>
      <c r="B105" s="4">
        <v>42399.569000000003</v>
      </c>
      <c r="C105" s="5" t="s">
        <v>1790</v>
      </c>
      <c r="D105" s="2" t="s">
        <v>1780</v>
      </c>
      <c r="E105" s="2" t="s">
        <v>1784</v>
      </c>
      <c r="F105" s="2" t="s">
        <v>1785</v>
      </c>
      <c r="G105" s="2">
        <v>45</v>
      </c>
      <c r="H105" s="6">
        <v>4.7401844554720149E-3</v>
      </c>
      <c r="I105" s="3">
        <v>4</v>
      </c>
      <c r="J105" s="11" t="e">
        <f>AND(CCDATA[[#This Row],[Date]]&gt;='Dashboard Requirement hints'!#REF!,CCDATA[[#This Row],[Date]]&lt;'Dashboard Requirement hints'!#REF!+7)</f>
        <v>#REF!</v>
      </c>
      <c r="K105" s="1" t="b">
        <f>AND(CCDATA[[#This Row],[Date]]&gt;'Dashboard Requirement hints'!$I$11,CCDATA[[#This Row],[Date]]&lt;'Dashboard Requirement hints'!$I$11+7)</f>
        <v>1</v>
      </c>
    </row>
    <row r="106" spans="1:11" x14ac:dyDescent="0.25">
      <c r="A106" s="7" t="s">
        <v>1672</v>
      </c>
      <c r="B106" s="4">
        <v>42399.544000000002</v>
      </c>
      <c r="C106" s="5" t="s">
        <v>1790</v>
      </c>
      <c r="D106" s="2" t="s">
        <v>1782</v>
      </c>
      <c r="E106" s="2" t="s">
        <v>1784</v>
      </c>
      <c r="F106" s="2" t="s">
        <v>1784</v>
      </c>
      <c r="G106" s="2">
        <v>17</v>
      </c>
      <c r="H106" s="6">
        <v>2.5454564916011627E-3</v>
      </c>
      <c r="I106" s="3">
        <v>5</v>
      </c>
      <c r="J106" s="11" t="e">
        <f>AND(CCDATA[[#This Row],[Date]]&gt;='Dashboard Requirement hints'!#REF!,CCDATA[[#This Row],[Date]]&lt;'Dashboard Requirement hints'!#REF!+7)</f>
        <v>#REF!</v>
      </c>
      <c r="K106" s="1" t="b">
        <f>AND(CCDATA[[#This Row],[Date]]&gt;'Dashboard Requirement hints'!$I$11,CCDATA[[#This Row],[Date]]&lt;'Dashboard Requirement hints'!$I$11+7)</f>
        <v>1</v>
      </c>
    </row>
    <row r="107" spans="1:11" x14ac:dyDescent="0.25">
      <c r="A107" s="7" t="s">
        <v>1673</v>
      </c>
      <c r="B107" s="4">
        <v>42399.544000000002</v>
      </c>
      <c r="C107" s="5" t="s">
        <v>1789</v>
      </c>
      <c r="D107" s="2" t="s">
        <v>1780</v>
      </c>
      <c r="E107" s="2" t="s">
        <v>1784</v>
      </c>
      <c r="F107" s="2" t="s">
        <v>1784</v>
      </c>
      <c r="G107" s="2">
        <v>27</v>
      </c>
      <c r="H107" s="6">
        <v>1.9314857682564417E-3</v>
      </c>
      <c r="I107" s="3">
        <v>5</v>
      </c>
      <c r="J107" s="11" t="e">
        <f>AND(CCDATA[[#This Row],[Date]]&gt;='Dashboard Requirement hints'!#REF!,CCDATA[[#This Row],[Date]]&lt;'Dashboard Requirement hints'!#REF!+7)</f>
        <v>#REF!</v>
      </c>
      <c r="K107" s="1" t="b">
        <f>AND(CCDATA[[#This Row],[Date]]&gt;'Dashboard Requirement hints'!$I$11,CCDATA[[#This Row],[Date]]&lt;'Dashboard Requirement hints'!$I$11+7)</f>
        <v>1</v>
      </c>
    </row>
    <row r="108" spans="1:11" x14ac:dyDescent="0.25">
      <c r="A108" s="7" t="s">
        <v>1670</v>
      </c>
      <c r="B108" s="4">
        <v>42399.536</v>
      </c>
      <c r="C108" s="5" t="s">
        <v>1790</v>
      </c>
      <c r="D108" s="2" t="s">
        <v>1779</v>
      </c>
      <c r="E108" s="2" t="s">
        <v>1784</v>
      </c>
      <c r="F108" s="2" t="s">
        <v>1784</v>
      </c>
      <c r="G108" s="2">
        <v>16</v>
      </c>
      <c r="H108" s="6">
        <v>2.8721892519166926E-3</v>
      </c>
      <c r="I108" s="3">
        <v>1</v>
      </c>
      <c r="J108" s="11" t="e">
        <f>AND(CCDATA[[#This Row],[Date]]&gt;='Dashboard Requirement hints'!#REF!,CCDATA[[#This Row],[Date]]&lt;'Dashboard Requirement hints'!#REF!+7)</f>
        <v>#REF!</v>
      </c>
      <c r="K108" s="1" t="b">
        <f>AND(CCDATA[[#This Row],[Date]]&gt;'Dashboard Requirement hints'!$I$11,CCDATA[[#This Row],[Date]]&lt;'Dashboard Requirement hints'!$I$11+7)</f>
        <v>1</v>
      </c>
    </row>
    <row r="109" spans="1:11" x14ac:dyDescent="0.25">
      <c r="A109" s="7" t="s">
        <v>1671</v>
      </c>
      <c r="B109" s="4">
        <v>42399.536</v>
      </c>
      <c r="C109" s="5" t="s">
        <v>1788</v>
      </c>
      <c r="D109" s="2" t="s">
        <v>1780</v>
      </c>
      <c r="E109" s="2" t="s">
        <v>1784</v>
      </c>
      <c r="F109" s="2" t="s">
        <v>1784</v>
      </c>
      <c r="G109" s="2">
        <v>43</v>
      </c>
      <c r="H109" s="6">
        <v>1.3215085426310778E-3</v>
      </c>
      <c r="I109" s="3">
        <v>1</v>
      </c>
      <c r="J109" s="11" t="e">
        <f>AND(CCDATA[[#This Row],[Date]]&gt;='Dashboard Requirement hints'!#REF!,CCDATA[[#This Row],[Date]]&lt;'Dashboard Requirement hints'!#REF!+7)</f>
        <v>#REF!</v>
      </c>
      <c r="K109" s="1" t="b">
        <f>AND(CCDATA[[#This Row],[Date]]&gt;'Dashboard Requirement hints'!$I$11,CCDATA[[#This Row],[Date]]&lt;'Dashboard Requirement hints'!$I$11+7)</f>
        <v>1</v>
      </c>
    </row>
    <row r="110" spans="1:11" x14ac:dyDescent="0.25">
      <c r="A110" s="7" t="s">
        <v>1668</v>
      </c>
      <c r="B110" s="4">
        <v>42399.534</v>
      </c>
      <c r="C110" s="5" t="s">
        <v>1791</v>
      </c>
      <c r="D110" s="2" t="s">
        <v>1779</v>
      </c>
      <c r="E110" s="2" t="s">
        <v>1784</v>
      </c>
      <c r="F110" s="2" t="s">
        <v>1784</v>
      </c>
      <c r="G110" s="2">
        <v>116</v>
      </c>
      <c r="H110" s="6">
        <v>4.3122977558951092E-3</v>
      </c>
      <c r="I110" s="3">
        <v>4</v>
      </c>
      <c r="J110" s="11" t="e">
        <f>AND(CCDATA[[#This Row],[Date]]&gt;='Dashboard Requirement hints'!#REF!,CCDATA[[#This Row],[Date]]&lt;'Dashboard Requirement hints'!#REF!+7)</f>
        <v>#REF!</v>
      </c>
      <c r="K110" s="1" t="b">
        <f>AND(CCDATA[[#This Row],[Date]]&gt;'Dashboard Requirement hints'!$I$11,CCDATA[[#This Row],[Date]]&lt;'Dashboard Requirement hints'!$I$11+7)</f>
        <v>1</v>
      </c>
    </row>
    <row r="111" spans="1:11" x14ac:dyDescent="0.25">
      <c r="A111" s="7" t="s">
        <v>1669</v>
      </c>
      <c r="B111" s="4">
        <v>42399.534</v>
      </c>
      <c r="C111" s="5" t="s">
        <v>1789</v>
      </c>
      <c r="D111" s="2" t="s">
        <v>1779</v>
      </c>
      <c r="E111" s="2" t="s">
        <v>1784</v>
      </c>
      <c r="F111" s="2" t="s">
        <v>1785</v>
      </c>
      <c r="G111" s="2">
        <v>98</v>
      </c>
      <c r="H111" s="6">
        <v>4.2959252679080724E-3</v>
      </c>
      <c r="I111" s="3">
        <v>5</v>
      </c>
      <c r="J111" s="11" t="e">
        <f>AND(CCDATA[[#This Row],[Date]]&gt;='Dashboard Requirement hints'!#REF!,CCDATA[[#This Row],[Date]]&lt;'Dashboard Requirement hints'!#REF!+7)</f>
        <v>#REF!</v>
      </c>
      <c r="K111" s="1" t="b">
        <f>AND(CCDATA[[#This Row],[Date]]&gt;'Dashboard Requirement hints'!$I$11,CCDATA[[#This Row],[Date]]&lt;'Dashboard Requirement hints'!$I$11+7)</f>
        <v>1</v>
      </c>
    </row>
    <row r="112" spans="1:11" x14ac:dyDescent="0.25">
      <c r="A112" s="7" t="s">
        <v>1666</v>
      </c>
      <c r="B112" s="4">
        <v>42399.531000000003</v>
      </c>
      <c r="C112" s="5" t="s">
        <v>1793</v>
      </c>
      <c r="D112" s="2" t="s">
        <v>1783</v>
      </c>
      <c r="E112" s="2" t="s">
        <v>1784</v>
      </c>
      <c r="F112" s="2" t="s">
        <v>1784</v>
      </c>
      <c r="G112" s="2">
        <v>41</v>
      </c>
      <c r="H112" s="6">
        <v>1.0159911276664928E-3</v>
      </c>
      <c r="I112" s="3">
        <v>3</v>
      </c>
      <c r="J112" s="11" t="e">
        <f>AND(CCDATA[[#This Row],[Date]]&gt;='Dashboard Requirement hints'!#REF!,CCDATA[[#This Row],[Date]]&lt;'Dashboard Requirement hints'!#REF!+7)</f>
        <v>#REF!</v>
      </c>
      <c r="K112" s="1" t="b">
        <f>AND(CCDATA[[#This Row],[Date]]&gt;'Dashboard Requirement hints'!$I$11,CCDATA[[#This Row],[Date]]&lt;'Dashboard Requirement hints'!$I$11+7)</f>
        <v>1</v>
      </c>
    </row>
    <row r="113" spans="1:11" x14ac:dyDescent="0.25">
      <c r="A113" s="7" t="s">
        <v>1667</v>
      </c>
      <c r="B113" s="4">
        <v>42399.531000000003</v>
      </c>
      <c r="C113" s="5" t="s">
        <v>1789</v>
      </c>
      <c r="D113" s="2" t="s">
        <v>1782</v>
      </c>
      <c r="E113" s="2" t="s">
        <v>1784</v>
      </c>
      <c r="F113" s="2" t="s">
        <v>1784</v>
      </c>
      <c r="G113" s="2">
        <v>69</v>
      </c>
      <c r="H113" s="6">
        <v>4.8349969079324092E-3</v>
      </c>
      <c r="I113" s="3">
        <v>2</v>
      </c>
      <c r="J113" s="11" t="e">
        <f>AND(CCDATA[[#This Row],[Date]]&gt;='Dashboard Requirement hints'!#REF!,CCDATA[[#This Row],[Date]]&lt;'Dashboard Requirement hints'!#REF!+7)</f>
        <v>#REF!</v>
      </c>
      <c r="K113" s="1" t="b">
        <f>AND(CCDATA[[#This Row],[Date]]&gt;'Dashboard Requirement hints'!$I$11,CCDATA[[#This Row],[Date]]&lt;'Dashboard Requirement hints'!$I$11+7)</f>
        <v>1</v>
      </c>
    </row>
    <row r="114" spans="1:11" x14ac:dyDescent="0.25">
      <c r="A114" s="7" t="s">
        <v>1664</v>
      </c>
      <c r="B114" s="4">
        <v>42399.527999999998</v>
      </c>
      <c r="C114" s="5" t="s">
        <v>1788</v>
      </c>
      <c r="D114" s="2" t="s">
        <v>1783</v>
      </c>
      <c r="E114" s="2" t="s">
        <v>1784</v>
      </c>
      <c r="F114" s="2" t="s">
        <v>1784</v>
      </c>
      <c r="G114" s="2">
        <v>13</v>
      </c>
      <c r="H114" s="6">
        <v>1.4218569504038121E-3</v>
      </c>
      <c r="I114" s="3">
        <v>4</v>
      </c>
      <c r="J114" s="11" t="e">
        <f>AND(CCDATA[[#This Row],[Date]]&gt;='Dashboard Requirement hints'!#REF!,CCDATA[[#This Row],[Date]]&lt;'Dashboard Requirement hints'!#REF!+7)</f>
        <v>#REF!</v>
      </c>
      <c r="K114" s="1" t="b">
        <f>AND(CCDATA[[#This Row],[Date]]&gt;'Dashboard Requirement hints'!$I$11,CCDATA[[#This Row],[Date]]&lt;'Dashboard Requirement hints'!$I$11+7)</f>
        <v>1</v>
      </c>
    </row>
    <row r="115" spans="1:11" x14ac:dyDescent="0.25">
      <c r="A115" s="7" t="s">
        <v>1665</v>
      </c>
      <c r="B115" s="4">
        <v>42399.527999999998</v>
      </c>
      <c r="C115" s="5" t="s">
        <v>1792</v>
      </c>
      <c r="D115" s="2" t="s">
        <v>1782</v>
      </c>
      <c r="E115" s="2" t="s">
        <v>1784</v>
      </c>
      <c r="F115" s="2" t="s">
        <v>1785</v>
      </c>
      <c r="G115" s="2">
        <v>91</v>
      </c>
      <c r="H115" s="6">
        <v>2.7930616373742548E-3</v>
      </c>
      <c r="I115" s="3">
        <v>3</v>
      </c>
      <c r="J115" s="11" t="e">
        <f>AND(CCDATA[[#This Row],[Date]]&gt;='Dashboard Requirement hints'!#REF!,CCDATA[[#This Row],[Date]]&lt;'Dashboard Requirement hints'!#REF!+7)</f>
        <v>#REF!</v>
      </c>
      <c r="K115" s="1" t="b">
        <f>AND(CCDATA[[#This Row],[Date]]&gt;'Dashboard Requirement hints'!$I$11,CCDATA[[#This Row],[Date]]&lt;'Dashboard Requirement hints'!$I$11+7)</f>
        <v>1</v>
      </c>
    </row>
    <row r="116" spans="1:11" x14ac:dyDescent="0.25">
      <c r="A116" s="7" t="s">
        <v>1662</v>
      </c>
      <c r="B116" s="4">
        <v>42399.525999999998</v>
      </c>
      <c r="C116" s="5" t="s">
        <v>1790</v>
      </c>
      <c r="D116" s="2" t="s">
        <v>1781</v>
      </c>
      <c r="E116" s="2" t="s">
        <v>1784</v>
      </c>
      <c r="F116" s="2" t="s">
        <v>1784</v>
      </c>
      <c r="G116" s="2">
        <v>32</v>
      </c>
      <c r="H116" s="6">
        <v>1.4461532896508466E-3</v>
      </c>
      <c r="I116" s="3">
        <v>4</v>
      </c>
      <c r="J116" s="11" t="e">
        <f>AND(CCDATA[[#This Row],[Date]]&gt;='Dashboard Requirement hints'!#REF!,CCDATA[[#This Row],[Date]]&lt;'Dashboard Requirement hints'!#REF!+7)</f>
        <v>#REF!</v>
      </c>
      <c r="K116" s="1" t="b">
        <f>AND(CCDATA[[#This Row],[Date]]&gt;'Dashboard Requirement hints'!$I$11,CCDATA[[#This Row],[Date]]&lt;'Dashboard Requirement hints'!$I$11+7)</f>
        <v>1</v>
      </c>
    </row>
    <row r="117" spans="1:11" x14ac:dyDescent="0.25">
      <c r="A117" s="7" t="s">
        <v>1663</v>
      </c>
      <c r="B117" s="4">
        <v>42399.525999999998</v>
      </c>
      <c r="C117" s="5" t="s">
        <v>1788</v>
      </c>
      <c r="D117" s="2" t="s">
        <v>1781</v>
      </c>
      <c r="E117" s="2" t="s">
        <v>1785</v>
      </c>
      <c r="F117" s="2" t="s">
        <v>1785</v>
      </c>
      <c r="G117" s="2" t="s">
        <v>1786</v>
      </c>
      <c r="H117" s="6" t="s">
        <v>1786</v>
      </c>
      <c r="I117" s="3" t="s">
        <v>1786</v>
      </c>
      <c r="J117" s="11" t="e">
        <f>AND(CCDATA[[#This Row],[Date]]&gt;='Dashboard Requirement hints'!#REF!,CCDATA[[#This Row],[Date]]&lt;'Dashboard Requirement hints'!#REF!+7)</f>
        <v>#REF!</v>
      </c>
      <c r="K117" s="1" t="b">
        <f>AND(CCDATA[[#This Row],[Date]]&gt;'Dashboard Requirement hints'!$I$11,CCDATA[[#This Row],[Date]]&lt;'Dashboard Requirement hints'!$I$11+7)</f>
        <v>1</v>
      </c>
    </row>
    <row r="118" spans="1:11" x14ac:dyDescent="0.25">
      <c r="A118" s="7" t="s">
        <v>1660</v>
      </c>
      <c r="B118" s="4">
        <v>42399.516000000003</v>
      </c>
      <c r="C118" s="5" t="s">
        <v>1790</v>
      </c>
      <c r="D118" s="2" t="s">
        <v>1779</v>
      </c>
      <c r="E118" s="2" t="s">
        <v>1784</v>
      </c>
      <c r="F118" s="2" t="s">
        <v>1784</v>
      </c>
      <c r="G118" s="2">
        <v>13</v>
      </c>
      <c r="H118" s="6">
        <v>4.0575753592580425E-3</v>
      </c>
      <c r="I118" s="3">
        <v>3</v>
      </c>
      <c r="J118" s="11" t="e">
        <f>AND(CCDATA[[#This Row],[Date]]&gt;='Dashboard Requirement hints'!#REF!,CCDATA[[#This Row],[Date]]&lt;'Dashboard Requirement hints'!#REF!+7)</f>
        <v>#REF!</v>
      </c>
      <c r="K118" s="1" t="b">
        <f>AND(CCDATA[[#This Row],[Date]]&gt;'Dashboard Requirement hints'!$I$11,CCDATA[[#This Row],[Date]]&lt;'Dashboard Requirement hints'!$I$11+7)</f>
        <v>1</v>
      </c>
    </row>
    <row r="119" spans="1:11" x14ac:dyDescent="0.25">
      <c r="A119" s="7" t="s">
        <v>1661</v>
      </c>
      <c r="B119" s="4">
        <v>42399.516000000003</v>
      </c>
      <c r="C119" s="5" t="s">
        <v>1794</v>
      </c>
      <c r="D119" s="2" t="s">
        <v>1781</v>
      </c>
      <c r="E119" s="2" t="s">
        <v>1784</v>
      </c>
      <c r="F119" s="2" t="s">
        <v>1784</v>
      </c>
      <c r="G119" s="2">
        <v>78</v>
      </c>
      <c r="H119" s="6">
        <v>3.1662406224670049E-3</v>
      </c>
      <c r="I119" s="3">
        <v>5</v>
      </c>
      <c r="J119" s="11" t="e">
        <f>AND(CCDATA[[#This Row],[Date]]&gt;='Dashboard Requirement hints'!#REF!,CCDATA[[#This Row],[Date]]&lt;'Dashboard Requirement hints'!#REF!+7)</f>
        <v>#REF!</v>
      </c>
      <c r="K119" s="1" t="b">
        <f>AND(CCDATA[[#This Row],[Date]]&gt;'Dashboard Requirement hints'!$I$11,CCDATA[[#This Row],[Date]]&lt;'Dashboard Requirement hints'!$I$11+7)</f>
        <v>1</v>
      </c>
    </row>
    <row r="120" spans="1:11" x14ac:dyDescent="0.25">
      <c r="A120" s="7" t="s">
        <v>1658</v>
      </c>
      <c r="B120" s="4">
        <v>42399.512000000002</v>
      </c>
      <c r="C120" s="5" t="s">
        <v>1794</v>
      </c>
      <c r="D120" s="2" t="s">
        <v>1782</v>
      </c>
      <c r="E120" s="2" t="s">
        <v>1784</v>
      </c>
      <c r="F120" s="2" t="s">
        <v>1784</v>
      </c>
      <c r="G120" s="2">
        <v>53</v>
      </c>
      <c r="H120" s="6">
        <v>9.6935406113137347E-4</v>
      </c>
      <c r="I120" s="3">
        <v>3</v>
      </c>
      <c r="J120" s="11" t="e">
        <f>AND(CCDATA[[#This Row],[Date]]&gt;='Dashboard Requirement hints'!#REF!,CCDATA[[#This Row],[Date]]&lt;'Dashboard Requirement hints'!#REF!+7)</f>
        <v>#REF!</v>
      </c>
      <c r="K120" s="1" t="b">
        <f>AND(CCDATA[[#This Row],[Date]]&gt;'Dashboard Requirement hints'!$I$11,CCDATA[[#This Row],[Date]]&lt;'Dashboard Requirement hints'!$I$11+7)</f>
        <v>1</v>
      </c>
    </row>
    <row r="121" spans="1:11" x14ac:dyDescent="0.25">
      <c r="A121" s="7" t="s">
        <v>1659</v>
      </c>
      <c r="B121" s="4">
        <v>42399.512000000002</v>
      </c>
      <c r="C121" s="5" t="s">
        <v>1791</v>
      </c>
      <c r="D121" s="2" t="s">
        <v>1783</v>
      </c>
      <c r="E121" s="2" t="s">
        <v>1784</v>
      </c>
      <c r="F121" s="2" t="s">
        <v>1784</v>
      </c>
      <c r="G121" s="2">
        <v>52</v>
      </c>
      <c r="H121" s="6">
        <v>4.2873904278425681E-3</v>
      </c>
      <c r="I121" s="3">
        <v>3</v>
      </c>
      <c r="J121" s="11" t="e">
        <f>AND(CCDATA[[#This Row],[Date]]&gt;='Dashboard Requirement hints'!#REF!,CCDATA[[#This Row],[Date]]&lt;'Dashboard Requirement hints'!#REF!+7)</f>
        <v>#REF!</v>
      </c>
      <c r="K121" s="1" t="b">
        <f>AND(CCDATA[[#This Row],[Date]]&gt;'Dashboard Requirement hints'!$I$11,CCDATA[[#This Row],[Date]]&lt;'Dashboard Requirement hints'!$I$11+7)</f>
        <v>1</v>
      </c>
    </row>
    <row r="122" spans="1:11" x14ac:dyDescent="0.25">
      <c r="A122" s="7" t="s">
        <v>1656</v>
      </c>
      <c r="B122" s="4">
        <v>42399.495000000003</v>
      </c>
      <c r="C122" s="5" t="s">
        <v>1793</v>
      </c>
      <c r="D122" s="2" t="s">
        <v>1780</v>
      </c>
      <c r="E122" s="2" t="s">
        <v>1784</v>
      </c>
      <c r="F122" s="2" t="s">
        <v>1784</v>
      </c>
      <c r="G122" s="2">
        <v>118</v>
      </c>
      <c r="H122" s="6">
        <v>1.5431105376219844E-3</v>
      </c>
      <c r="I122" s="3">
        <v>4</v>
      </c>
      <c r="J122" s="11" t="e">
        <f>AND(CCDATA[[#This Row],[Date]]&gt;='Dashboard Requirement hints'!#REF!,CCDATA[[#This Row],[Date]]&lt;'Dashboard Requirement hints'!#REF!+7)</f>
        <v>#REF!</v>
      </c>
      <c r="K122" s="1" t="b">
        <f>AND(CCDATA[[#This Row],[Date]]&gt;'Dashboard Requirement hints'!$I$11,CCDATA[[#This Row],[Date]]&lt;'Dashboard Requirement hints'!$I$11+7)</f>
        <v>1</v>
      </c>
    </row>
    <row r="123" spans="1:11" x14ac:dyDescent="0.25">
      <c r="A123" s="7" t="s">
        <v>1657</v>
      </c>
      <c r="B123" s="4">
        <v>42399.495000000003</v>
      </c>
      <c r="C123" s="5" t="s">
        <v>1788</v>
      </c>
      <c r="D123" s="2" t="s">
        <v>1783</v>
      </c>
      <c r="E123" s="2" t="s">
        <v>1784</v>
      </c>
      <c r="F123" s="2" t="s">
        <v>1785</v>
      </c>
      <c r="G123" s="2">
        <v>68</v>
      </c>
      <c r="H123" s="6">
        <v>1.8338847129764013E-3</v>
      </c>
      <c r="I123" s="3">
        <v>2</v>
      </c>
      <c r="J123" s="11" t="e">
        <f>AND(CCDATA[[#This Row],[Date]]&gt;='Dashboard Requirement hints'!#REF!,CCDATA[[#This Row],[Date]]&lt;'Dashboard Requirement hints'!#REF!+7)</f>
        <v>#REF!</v>
      </c>
      <c r="K123" s="1" t="b">
        <f>AND(CCDATA[[#This Row],[Date]]&gt;'Dashboard Requirement hints'!$I$11,CCDATA[[#This Row],[Date]]&lt;'Dashboard Requirement hints'!$I$11+7)</f>
        <v>1</v>
      </c>
    </row>
    <row r="124" spans="1:11" x14ac:dyDescent="0.25">
      <c r="A124" s="7" t="s">
        <v>1654</v>
      </c>
      <c r="B124" s="4">
        <v>42399.476999999999</v>
      </c>
      <c r="C124" s="5" t="s">
        <v>1793</v>
      </c>
      <c r="D124" s="2" t="s">
        <v>1781</v>
      </c>
      <c r="E124" s="2" t="s">
        <v>1784</v>
      </c>
      <c r="F124" s="2" t="s">
        <v>1784</v>
      </c>
      <c r="G124" s="2">
        <v>79</v>
      </c>
      <c r="H124" s="6">
        <v>3.1717402272514236E-3</v>
      </c>
      <c r="I124" s="3">
        <v>4</v>
      </c>
      <c r="J124" s="11" t="e">
        <f>AND(CCDATA[[#This Row],[Date]]&gt;='Dashboard Requirement hints'!#REF!,CCDATA[[#This Row],[Date]]&lt;'Dashboard Requirement hints'!#REF!+7)</f>
        <v>#REF!</v>
      </c>
      <c r="K124" s="1" t="b">
        <f>AND(CCDATA[[#This Row],[Date]]&gt;'Dashboard Requirement hints'!$I$11,CCDATA[[#This Row],[Date]]&lt;'Dashboard Requirement hints'!$I$11+7)</f>
        <v>1</v>
      </c>
    </row>
    <row r="125" spans="1:11" x14ac:dyDescent="0.25">
      <c r="A125" s="7" t="s">
        <v>1655</v>
      </c>
      <c r="B125" s="4">
        <v>42399.476999999999</v>
      </c>
      <c r="C125" s="5" t="s">
        <v>1791</v>
      </c>
      <c r="D125" s="2" t="s">
        <v>1781</v>
      </c>
      <c r="E125" s="2" t="s">
        <v>1784</v>
      </c>
      <c r="F125" s="2" t="s">
        <v>1785</v>
      </c>
      <c r="G125" s="2">
        <v>94</v>
      </c>
      <c r="H125" s="6">
        <v>4.8190583037541661E-3</v>
      </c>
      <c r="I125" s="3">
        <v>5</v>
      </c>
      <c r="J125" s="11" t="e">
        <f>AND(CCDATA[[#This Row],[Date]]&gt;='Dashboard Requirement hints'!#REF!,CCDATA[[#This Row],[Date]]&lt;'Dashboard Requirement hints'!#REF!+7)</f>
        <v>#REF!</v>
      </c>
      <c r="K125" s="1" t="b">
        <f>AND(CCDATA[[#This Row],[Date]]&gt;'Dashboard Requirement hints'!$I$11,CCDATA[[#This Row],[Date]]&lt;'Dashboard Requirement hints'!$I$11+7)</f>
        <v>1</v>
      </c>
    </row>
    <row r="126" spans="1:11" x14ac:dyDescent="0.25">
      <c r="A126" s="7" t="s">
        <v>1652</v>
      </c>
      <c r="B126" s="4">
        <v>42399.466999999997</v>
      </c>
      <c r="C126" s="5" t="s">
        <v>1790</v>
      </c>
      <c r="D126" s="2" t="s">
        <v>1782</v>
      </c>
      <c r="E126" s="2" t="s">
        <v>1785</v>
      </c>
      <c r="F126" s="2" t="s">
        <v>1785</v>
      </c>
      <c r="G126" s="2" t="s">
        <v>1786</v>
      </c>
      <c r="H126" s="6" t="s">
        <v>1786</v>
      </c>
      <c r="I126" s="3" t="s">
        <v>1786</v>
      </c>
      <c r="J126" s="11" t="e">
        <f>AND(CCDATA[[#This Row],[Date]]&gt;='Dashboard Requirement hints'!#REF!,CCDATA[[#This Row],[Date]]&lt;'Dashboard Requirement hints'!#REF!+7)</f>
        <v>#REF!</v>
      </c>
      <c r="K126" s="1" t="b">
        <f>AND(CCDATA[[#This Row],[Date]]&gt;'Dashboard Requirement hints'!$I$11,CCDATA[[#This Row],[Date]]&lt;'Dashboard Requirement hints'!$I$11+7)</f>
        <v>1</v>
      </c>
    </row>
    <row r="127" spans="1:11" x14ac:dyDescent="0.25">
      <c r="A127" s="7" t="s">
        <v>1653</v>
      </c>
      <c r="B127" s="4">
        <v>42399.466999999997</v>
      </c>
      <c r="C127" s="5" t="s">
        <v>1793</v>
      </c>
      <c r="D127" s="2" t="s">
        <v>1780</v>
      </c>
      <c r="E127" s="2" t="s">
        <v>1784</v>
      </c>
      <c r="F127" s="2" t="s">
        <v>1784</v>
      </c>
      <c r="G127" s="2">
        <v>23</v>
      </c>
      <c r="H127" s="6">
        <v>4.1493108771870433E-3</v>
      </c>
      <c r="I127" s="3">
        <v>5</v>
      </c>
      <c r="J127" s="11" t="e">
        <f>AND(CCDATA[[#This Row],[Date]]&gt;='Dashboard Requirement hints'!#REF!,CCDATA[[#This Row],[Date]]&lt;'Dashboard Requirement hints'!#REF!+7)</f>
        <v>#REF!</v>
      </c>
      <c r="K127" s="1" t="b">
        <f>AND(CCDATA[[#This Row],[Date]]&gt;'Dashboard Requirement hints'!$I$11,CCDATA[[#This Row],[Date]]&lt;'Dashboard Requirement hints'!$I$11+7)</f>
        <v>1</v>
      </c>
    </row>
    <row r="128" spans="1:11" x14ac:dyDescent="0.25">
      <c r="A128" s="7" t="s">
        <v>1650</v>
      </c>
      <c r="B128" s="4">
        <v>42399.445</v>
      </c>
      <c r="C128" s="5" t="s">
        <v>1789</v>
      </c>
      <c r="D128" s="2" t="s">
        <v>1779</v>
      </c>
      <c r="E128" s="2" t="s">
        <v>1784</v>
      </c>
      <c r="F128" s="2" t="s">
        <v>1784</v>
      </c>
      <c r="G128" s="2">
        <v>22</v>
      </c>
      <c r="H128" s="6">
        <v>4.9523282756719236E-4</v>
      </c>
      <c r="I128" s="3">
        <v>3</v>
      </c>
      <c r="J128" s="11" t="e">
        <f>AND(CCDATA[[#This Row],[Date]]&gt;='Dashboard Requirement hints'!#REF!,CCDATA[[#This Row],[Date]]&lt;'Dashboard Requirement hints'!#REF!+7)</f>
        <v>#REF!</v>
      </c>
      <c r="K128" s="1" t="b">
        <f>AND(CCDATA[[#This Row],[Date]]&gt;'Dashboard Requirement hints'!$I$11,CCDATA[[#This Row],[Date]]&lt;'Dashboard Requirement hints'!$I$11+7)</f>
        <v>1</v>
      </c>
    </row>
    <row r="129" spans="1:11" x14ac:dyDescent="0.25">
      <c r="A129" s="7" t="s">
        <v>1651</v>
      </c>
      <c r="B129" s="4">
        <v>42399.445</v>
      </c>
      <c r="C129" s="5" t="s">
        <v>1794</v>
      </c>
      <c r="D129" s="2" t="s">
        <v>1779</v>
      </c>
      <c r="E129" s="2" t="s">
        <v>1784</v>
      </c>
      <c r="F129" s="2" t="s">
        <v>1784</v>
      </c>
      <c r="G129" s="2">
        <v>20</v>
      </c>
      <c r="H129" s="6">
        <v>3.4539992825301101E-3</v>
      </c>
      <c r="I129" s="3">
        <v>4</v>
      </c>
      <c r="J129" s="11" t="e">
        <f>AND(CCDATA[[#This Row],[Date]]&gt;='Dashboard Requirement hints'!#REF!,CCDATA[[#This Row],[Date]]&lt;'Dashboard Requirement hints'!#REF!+7)</f>
        <v>#REF!</v>
      </c>
      <c r="K129" s="1" t="b">
        <f>AND(CCDATA[[#This Row],[Date]]&gt;'Dashboard Requirement hints'!$I$11,CCDATA[[#This Row],[Date]]&lt;'Dashboard Requirement hints'!$I$11+7)</f>
        <v>1</v>
      </c>
    </row>
    <row r="130" spans="1:11" x14ac:dyDescent="0.25">
      <c r="A130" s="7" t="s">
        <v>1648</v>
      </c>
      <c r="B130" s="4">
        <v>42399.436000000002</v>
      </c>
      <c r="C130" s="5" t="s">
        <v>1793</v>
      </c>
      <c r="D130" s="2" t="s">
        <v>1780</v>
      </c>
      <c r="E130" s="2" t="s">
        <v>1784</v>
      </c>
      <c r="F130" s="2" t="s">
        <v>1784</v>
      </c>
      <c r="G130" s="2">
        <v>57</v>
      </c>
      <c r="H130" s="6">
        <v>3.0742602720238059E-3</v>
      </c>
      <c r="I130" s="3">
        <v>5</v>
      </c>
      <c r="J130" s="11" t="e">
        <f>AND(CCDATA[[#This Row],[Date]]&gt;='Dashboard Requirement hints'!#REF!,CCDATA[[#This Row],[Date]]&lt;'Dashboard Requirement hints'!#REF!+7)</f>
        <v>#REF!</v>
      </c>
      <c r="K130" s="1" t="b">
        <f>AND(CCDATA[[#This Row],[Date]]&gt;'Dashboard Requirement hints'!$I$11,CCDATA[[#This Row],[Date]]&lt;'Dashboard Requirement hints'!$I$11+7)</f>
        <v>1</v>
      </c>
    </row>
    <row r="131" spans="1:11" x14ac:dyDescent="0.25">
      <c r="A131" s="7" t="s">
        <v>1649</v>
      </c>
      <c r="B131" s="4">
        <v>42399.436000000002</v>
      </c>
      <c r="C131" s="5" t="s">
        <v>1788</v>
      </c>
      <c r="D131" s="2" t="s">
        <v>1782</v>
      </c>
      <c r="E131" s="2" t="s">
        <v>1784</v>
      </c>
      <c r="F131" s="2" t="s">
        <v>1784</v>
      </c>
      <c r="G131" s="2">
        <v>113</v>
      </c>
      <c r="H131" s="6">
        <v>1.7801989480071116E-3</v>
      </c>
      <c r="I131" s="3">
        <v>3</v>
      </c>
      <c r="J131" s="11" t="e">
        <f>AND(CCDATA[[#This Row],[Date]]&gt;='Dashboard Requirement hints'!#REF!,CCDATA[[#This Row],[Date]]&lt;'Dashboard Requirement hints'!#REF!+7)</f>
        <v>#REF!</v>
      </c>
      <c r="K131" s="1" t="b">
        <f>AND(CCDATA[[#This Row],[Date]]&gt;'Dashboard Requirement hints'!$I$11,CCDATA[[#This Row],[Date]]&lt;'Dashboard Requirement hints'!$I$11+7)</f>
        <v>1</v>
      </c>
    </row>
    <row r="132" spans="1:11" x14ac:dyDescent="0.25">
      <c r="A132" s="7" t="s">
        <v>1646</v>
      </c>
      <c r="B132" s="4">
        <v>42399.423000000003</v>
      </c>
      <c r="C132" s="5" t="s">
        <v>1792</v>
      </c>
      <c r="D132" s="2" t="s">
        <v>1780</v>
      </c>
      <c r="E132" s="2" t="s">
        <v>1784</v>
      </c>
      <c r="F132" s="2" t="s">
        <v>1784</v>
      </c>
      <c r="G132" s="2">
        <v>99</v>
      </c>
      <c r="H132" s="6">
        <v>1.7644074445095507E-3</v>
      </c>
      <c r="I132" s="3">
        <v>2</v>
      </c>
      <c r="J132" s="11" t="e">
        <f>AND(CCDATA[[#This Row],[Date]]&gt;='Dashboard Requirement hints'!#REF!,CCDATA[[#This Row],[Date]]&lt;'Dashboard Requirement hints'!#REF!+7)</f>
        <v>#REF!</v>
      </c>
      <c r="K132" s="1" t="b">
        <f>AND(CCDATA[[#This Row],[Date]]&gt;'Dashboard Requirement hints'!$I$11,CCDATA[[#This Row],[Date]]&lt;'Dashboard Requirement hints'!$I$11+7)</f>
        <v>1</v>
      </c>
    </row>
    <row r="133" spans="1:11" x14ac:dyDescent="0.25">
      <c r="A133" s="7" t="s">
        <v>1647</v>
      </c>
      <c r="B133" s="4">
        <v>42399.423000000003</v>
      </c>
      <c r="C133" s="5" t="s">
        <v>1787</v>
      </c>
      <c r="D133" s="2" t="s">
        <v>1779</v>
      </c>
      <c r="E133" s="2" t="s">
        <v>1784</v>
      </c>
      <c r="F133" s="2" t="s">
        <v>1784</v>
      </c>
      <c r="G133" s="2">
        <v>77</v>
      </c>
      <c r="H133" s="6">
        <v>3.0600841578531743E-3</v>
      </c>
      <c r="I133" s="3">
        <v>4</v>
      </c>
      <c r="J133" s="11" t="e">
        <f>AND(CCDATA[[#This Row],[Date]]&gt;='Dashboard Requirement hints'!#REF!,CCDATA[[#This Row],[Date]]&lt;'Dashboard Requirement hints'!#REF!+7)</f>
        <v>#REF!</v>
      </c>
      <c r="K133" s="1" t="b">
        <f>AND(CCDATA[[#This Row],[Date]]&gt;'Dashboard Requirement hints'!$I$11,CCDATA[[#This Row],[Date]]&lt;'Dashboard Requirement hints'!$I$11+7)</f>
        <v>1</v>
      </c>
    </row>
    <row r="134" spans="1:11" x14ac:dyDescent="0.25">
      <c r="A134" s="7" t="s">
        <v>1644</v>
      </c>
      <c r="B134" s="4">
        <v>42399.421999999999</v>
      </c>
      <c r="C134" s="5" t="s">
        <v>1791</v>
      </c>
      <c r="D134" s="2" t="s">
        <v>1780</v>
      </c>
      <c r="E134" s="2" t="s">
        <v>1784</v>
      </c>
      <c r="F134" s="2" t="s">
        <v>1784</v>
      </c>
      <c r="G134" s="2">
        <v>116</v>
      </c>
      <c r="H134" s="6">
        <v>2.4272170153538815E-3</v>
      </c>
      <c r="I134" s="3">
        <v>1</v>
      </c>
      <c r="J134" s="11" t="e">
        <f>AND(CCDATA[[#This Row],[Date]]&gt;='Dashboard Requirement hints'!#REF!,CCDATA[[#This Row],[Date]]&lt;'Dashboard Requirement hints'!#REF!+7)</f>
        <v>#REF!</v>
      </c>
      <c r="K134" s="1" t="b">
        <f>AND(CCDATA[[#This Row],[Date]]&gt;'Dashboard Requirement hints'!$I$11,CCDATA[[#This Row],[Date]]&lt;'Dashboard Requirement hints'!$I$11+7)</f>
        <v>1</v>
      </c>
    </row>
    <row r="135" spans="1:11" x14ac:dyDescent="0.25">
      <c r="A135" s="7" t="s">
        <v>1645</v>
      </c>
      <c r="B135" s="4">
        <v>42399.421999999999</v>
      </c>
      <c r="C135" s="5" t="s">
        <v>1787</v>
      </c>
      <c r="D135" s="2" t="s">
        <v>1782</v>
      </c>
      <c r="E135" s="2" t="s">
        <v>1784</v>
      </c>
      <c r="F135" s="2" t="s">
        <v>1784</v>
      </c>
      <c r="G135" s="2">
        <v>118</v>
      </c>
      <c r="H135" s="6">
        <v>1.921608082232537E-3</v>
      </c>
      <c r="I135" s="3">
        <v>2</v>
      </c>
      <c r="J135" s="11" t="e">
        <f>AND(CCDATA[[#This Row],[Date]]&gt;='Dashboard Requirement hints'!#REF!,CCDATA[[#This Row],[Date]]&lt;'Dashboard Requirement hints'!#REF!+7)</f>
        <v>#REF!</v>
      </c>
      <c r="K135" s="1" t="b">
        <f>AND(CCDATA[[#This Row],[Date]]&gt;'Dashboard Requirement hints'!$I$11,CCDATA[[#This Row],[Date]]&lt;'Dashboard Requirement hints'!$I$11+7)</f>
        <v>1</v>
      </c>
    </row>
    <row r="136" spans="1:11" x14ac:dyDescent="0.25">
      <c r="A136" s="7" t="s">
        <v>1642</v>
      </c>
      <c r="B136" s="4">
        <v>42399.411999999997</v>
      </c>
      <c r="C136" s="5" t="s">
        <v>1794</v>
      </c>
      <c r="D136" s="2" t="s">
        <v>1782</v>
      </c>
      <c r="E136" s="2" t="s">
        <v>1784</v>
      </c>
      <c r="F136" s="2" t="s">
        <v>1784</v>
      </c>
      <c r="G136" s="2">
        <v>124</v>
      </c>
      <c r="H136" s="6">
        <v>7.0959216772825023E-4</v>
      </c>
      <c r="I136" s="3">
        <v>4</v>
      </c>
      <c r="J136" s="11" t="e">
        <f>AND(CCDATA[[#This Row],[Date]]&gt;='Dashboard Requirement hints'!#REF!,CCDATA[[#This Row],[Date]]&lt;'Dashboard Requirement hints'!#REF!+7)</f>
        <v>#REF!</v>
      </c>
      <c r="K136" s="1" t="b">
        <f>AND(CCDATA[[#This Row],[Date]]&gt;'Dashboard Requirement hints'!$I$11,CCDATA[[#This Row],[Date]]&lt;'Dashboard Requirement hints'!$I$11+7)</f>
        <v>1</v>
      </c>
    </row>
    <row r="137" spans="1:11" x14ac:dyDescent="0.25">
      <c r="A137" s="7" t="s">
        <v>1643</v>
      </c>
      <c r="B137" s="4">
        <v>42399.411999999997</v>
      </c>
      <c r="C137" s="5" t="s">
        <v>1789</v>
      </c>
      <c r="D137" s="2" t="s">
        <v>1779</v>
      </c>
      <c r="E137" s="2" t="s">
        <v>1784</v>
      </c>
      <c r="F137" s="2" t="s">
        <v>1785</v>
      </c>
      <c r="G137" s="2">
        <v>92</v>
      </c>
      <c r="H137" s="6">
        <v>1.3992532083830446E-3</v>
      </c>
      <c r="I137" s="3">
        <v>5</v>
      </c>
      <c r="J137" s="11" t="e">
        <f>AND(CCDATA[[#This Row],[Date]]&gt;='Dashboard Requirement hints'!#REF!,CCDATA[[#This Row],[Date]]&lt;'Dashboard Requirement hints'!#REF!+7)</f>
        <v>#REF!</v>
      </c>
      <c r="K137" s="1" t="b">
        <f>AND(CCDATA[[#This Row],[Date]]&gt;'Dashboard Requirement hints'!$I$11,CCDATA[[#This Row],[Date]]&lt;'Dashboard Requirement hints'!$I$11+7)</f>
        <v>1</v>
      </c>
    </row>
    <row r="138" spans="1:11" x14ac:dyDescent="0.25">
      <c r="A138" s="7" t="s">
        <v>1640</v>
      </c>
      <c r="B138" s="4">
        <v>42399.408000000003</v>
      </c>
      <c r="C138" s="5" t="s">
        <v>1790</v>
      </c>
      <c r="D138" s="2" t="s">
        <v>1783</v>
      </c>
      <c r="E138" s="2" t="s">
        <v>1784</v>
      </c>
      <c r="F138" s="2" t="s">
        <v>1784</v>
      </c>
      <c r="G138" s="2">
        <v>12</v>
      </c>
      <c r="H138" s="6">
        <v>4.1225126426168166E-3</v>
      </c>
      <c r="I138" s="3">
        <v>5</v>
      </c>
      <c r="J138" s="11" t="e">
        <f>AND(CCDATA[[#This Row],[Date]]&gt;='Dashboard Requirement hints'!#REF!,CCDATA[[#This Row],[Date]]&lt;'Dashboard Requirement hints'!#REF!+7)</f>
        <v>#REF!</v>
      </c>
      <c r="K138" s="1" t="b">
        <f>AND(CCDATA[[#This Row],[Date]]&gt;'Dashboard Requirement hints'!$I$11,CCDATA[[#This Row],[Date]]&lt;'Dashboard Requirement hints'!$I$11+7)</f>
        <v>1</v>
      </c>
    </row>
    <row r="139" spans="1:11" x14ac:dyDescent="0.25">
      <c r="A139" s="7" t="s">
        <v>1641</v>
      </c>
      <c r="B139" s="4">
        <v>42399.408000000003</v>
      </c>
      <c r="C139" s="5" t="s">
        <v>1793</v>
      </c>
      <c r="D139" s="2" t="s">
        <v>1781</v>
      </c>
      <c r="E139" s="2" t="s">
        <v>1784</v>
      </c>
      <c r="F139" s="2" t="s">
        <v>1784</v>
      </c>
      <c r="G139" s="2">
        <v>85</v>
      </c>
      <c r="H139" s="6">
        <v>2.5694657960729592E-3</v>
      </c>
      <c r="I139" s="3">
        <v>3</v>
      </c>
      <c r="J139" s="11" t="e">
        <f>AND(CCDATA[[#This Row],[Date]]&gt;='Dashboard Requirement hints'!#REF!,CCDATA[[#This Row],[Date]]&lt;'Dashboard Requirement hints'!#REF!+7)</f>
        <v>#REF!</v>
      </c>
      <c r="K139" s="1" t="b">
        <f>AND(CCDATA[[#This Row],[Date]]&gt;'Dashboard Requirement hints'!$I$11,CCDATA[[#This Row],[Date]]&lt;'Dashboard Requirement hints'!$I$11+7)</f>
        <v>1</v>
      </c>
    </row>
    <row r="140" spans="1:11" x14ac:dyDescent="0.25">
      <c r="A140" s="7" t="s">
        <v>1638</v>
      </c>
      <c r="B140" s="4">
        <v>42399.379000000001</v>
      </c>
      <c r="C140" s="5" t="s">
        <v>1794</v>
      </c>
      <c r="D140" s="2" t="s">
        <v>1781</v>
      </c>
      <c r="E140" s="2" t="s">
        <v>1784</v>
      </c>
      <c r="F140" s="2" t="s">
        <v>1784</v>
      </c>
      <c r="G140" s="2">
        <v>84</v>
      </c>
      <c r="H140" s="6">
        <v>1.1793687157498614E-3</v>
      </c>
      <c r="I140" s="3">
        <v>4</v>
      </c>
      <c r="J140" s="11" t="e">
        <f>AND(CCDATA[[#This Row],[Date]]&gt;='Dashboard Requirement hints'!#REF!,CCDATA[[#This Row],[Date]]&lt;'Dashboard Requirement hints'!#REF!+7)</f>
        <v>#REF!</v>
      </c>
      <c r="K140" s="1" t="b">
        <f>AND(CCDATA[[#This Row],[Date]]&gt;'Dashboard Requirement hints'!$I$11,CCDATA[[#This Row],[Date]]&lt;'Dashboard Requirement hints'!$I$11+7)</f>
        <v>1</v>
      </c>
    </row>
    <row r="141" spans="1:11" x14ac:dyDescent="0.25">
      <c r="A141" s="7" t="s">
        <v>1639</v>
      </c>
      <c r="B141" s="4">
        <v>42399.379000000001</v>
      </c>
      <c r="C141" s="5" t="s">
        <v>1789</v>
      </c>
      <c r="D141" s="2" t="s">
        <v>1779</v>
      </c>
      <c r="E141" s="2" t="s">
        <v>1784</v>
      </c>
      <c r="F141" s="2" t="s">
        <v>1784</v>
      </c>
      <c r="G141" s="2">
        <v>84</v>
      </c>
      <c r="H141" s="6">
        <v>3.4449951809101568E-3</v>
      </c>
      <c r="I141" s="3">
        <v>5</v>
      </c>
      <c r="J141" s="11" t="e">
        <f>AND(CCDATA[[#This Row],[Date]]&gt;='Dashboard Requirement hints'!#REF!,CCDATA[[#This Row],[Date]]&lt;'Dashboard Requirement hints'!#REF!+7)</f>
        <v>#REF!</v>
      </c>
      <c r="K141" s="1" t="b">
        <f>AND(CCDATA[[#This Row],[Date]]&gt;'Dashboard Requirement hints'!$I$11,CCDATA[[#This Row],[Date]]&lt;'Dashboard Requirement hints'!$I$11+7)</f>
        <v>1</v>
      </c>
    </row>
    <row r="142" spans="1:11" x14ac:dyDescent="0.25">
      <c r="A142" s="7" t="s">
        <v>1636</v>
      </c>
      <c r="B142" s="4">
        <v>42398.745000000003</v>
      </c>
      <c r="C142" s="5" t="s">
        <v>1791</v>
      </c>
      <c r="D142" s="2" t="s">
        <v>1780</v>
      </c>
      <c r="E142" s="2" t="s">
        <v>1785</v>
      </c>
      <c r="F142" s="2" t="s">
        <v>1785</v>
      </c>
      <c r="G142" s="2" t="s">
        <v>1786</v>
      </c>
      <c r="H142" s="6" t="s">
        <v>1786</v>
      </c>
      <c r="I142" s="3" t="s">
        <v>1786</v>
      </c>
      <c r="J142" s="11" t="e">
        <f>AND(CCDATA[[#This Row],[Date]]&gt;='Dashboard Requirement hints'!#REF!,CCDATA[[#This Row],[Date]]&lt;'Dashboard Requirement hints'!#REF!+7)</f>
        <v>#REF!</v>
      </c>
      <c r="K142" s="1" t="b">
        <f>AND(CCDATA[[#This Row],[Date]]&gt;'Dashboard Requirement hints'!$I$11,CCDATA[[#This Row],[Date]]&lt;'Dashboard Requirement hints'!$I$11+7)</f>
        <v>1</v>
      </c>
    </row>
    <row r="143" spans="1:11" x14ac:dyDescent="0.25">
      <c r="A143" s="7" t="s">
        <v>1637</v>
      </c>
      <c r="B143" s="4">
        <v>42398.745000000003</v>
      </c>
      <c r="C143" s="5" t="s">
        <v>1791</v>
      </c>
      <c r="D143" s="2" t="s">
        <v>1783</v>
      </c>
      <c r="E143" s="2" t="s">
        <v>1784</v>
      </c>
      <c r="F143" s="2" t="s">
        <v>1784</v>
      </c>
      <c r="G143" s="2">
        <v>53</v>
      </c>
      <c r="H143" s="6">
        <v>1.2026856144053118E-3</v>
      </c>
      <c r="I143" s="3">
        <v>4</v>
      </c>
      <c r="J143" s="11" t="e">
        <f>AND(CCDATA[[#This Row],[Date]]&gt;='Dashboard Requirement hints'!#REF!,CCDATA[[#This Row],[Date]]&lt;'Dashboard Requirement hints'!#REF!+7)</f>
        <v>#REF!</v>
      </c>
      <c r="K143" s="1" t="b">
        <f>AND(CCDATA[[#This Row],[Date]]&gt;'Dashboard Requirement hints'!$I$11,CCDATA[[#This Row],[Date]]&lt;'Dashboard Requirement hints'!$I$11+7)</f>
        <v>1</v>
      </c>
    </row>
    <row r="144" spans="1:11" x14ac:dyDescent="0.25">
      <c r="A144" s="7" t="s">
        <v>1634</v>
      </c>
      <c r="B144" s="4">
        <v>42398.737000000001</v>
      </c>
      <c r="C144" s="5" t="s">
        <v>1792</v>
      </c>
      <c r="D144" s="2" t="s">
        <v>1783</v>
      </c>
      <c r="E144" s="2" t="s">
        <v>1784</v>
      </c>
      <c r="F144" s="2" t="s">
        <v>1784</v>
      </c>
      <c r="G144" s="2">
        <v>28</v>
      </c>
      <c r="H144" s="6">
        <v>4.5399032773929743E-4</v>
      </c>
      <c r="I144" s="3">
        <v>4</v>
      </c>
      <c r="J144" s="11" t="e">
        <f>AND(CCDATA[[#This Row],[Date]]&gt;='Dashboard Requirement hints'!#REF!,CCDATA[[#This Row],[Date]]&lt;'Dashboard Requirement hints'!#REF!+7)</f>
        <v>#REF!</v>
      </c>
      <c r="K144" s="1" t="b">
        <f>AND(CCDATA[[#This Row],[Date]]&gt;'Dashboard Requirement hints'!$I$11,CCDATA[[#This Row],[Date]]&lt;'Dashboard Requirement hints'!$I$11+7)</f>
        <v>1</v>
      </c>
    </row>
    <row r="145" spans="1:11" x14ac:dyDescent="0.25">
      <c r="A145" s="7" t="s">
        <v>1635</v>
      </c>
      <c r="B145" s="4">
        <v>42398.737000000001</v>
      </c>
      <c r="C145" s="5" t="s">
        <v>1794</v>
      </c>
      <c r="D145" s="2" t="s">
        <v>1782</v>
      </c>
      <c r="E145" s="2" t="s">
        <v>1784</v>
      </c>
      <c r="F145" s="2" t="s">
        <v>1785</v>
      </c>
      <c r="G145" s="2">
        <v>43</v>
      </c>
      <c r="H145" s="6">
        <v>1.4835058761028903E-3</v>
      </c>
      <c r="I145" s="3">
        <v>4</v>
      </c>
      <c r="J145" s="11" t="e">
        <f>AND(CCDATA[[#This Row],[Date]]&gt;='Dashboard Requirement hints'!#REF!,CCDATA[[#This Row],[Date]]&lt;'Dashboard Requirement hints'!#REF!+7)</f>
        <v>#REF!</v>
      </c>
      <c r="K145" s="1" t="b">
        <f>AND(CCDATA[[#This Row],[Date]]&gt;'Dashboard Requirement hints'!$I$11,CCDATA[[#This Row],[Date]]&lt;'Dashboard Requirement hints'!$I$11+7)</f>
        <v>1</v>
      </c>
    </row>
    <row r="146" spans="1:11" x14ac:dyDescent="0.25">
      <c r="A146" s="7" t="s">
        <v>1632</v>
      </c>
      <c r="B146" s="4">
        <v>42398.716999999997</v>
      </c>
      <c r="C146" s="5" t="s">
        <v>1792</v>
      </c>
      <c r="D146" s="2" t="s">
        <v>1779</v>
      </c>
      <c r="E146" s="2" t="s">
        <v>1784</v>
      </c>
      <c r="F146" s="2" t="s">
        <v>1785</v>
      </c>
      <c r="G146" s="2">
        <v>124</v>
      </c>
      <c r="H146" s="6">
        <v>2.9908788612432783E-3</v>
      </c>
      <c r="I146" s="3">
        <v>5</v>
      </c>
      <c r="J146" s="11" t="e">
        <f>AND(CCDATA[[#This Row],[Date]]&gt;='Dashboard Requirement hints'!#REF!,CCDATA[[#This Row],[Date]]&lt;'Dashboard Requirement hints'!#REF!+7)</f>
        <v>#REF!</v>
      </c>
      <c r="K146" s="1" t="b">
        <f>AND(CCDATA[[#This Row],[Date]]&gt;'Dashboard Requirement hints'!$I$11,CCDATA[[#This Row],[Date]]&lt;'Dashboard Requirement hints'!$I$11+7)</f>
        <v>1</v>
      </c>
    </row>
    <row r="147" spans="1:11" x14ac:dyDescent="0.25">
      <c r="A147" s="7" t="s">
        <v>1633</v>
      </c>
      <c r="B147" s="4">
        <v>42398.716999999997</v>
      </c>
      <c r="C147" s="5" t="s">
        <v>1788</v>
      </c>
      <c r="D147" s="2" t="s">
        <v>1781</v>
      </c>
      <c r="E147" s="2" t="s">
        <v>1784</v>
      </c>
      <c r="F147" s="2" t="s">
        <v>1784</v>
      </c>
      <c r="G147" s="2">
        <v>44</v>
      </c>
      <c r="H147" s="6">
        <v>1.8123757089460882E-3</v>
      </c>
      <c r="I147" s="3">
        <v>4</v>
      </c>
      <c r="J147" s="11" t="e">
        <f>AND(CCDATA[[#This Row],[Date]]&gt;='Dashboard Requirement hints'!#REF!,CCDATA[[#This Row],[Date]]&lt;'Dashboard Requirement hints'!#REF!+7)</f>
        <v>#REF!</v>
      </c>
      <c r="K147" s="1" t="b">
        <f>AND(CCDATA[[#This Row],[Date]]&gt;'Dashboard Requirement hints'!$I$11,CCDATA[[#This Row],[Date]]&lt;'Dashboard Requirement hints'!$I$11+7)</f>
        <v>1</v>
      </c>
    </row>
    <row r="148" spans="1:11" x14ac:dyDescent="0.25">
      <c r="A148" s="7" t="s">
        <v>1630</v>
      </c>
      <c r="B148" s="4">
        <v>42398.673999999999</v>
      </c>
      <c r="C148" s="5" t="s">
        <v>1787</v>
      </c>
      <c r="D148" s="2" t="s">
        <v>1782</v>
      </c>
      <c r="E148" s="2" t="s">
        <v>1785</v>
      </c>
      <c r="F148" s="2" t="s">
        <v>1785</v>
      </c>
      <c r="G148" s="2" t="s">
        <v>1786</v>
      </c>
      <c r="H148" s="6" t="s">
        <v>1786</v>
      </c>
      <c r="I148" s="3" t="s">
        <v>1786</v>
      </c>
      <c r="J148" s="11" t="e">
        <f>AND(CCDATA[[#This Row],[Date]]&gt;='Dashboard Requirement hints'!#REF!,CCDATA[[#This Row],[Date]]&lt;'Dashboard Requirement hints'!#REF!+7)</f>
        <v>#REF!</v>
      </c>
      <c r="K148" s="1" t="b">
        <f>AND(CCDATA[[#This Row],[Date]]&gt;'Dashboard Requirement hints'!$I$11,CCDATA[[#This Row],[Date]]&lt;'Dashboard Requirement hints'!$I$11+7)</f>
        <v>1</v>
      </c>
    </row>
    <row r="149" spans="1:11" x14ac:dyDescent="0.25">
      <c r="A149" s="7" t="s">
        <v>1631</v>
      </c>
      <c r="B149" s="4">
        <v>42398.673999999999</v>
      </c>
      <c r="C149" s="5" t="s">
        <v>1787</v>
      </c>
      <c r="D149" s="2" t="s">
        <v>1780</v>
      </c>
      <c r="E149" s="2" t="s">
        <v>1785</v>
      </c>
      <c r="F149" s="2" t="s">
        <v>1785</v>
      </c>
      <c r="G149" s="2" t="s">
        <v>1786</v>
      </c>
      <c r="H149" s="6" t="s">
        <v>1786</v>
      </c>
      <c r="I149" s="3" t="s">
        <v>1786</v>
      </c>
      <c r="J149" s="11" t="e">
        <f>AND(CCDATA[[#This Row],[Date]]&gt;='Dashboard Requirement hints'!#REF!,CCDATA[[#This Row],[Date]]&lt;'Dashboard Requirement hints'!#REF!+7)</f>
        <v>#REF!</v>
      </c>
      <c r="K149" s="1" t="b">
        <f>AND(CCDATA[[#This Row],[Date]]&gt;'Dashboard Requirement hints'!$I$11,CCDATA[[#This Row],[Date]]&lt;'Dashboard Requirement hints'!$I$11+7)</f>
        <v>1</v>
      </c>
    </row>
    <row r="150" spans="1:11" x14ac:dyDescent="0.25">
      <c r="A150" s="7" t="s">
        <v>1628</v>
      </c>
      <c r="B150" s="4">
        <v>42398.661</v>
      </c>
      <c r="C150" s="5" t="s">
        <v>1790</v>
      </c>
      <c r="D150" s="2" t="s">
        <v>1780</v>
      </c>
      <c r="E150" s="2" t="s">
        <v>1784</v>
      </c>
      <c r="F150" s="2" t="s">
        <v>1784</v>
      </c>
      <c r="G150" s="2">
        <v>65</v>
      </c>
      <c r="H150" s="6">
        <v>1.2503672390776393E-3</v>
      </c>
      <c r="I150" s="3">
        <v>3</v>
      </c>
      <c r="J150" s="11" t="e">
        <f>AND(CCDATA[[#This Row],[Date]]&gt;='Dashboard Requirement hints'!#REF!,CCDATA[[#This Row],[Date]]&lt;'Dashboard Requirement hints'!#REF!+7)</f>
        <v>#REF!</v>
      </c>
      <c r="K150" s="1" t="b">
        <f>AND(CCDATA[[#This Row],[Date]]&gt;'Dashboard Requirement hints'!$I$11,CCDATA[[#This Row],[Date]]&lt;'Dashboard Requirement hints'!$I$11+7)</f>
        <v>1</v>
      </c>
    </row>
    <row r="151" spans="1:11" x14ac:dyDescent="0.25">
      <c r="A151" s="7" t="s">
        <v>1629</v>
      </c>
      <c r="B151" s="4">
        <v>42398.661</v>
      </c>
      <c r="C151" s="5" t="s">
        <v>1789</v>
      </c>
      <c r="D151" s="2" t="s">
        <v>1779</v>
      </c>
      <c r="E151" s="2" t="s">
        <v>1785</v>
      </c>
      <c r="F151" s="2" t="s">
        <v>1785</v>
      </c>
      <c r="G151" s="2" t="s">
        <v>1786</v>
      </c>
      <c r="H151" s="6" t="s">
        <v>1786</v>
      </c>
      <c r="I151" s="3" t="s">
        <v>1786</v>
      </c>
      <c r="J151" s="11" t="e">
        <f>AND(CCDATA[[#This Row],[Date]]&gt;='Dashboard Requirement hints'!#REF!,CCDATA[[#This Row],[Date]]&lt;'Dashboard Requirement hints'!#REF!+7)</f>
        <v>#REF!</v>
      </c>
      <c r="K151" s="1" t="b">
        <f>AND(CCDATA[[#This Row],[Date]]&gt;'Dashboard Requirement hints'!$I$11,CCDATA[[#This Row],[Date]]&lt;'Dashboard Requirement hints'!$I$11+7)</f>
        <v>1</v>
      </c>
    </row>
    <row r="152" spans="1:11" x14ac:dyDescent="0.25">
      <c r="A152" s="7" t="s">
        <v>1626</v>
      </c>
      <c r="B152" s="4">
        <v>42398.656999999999</v>
      </c>
      <c r="C152" s="5" t="s">
        <v>1792</v>
      </c>
      <c r="D152" s="2" t="s">
        <v>1783</v>
      </c>
      <c r="E152" s="2" t="s">
        <v>1784</v>
      </c>
      <c r="F152" s="2" t="s">
        <v>1784</v>
      </c>
      <c r="G152" s="2">
        <v>88</v>
      </c>
      <c r="H152" s="6">
        <v>4.0552392833941046E-3</v>
      </c>
      <c r="I152" s="3">
        <v>5</v>
      </c>
      <c r="J152" s="11" t="e">
        <f>AND(CCDATA[[#This Row],[Date]]&gt;='Dashboard Requirement hints'!#REF!,CCDATA[[#This Row],[Date]]&lt;'Dashboard Requirement hints'!#REF!+7)</f>
        <v>#REF!</v>
      </c>
      <c r="K152" s="1" t="b">
        <f>AND(CCDATA[[#This Row],[Date]]&gt;'Dashboard Requirement hints'!$I$11,CCDATA[[#This Row],[Date]]&lt;'Dashboard Requirement hints'!$I$11+7)</f>
        <v>1</v>
      </c>
    </row>
    <row r="153" spans="1:11" x14ac:dyDescent="0.25">
      <c r="A153" s="7" t="s">
        <v>1627</v>
      </c>
      <c r="B153" s="4">
        <v>42398.656999999999</v>
      </c>
      <c r="C153" s="5" t="s">
        <v>1791</v>
      </c>
      <c r="D153" s="2" t="s">
        <v>1780</v>
      </c>
      <c r="E153" s="2" t="s">
        <v>1784</v>
      </c>
      <c r="F153" s="2" t="s">
        <v>1784</v>
      </c>
      <c r="G153" s="2">
        <v>93</v>
      </c>
      <c r="H153" s="6">
        <v>2.1918773884585293E-3</v>
      </c>
      <c r="I153" s="3">
        <v>5</v>
      </c>
      <c r="J153" s="11" t="e">
        <f>AND(CCDATA[[#This Row],[Date]]&gt;='Dashboard Requirement hints'!#REF!,CCDATA[[#This Row],[Date]]&lt;'Dashboard Requirement hints'!#REF!+7)</f>
        <v>#REF!</v>
      </c>
      <c r="K153" s="1" t="b">
        <f>AND(CCDATA[[#This Row],[Date]]&gt;'Dashboard Requirement hints'!$I$11,CCDATA[[#This Row],[Date]]&lt;'Dashboard Requirement hints'!$I$11+7)</f>
        <v>1</v>
      </c>
    </row>
    <row r="154" spans="1:11" x14ac:dyDescent="0.25">
      <c r="A154" s="7" t="s">
        <v>1624</v>
      </c>
      <c r="B154" s="4">
        <v>42398.656000000003</v>
      </c>
      <c r="C154" s="5" t="s">
        <v>1794</v>
      </c>
      <c r="D154" s="2" t="s">
        <v>1779</v>
      </c>
      <c r="E154" s="2" t="s">
        <v>1784</v>
      </c>
      <c r="F154" s="2" t="s">
        <v>1784</v>
      </c>
      <c r="G154" s="2">
        <v>75</v>
      </c>
      <c r="H154" s="6">
        <v>2.9807648628850073E-3</v>
      </c>
      <c r="I154" s="3">
        <v>2</v>
      </c>
      <c r="J154" s="11" t="e">
        <f>AND(CCDATA[[#This Row],[Date]]&gt;='Dashboard Requirement hints'!#REF!,CCDATA[[#This Row],[Date]]&lt;'Dashboard Requirement hints'!#REF!+7)</f>
        <v>#REF!</v>
      </c>
      <c r="K154" s="1" t="b">
        <f>AND(CCDATA[[#This Row],[Date]]&gt;'Dashboard Requirement hints'!$I$11,CCDATA[[#This Row],[Date]]&lt;'Dashboard Requirement hints'!$I$11+7)</f>
        <v>1</v>
      </c>
    </row>
    <row r="155" spans="1:11" x14ac:dyDescent="0.25">
      <c r="A155" s="7" t="s">
        <v>1625</v>
      </c>
      <c r="B155" s="4">
        <v>42398.656000000003</v>
      </c>
      <c r="C155" s="5" t="s">
        <v>1793</v>
      </c>
      <c r="D155" s="2" t="s">
        <v>1781</v>
      </c>
      <c r="E155" s="2" t="s">
        <v>1784</v>
      </c>
      <c r="F155" s="2" t="s">
        <v>1784</v>
      </c>
      <c r="G155" s="2">
        <v>20</v>
      </c>
      <c r="H155" s="6">
        <v>4.7756525504736129E-3</v>
      </c>
      <c r="I155" s="3">
        <v>3</v>
      </c>
      <c r="J155" s="11" t="e">
        <f>AND(CCDATA[[#This Row],[Date]]&gt;='Dashboard Requirement hints'!#REF!,CCDATA[[#This Row],[Date]]&lt;'Dashboard Requirement hints'!#REF!+7)</f>
        <v>#REF!</v>
      </c>
      <c r="K155" s="1" t="b">
        <f>AND(CCDATA[[#This Row],[Date]]&gt;'Dashboard Requirement hints'!$I$11,CCDATA[[#This Row],[Date]]&lt;'Dashboard Requirement hints'!$I$11+7)</f>
        <v>1</v>
      </c>
    </row>
    <row r="156" spans="1:11" x14ac:dyDescent="0.25">
      <c r="A156" s="7" t="s">
        <v>1622</v>
      </c>
      <c r="B156" s="4">
        <v>42398.64</v>
      </c>
      <c r="C156" s="5" t="s">
        <v>1791</v>
      </c>
      <c r="D156" s="2" t="s">
        <v>1781</v>
      </c>
      <c r="E156" s="2" t="s">
        <v>1784</v>
      </c>
      <c r="F156" s="2" t="s">
        <v>1784</v>
      </c>
      <c r="G156" s="2">
        <v>84</v>
      </c>
      <c r="H156" s="6">
        <v>4.6640679622529154E-3</v>
      </c>
      <c r="I156" s="3">
        <v>3</v>
      </c>
      <c r="J156" s="11" t="e">
        <f>AND(CCDATA[[#This Row],[Date]]&gt;='Dashboard Requirement hints'!#REF!,CCDATA[[#This Row],[Date]]&lt;'Dashboard Requirement hints'!#REF!+7)</f>
        <v>#REF!</v>
      </c>
      <c r="K156" s="1" t="b">
        <f>AND(CCDATA[[#This Row],[Date]]&gt;'Dashboard Requirement hints'!$I$11,CCDATA[[#This Row],[Date]]&lt;'Dashboard Requirement hints'!$I$11+7)</f>
        <v>1</v>
      </c>
    </row>
    <row r="157" spans="1:11" x14ac:dyDescent="0.25">
      <c r="A157" s="7" t="s">
        <v>1623</v>
      </c>
      <c r="B157" s="4">
        <v>42398.64</v>
      </c>
      <c r="C157" s="5" t="s">
        <v>1787</v>
      </c>
      <c r="D157" s="2" t="s">
        <v>1779</v>
      </c>
      <c r="E157" s="2" t="s">
        <v>1784</v>
      </c>
      <c r="F157" s="2" t="s">
        <v>1785</v>
      </c>
      <c r="G157" s="2">
        <v>105</v>
      </c>
      <c r="H157" s="6">
        <v>1.6591061535314508E-3</v>
      </c>
      <c r="I157" s="3">
        <v>3</v>
      </c>
      <c r="J157" s="11" t="e">
        <f>AND(CCDATA[[#This Row],[Date]]&gt;='Dashboard Requirement hints'!#REF!,CCDATA[[#This Row],[Date]]&lt;'Dashboard Requirement hints'!#REF!+7)</f>
        <v>#REF!</v>
      </c>
      <c r="K157" s="1" t="b">
        <f>AND(CCDATA[[#This Row],[Date]]&gt;'Dashboard Requirement hints'!$I$11,CCDATA[[#This Row],[Date]]&lt;'Dashboard Requirement hints'!$I$11+7)</f>
        <v>1</v>
      </c>
    </row>
    <row r="158" spans="1:11" x14ac:dyDescent="0.25">
      <c r="A158" s="7" t="s">
        <v>1620</v>
      </c>
      <c r="B158" s="4">
        <v>42398.631000000001</v>
      </c>
      <c r="C158" s="5" t="s">
        <v>1794</v>
      </c>
      <c r="D158" s="2" t="s">
        <v>1780</v>
      </c>
      <c r="E158" s="2" t="s">
        <v>1784</v>
      </c>
      <c r="F158" s="2" t="s">
        <v>1784</v>
      </c>
      <c r="G158" s="2">
        <v>45</v>
      </c>
      <c r="H158" s="6">
        <v>4.063450647781598E-3</v>
      </c>
      <c r="I158" s="3">
        <v>3</v>
      </c>
      <c r="J158" s="11" t="e">
        <f>AND(CCDATA[[#This Row],[Date]]&gt;='Dashboard Requirement hints'!#REF!,CCDATA[[#This Row],[Date]]&lt;'Dashboard Requirement hints'!#REF!+7)</f>
        <v>#REF!</v>
      </c>
      <c r="K158" s="1" t="b">
        <f>AND(CCDATA[[#This Row],[Date]]&gt;'Dashboard Requirement hints'!$I$11,CCDATA[[#This Row],[Date]]&lt;'Dashboard Requirement hints'!$I$11+7)</f>
        <v>1</v>
      </c>
    </row>
    <row r="159" spans="1:11" x14ac:dyDescent="0.25">
      <c r="A159" s="7" t="s">
        <v>1621</v>
      </c>
      <c r="B159" s="4">
        <v>42398.631000000001</v>
      </c>
      <c r="C159" s="5" t="s">
        <v>1794</v>
      </c>
      <c r="D159" s="2" t="s">
        <v>1780</v>
      </c>
      <c r="E159" s="2" t="s">
        <v>1784</v>
      </c>
      <c r="F159" s="2" t="s">
        <v>1784</v>
      </c>
      <c r="G159" s="2">
        <v>29</v>
      </c>
      <c r="H159" s="6">
        <v>3.3341975118458293E-3</v>
      </c>
      <c r="I159" s="3">
        <v>3</v>
      </c>
      <c r="J159" s="11" t="e">
        <f>AND(CCDATA[[#This Row],[Date]]&gt;='Dashboard Requirement hints'!#REF!,CCDATA[[#This Row],[Date]]&lt;'Dashboard Requirement hints'!#REF!+7)</f>
        <v>#REF!</v>
      </c>
      <c r="K159" s="1" t="b">
        <f>AND(CCDATA[[#This Row],[Date]]&gt;'Dashboard Requirement hints'!$I$11,CCDATA[[#This Row],[Date]]&lt;'Dashboard Requirement hints'!$I$11+7)</f>
        <v>1</v>
      </c>
    </row>
    <row r="160" spans="1:11" x14ac:dyDescent="0.25">
      <c r="A160" s="7" t="s">
        <v>1618</v>
      </c>
      <c r="B160" s="4">
        <v>42398.618000000002</v>
      </c>
      <c r="C160" s="5" t="s">
        <v>1789</v>
      </c>
      <c r="D160" s="2" t="s">
        <v>1781</v>
      </c>
      <c r="E160" s="2" t="s">
        <v>1784</v>
      </c>
      <c r="F160" s="2" t="s">
        <v>1784</v>
      </c>
      <c r="G160" s="2">
        <v>23</v>
      </c>
      <c r="H160" s="6">
        <v>5.2573587100244567E-4</v>
      </c>
      <c r="I160" s="3">
        <v>4</v>
      </c>
      <c r="J160" s="11" t="e">
        <f>AND(CCDATA[[#This Row],[Date]]&gt;='Dashboard Requirement hints'!#REF!,CCDATA[[#This Row],[Date]]&lt;'Dashboard Requirement hints'!#REF!+7)</f>
        <v>#REF!</v>
      </c>
      <c r="K160" s="1" t="b">
        <f>AND(CCDATA[[#This Row],[Date]]&gt;'Dashboard Requirement hints'!$I$11,CCDATA[[#This Row],[Date]]&lt;'Dashboard Requirement hints'!$I$11+7)</f>
        <v>1</v>
      </c>
    </row>
    <row r="161" spans="1:11" x14ac:dyDescent="0.25">
      <c r="A161" s="7" t="s">
        <v>1619</v>
      </c>
      <c r="B161" s="4">
        <v>42398.618000000002</v>
      </c>
      <c r="C161" s="5" t="s">
        <v>1793</v>
      </c>
      <c r="D161" s="2" t="s">
        <v>1782</v>
      </c>
      <c r="E161" s="2" t="s">
        <v>1784</v>
      </c>
      <c r="F161" s="2" t="s">
        <v>1784</v>
      </c>
      <c r="G161" s="2">
        <v>34</v>
      </c>
      <c r="H161" s="6">
        <v>2.7066193073552779E-3</v>
      </c>
      <c r="I161" s="3">
        <v>3</v>
      </c>
      <c r="J161" s="11" t="e">
        <f>AND(CCDATA[[#This Row],[Date]]&gt;='Dashboard Requirement hints'!#REF!,CCDATA[[#This Row],[Date]]&lt;'Dashboard Requirement hints'!#REF!+7)</f>
        <v>#REF!</v>
      </c>
      <c r="K161" s="1" t="b">
        <f>AND(CCDATA[[#This Row],[Date]]&gt;'Dashboard Requirement hints'!$I$11,CCDATA[[#This Row],[Date]]&lt;'Dashboard Requirement hints'!$I$11+7)</f>
        <v>1</v>
      </c>
    </row>
    <row r="162" spans="1:11" x14ac:dyDescent="0.25">
      <c r="A162" s="7" t="s">
        <v>1616</v>
      </c>
      <c r="B162" s="4">
        <v>42398.606</v>
      </c>
      <c r="C162" s="5" t="s">
        <v>1791</v>
      </c>
      <c r="D162" s="2" t="s">
        <v>1781</v>
      </c>
      <c r="E162" s="2" t="s">
        <v>1785</v>
      </c>
      <c r="F162" s="2" t="s">
        <v>1785</v>
      </c>
      <c r="G162" s="2" t="s">
        <v>1786</v>
      </c>
      <c r="H162" s="6" t="s">
        <v>1786</v>
      </c>
      <c r="I162" s="3" t="s">
        <v>1786</v>
      </c>
      <c r="J162" s="11" t="e">
        <f>AND(CCDATA[[#This Row],[Date]]&gt;='Dashboard Requirement hints'!#REF!,CCDATA[[#This Row],[Date]]&lt;'Dashboard Requirement hints'!#REF!+7)</f>
        <v>#REF!</v>
      </c>
      <c r="K162" s="1" t="b">
        <f>AND(CCDATA[[#This Row],[Date]]&gt;'Dashboard Requirement hints'!$I$11,CCDATA[[#This Row],[Date]]&lt;'Dashboard Requirement hints'!$I$11+7)</f>
        <v>1</v>
      </c>
    </row>
    <row r="163" spans="1:11" x14ac:dyDescent="0.25">
      <c r="A163" s="7" t="s">
        <v>1617</v>
      </c>
      <c r="B163" s="4">
        <v>42398.606</v>
      </c>
      <c r="C163" s="5" t="s">
        <v>1790</v>
      </c>
      <c r="D163" s="2" t="s">
        <v>1783</v>
      </c>
      <c r="E163" s="2" t="s">
        <v>1784</v>
      </c>
      <c r="F163" s="2" t="s">
        <v>1784</v>
      </c>
      <c r="G163" s="2">
        <v>65</v>
      </c>
      <c r="H163" s="6">
        <v>3.6196216142034285E-3</v>
      </c>
      <c r="I163" s="3">
        <v>5</v>
      </c>
      <c r="J163" s="11" t="e">
        <f>AND(CCDATA[[#This Row],[Date]]&gt;='Dashboard Requirement hints'!#REF!,CCDATA[[#This Row],[Date]]&lt;'Dashboard Requirement hints'!#REF!+7)</f>
        <v>#REF!</v>
      </c>
      <c r="K163" s="1" t="b">
        <f>AND(CCDATA[[#This Row],[Date]]&gt;'Dashboard Requirement hints'!$I$11,CCDATA[[#This Row],[Date]]&lt;'Dashboard Requirement hints'!$I$11+7)</f>
        <v>1</v>
      </c>
    </row>
    <row r="164" spans="1:11" x14ac:dyDescent="0.25">
      <c r="A164" s="7" t="s">
        <v>1614</v>
      </c>
      <c r="B164" s="4">
        <v>42398.591</v>
      </c>
      <c r="C164" s="5" t="s">
        <v>1794</v>
      </c>
      <c r="D164" s="2" t="s">
        <v>1782</v>
      </c>
      <c r="E164" s="2" t="s">
        <v>1784</v>
      </c>
      <c r="F164" s="2" t="s">
        <v>1785</v>
      </c>
      <c r="G164" s="2">
        <v>83</v>
      </c>
      <c r="H164" s="6">
        <v>3.968264744639709E-4</v>
      </c>
      <c r="I164" s="3">
        <v>4</v>
      </c>
      <c r="J164" s="11" t="e">
        <f>AND(CCDATA[[#This Row],[Date]]&gt;='Dashboard Requirement hints'!#REF!,CCDATA[[#This Row],[Date]]&lt;'Dashboard Requirement hints'!#REF!+7)</f>
        <v>#REF!</v>
      </c>
      <c r="K164" s="1" t="b">
        <f>AND(CCDATA[[#This Row],[Date]]&gt;'Dashboard Requirement hints'!$I$11,CCDATA[[#This Row],[Date]]&lt;'Dashboard Requirement hints'!$I$11+7)</f>
        <v>1</v>
      </c>
    </row>
    <row r="165" spans="1:11" x14ac:dyDescent="0.25">
      <c r="A165" s="7" t="s">
        <v>1615</v>
      </c>
      <c r="B165" s="4">
        <v>42398.591</v>
      </c>
      <c r="C165" s="5" t="s">
        <v>1791</v>
      </c>
      <c r="D165" s="2" t="s">
        <v>1780</v>
      </c>
      <c r="E165" s="2" t="s">
        <v>1785</v>
      </c>
      <c r="F165" s="2" t="s">
        <v>1785</v>
      </c>
      <c r="G165" s="2" t="s">
        <v>1786</v>
      </c>
      <c r="H165" s="6" t="s">
        <v>1786</v>
      </c>
      <c r="I165" s="3" t="s">
        <v>1786</v>
      </c>
      <c r="J165" s="11" t="e">
        <f>AND(CCDATA[[#This Row],[Date]]&gt;='Dashboard Requirement hints'!#REF!,CCDATA[[#This Row],[Date]]&lt;'Dashboard Requirement hints'!#REF!+7)</f>
        <v>#REF!</v>
      </c>
      <c r="K165" s="1" t="b">
        <f>AND(CCDATA[[#This Row],[Date]]&gt;'Dashboard Requirement hints'!$I$11,CCDATA[[#This Row],[Date]]&lt;'Dashboard Requirement hints'!$I$11+7)</f>
        <v>1</v>
      </c>
    </row>
    <row r="166" spans="1:11" x14ac:dyDescent="0.25">
      <c r="A166" s="7" t="s">
        <v>1612</v>
      </c>
      <c r="B166" s="4">
        <v>42398.567999999999</v>
      </c>
      <c r="C166" s="5" t="s">
        <v>1789</v>
      </c>
      <c r="D166" s="2" t="s">
        <v>1781</v>
      </c>
      <c r="E166" s="2" t="s">
        <v>1784</v>
      </c>
      <c r="F166" s="2" t="s">
        <v>1784</v>
      </c>
      <c r="G166" s="2">
        <v>14</v>
      </c>
      <c r="H166" s="6">
        <v>1.5078960376927583E-3</v>
      </c>
      <c r="I166" s="3">
        <v>4</v>
      </c>
      <c r="J166" s="11" t="e">
        <f>AND(CCDATA[[#This Row],[Date]]&gt;='Dashboard Requirement hints'!#REF!,CCDATA[[#This Row],[Date]]&lt;'Dashboard Requirement hints'!#REF!+7)</f>
        <v>#REF!</v>
      </c>
      <c r="K166" s="1" t="b">
        <f>AND(CCDATA[[#This Row],[Date]]&gt;'Dashboard Requirement hints'!$I$11,CCDATA[[#This Row],[Date]]&lt;'Dashboard Requirement hints'!$I$11+7)</f>
        <v>1</v>
      </c>
    </row>
    <row r="167" spans="1:11" x14ac:dyDescent="0.25">
      <c r="A167" s="7" t="s">
        <v>1613</v>
      </c>
      <c r="B167" s="4">
        <v>42398.567999999999</v>
      </c>
      <c r="C167" s="5" t="s">
        <v>1790</v>
      </c>
      <c r="D167" s="2" t="s">
        <v>1779</v>
      </c>
      <c r="E167" s="2" t="s">
        <v>1784</v>
      </c>
      <c r="F167" s="2" t="s">
        <v>1784</v>
      </c>
      <c r="G167" s="2">
        <v>77</v>
      </c>
      <c r="H167" s="6">
        <v>1.8069971359857958E-3</v>
      </c>
      <c r="I167" s="3">
        <v>3</v>
      </c>
      <c r="J167" s="11" t="e">
        <f>AND(CCDATA[[#This Row],[Date]]&gt;='Dashboard Requirement hints'!#REF!,CCDATA[[#This Row],[Date]]&lt;'Dashboard Requirement hints'!#REF!+7)</f>
        <v>#REF!</v>
      </c>
      <c r="K167" s="1" t="b">
        <f>AND(CCDATA[[#This Row],[Date]]&gt;'Dashboard Requirement hints'!$I$11,CCDATA[[#This Row],[Date]]&lt;'Dashboard Requirement hints'!$I$11+7)</f>
        <v>1</v>
      </c>
    </row>
    <row r="168" spans="1:11" x14ac:dyDescent="0.25">
      <c r="A168" s="7" t="s">
        <v>1610</v>
      </c>
      <c r="B168" s="4">
        <v>42398.55</v>
      </c>
      <c r="C168" s="5" t="s">
        <v>1792</v>
      </c>
      <c r="D168" s="2" t="s">
        <v>1781</v>
      </c>
      <c r="E168" s="2" t="s">
        <v>1784</v>
      </c>
      <c r="F168" s="2" t="s">
        <v>1784</v>
      </c>
      <c r="G168" s="2">
        <v>102</v>
      </c>
      <c r="H168" s="6">
        <v>3.3007756234318193E-3</v>
      </c>
      <c r="I168" s="3">
        <v>3</v>
      </c>
      <c r="J168" s="11" t="e">
        <f>AND(CCDATA[[#This Row],[Date]]&gt;='Dashboard Requirement hints'!#REF!,CCDATA[[#This Row],[Date]]&lt;'Dashboard Requirement hints'!#REF!+7)</f>
        <v>#REF!</v>
      </c>
      <c r="K168" s="1" t="b">
        <f>AND(CCDATA[[#This Row],[Date]]&gt;'Dashboard Requirement hints'!$I$11,CCDATA[[#This Row],[Date]]&lt;'Dashboard Requirement hints'!$I$11+7)</f>
        <v>1</v>
      </c>
    </row>
    <row r="169" spans="1:11" x14ac:dyDescent="0.25">
      <c r="A169" s="7" t="s">
        <v>1611</v>
      </c>
      <c r="B169" s="4">
        <v>42398.55</v>
      </c>
      <c r="C169" s="5" t="s">
        <v>1790</v>
      </c>
      <c r="D169" s="2" t="s">
        <v>1783</v>
      </c>
      <c r="E169" s="2" t="s">
        <v>1784</v>
      </c>
      <c r="F169" s="2" t="s">
        <v>1785</v>
      </c>
      <c r="G169" s="2">
        <v>75</v>
      </c>
      <c r="H169" s="6">
        <v>3.8214807491242725E-3</v>
      </c>
      <c r="I169" s="3">
        <v>3</v>
      </c>
      <c r="J169" s="11" t="e">
        <f>AND(CCDATA[[#This Row],[Date]]&gt;='Dashboard Requirement hints'!#REF!,CCDATA[[#This Row],[Date]]&lt;'Dashboard Requirement hints'!#REF!+7)</f>
        <v>#REF!</v>
      </c>
      <c r="K169" s="1" t="b">
        <f>AND(CCDATA[[#This Row],[Date]]&gt;'Dashboard Requirement hints'!$I$11,CCDATA[[#This Row],[Date]]&lt;'Dashboard Requirement hints'!$I$11+7)</f>
        <v>1</v>
      </c>
    </row>
    <row r="170" spans="1:11" x14ac:dyDescent="0.25">
      <c r="A170" s="7" t="s">
        <v>1608</v>
      </c>
      <c r="B170" s="4">
        <v>42398.544999999998</v>
      </c>
      <c r="C170" s="5" t="s">
        <v>1794</v>
      </c>
      <c r="D170" s="2" t="s">
        <v>1783</v>
      </c>
      <c r="E170" s="2" t="s">
        <v>1784</v>
      </c>
      <c r="F170" s="2" t="s">
        <v>1784</v>
      </c>
      <c r="G170" s="2">
        <v>23</v>
      </c>
      <c r="H170" s="6">
        <v>9.2636065353804734E-4</v>
      </c>
      <c r="I170" s="3">
        <v>4</v>
      </c>
      <c r="J170" s="11" t="e">
        <f>AND(CCDATA[[#This Row],[Date]]&gt;='Dashboard Requirement hints'!#REF!,CCDATA[[#This Row],[Date]]&lt;'Dashboard Requirement hints'!#REF!+7)</f>
        <v>#REF!</v>
      </c>
      <c r="K170" s="1" t="b">
        <f>AND(CCDATA[[#This Row],[Date]]&gt;'Dashboard Requirement hints'!$I$11,CCDATA[[#This Row],[Date]]&lt;'Dashboard Requirement hints'!$I$11+7)</f>
        <v>1</v>
      </c>
    </row>
    <row r="171" spans="1:11" x14ac:dyDescent="0.25">
      <c r="A171" s="7" t="s">
        <v>1609</v>
      </c>
      <c r="B171" s="4">
        <v>42398.544999999998</v>
      </c>
      <c r="C171" s="5" t="s">
        <v>1794</v>
      </c>
      <c r="D171" s="2" t="s">
        <v>1783</v>
      </c>
      <c r="E171" s="2" t="s">
        <v>1784</v>
      </c>
      <c r="F171" s="2" t="s">
        <v>1784</v>
      </c>
      <c r="G171" s="2">
        <v>39</v>
      </c>
      <c r="H171" s="6">
        <v>7.9943877139901029E-4</v>
      </c>
      <c r="I171" s="3">
        <v>1</v>
      </c>
      <c r="J171" s="11" t="e">
        <f>AND(CCDATA[[#This Row],[Date]]&gt;='Dashboard Requirement hints'!#REF!,CCDATA[[#This Row],[Date]]&lt;'Dashboard Requirement hints'!#REF!+7)</f>
        <v>#REF!</v>
      </c>
      <c r="K171" s="1" t="b">
        <f>AND(CCDATA[[#This Row],[Date]]&gt;'Dashboard Requirement hints'!$I$11,CCDATA[[#This Row],[Date]]&lt;'Dashboard Requirement hints'!$I$11+7)</f>
        <v>1</v>
      </c>
    </row>
    <row r="172" spans="1:11" x14ac:dyDescent="0.25">
      <c r="A172" s="7" t="s">
        <v>1606</v>
      </c>
      <c r="B172" s="4">
        <v>42398.542000000001</v>
      </c>
      <c r="C172" s="5" t="s">
        <v>1788</v>
      </c>
      <c r="D172" s="2" t="s">
        <v>1781</v>
      </c>
      <c r="E172" s="2" t="s">
        <v>1784</v>
      </c>
      <c r="F172" s="2" t="s">
        <v>1784</v>
      </c>
      <c r="G172" s="2">
        <v>68</v>
      </c>
      <c r="H172" s="6">
        <v>5.1875211420199772E-4</v>
      </c>
      <c r="I172" s="3">
        <v>4</v>
      </c>
      <c r="J172" s="11" t="e">
        <f>AND(CCDATA[[#This Row],[Date]]&gt;='Dashboard Requirement hints'!#REF!,CCDATA[[#This Row],[Date]]&lt;'Dashboard Requirement hints'!#REF!+7)</f>
        <v>#REF!</v>
      </c>
      <c r="K172" s="1" t="b">
        <f>AND(CCDATA[[#This Row],[Date]]&gt;'Dashboard Requirement hints'!$I$11,CCDATA[[#This Row],[Date]]&lt;'Dashboard Requirement hints'!$I$11+7)</f>
        <v>1</v>
      </c>
    </row>
    <row r="173" spans="1:11" x14ac:dyDescent="0.25">
      <c r="A173" s="7" t="s">
        <v>1607</v>
      </c>
      <c r="B173" s="4">
        <v>42398.542000000001</v>
      </c>
      <c r="C173" s="5" t="s">
        <v>1793</v>
      </c>
      <c r="D173" s="2" t="s">
        <v>1781</v>
      </c>
      <c r="E173" s="2" t="s">
        <v>1784</v>
      </c>
      <c r="F173" s="2" t="s">
        <v>1784</v>
      </c>
      <c r="G173" s="2">
        <v>17</v>
      </c>
      <c r="H173" s="6">
        <v>4.017801752406105E-3</v>
      </c>
      <c r="I173" s="3">
        <v>3</v>
      </c>
      <c r="J173" s="11" t="e">
        <f>AND(CCDATA[[#This Row],[Date]]&gt;='Dashboard Requirement hints'!#REF!,CCDATA[[#This Row],[Date]]&lt;'Dashboard Requirement hints'!#REF!+7)</f>
        <v>#REF!</v>
      </c>
      <c r="K173" s="1" t="b">
        <f>AND(CCDATA[[#This Row],[Date]]&gt;'Dashboard Requirement hints'!$I$11,CCDATA[[#This Row],[Date]]&lt;'Dashboard Requirement hints'!$I$11+7)</f>
        <v>1</v>
      </c>
    </row>
    <row r="174" spans="1:11" x14ac:dyDescent="0.25">
      <c r="A174" s="7" t="s">
        <v>1602</v>
      </c>
      <c r="B174" s="4">
        <v>42398.536</v>
      </c>
      <c r="C174" s="5" t="s">
        <v>1794</v>
      </c>
      <c r="D174" s="2" t="s">
        <v>1780</v>
      </c>
      <c r="E174" s="2" t="s">
        <v>1784</v>
      </c>
      <c r="F174" s="2" t="s">
        <v>1784</v>
      </c>
      <c r="G174" s="2">
        <v>112</v>
      </c>
      <c r="H174" s="6">
        <v>3.1093246859955374E-3</v>
      </c>
      <c r="I174" s="3">
        <v>3</v>
      </c>
      <c r="J174" s="11" t="e">
        <f>AND(CCDATA[[#This Row],[Date]]&gt;='Dashboard Requirement hints'!#REF!,CCDATA[[#This Row],[Date]]&lt;'Dashboard Requirement hints'!#REF!+7)</f>
        <v>#REF!</v>
      </c>
      <c r="K174" s="1" t="b">
        <f>AND(CCDATA[[#This Row],[Date]]&gt;'Dashboard Requirement hints'!$I$11,CCDATA[[#This Row],[Date]]&lt;'Dashboard Requirement hints'!$I$11+7)</f>
        <v>1</v>
      </c>
    </row>
    <row r="175" spans="1:11" x14ac:dyDescent="0.25">
      <c r="A175" s="7" t="s">
        <v>1603</v>
      </c>
      <c r="B175" s="4">
        <v>42398.536</v>
      </c>
      <c r="C175" s="5" t="s">
        <v>1788</v>
      </c>
      <c r="D175" s="2" t="s">
        <v>1779</v>
      </c>
      <c r="E175" s="2" t="s">
        <v>1784</v>
      </c>
      <c r="F175" s="2" t="s">
        <v>1784</v>
      </c>
      <c r="G175" s="2">
        <v>98</v>
      </c>
      <c r="H175" s="6">
        <v>2.1894454310233884E-3</v>
      </c>
      <c r="I175" s="3">
        <v>4</v>
      </c>
      <c r="J175" s="11" t="e">
        <f>AND(CCDATA[[#This Row],[Date]]&gt;='Dashboard Requirement hints'!#REF!,CCDATA[[#This Row],[Date]]&lt;'Dashboard Requirement hints'!#REF!+7)</f>
        <v>#REF!</v>
      </c>
      <c r="K175" s="1" t="b">
        <f>AND(CCDATA[[#This Row],[Date]]&gt;'Dashboard Requirement hints'!$I$11,CCDATA[[#This Row],[Date]]&lt;'Dashboard Requirement hints'!$I$11+7)</f>
        <v>1</v>
      </c>
    </row>
    <row r="176" spans="1:11" x14ac:dyDescent="0.25">
      <c r="A176" s="7" t="s">
        <v>1604</v>
      </c>
      <c r="B176" s="4">
        <v>42398.536</v>
      </c>
      <c r="C176" s="5" t="s">
        <v>1791</v>
      </c>
      <c r="D176" s="2" t="s">
        <v>1779</v>
      </c>
      <c r="E176" s="2" t="s">
        <v>1784</v>
      </c>
      <c r="F176" s="2" t="s">
        <v>1784</v>
      </c>
      <c r="G176" s="2">
        <v>105</v>
      </c>
      <c r="H176" s="6">
        <v>2.2351392352245106E-3</v>
      </c>
      <c r="I176" s="3">
        <v>2</v>
      </c>
      <c r="J176" s="11" t="e">
        <f>AND(CCDATA[[#This Row],[Date]]&gt;='Dashboard Requirement hints'!#REF!,CCDATA[[#This Row],[Date]]&lt;'Dashboard Requirement hints'!#REF!+7)</f>
        <v>#REF!</v>
      </c>
      <c r="K176" s="1" t="b">
        <f>AND(CCDATA[[#This Row],[Date]]&gt;'Dashboard Requirement hints'!$I$11,CCDATA[[#This Row],[Date]]&lt;'Dashboard Requirement hints'!$I$11+7)</f>
        <v>1</v>
      </c>
    </row>
    <row r="177" spans="1:11" x14ac:dyDescent="0.25">
      <c r="A177" s="7" t="s">
        <v>1605</v>
      </c>
      <c r="B177" s="4">
        <v>42398.536</v>
      </c>
      <c r="C177" s="5" t="s">
        <v>1794</v>
      </c>
      <c r="D177" s="2" t="s">
        <v>1780</v>
      </c>
      <c r="E177" s="2" t="s">
        <v>1784</v>
      </c>
      <c r="F177" s="2" t="s">
        <v>1784</v>
      </c>
      <c r="G177" s="2">
        <v>78</v>
      </c>
      <c r="H177" s="6">
        <v>2.1193903055797608E-3</v>
      </c>
      <c r="I177" s="3">
        <v>5</v>
      </c>
      <c r="J177" s="11" t="e">
        <f>AND(CCDATA[[#This Row],[Date]]&gt;='Dashboard Requirement hints'!#REF!,CCDATA[[#This Row],[Date]]&lt;'Dashboard Requirement hints'!#REF!+7)</f>
        <v>#REF!</v>
      </c>
      <c r="K177" s="1" t="b">
        <f>AND(CCDATA[[#This Row],[Date]]&gt;'Dashboard Requirement hints'!$I$11,CCDATA[[#This Row],[Date]]&lt;'Dashboard Requirement hints'!$I$11+7)</f>
        <v>1</v>
      </c>
    </row>
    <row r="178" spans="1:11" x14ac:dyDescent="0.25">
      <c r="A178" s="7" t="s">
        <v>1600</v>
      </c>
      <c r="B178" s="4">
        <v>42398.531999999999</v>
      </c>
      <c r="C178" s="5" t="s">
        <v>1790</v>
      </c>
      <c r="D178" s="2" t="s">
        <v>1782</v>
      </c>
      <c r="E178" s="2" t="s">
        <v>1784</v>
      </c>
      <c r="F178" s="2" t="s">
        <v>1784</v>
      </c>
      <c r="G178" s="2">
        <v>37</v>
      </c>
      <c r="H178" s="6">
        <v>3.7336102267701075E-3</v>
      </c>
      <c r="I178" s="3">
        <v>3</v>
      </c>
      <c r="J178" s="11" t="e">
        <f>AND(CCDATA[[#This Row],[Date]]&gt;='Dashboard Requirement hints'!#REF!,CCDATA[[#This Row],[Date]]&lt;'Dashboard Requirement hints'!#REF!+7)</f>
        <v>#REF!</v>
      </c>
      <c r="K178" s="1" t="b">
        <f>AND(CCDATA[[#This Row],[Date]]&gt;'Dashboard Requirement hints'!$I$11,CCDATA[[#This Row],[Date]]&lt;'Dashboard Requirement hints'!$I$11+7)</f>
        <v>1</v>
      </c>
    </row>
    <row r="179" spans="1:11" x14ac:dyDescent="0.25">
      <c r="A179" s="7" t="s">
        <v>1601</v>
      </c>
      <c r="B179" s="4">
        <v>42398.531999999999</v>
      </c>
      <c r="C179" s="5" t="s">
        <v>1791</v>
      </c>
      <c r="D179" s="2" t="s">
        <v>1779</v>
      </c>
      <c r="E179" s="2" t="s">
        <v>1784</v>
      </c>
      <c r="F179" s="2" t="s">
        <v>1785</v>
      </c>
      <c r="G179" s="2">
        <v>42</v>
      </c>
      <c r="H179" s="6">
        <v>2.5083781306473991E-3</v>
      </c>
      <c r="I179" s="3">
        <v>4</v>
      </c>
      <c r="J179" s="11" t="e">
        <f>AND(CCDATA[[#This Row],[Date]]&gt;='Dashboard Requirement hints'!#REF!,CCDATA[[#This Row],[Date]]&lt;'Dashboard Requirement hints'!#REF!+7)</f>
        <v>#REF!</v>
      </c>
      <c r="K179" s="1" t="b">
        <f>AND(CCDATA[[#This Row],[Date]]&gt;'Dashboard Requirement hints'!$I$11,CCDATA[[#This Row],[Date]]&lt;'Dashboard Requirement hints'!$I$11+7)</f>
        <v>1</v>
      </c>
    </row>
    <row r="180" spans="1:11" x14ac:dyDescent="0.25">
      <c r="A180" s="7" t="s">
        <v>1598</v>
      </c>
      <c r="B180" s="4">
        <v>42398.531000000003</v>
      </c>
      <c r="C180" s="5" t="s">
        <v>1787</v>
      </c>
      <c r="D180" s="2" t="s">
        <v>1779</v>
      </c>
      <c r="E180" s="2" t="s">
        <v>1784</v>
      </c>
      <c r="F180" s="2" t="s">
        <v>1784</v>
      </c>
      <c r="G180" s="2">
        <v>62</v>
      </c>
      <c r="H180" s="6">
        <v>1.6342903623692794E-3</v>
      </c>
      <c r="I180" s="3">
        <v>1</v>
      </c>
      <c r="J180" s="11" t="e">
        <f>AND(CCDATA[[#This Row],[Date]]&gt;='Dashboard Requirement hints'!#REF!,CCDATA[[#This Row],[Date]]&lt;'Dashboard Requirement hints'!#REF!+7)</f>
        <v>#REF!</v>
      </c>
      <c r="K180" s="1" t="b">
        <f>AND(CCDATA[[#This Row],[Date]]&gt;'Dashboard Requirement hints'!$I$11,CCDATA[[#This Row],[Date]]&lt;'Dashboard Requirement hints'!$I$11+7)</f>
        <v>1</v>
      </c>
    </row>
    <row r="181" spans="1:11" x14ac:dyDescent="0.25">
      <c r="A181" s="7" t="s">
        <v>1599</v>
      </c>
      <c r="B181" s="4">
        <v>42398.531000000003</v>
      </c>
      <c r="C181" s="5" t="s">
        <v>1787</v>
      </c>
      <c r="D181" s="2" t="s">
        <v>1780</v>
      </c>
      <c r="E181" s="2" t="s">
        <v>1784</v>
      </c>
      <c r="F181" s="2" t="s">
        <v>1784</v>
      </c>
      <c r="G181" s="2">
        <v>122</v>
      </c>
      <c r="H181" s="6">
        <v>3.4463100399884021E-3</v>
      </c>
      <c r="I181" s="3">
        <v>3</v>
      </c>
      <c r="J181" s="11" t="e">
        <f>AND(CCDATA[[#This Row],[Date]]&gt;='Dashboard Requirement hints'!#REF!,CCDATA[[#This Row],[Date]]&lt;'Dashboard Requirement hints'!#REF!+7)</f>
        <v>#REF!</v>
      </c>
      <c r="K181" s="1" t="b">
        <f>AND(CCDATA[[#This Row],[Date]]&gt;'Dashboard Requirement hints'!$I$11,CCDATA[[#This Row],[Date]]&lt;'Dashboard Requirement hints'!$I$11+7)</f>
        <v>1</v>
      </c>
    </row>
    <row r="182" spans="1:11" x14ac:dyDescent="0.25">
      <c r="A182" s="7" t="s">
        <v>1596</v>
      </c>
      <c r="B182" s="4">
        <v>42398.498</v>
      </c>
      <c r="C182" s="5" t="s">
        <v>1794</v>
      </c>
      <c r="D182" s="2" t="s">
        <v>1779</v>
      </c>
      <c r="E182" s="2" t="s">
        <v>1785</v>
      </c>
      <c r="F182" s="2" t="s">
        <v>1785</v>
      </c>
      <c r="G182" s="2" t="s">
        <v>1786</v>
      </c>
      <c r="H182" s="6" t="s">
        <v>1786</v>
      </c>
      <c r="I182" s="3" t="s">
        <v>1786</v>
      </c>
      <c r="J182" s="11" t="e">
        <f>AND(CCDATA[[#This Row],[Date]]&gt;='Dashboard Requirement hints'!#REF!,CCDATA[[#This Row],[Date]]&lt;'Dashboard Requirement hints'!#REF!+7)</f>
        <v>#REF!</v>
      </c>
      <c r="K182" s="1" t="b">
        <f>AND(CCDATA[[#This Row],[Date]]&gt;'Dashboard Requirement hints'!$I$11,CCDATA[[#This Row],[Date]]&lt;'Dashboard Requirement hints'!$I$11+7)</f>
        <v>1</v>
      </c>
    </row>
    <row r="183" spans="1:11" x14ac:dyDescent="0.25">
      <c r="A183" s="7" t="s">
        <v>1597</v>
      </c>
      <c r="B183" s="4">
        <v>42398.498</v>
      </c>
      <c r="C183" s="5" t="s">
        <v>1792</v>
      </c>
      <c r="D183" s="2" t="s">
        <v>1780</v>
      </c>
      <c r="E183" s="2" t="s">
        <v>1784</v>
      </c>
      <c r="F183" s="2" t="s">
        <v>1784</v>
      </c>
      <c r="G183" s="2">
        <v>11</v>
      </c>
      <c r="H183" s="6">
        <v>3.0410594493588002E-3</v>
      </c>
      <c r="I183" s="3">
        <v>5</v>
      </c>
      <c r="J183" s="11" t="e">
        <f>AND(CCDATA[[#This Row],[Date]]&gt;='Dashboard Requirement hints'!#REF!,CCDATA[[#This Row],[Date]]&lt;'Dashboard Requirement hints'!#REF!+7)</f>
        <v>#REF!</v>
      </c>
      <c r="K183" s="1" t="b">
        <f>AND(CCDATA[[#This Row],[Date]]&gt;'Dashboard Requirement hints'!$I$11,CCDATA[[#This Row],[Date]]&lt;'Dashboard Requirement hints'!$I$11+7)</f>
        <v>1</v>
      </c>
    </row>
    <row r="184" spans="1:11" x14ac:dyDescent="0.25">
      <c r="A184" s="7" t="s">
        <v>1594</v>
      </c>
      <c r="B184" s="4">
        <v>42398.453000000001</v>
      </c>
      <c r="C184" s="5" t="s">
        <v>1791</v>
      </c>
      <c r="D184" s="2" t="s">
        <v>1783</v>
      </c>
      <c r="E184" s="2" t="s">
        <v>1784</v>
      </c>
      <c r="F184" s="2" t="s">
        <v>1784</v>
      </c>
      <c r="G184" s="2">
        <v>92</v>
      </c>
      <c r="H184" s="6">
        <v>2.2347021124162732E-3</v>
      </c>
      <c r="I184" s="3">
        <v>5</v>
      </c>
      <c r="J184" s="11" t="e">
        <f>AND(CCDATA[[#This Row],[Date]]&gt;='Dashboard Requirement hints'!#REF!,CCDATA[[#This Row],[Date]]&lt;'Dashboard Requirement hints'!#REF!+7)</f>
        <v>#REF!</v>
      </c>
      <c r="K184" s="1" t="b">
        <f>AND(CCDATA[[#This Row],[Date]]&gt;'Dashboard Requirement hints'!$I$11,CCDATA[[#This Row],[Date]]&lt;'Dashboard Requirement hints'!$I$11+7)</f>
        <v>1</v>
      </c>
    </row>
    <row r="185" spans="1:11" x14ac:dyDescent="0.25">
      <c r="A185" s="7" t="s">
        <v>1595</v>
      </c>
      <c r="B185" s="4">
        <v>42398.453000000001</v>
      </c>
      <c r="C185" s="5" t="s">
        <v>1793</v>
      </c>
      <c r="D185" s="2" t="s">
        <v>1780</v>
      </c>
      <c r="E185" s="2" t="s">
        <v>1784</v>
      </c>
      <c r="F185" s="2" t="s">
        <v>1784</v>
      </c>
      <c r="G185" s="2">
        <v>51</v>
      </c>
      <c r="H185" s="6">
        <v>1.8566358696194068E-3</v>
      </c>
      <c r="I185" s="3">
        <v>2</v>
      </c>
      <c r="J185" s="11" t="e">
        <f>AND(CCDATA[[#This Row],[Date]]&gt;='Dashboard Requirement hints'!#REF!,CCDATA[[#This Row],[Date]]&lt;'Dashboard Requirement hints'!#REF!+7)</f>
        <v>#REF!</v>
      </c>
      <c r="K185" s="1" t="b">
        <f>AND(CCDATA[[#This Row],[Date]]&gt;'Dashboard Requirement hints'!$I$11,CCDATA[[#This Row],[Date]]&lt;'Dashboard Requirement hints'!$I$11+7)</f>
        <v>1</v>
      </c>
    </row>
    <row r="186" spans="1:11" x14ac:dyDescent="0.25">
      <c r="A186" s="7" t="s">
        <v>1592</v>
      </c>
      <c r="B186" s="4">
        <v>42398.451999999997</v>
      </c>
      <c r="C186" s="5" t="s">
        <v>1794</v>
      </c>
      <c r="D186" s="2" t="s">
        <v>1780</v>
      </c>
      <c r="E186" s="2" t="s">
        <v>1784</v>
      </c>
      <c r="F186" s="2" t="s">
        <v>1784</v>
      </c>
      <c r="G186" s="2">
        <v>59</v>
      </c>
      <c r="H186" s="6">
        <v>3.4129567323941332E-3</v>
      </c>
      <c r="I186" s="3">
        <v>4</v>
      </c>
      <c r="J186" s="11" t="e">
        <f>AND(CCDATA[[#This Row],[Date]]&gt;='Dashboard Requirement hints'!#REF!,CCDATA[[#This Row],[Date]]&lt;'Dashboard Requirement hints'!#REF!+7)</f>
        <v>#REF!</v>
      </c>
      <c r="K186" s="1" t="b">
        <f>AND(CCDATA[[#This Row],[Date]]&gt;'Dashboard Requirement hints'!$I$11,CCDATA[[#This Row],[Date]]&lt;'Dashboard Requirement hints'!$I$11+7)</f>
        <v>1</v>
      </c>
    </row>
    <row r="187" spans="1:11" x14ac:dyDescent="0.25">
      <c r="A187" s="7" t="s">
        <v>1593</v>
      </c>
      <c r="B187" s="4">
        <v>42398.451999999997</v>
      </c>
      <c r="C187" s="5" t="s">
        <v>1793</v>
      </c>
      <c r="D187" s="2" t="s">
        <v>1780</v>
      </c>
      <c r="E187" s="2" t="s">
        <v>1785</v>
      </c>
      <c r="F187" s="2" t="s">
        <v>1785</v>
      </c>
      <c r="G187" s="2" t="s">
        <v>1786</v>
      </c>
      <c r="H187" s="6" t="s">
        <v>1786</v>
      </c>
      <c r="I187" s="3" t="s">
        <v>1786</v>
      </c>
      <c r="J187" s="11" t="e">
        <f>AND(CCDATA[[#This Row],[Date]]&gt;='Dashboard Requirement hints'!#REF!,CCDATA[[#This Row],[Date]]&lt;'Dashboard Requirement hints'!#REF!+7)</f>
        <v>#REF!</v>
      </c>
      <c r="K187" s="1" t="b">
        <f>AND(CCDATA[[#This Row],[Date]]&gt;'Dashboard Requirement hints'!$I$11,CCDATA[[#This Row],[Date]]&lt;'Dashboard Requirement hints'!$I$11+7)</f>
        <v>1</v>
      </c>
    </row>
    <row r="188" spans="1:11" x14ac:dyDescent="0.25">
      <c r="A188" s="7" t="s">
        <v>1590</v>
      </c>
      <c r="B188" s="4">
        <v>42398.436999999998</v>
      </c>
      <c r="C188" s="5" t="s">
        <v>1787</v>
      </c>
      <c r="D188" s="2" t="s">
        <v>1781</v>
      </c>
      <c r="E188" s="2" t="s">
        <v>1784</v>
      </c>
      <c r="F188" s="2" t="s">
        <v>1784</v>
      </c>
      <c r="G188" s="2">
        <v>118</v>
      </c>
      <c r="H188" s="6">
        <v>2.8155907820138402E-3</v>
      </c>
      <c r="I188" s="3">
        <v>3</v>
      </c>
      <c r="J188" s="11" t="e">
        <f>AND(CCDATA[[#This Row],[Date]]&gt;='Dashboard Requirement hints'!#REF!,CCDATA[[#This Row],[Date]]&lt;'Dashboard Requirement hints'!#REF!+7)</f>
        <v>#REF!</v>
      </c>
      <c r="K188" s="1" t="b">
        <f>AND(CCDATA[[#This Row],[Date]]&gt;'Dashboard Requirement hints'!$I$11,CCDATA[[#This Row],[Date]]&lt;'Dashboard Requirement hints'!$I$11+7)</f>
        <v>1</v>
      </c>
    </row>
    <row r="189" spans="1:11" x14ac:dyDescent="0.25">
      <c r="A189" s="7" t="s">
        <v>1591</v>
      </c>
      <c r="B189" s="4">
        <v>42398.436999999998</v>
      </c>
      <c r="C189" s="5" t="s">
        <v>1793</v>
      </c>
      <c r="D189" s="2" t="s">
        <v>1779</v>
      </c>
      <c r="E189" s="2" t="s">
        <v>1784</v>
      </c>
      <c r="F189" s="2" t="s">
        <v>1784</v>
      </c>
      <c r="G189" s="2">
        <v>94</v>
      </c>
      <c r="H189" s="6">
        <v>8.3435402392119005E-4</v>
      </c>
      <c r="I189" s="3">
        <v>3</v>
      </c>
      <c r="J189" s="11" t="e">
        <f>AND(CCDATA[[#This Row],[Date]]&gt;='Dashboard Requirement hints'!#REF!,CCDATA[[#This Row],[Date]]&lt;'Dashboard Requirement hints'!#REF!+7)</f>
        <v>#REF!</v>
      </c>
      <c r="K189" s="1" t="b">
        <f>AND(CCDATA[[#This Row],[Date]]&gt;'Dashboard Requirement hints'!$I$11,CCDATA[[#This Row],[Date]]&lt;'Dashboard Requirement hints'!$I$11+7)</f>
        <v>1</v>
      </c>
    </row>
    <row r="190" spans="1:11" x14ac:dyDescent="0.25">
      <c r="A190" s="7" t="s">
        <v>1588</v>
      </c>
      <c r="B190" s="4">
        <v>42398.430999999997</v>
      </c>
      <c r="C190" s="5" t="s">
        <v>1792</v>
      </c>
      <c r="D190" s="2" t="s">
        <v>1783</v>
      </c>
      <c r="E190" s="2" t="s">
        <v>1784</v>
      </c>
      <c r="F190" s="2" t="s">
        <v>1784</v>
      </c>
      <c r="G190" s="2">
        <v>43</v>
      </c>
      <c r="H190" s="6">
        <v>1.4493053000426048E-3</v>
      </c>
      <c r="I190" s="3">
        <v>4</v>
      </c>
      <c r="J190" s="11" t="e">
        <f>AND(CCDATA[[#This Row],[Date]]&gt;='Dashboard Requirement hints'!#REF!,CCDATA[[#This Row],[Date]]&lt;'Dashboard Requirement hints'!#REF!+7)</f>
        <v>#REF!</v>
      </c>
      <c r="K190" s="1" t="b">
        <f>AND(CCDATA[[#This Row],[Date]]&gt;'Dashboard Requirement hints'!$I$11,CCDATA[[#This Row],[Date]]&lt;'Dashboard Requirement hints'!$I$11+7)</f>
        <v>1</v>
      </c>
    </row>
    <row r="191" spans="1:11" x14ac:dyDescent="0.25">
      <c r="A191" s="7" t="s">
        <v>1589</v>
      </c>
      <c r="B191" s="4">
        <v>42398.430999999997</v>
      </c>
      <c r="C191" s="5" t="s">
        <v>1789</v>
      </c>
      <c r="D191" s="2" t="s">
        <v>1779</v>
      </c>
      <c r="E191" s="2" t="s">
        <v>1785</v>
      </c>
      <c r="F191" s="2" t="s">
        <v>1785</v>
      </c>
      <c r="G191" s="2" t="s">
        <v>1786</v>
      </c>
      <c r="H191" s="6" t="s">
        <v>1786</v>
      </c>
      <c r="I191" s="3" t="s">
        <v>1786</v>
      </c>
      <c r="J191" s="11" t="e">
        <f>AND(CCDATA[[#This Row],[Date]]&gt;='Dashboard Requirement hints'!#REF!,CCDATA[[#This Row],[Date]]&lt;'Dashboard Requirement hints'!#REF!+7)</f>
        <v>#REF!</v>
      </c>
      <c r="K191" s="1" t="b">
        <f>AND(CCDATA[[#This Row],[Date]]&gt;'Dashboard Requirement hints'!$I$11,CCDATA[[#This Row],[Date]]&lt;'Dashboard Requirement hints'!$I$11+7)</f>
        <v>1</v>
      </c>
    </row>
    <row r="192" spans="1:11" x14ac:dyDescent="0.25">
      <c r="A192" s="7" t="s">
        <v>1586</v>
      </c>
      <c r="B192" s="4">
        <v>42398.415000000001</v>
      </c>
      <c r="C192" s="5" t="s">
        <v>1790</v>
      </c>
      <c r="D192" s="2" t="s">
        <v>1782</v>
      </c>
      <c r="E192" s="2" t="s">
        <v>1784</v>
      </c>
      <c r="F192" s="2" t="s">
        <v>1784</v>
      </c>
      <c r="G192" s="2">
        <v>95</v>
      </c>
      <c r="H192" s="6">
        <v>1.2258587186295886E-3</v>
      </c>
      <c r="I192" s="3">
        <v>5</v>
      </c>
      <c r="J192" s="11" t="e">
        <f>AND(CCDATA[[#This Row],[Date]]&gt;='Dashboard Requirement hints'!#REF!,CCDATA[[#This Row],[Date]]&lt;'Dashboard Requirement hints'!#REF!+7)</f>
        <v>#REF!</v>
      </c>
      <c r="K192" s="1" t="b">
        <f>AND(CCDATA[[#This Row],[Date]]&gt;'Dashboard Requirement hints'!$I$11,CCDATA[[#This Row],[Date]]&lt;'Dashboard Requirement hints'!$I$11+7)</f>
        <v>1</v>
      </c>
    </row>
    <row r="193" spans="1:11" x14ac:dyDescent="0.25">
      <c r="A193" s="7" t="s">
        <v>1587</v>
      </c>
      <c r="B193" s="4">
        <v>42398.415000000001</v>
      </c>
      <c r="C193" s="5" t="s">
        <v>1790</v>
      </c>
      <c r="D193" s="2" t="s">
        <v>1780</v>
      </c>
      <c r="E193" s="2" t="s">
        <v>1784</v>
      </c>
      <c r="F193" s="2" t="s">
        <v>1784</v>
      </c>
      <c r="G193" s="2">
        <v>23</v>
      </c>
      <c r="H193" s="6">
        <v>4.3441336682027267E-3</v>
      </c>
      <c r="I193" s="3">
        <v>4</v>
      </c>
      <c r="J193" s="11" t="e">
        <f>AND(CCDATA[[#This Row],[Date]]&gt;='Dashboard Requirement hints'!#REF!,CCDATA[[#This Row],[Date]]&lt;'Dashboard Requirement hints'!#REF!+7)</f>
        <v>#REF!</v>
      </c>
      <c r="K193" s="1" t="b">
        <f>AND(CCDATA[[#This Row],[Date]]&gt;'Dashboard Requirement hints'!$I$11,CCDATA[[#This Row],[Date]]&lt;'Dashboard Requirement hints'!$I$11+7)</f>
        <v>1</v>
      </c>
    </row>
    <row r="194" spans="1:11" x14ac:dyDescent="0.25">
      <c r="A194" s="7" t="s">
        <v>1584</v>
      </c>
      <c r="B194" s="4">
        <v>42398.389000000003</v>
      </c>
      <c r="C194" s="5" t="s">
        <v>1792</v>
      </c>
      <c r="D194" s="2" t="s">
        <v>1783</v>
      </c>
      <c r="E194" s="2" t="s">
        <v>1784</v>
      </c>
      <c r="F194" s="2" t="s">
        <v>1784</v>
      </c>
      <c r="G194" s="2">
        <v>22</v>
      </c>
      <c r="H194" s="6">
        <v>3.4369990592557332E-3</v>
      </c>
      <c r="I194" s="3">
        <v>3</v>
      </c>
      <c r="J194" s="11" t="e">
        <f>AND(CCDATA[[#This Row],[Date]]&gt;='Dashboard Requirement hints'!#REF!,CCDATA[[#This Row],[Date]]&lt;'Dashboard Requirement hints'!#REF!+7)</f>
        <v>#REF!</v>
      </c>
      <c r="K194" s="1" t="b">
        <f>AND(CCDATA[[#This Row],[Date]]&gt;'Dashboard Requirement hints'!$I$11,CCDATA[[#This Row],[Date]]&lt;'Dashboard Requirement hints'!$I$11+7)</f>
        <v>1</v>
      </c>
    </row>
    <row r="195" spans="1:11" x14ac:dyDescent="0.25">
      <c r="A195" s="7" t="s">
        <v>1585</v>
      </c>
      <c r="B195" s="4">
        <v>42398.389000000003</v>
      </c>
      <c r="C195" s="5" t="s">
        <v>1791</v>
      </c>
      <c r="D195" s="2" t="s">
        <v>1779</v>
      </c>
      <c r="E195" s="2" t="s">
        <v>1785</v>
      </c>
      <c r="F195" s="2" t="s">
        <v>1785</v>
      </c>
      <c r="G195" s="2" t="s">
        <v>1786</v>
      </c>
      <c r="H195" s="6" t="s">
        <v>1786</v>
      </c>
      <c r="I195" s="3" t="s">
        <v>1786</v>
      </c>
      <c r="J195" s="11" t="e">
        <f>AND(CCDATA[[#This Row],[Date]]&gt;='Dashboard Requirement hints'!#REF!,CCDATA[[#This Row],[Date]]&lt;'Dashboard Requirement hints'!#REF!+7)</f>
        <v>#REF!</v>
      </c>
      <c r="K195" s="1" t="b">
        <f>AND(CCDATA[[#This Row],[Date]]&gt;'Dashboard Requirement hints'!$I$11,CCDATA[[#This Row],[Date]]&lt;'Dashboard Requirement hints'!$I$11+7)</f>
        <v>1</v>
      </c>
    </row>
    <row r="196" spans="1:11" x14ac:dyDescent="0.25">
      <c r="A196" s="7" t="s">
        <v>1582</v>
      </c>
      <c r="B196" s="4">
        <v>42398.381000000001</v>
      </c>
      <c r="C196" s="5" t="s">
        <v>1790</v>
      </c>
      <c r="D196" s="2" t="s">
        <v>1779</v>
      </c>
      <c r="E196" s="2" t="s">
        <v>1784</v>
      </c>
      <c r="F196" s="2" t="s">
        <v>1784</v>
      </c>
      <c r="G196" s="2">
        <v>87</v>
      </c>
      <c r="H196" s="6">
        <v>7.9297088872826995E-4</v>
      </c>
      <c r="I196" s="3">
        <v>5</v>
      </c>
      <c r="J196" s="11" t="e">
        <f>AND(CCDATA[[#This Row],[Date]]&gt;='Dashboard Requirement hints'!#REF!,CCDATA[[#This Row],[Date]]&lt;'Dashboard Requirement hints'!#REF!+7)</f>
        <v>#REF!</v>
      </c>
      <c r="K196" s="1" t="b">
        <f>AND(CCDATA[[#This Row],[Date]]&gt;'Dashboard Requirement hints'!$I$11,CCDATA[[#This Row],[Date]]&lt;'Dashboard Requirement hints'!$I$11+7)</f>
        <v>1</v>
      </c>
    </row>
    <row r="197" spans="1:11" x14ac:dyDescent="0.25">
      <c r="A197" s="7" t="s">
        <v>1583</v>
      </c>
      <c r="B197" s="4">
        <v>42398.381000000001</v>
      </c>
      <c r="C197" s="5" t="s">
        <v>1792</v>
      </c>
      <c r="D197" s="2" t="s">
        <v>1779</v>
      </c>
      <c r="E197" s="2" t="s">
        <v>1785</v>
      </c>
      <c r="F197" s="2" t="s">
        <v>1785</v>
      </c>
      <c r="G197" s="2" t="s">
        <v>1786</v>
      </c>
      <c r="H197" s="6" t="s">
        <v>1786</v>
      </c>
      <c r="I197" s="3" t="s">
        <v>1786</v>
      </c>
      <c r="J197" s="11" t="e">
        <f>AND(CCDATA[[#This Row],[Date]]&gt;='Dashboard Requirement hints'!#REF!,CCDATA[[#This Row],[Date]]&lt;'Dashboard Requirement hints'!#REF!+7)</f>
        <v>#REF!</v>
      </c>
      <c r="K197" s="1" t="b">
        <f>AND(CCDATA[[#This Row],[Date]]&gt;'Dashboard Requirement hints'!$I$11,CCDATA[[#This Row],[Date]]&lt;'Dashboard Requirement hints'!$I$11+7)</f>
        <v>1</v>
      </c>
    </row>
    <row r="198" spans="1:11" x14ac:dyDescent="0.25">
      <c r="A198" s="7" t="s">
        <v>1580</v>
      </c>
      <c r="B198" s="4">
        <v>42398.377</v>
      </c>
      <c r="C198" s="5" t="s">
        <v>1792</v>
      </c>
      <c r="D198" s="2" t="s">
        <v>1783</v>
      </c>
      <c r="E198" s="2" t="s">
        <v>1784</v>
      </c>
      <c r="F198" s="2" t="s">
        <v>1784</v>
      </c>
      <c r="G198" s="2">
        <v>55</v>
      </c>
      <c r="H198" s="6">
        <v>2.1784167919474905E-3</v>
      </c>
      <c r="I198" s="3">
        <v>4</v>
      </c>
      <c r="J198" s="11" t="e">
        <f>AND(CCDATA[[#This Row],[Date]]&gt;='Dashboard Requirement hints'!#REF!,CCDATA[[#This Row],[Date]]&lt;'Dashboard Requirement hints'!#REF!+7)</f>
        <v>#REF!</v>
      </c>
      <c r="K198" s="1" t="b">
        <f>AND(CCDATA[[#This Row],[Date]]&gt;'Dashboard Requirement hints'!$I$11,CCDATA[[#This Row],[Date]]&lt;'Dashboard Requirement hints'!$I$11+7)</f>
        <v>1</v>
      </c>
    </row>
    <row r="199" spans="1:11" x14ac:dyDescent="0.25">
      <c r="A199" s="7" t="s">
        <v>1581</v>
      </c>
      <c r="B199" s="4">
        <v>42398.377</v>
      </c>
      <c r="C199" s="5" t="s">
        <v>1793</v>
      </c>
      <c r="D199" s="2" t="s">
        <v>1783</v>
      </c>
      <c r="E199" s="2" t="s">
        <v>1785</v>
      </c>
      <c r="F199" s="2" t="s">
        <v>1785</v>
      </c>
      <c r="G199" s="2" t="s">
        <v>1786</v>
      </c>
      <c r="H199" s="6" t="s">
        <v>1786</v>
      </c>
      <c r="I199" s="3" t="s">
        <v>1786</v>
      </c>
      <c r="J199" s="11" t="e">
        <f>AND(CCDATA[[#This Row],[Date]]&gt;='Dashboard Requirement hints'!#REF!,CCDATA[[#This Row],[Date]]&lt;'Dashboard Requirement hints'!#REF!+7)</f>
        <v>#REF!</v>
      </c>
      <c r="K199" s="1" t="b">
        <f>AND(CCDATA[[#This Row],[Date]]&gt;'Dashboard Requirement hints'!$I$11,CCDATA[[#This Row],[Date]]&lt;'Dashboard Requirement hints'!$I$11+7)</f>
        <v>1</v>
      </c>
    </row>
    <row r="200" spans="1:11" x14ac:dyDescent="0.25">
      <c r="A200" s="7" t="s">
        <v>1578</v>
      </c>
      <c r="B200" s="4">
        <v>42397.75</v>
      </c>
      <c r="C200" s="5" t="s">
        <v>1794</v>
      </c>
      <c r="D200" s="2" t="s">
        <v>1779</v>
      </c>
      <c r="E200" s="2" t="s">
        <v>1784</v>
      </c>
      <c r="F200" s="2" t="s">
        <v>1784</v>
      </c>
      <c r="G200" s="2">
        <v>54</v>
      </c>
      <c r="H200" s="6">
        <v>4.2892783453262464E-3</v>
      </c>
      <c r="I200" s="3">
        <v>2</v>
      </c>
      <c r="J200" s="11" t="e">
        <f>AND(CCDATA[[#This Row],[Date]]&gt;='Dashboard Requirement hints'!#REF!,CCDATA[[#This Row],[Date]]&lt;'Dashboard Requirement hints'!#REF!+7)</f>
        <v>#REF!</v>
      </c>
      <c r="K200" s="1" t="b">
        <f>AND(CCDATA[[#This Row],[Date]]&gt;'Dashboard Requirement hints'!$I$11,CCDATA[[#This Row],[Date]]&lt;'Dashboard Requirement hints'!$I$11+7)</f>
        <v>1</v>
      </c>
    </row>
    <row r="201" spans="1:11" x14ac:dyDescent="0.25">
      <c r="A201" s="7" t="s">
        <v>1579</v>
      </c>
      <c r="B201" s="4">
        <v>42397.75</v>
      </c>
      <c r="C201" s="5" t="s">
        <v>1791</v>
      </c>
      <c r="D201" s="2" t="s">
        <v>1782</v>
      </c>
      <c r="E201" s="2" t="s">
        <v>1784</v>
      </c>
      <c r="F201" s="2" t="s">
        <v>1784</v>
      </c>
      <c r="G201" s="2">
        <v>82</v>
      </c>
      <c r="H201" s="6">
        <v>4.0022715083259681E-3</v>
      </c>
      <c r="I201" s="3">
        <v>5</v>
      </c>
      <c r="J201" s="11" t="e">
        <f>AND(CCDATA[[#This Row],[Date]]&gt;='Dashboard Requirement hints'!#REF!,CCDATA[[#This Row],[Date]]&lt;'Dashboard Requirement hints'!#REF!+7)</f>
        <v>#REF!</v>
      </c>
      <c r="K201" s="1" t="b">
        <f>AND(CCDATA[[#This Row],[Date]]&gt;'Dashboard Requirement hints'!$I$11,CCDATA[[#This Row],[Date]]&lt;'Dashboard Requirement hints'!$I$11+7)</f>
        <v>1</v>
      </c>
    </row>
    <row r="202" spans="1:11" x14ac:dyDescent="0.25">
      <c r="A202" s="7" t="s">
        <v>1576</v>
      </c>
      <c r="B202" s="4">
        <v>42397.745000000003</v>
      </c>
      <c r="C202" s="5" t="s">
        <v>1794</v>
      </c>
      <c r="D202" s="2" t="s">
        <v>1779</v>
      </c>
      <c r="E202" s="2" t="s">
        <v>1784</v>
      </c>
      <c r="F202" s="2" t="s">
        <v>1784</v>
      </c>
      <c r="G202" s="2">
        <v>61</v>
      </c>
      <c r="H202" s="6">
        <v>4.9878698734344862E-4</v>
      </c>
      <c r="I202" s="3">
        <v>1</v>
      </c>
      <c r="J202" s="11" t="e">
        <f>AND(CCDATA[[#This Row],[Date]]&gt;='Dashboard Requirement hints'!#REF!,CCDATA[[#This Row],[Date]]&lt;'Dashboard Requirement hints'!#REF!+7)</f>
        <v>#REF!</v>
      </c>
      <c r="K202" s="1" t="b">
        <f>AND(CCDATA[[#This Row],[Date]]&gt;'Dashboard Requirement hints'!$I$11,CCDATA[[#This Row],[Date]]&lt;'Dashboard Requirement hints'!$I$11+7)</f>
        <v>1</v>
      </c>
    </row>
    <row r="203" spans="1:11" x14ac:dyDescent="0.25">
      <c r="A203" s="7" t="s">
        <v>1577</v>
      </c>
      <c r="B203" s="4">
        <v>42397.745000000003</v>
      </c>
      <c r="C203" s="5" t="s">
        <v>1788</v>
      </c>
      <c r="D203" s="2" t="s">
        <v>1783</v>
      </c>
      <c r="E203" s="2" t="s">
        <v>1785</v>
      </c>
      <c r="F203" s="2" t="s">
        <v>1785</v>
      </c>
      <c r="G203" s="2" t="s">
        <v>1786</v>
      </c>
      <c r="H203" s="6" t="s">
        <v>1786</v>
      </c>
      <c r="I203" s="3" t="s">
        <v>1786</v>
      </c>
      <c r="J203" s="11" t="e">
        <f>AND(CCDATA[[#This Row],[Date]]&gt;='Dashboard Requirement hints'!#REF!,CCDATA[[#This Row],[Date]]&lt;'Dashboard Requirement hints'!#REF!+7)</f>
        <v>#REF!</v>
      </c>
      <c r="K203" s="1" t="b">
        <f>AND(CCDATA[[#This Row],[Date]]&gt;'Dashboard Requirement hints'!$I$11,CCDATA[[#This Row],[Date]]&lt;'Dashboard Requirement hints'!$I$11+7)</f>
        <v>1</v>
      </c>
    </row>
    <row r="204" spans="1:11" x14ac:dyDescent="0.25">
      <c r="A204" s="7" t="s">
        <v>1574</v>
      </c>
      <c r="B204" s="4">
        <v>42397.72</v>
      </c>
      <c r="C204" s="5" t="s">
        <v>1788</v>
      </c>
      <c r="D204" s="2" t="s">
        <v>1780</v>
      </c>
      <c r="E204" s="2" t="s">
        <v>1784</v>
      </c>
      <c r="F204" s="2" t="s">
        <v>1784</v>
      </c>
      <c r="G204" s="2">
        <v>84</v>
      </c>
      <c r="H204" s="6">
        <v>2.9704095752948328E-3</v>
      </c>
      <c r="I204" s="3">
        <v>4</v>
      </c>
      <c r="J204" s="11" t="e">
        <f>AND(CCDATA[[#This Row],[Date]]&gt;='Dashboard Requirement hints'!#REF!,CCDATA[[#This Row],[Date]]&lt;'Dashboard Requirement hints'!#REF!+7)</f>
        <v>#REF!</v>
      </c>
      <c r="K204" s="1" t="b">
        <f>AND(CCDATA[[#This Row],[Date]]&gt;'Dashboard Requirement hints'!$I$11,CCDATA[[#This Row],[Date]]&lt;'Dashboard Requirement hints'!$I$11+7)</f>
        <v>1</v>
      </c>
    </row>
    <row r="205" spans="1:11" x14ac:dyDescent="0.25">
      <c r="A205" s="7" t="s">
        <v>1575</v>
      </c>
      <c r="B205" s="4">
        <v>42397.72</v>
      </c>
      <c r="C205" s="5" t="s">
        <v>1792</v>
      </c>
      <c r="D205" s="2" t="s">
        <v>1781</v>
      </c>
      <c r="E205" s="2" t="s">
        <v>1784</v>
      </c>
      <c r="F205" s="2" t="s">
        <v>1784</v>
      </c>
      <c r="G205" s="2">
        <v>121</v>
      </c>
      <c r="H205" s="6">
        <v>1.3557098053048001E-3</v>
      </c>
      <c r="I205" s="3">
        <v>4</v>
      </c>
      <c r="J205" s="11" t="e">
        <f>AND(CCDATA[[#This Row],[Date]]&gt;='Dashboard Requirement hints'!#REF!,CCDATA[[#This Row],[Date]]&lt;'Dashboard Requirement hints'!#REF!+7)</f>
        <v>#REF!</v>
      </c>
      <c r="K205" s="1" t="b">
        <f>AND(CCDATA[[#This Row],[Date]]&gt;'Dashboard Requirement hints'!$I$11,CCDATA[[#This Row],[Date]]&lt;'Dashboard Requirement hints'!$I$11+7)</f>
        <v>1</v>
      </c>
    </row>
    <row r="206" spans="1:11" x14ac:dyDescent="0.25">
      <c r="A206" s="7" t="s">
        <v>1572</v>
      </c>
      <c r="B206" s="4">
        <v>42397.711000000003</v>
      </c>
      <c r="C206" s="5" t="s">
        <v>1790</v>
      </c>
      <c r="D206" s="2" t="s">
        <v>1779</v>
      </c>
      <c r="E206" s="2" t="s">
        <v>1784</v>
      </c>
      <c r="F206" s="2" t="s">
        <v>1784</v>
      </c>
      <c r="G206" s="2">
        <v>27</v>
      </c>
      <c r="H206" s="6">
        <v>2.269159448179796E-3</v>
      </c>
      <c r="I206" s="3">
        <v>4</v>
      </c>
      <c r="J206" s="11" t="e">
        <f>AND(CCDATA[[#This Row],[Date]]&gt;='Dashboard Requirement hints'!#REF!,CCDATA[[#This Row],[Date]]&lt;'Dashboard Requirement hints'!#REF!+7)</f>
        <v>#REF!</v>
      </c>
      <c r="K206" s="1" t="b">
        <f>AND(CCDATA[[#This Row],[Date]]&gt;'Dashboard Requirement hints'!$I$11,CCDATA[[#This Row],[Date]]&lt;'Dashboard Requirement hints'!$I$11+7)</f>
        <v>1</v>
      </c>
    </row>
    <row r="207" spans="1:11" x14ac:dyDescent="0.25">
      <c r="A207" s="7" t="s">
        <v>1573</v>
      </c>
      <c r="B207" s="4">
        <v>42397.711000000003</v>
      </c>
      <c r="C207" s="5" t="s">
        <v>1790</v>
      </c>
      <c r="D207" s="2" t="s">
        <v>1782</v>
      </c>
      <c r="E207" s="2" t="s">
        <v>1784</v>
      </c>
      <c r="F207" s="2" t="s">
        <v>1784</v>
      </c>
      <c r="G207" s="2">
        <v>41</v>
      </c>
      <c r="H207" s="6">
        <v>2.2809318283899451E-3</v>
      </c>
      <c r="I207" s="3">
        <v>4</v>
      </c>
      <c r="J207" s="11" t="e">
        <f>AND(CCDATA[[#This Row],[Date]]&gt;='Dashboard Requirement hints'!#REF!,CCDATA[[#This Row],[Date]]&lt;'Dashboard Requirement hints'!#REF!+7)</f>
        <v>#REF!</v>
      </c>
      <c r="K207" s="1" t="b">
        <f>AND(CCDATA[[#This Row],[Date]]&gt;'Dashboard Requirement hints'!$I$11,CCDATA[[#This Row],[Date]]&lt;'Dashboard Requirement hints'!$I$11+7)</f>
        <v>1</v>
      </c>
    </row>
    <row r="208" spans="1:11" x14ac:dyDescent="0.25">
      <c r="A208" s="7" t="s">
        <v>1570</v>
      </c>
      <c r="B208" s="4">
        <v>42397.695</v>
      </c>
      <c r="C208" s="5" t="s">
        <v>1790</v>
      </c>
      <c r="D208" s="2" t="s">
        <v>1781</v>
      </c>
      <c r="E208" s="2" t="s">
        <v>1784</v>
      </c>
      <c r="F208" s="2" t="s">
        <v>1784</v>
      </c>
      <c r="G208" s="2">
        <v>94</v>
      </c>
      <c r="H208" s="6">
        <v>1.1888040706487788E-3</v>
      </c>
      <c r="I208" s="3">
        <v>4</v>
      </c>
      <c r="J208" s="11" t="e">
        <f>AND(CCDATA[[#This Row],[Date]]&gt;='Dashboard Requirement hints'!#REF!,CCDATA[[#This Row],[Date]]&lt;'Dashboard Requirement hints'!#REF!+7)</f>
        <v>#REF!</v>
      </c>
      <c r="K208" s="1" t="b">
        <f>AND(CCDATA[[#This Row],[Date]]&gt;'Dashboard Requirement hints'!$I$11,CCDATA[[#This Row],[Date]]&lt;'Dashboard Requirement hints'!$I$11+7)</f>
        <v>1</v>
      </c>
    </row>
    <row r="209" spans="1:11" x14ac:dyDescent="0.25">
      <c r="A209" s="7" t="s">
        <v>1571</v>
      </c>
      <c r="B209" s="4">
        <v>42397.695</v>
      </c>
      <c r="C209" s="5" t="s">
        <v>1787</v>
      </c>
      <c r="D209" s="2" t="s">
        <v>1782</v>
      </c>
      <c r="E209" s="2" t="s">
        <v>1784</v>
      </c>
      <c r="F209" s="2" t="s">
        <v>1785</v>
      </c>
      <c r="G209" s="2">
        <v>80</v>
      </c>
      <c r="H209" s="6">
        <v>3.4778763521033031E-3</v>
      </c>
      <c r="I209" s="3">
        <v>4</v>
      </c>
      <c r="J209" s="11" t="e">
        <f>AND(CCDATA[[#This Row],[Date]]&gt;='Dashboard Requirement hints'!#REF!,CCDATA[[#This Row],[Date]]&lt;'Dashboard Requirement hints'!#REF!+7)</f>
        <v>#REF!</v>
      </c>
      <c r="K209" s="1" t="b">
        <f>AND(CCDATA[[#This Row],[Date]]&gt;'Dashboard Requirement hints'!$I$11,CCDATA[[#This Row],[Date]]&lt;'Dashboard Requirement hints'!$I$11+7)</f>
        <v>1</v>
      </c>
    </row>
    <row r="210" spans="1:11" x14ac:dyDescent="0.25">
      <c r="A210" s="7" t="s">
        <v>1568</v>
      </c>
      <c r="B210" s="4">
        <v>42397.68</v>
      </c>
      <c r="C210" s="5" t="s">
        <v>1792</v>
      </c>
      <c r="D210" s="2" t="s">
        <v>1781</v>
      </c>
      <c r="E210" s="2" t="s">
        <v>1784</v>
      </c>
      <c r="F210" s="2" t="s">
        <v>1784</v>
      </c>
      <c r="G210" s="2">
        <v>29</v>
      </c>
      <c r="H210" s="6">
        <v>3.1812274789959918E-3</v>
      </c>
      <c r="I210" s="3">
        <v>3</v>
      </c>
      <c r="J210" s="11" t="e">
        <f>AND(CCDATA[[#This Row],[Date]]&gt;='Dashboard Requirement hints'!#REF!,CCDATA[[#This Row],[Date]]&lt;'Dashboard Requirement hints'!#REF!+7)</f>
        <v>#REF!</v>
      </c>
      <c r="K210" s="1" t="b">
        <f>AND(CCDATA[[#This Row],[Date]]&gt;'Dashboard Requirement hints'!$I$11,CCDATA[[#This Row],[Date]]&lt;'Dashboard Requirement hints'!$I$11+7)</f>
        <v>1</v>
      </c>
    </row>
    <row r="211" spans="1:11" x14ac:dyDescent="0.25">
      <c r="A211" s="7" t="s">
        <v>1569</v>
      </c>
      <c r="B211" s="4">
        <v>42397.68</v>
      </c>
      <c r="C211" s="5" t="s">
        <v>1792</v>
      </c>
      <c r="D211" s="2" t="s">
        <v>1783</v>
      </c>
      <c r="E211" s="2" t="s">
        <v>1784</v>
      </c>
      <c r="F211" s="2" t="s">
        <v>1784</v>
      </c>
      <c r="G211" s="2">
        <v>67</v>
      </c>
      <c r="H211" s="6">
        <v>4.6582617635973766E-3</v>
      </c>
      <c r="I211" s="3">
        <v>2</v>
      </c>
      <c r="J211" s="11" t="e">
        <f>AND(CCDATA[[#This Row],[Date]]&gt;='Dashboard Requirement hints'!#REF!,CCDATA[[#This Row],[Date]]&lt;'Dashboard Requirement hints'!#REF!+7)</f>
        <v>#REF!</v>
      </c>
      <c r="K211" s="1" t="b">
        <f>AND(CCDATA[[#This Row],[Date]]&gt;'Dashboard Requirement hints'!$I$11,CCDATA[[#This Row],[Date]]&lt;'Dashboard Requirement hints'!$I$11+7)</f>
        <v>1</v>
      </c>
    </row>
    <row r="212" spans="1:11" x14ac:dyDescent="0.25">
      <c r="A212" s="7" t="s">
        <v>1566</v>
      </c>
      <c r="B212" s="4">
        <v>42397.675999999999</v>
      </c>
      <c r="C212" s="5" t="s">
        <v>1794</v>
      </c>
      <c r="D212" s="2" t="s">
        <v>1782</v>
      </c>
      <c r="E212" s="2" t="s">
        <v>1785</v>
      </c>
      <c r="F212" s="2" t="s">
        <v>1785</v>
      </c>
      <c r="G212" s="2" t="s">
        <v>1786</v>
      </c>
      <c r="H212" s="6" t="s">
        <v>1786</v>
      </c>
      <c r="I212" s="3" t="s">
        <v>1786</v>
      </c>
      <c r="J212" s="11" t="e">
        <f>AND(CCDATA[[#This Row],[Date]]&gt;='Dashboard Requirement hints'!#REF!,CCDATA[[#This Row],[Date]]&lt;'Dashboard Requirement hints'!#REF!+7)</f>
        <v>#REF!</v>
      </c>
      <c r="K212" s="1" t="b">
        <f>AND(CCDATA[[#This Row],[Date]]&gt;'Dashboard Requirement hints'!$I$11,CCDATA[[#This Row],[Date]]&lt;'Dashboard Requirement hints'!$I$11+7)</f>
        <v>1</v>
      </c>
    </row>
    <row r="213" spans="1:11" x14ac:dyDescent="0.25">
      <c r="A213" s="7" t="s">
        <v>1567</v>
      </c>
      <c r="B213" s="4">
        <v>42397.675999999999</v>
      </c>
      <c r="C213" s="5" t="s">
        <v>1793</v>
      </c>
      <c r="D213" s="2" t="s">
        <v>1782</v>
      </c>
      <c r="E213" s="2" t="s">
        <v>1784</v>
      </c>
      <c r="F213" s="2" t="s">
        <v>1784</v>
      </c>
      <c r="G213" s="2">
        <v>66</v>
      </c>
      <c r="H213" s="6">
        <v>1.804131011619081E-3</v>
      </c>
      <c r="I213" s="3">
        <v>3</v>
      </c>
      <c r="J213" s="11" t="e">
        <f>AND(CCDATA[[#This Row],[Date]]&gt;='Dashboard Requirement hints'!#REF!,CCDATA[[#This Row],[Date]]&lt;'Dashboard Requirement hints'!#REF!+7)</f>
        <v>#REF!</v>
      </c>
      <c r="K213" s="1" t="b">
        <f>AND(CCDATA[[#This Row],[Date]]&gt;'Dashboard Requirement hints'!$I$11,CCDATA[[#This Row],[Date]]&lt;'Dashboard Requirement hints'!$I$11+7)</f>
        <v>1</v>
      </c>
    </row>
    <row r="214" spans="1:11" x14ac:dyDescent="0.25">
      <c r="A214" s="7" t="s">
        <v>1564</v>
      </c>
      <c r="B214" s="4">
        <v>42397.661999999997</v>
      </c>
      <c r="C214" s="5" t="s">
        <v>1792</v>
      </c>
      <c r="D214" s="2" t="s">
        <v>1780</v>
      </c>
      <c r="E214" s="2" t="s">
        <v>1784</v>
      </c>
      <c r="F214" s="2" t="s">
        <v>1784</v>
      </c>
      <c r="G214" s="2">
        <v>93</v>
      </c>
      <c r="H214" s="6">
        <v>4.5199073343552701E-3</v>
      </c>
      <c r="I214" s="3">
        <v>3</v>
      </c>
      <c r="J214" s="11" t="e">
        <f>AND(CCDATA[[#This Row],[Date]]&gt;='Dashboard Requirement hints'!#REF!,CCDATA[[#This Row],[Date]]&lt;'Dashboard Requirement hints'!#REF!+7)</f>
        <v>#REF!</v>
      </c>
      <c r="K214" s="1" t="b">
        <f>AND(CCDATA[[#This Row],[Date]]&gt;'Dashboard Requirement hints'!$I$11,CCDATA[[#This Row],[Date]]&lt;'Dashboard Requirement hints'!$I$11+7)</f>
        <v>1</v>
      </c>
    </row>
    <row r="215" spans="1:11" x14ac:dyDescent="0.25">
      <c r="A215" s="7" t="s">
        <v>1565</v>
      </c>
      <c r="B215" s="4">
        <v>42397.661999999997</v>
      </c>
      <c r="C215" s="5" t="s">
        <v>1787</v>
      </c>
      <c r="D215" s="2" t="s">
        <v>1779</v>
      </c>
      <c r="E215" s="2" t="s">
        <v>1784</v>
      </c>
      <c r="F215" s="2" t="s">
        <v>1784</v>
      </c>
      <c r="G215" s="2">
        <v>61</v>
      </c>
      <c r="H215" s="6">
        <v>1.4033460865665759E-3</v>
      </c>
      <c r="I215" s="3">
        <v>1</v>
      </c>
      <c r="J215" s="11" t="e">
        <f>AND(CCDATA[[#This Row],[Date]]&gt;='Dashboard Requirement hints'!#REF!,CCDATA[[#This Row],[Date]]&lt;'Dashboard Requirement hints'!#REF!+7)</f>
        <v>#REF!</v>
      </c>
      <c r="K215" s="1" t="b">
        <f>AND(CCDATA[[#This Row],[Date]]&gt;'Dashboard Requirement hints'!$I$11,CCDATA[[#This Row],[Date]]&lt;'Dashboard Requirement hints'!$I$11+7)</f>
        <v>1</v>
      </c>
    </row>
    <row r="216" spans="1:11" x14ac:dyDescent="0.25">
      <c r="A216" s="7" t="s">
        <v>1562</v>
      </c>
      <c r="B216" s="4">
        <v>42397.623</v>
      </c>
      <c r="C216" s="5" t="s">
        <v>1794</v>
      </c>
      <c r="D216" s="2" t="s">
        <v>1782</v>
      </c>
      <c r="E216" s="2" t="s">
        <v>1784</v>
      </c>
      <c r="F216" s="2" t="s">
        <v>1784</v>
      </c>
      <c r="G216" s="2">
        <v>45</v>
      </c>
      <c r="H216" s="6">
        <v>2.6801196663566321E-3</v>
      </c>
      <c r="I216" s="3">
        <v>4</v>
      </c>
      <c r="J216" s="11" t="e">
        <f>AND(CCDATA[[#This Row],[Date]]&gt;='Dashboard Requirement hints'!#REF!,CCDATA[[#This Row],[Date]]&lt;'Dashboard Requirement hints'!#REF!+7)</f>
        <v>#REF!</v>
      </c>
      <c r="K216" s="1" t="b">
        <f>AND(CCDATA[[#This Row],[Date]]&gt;'Dashboard Requirement hints'!$I$11,CCDATA[[#This Row],[Date]]&lt;'Dashboard Requirement hints'!$I$11+7)</f>
        <v>1</v>
      </c>
    </row>
    <row r="217" spans="1:11" x14ac:dyDescent="0.25">
      <c r="A217" s="7" t="s">
        <v>1563</v>
      </c>
      <c r="B217" s="4">
        <v>42397.623</v>
      </c>
      <c r="C217" s="5" t="s">
        <v>1789</v>
      </c>
      <c r="D217" s="2" t="s">
        <v>1780</v>
      </c>
      <c r="E217" s="2" t="s">
        <v>1785</v>
      </c>
      <c r="F217" s="2" t="s">
        <v>1785</v>
      </c>
      <c r="G217" s="2" t="s">
        <v>1786</v>
      </c>
      <c r="H217" s="6" t="s">
        <v>1786</v>
      </c>
      <c r="I217" s="3" t="s">
        <v>1786</v>
      </c>
      <c r="J217" s="11" t="e">
        <f>AND(CCDATA[[#This Row],[Date]]&gt;='Dashboard Requirement hints'!#REF!,CCDATA[[#This Row],[Date]]&lt;'Dashboard Requirement hints'!#REF!+7)</f>
        <v>#REF!</v>
      </c>
      <c r="K217" s="1" t="b">
        <f>AND(CCDATA[[#This Row],[Date]]&gt;'Dashboard Requirement hints'!$I$11,CCDATA[[#This Row],[Date]]&lt;'Dashboard Requirement hints'!$I$11+7)</f>
        <v>1</v>
      </c>
    </row>
    <row r="218" spans="1:11" x14ac:dyDescent="0.25">
      <c r="A218" s="7" t="s">
        <v>1560</v>
      </c>
      <c r="B218" s="4">
        <v>42397.606</v>
      </c>
      <c r="C218" s="5" t="s">
        <v>1790</v>
      </c>
      <c r="D218" s="2" t="s">
        <v>1783</v>
      </c>
      <c r="E218" s="2" t="s">
        <v>1784</v>
      </c>
      <c r="F218" s="2" t="s">
        <v>1784</v>
      </c>
      <c r="G218" s="2">
        <v>25</v>
      </c>
      <c r="H218" s="6">
        <v>1.5638767187119581E-3</v>
      </c>
      <c r="I218" s="3">
        <v>2</v>
      </c>
      <c r="J218" s="11" t="e">
        <f>AND(CCDATA[[#This Row],[Date]]&gt;='Dashboard Requirement hints'!#REF!,CCDATA[[#This Row],[Date]]&lt;'Dashboard Requirement hints'!#REF!+7)</f>
        <v>#REF!</v>
      </c>
      <c r="K218" s="1" t="b">
        <f>AND(CCDATA[[#This Row],[Date]]&gt;'Dashboard Requirement hints'!$I$11,CCDATA[[#This Row],[Date]]&lt;'Dashboard Requirement hints'!$I$11+7)</f>
        <v>1</v>
      </c>
    </row>
    <row r="219" spans="1:11" x14ac:dyDescent="0.25">
      <c r="A219" s="7" t="s">
        <v>1561</v>
      </c>
      <c r="B219" s="4">
        <v>42397.606</v>
      </c>
      <c r="C219" s="5" t="s">
        <v>1793</v>
      </c>
      <c r="D219" s="2" t="s">
        <v>1783</v>
      </c>
      <c r="E219" s="2" t="s">
        <v>1784</v>
      </c>
      <c r="F219" s="2" t="s">
        <v>1784</v>
      </c>
      <c r="G219" s="2">
        <v>46</v>
      </c>
      <c r="H219" s="6">
        <v>2.0463191182726478E-3</v>
      </c>
      <c r="I219" s="3">
        <v>4</v>
      </c>
      <c r="J219" s="11" t="e">
        <f>AND(CCDATA[[#This Row],[Date]]&gt;='Dashboard Requirement hints'!#REF!,CCDATA[[#This Row],[Date]]&lt;'Dashboard Requirement hints'!#REF!+7)</f>
        <v>#REF!</v>
      </c>
      <c r="K219" s="1" t="b">
        <f>AND(CCDATA[[#This Row],[Date]]&gt;'Dashboard Requirement hints'!$I$11,CCDATA[[#This Row],[Date]]&lt;'Dashboard Requirement hints'!$I$11+7)</f>
        <v>1</v>
      </c>
    </row>
    <row r="220" spans="1:11" x14ac:dyDescent="0.25">
      <c r="A220" s="7" t="s">
        <v>1558</v>
      </c>
      <c r="B220" s="4">
        <v>42397.597000000002</v>
      </c>
      <c r="C220" s="5" t="s">
        <v>1790</v>
      </c>
      <c r="D220" s="2" t="s">
        <v>1782</v>
      </c>
      <c r="E220" s="2" t="s">
        <v>1784</v>
      </c>
      <c r="F220" s="2" t="s">
        <v>1784</v>
      </c>
      <c r="G220" s="2">
        <v>23</v>
      </c>
      <c r="H220" s="6">
        <v>2.2658506541556826E-3</v>
      </c>
      <c r="I220" s="3">
        <v>3</v>
      </c>
      <c r="J220" s="11" t="e">
        <f>AND(CCDATA[[#This Row],[Date]]&gt;='Dashboard Requirement hints'!#REF!,CCDATA[[#This Row],[Date]]&lt;'Dashboard Requirement hints'!#REF!+7)</f>
        <v>#REF!</v>
      </c>
      <c r="K220" s="1" t="b">
        <f>AND(CCDATA[[#This Row],[Date]]&gt;'Dashboard Requirement hints'!$I$11,CCDATA[[#This Row],[Date]]&lt;'Dashboard Requirement hints'!$I$11+7)</f>
        <v>1</v>
      </c>
    </row>
    <row r="221" spans="1:11" x14ac:dyDescent="0.25">
      <c r="A221" s="7" t="s">
        <v>1559</v>
      </c>
      <c r="B221" s="4">
        <v>42397.597000000002</v>
      </c>
      <c r="C221" s="5" t="s">
        <v>1787</v>
      </c>
      <c r="D221" s="2" t="s">
        <v>1781</v>
      </c>
      <c r="E221" s="2" t="s">
        <v>1784</v>
      </c>
      <c r="F221" s="2" t="s">
        <v>1785</v>
      </c>
      <c r="G221" s="2">
        <v>86</v>
      </c>
      <c r="H221" s="6">
        <v>2.6789789585380161E-3</v>
      </c>
      <c r="I221" s="3">
        <v>3</v>
      </c>
      <c r="J221" s="11" t="e">
        <f>AND(CCDATA[[#This Row],[Date]]&gt;='Dashboard Requirement hints'!#REF!,CCDATA[[#This Row],[Date]]&lt;'Dashboard Requirement hints'!#REF!+7)</f>
        <v>#REF!</v>
      </c>
      <c r="K221" s="1" t="b">
        <f>AND(CCDATA[[#This Row],[Date]]&gt;'Dashboard Requirement hints'!$I$11,CCDATA[[#This Row],[Date]]&lt;'Dashboard Requirement hints'!$I$11+7)</f>
        <v>1</v>
      </c>
    </row>
    <row r="222" spans="1:11" x14ac:dyDescent="0.25">
      <c r="A222" s="7" t="s">
        <v>1556</v>
      </c>
      <c r="B222" s="4">
        <v>42397.595999999998</v>
      </c>
      <c r="C222" s="5" t="s">
        <v>1787</v>
      </c>
      <c r="D222" s="2" t="s">
        <v>1779</v>
      </c>
      <c r="E222" s="2" t="s">
        <v>1784</v>
      </c>
      <c r="F222" s="2" t="s">
        <v>1784</v>
      </c>
      <c r="G222" s="2">
        <v>70</v>
      </c>
      <c r="H222" s="6">
        <v>4.0836369930544137E-3</v>
      </c>
      <c r="I222" s="3">
        <v>1</v>
      </c>
      <c r="J222" s="11" t="e">
        <f>AND(CCDATA[[#This Row],[Date]]&gt;='Dashboard Requirement hints'!#REF!,CCDATA[[#This Row],[Date]]&lt;'Dashboard Requirement hints'!#REF!+7)</f>
        <v>#REF!</v>
      </c>
      <c r="K222" s="1" t="b">
        <f>AND(CCDATA[[#This Row],[Date]]&gt;'Dashboard Requirement hints'!$I$11,CCDATA[[#This Row],[Date]]&lt;'Dashboard Requirement hints'!$I$11+7)</f>
        <v>1</v>
      </c>
    </row>
    <row r="223" spans="1:11" x14ac:dyDescent="0.25">
      <c r="A223" s="7" t="s">
        <v>1557</v>
      </c>
      <c r="B223" s="4">
        <v>42397.595999999998</v>
      </c>
      <c r="C223" s="5" t="s">
        <v>1788</v>
      </c>
      <c r="D223" s="2" t="s">
        <v>1782</v>
      </c>
      <c r="E223" s="2" t="s">
        <v>1784</v>
      </c>
      <c r="F223" s="2" t="s">
        <v>1784</v>
      </c>
      <c r="G223" s="2">
        <v>101</v>
      </c>
      <c r="H223" s="6">
        <v>4.0700391580232413E-3</v>
      </c>
      <c r="I223" s="3">
        <v>5</v>
      </c>
      <c r="J223" s="11" t="e">
        <f>AND(CCDATA[[#This Row],[Date]]&gt;='Dashboard Requirement hints'!#REF!,CCDATA[[#This Row],[Date]]&lt;'Dashboard Requirement hints'!#REF!+7)</f>
        <v>#REF!</v>
      </c>
      <c r="K223" s="1" t="b">
        <f>AND(CCDATA[[#This Row],[Date]]&gt;'Dashboard Requirement hints'!$I$11,CCDATA[[#This Row],[Date]]&lt;'Dashboard Requirement hints'!$I$11+7)</f>
        <v>1</v>
      </c>
    </row>
    <row r="224" spans="1:11" x14ac:dyDescent="0.25">
      <c r="A224" s="7" t="s">
        <v>1554</v>
      </c>
      <c r="B224" s="4">
        <v>42397.555</v>
      </c>
      <c r="C224" s="5" t="s">
        <v>1794</v>
      </c>
      <c r="D224" s="2" t="s">
        <v>1782</v>
      </c>
      <c r="E224" s="2" t="s">
        <v>1784</v>
      </c>
      <c r="F224" s="2" t="s">
        <v>1784</v>
      </c>
      <c r="G224" s="2">
        <v>45</v>
      </c>
      <c r="H224" s="6">
        <v>2.3824522625836148E-3</v>
      </c>
      <c r="I224" s="3">
        <v>1</v>
      </c>
      <c r="J224" s="11" t="e">
        <f>AND(CCDATA[[#This Row],[Date]]&gt;='Dashboard Requirement hints'!#REF!,CCDATA[[#This Row],[Date]]&lt;'Dashboard Requirement hints'!#REF!+7)</f>
        <v>#REF!</v>
      </c>
      <c r="K224" s="1" t="b">
        <f>AND(CCDATA[[#This Row],[Date]]&gt;'Dashboard Requirement hints'!$I$11,CCDATA[[#This Row],[Date]]&lt;'Dashboard Requirement hints'!$I$11+7)</f>
        <v>1</v>
      </c>
    </row>
    <row r="225" spans="1:11" x14ac:dyDescent="0.25">
      <c r="A225" s="7" t="s">
        <v>1555</v>
      </c>
      <c r="B225" s="4">
        <v>42397.555</v>
      </c>
      <c r="C225" s="5" t="s">
        <v>1791</v>
      </c>
      <c r="D225" s="2" t="s">
        <v>1780</v>
      </c>
      <c r="E225" s="2" t="s">
        <v>1784</v>
      </c>
      <c r="F225" s="2" t="s">
        <v>1784</v>
      </c>
      <c r="G225" s="2">
        <v>24</v>
      </c>
      <c r="H225" s="6">
        <v>1.5745833996715641E-3</v>
      </c>
      <c r="I225" s="3">
        <v>4</v>
      </c>
      <c r="J225" s="11" t="e">
        <f>AND(CCDATA[[#This Row],[Date]]&gt;='Dashboard Requirement hints'!#REF!,CCDATA[[#This Row],[Date]]&lt;'Dashboard Requirement hints'!#REF!+7)</f>
        <v>#REF!</v>
      </c>
      <c r="K225" s="1" t="b">
        <f>AND(CCDATA[[#This Row],[Date]]&gt;'Dashboard Requirement hints'!$I$11,CCDATA[[#This Row],[Date]]&lt;'Dashboard Requirement hints'!$I$11+7)</f>
        <v>1</v>
      </c>
    </row>
    <row r="226" spans="1:11" x14ac:dyDescent="0.25">
      <c r="A226" s="7" t="s">
        <v>1552</v>
      </c>
      <c r="B226" s="4">
        <v>42397.553999999996</v>
      </c>
      <c r="C226" s="5" t="s">
        <v>1787</v>
      </c>
      <c r="D226" s="2" t="s">
        <v>1783</v>
      </c>
      <c r="E226" s="2" t="s">
        <v>1784</v>
      </c>
      <c r="F226" s="2" t="s">
        <v>1784</v>
      </c>
      <c r="G226" s="2">
        <v>44</v>
      </c>
      <c r="H226" s="6">
        <v>1.4930189327358756E-3</v>
      </c>
      <c r="I226" s="3">
        <v>5</v>
      </c>
      <c r="J226" s="11" t="e">
        <f>AND(CCDATA[[#This Row],[Date]]&gt;='Dashboard Requirement hints'!#REF!,CCDATA[[#This Row],[Date]]&lt;'Dashboard Requirement hints'!#REF!+7)</f>
        <v>#REF!</v>
      </c>
      <c r="K226" s="1" t="b">
        <f>AND(CCDATA[[#This Row],[Date]]&gt;'Dashboard Requirement hints'!$I$11,CCDATA[[#This Row],[Date]]&lt;'Dashboard Requirement hints'!$I$11+7)</f>
        <v>1</v>
      </c>
    </row>
    <row r="227" spans="1:11" x14ac:dyDescent="0.25">
      <c r="A227" s="7" t="s">
        <v>1553</v>
      </c>
      <c r="B227" s="4">
        <v>42397.553999999996</v>
      </c>
      <c r="C227" s="5" t="s">
        <v>1791</v>
      </c>
      <c r="D227" s="2" t="s">
        <v>1782</v>
      </c>
      <c r="E227" s="2" t="s">
        <v>1784</v>
      </c>
      <c r="F227" s="2" t="s">
        <v>1784</v>
      </c>
      <c r="G227" s="2">
        <v>10</v>
      </c>
      <c r="H227" s="6">
        <v>1.2831218343390711E-3</v>
      </c>
      <c r="I227" s="3">
        <v>3</v>
      </c>
      <c r="J227" s="11" t="e">
        <f>AND(CCDATA[[#This Row],[Date]]&gt;='Dashboard Requirement hints'!#REF!,CCDATA[[#This Row],[Date]]&lt;'Dashboard Requirement hints'!#REF!+7)</f>
        <v>#REF!</v>
      </c>
      <c r="K227" s="1" t="b">
        <f>AND(CCDATA[[#This Row],[Date]]&gt;'Dashboard Requirement hints'!$I$11,CCDATA[[#This Row],[Date]]&lt;'Dashboard Requirement hints'!$I$11+7)</f>
        <v>1</v>
      </c>
    </row>
    <row r="228" spans="1:11" x14ac:dyDescent="0.25">
      <c r="A228" s="7" t="s">
        <v>1550</v>
      </c>
      <c r="B228" s="4">
        <v>42397.542000000001</v>
      </c>
      <c r="C228" s="5" t="s">
        <v>1793</v>
      </c>
      <c r="D228" s="2" t="s">
        <v>1781</v>
      </c>
      <c r="E228" s="2" t="s">
        <v>1785</v>
      </c>
      <c r="F228" s="2" t="s">
        <v>1785</v>
      </c>
      <c r="G228" s="2" t="s">
        <v>1786</v>
      </c>
      <c r="H228" s="6" t="s">
        <v>1786</v>
      </c>
      <c r="I228" s="3" t="s">
        <v>1786</v>
      </c>
      <c r="J228" s="11" t="e">
        <f>AND(CCDATA[[#This Row],[Date]]&gt;='Dashboard Requirement hints'!#REF!,CCDATA[[#This Row],[Date]]&lt;'Dashboard Requirement hints'!#REF!+7)</f>
        <v>#REF!</v>
      </c>
      <c r="K228" s="1" t="b">
        <f>AND(CCDATA[[#This Row],[Date]]&gt;'Dashboard Requirement hints'!$I$11,CCDATA[[#This Row],[Date]]&lt;'Dashboard Requirement hints'!$I$11+7)</f>
        <v>1</v>
      </c>
    </row>
    <row r="229" spans="1:11" x14ac:dyDescent="0.25">
      <c r="A229" s="7" t="s">
        <v>1551</v>
      </c>
      <c r="B229" s="4">
        <v>42397.542000000001</v>
      </c>
      <c r="C229" s="5" t="s">
        <v>1790</v>
      </c>
      <c r="D229" s="2" t="s">
        <v>1782</v>
      </c>
      <c r="E229" s="2" t="s">
        <v>1784</v>
      </c>
      <c r="F229" s="2" t="s">
        <v>1784</v>
      </c>
      <c r="G229" s="2">
        <v>101</v>
      </c>
      <c r="H229" s="6">
        <v>3.7292034653473205E-3</v>
      </c>
      <c r="I229" s="3">
        <v>4</v>
      </c>
      <c r="J229" s="11" t="e">
        <f>AND(CCDATA[[#This Row],[Date]]&gt;='Dashboard Requirement hints'!#REF!,CCDATA[[#This Row],[Date]]&lt;'Dashboard Requirement hints'!#REF!+7)</f>
        <v>#REF!</v>
      </c>
      <c r="K229" s="1" t="b">
        <f>AND(CCDATA[[#This Row],[Date]]&gt;'Dashboard Requirement hints'!$I$11,CCDATA[[#This Row],[Date]]&lt;'Dashboard Requirement hints'!$I$11+7)</f>
        <v>1</v>
      </c>
    </row>
    <row r="230" spans="1:11" x14ac:dyDescent="0.25">
      <c r="A230" s="7" t="s">
        <v>1548</v>
      </c>
      <c r="B230" s="4">
        <v>42397.531999999999</v>
      </c>
      <c r="C230" s="5" t="s">
        <v>1788</v>
      </c>
      <c r="D230" s="2" t="s">
        <v>1781</v>
      </c>
      <c r="E230" s="2" t="s">
        <v>1784</v>
      </c>
      <c r="F230" s="2" t="s">
        <v>1784</v>
      </c>
      <c r="G230" s="2">
        <v>111</v>
      </c>
      <c r="H230" s="6">
        <v>2.7170857294231631E-3</v>
      </c>
      <c r="I230" s="3">
        <v>5</v>
      </c>
      <c r="J230" s="11" t="e">
        <f>AND(CCDATA[[#This Row],[Date]]&gt;='Dashboard Requirement hints'!#REF!,CCDATA[[#This Row],[Date]]&lt;'Dashboard Requirement hints'!#REF!+7)</f>
        <v>#REF!</v>
      </c>
      <c r="K230" s="1" t="b">
        <f>AND(CCDATA[[#This Row],[Date]]&gt;'Dashboard Requirement hints'!$I$11,CCDATA[[#This Row],[Date]]&lt;'Dashboard Requirement hints'!$I$11+7)</f>
        <v>1</v>
      </c>
    </row>
    <row r="231" spans="1:11" x14ac:dyDescent="0.25">
      <c r="A231" s="7" t="s">
        <v>1549</v>
      </c>
      <c r="B231" s="4">
        <v>42397.531999999999</v>
      </c>
      <c r="C231" s="5" t="s">
        <v>1789</v>
      </c>
      <c r="D231" s="2" t="s">
        <v>1782</v>
      </c>
      <c r="E231" s="2" t="s">
        <v>1784</v>
      </c>
      <c r="F231" s="2" t="s">
        <v>1784</v>
      </c>
      <c r="G231" s="2">
        <v>123</v>
      </c>
      <c r="H231" s="6">
        <v>4.7740885518454386E-4</v>
      </c>
      <c r="I231" s="3">
        <v>4</v>
      </c>
      <c r="J231" s="11" t="e">
        <f>AND(CCDATA[[#This Row],[Date]]&gt;='Dashboard Requirement hints'!#REF!,CCDATA[[#This Row],[Date]]&lt;'Dashboard Requirement hints'!#REF!+7)</f>
        <v>#REF!</v>
      </c>
      <c r="K231" s="1" t="b">
        <f>AND(CCDATA[[#This Row],[Date]]&gt;'Dashboard Requirement hints'!$I$11,CCDATA[[#This Row],[Date]]&lt;'Dashboard Requirement hints'!$I$11+7)</f>
        <v>1</v>
      </c>
    </row>
    <row r="232" spans="1:11" x14ac:dyDescent="0.25">
      <c r="A232" s="7" t="s">
        <v>1546</v>
      </c>
      <c r="B232" s="4">
        <v>42397.497000000003</v>
      </c>
      <c r="C232" s="5" t="s">
        <v>1790</v>
      </c>
      <c r="D232" s="2" t="s">
        <v>1781</v>
      </c>
      <c r="E232" s="2" t="s">
        <v>1784</v>
      </c>
      <c r="F232" s="2" t="s">
        <v>1784</v>
      </c>
      <c r="G232" s="2">
        <v>28</v>
      </c>
      <c r="H232" s="6">
        <v>3.7636155233859501E-3</v>
      </c>
      <c r="I232" s="3">
        <v>3</v>
      </c>
      <c r="J232" s="11" t="e">
        <f>AND(CCDATA[[#This Row],[Date]]&gt;='Dashboard Requirement hints'!#REF!,CCDATA[[#This Row],[Date]]&lt;'Dashboard Requirement hints'!#REF!+7)</f>
        <v>#REF!</v>
      </c>
      <c r="K232" s="1" t="b">
        <f>AND(CCDATA[[#This Row],[Date]]&gt;'Dashboard Requirement hints'!$I$11,CCDATA[[#This Row],[Date]]&lt;'Dashboard Requirement hints'!$I$11+7)</f>
        <v>1</v>
      </c>
    </row>
    <row r="233" spans="1:11" x14ac:dyDescent="0.25">
      <c r="A233" s="7" t="s">
        <v>1547</v>
      </c>
      <c r="B233" s="4">
        <v>42397.497000000003</v>
      </c>
      <c r="C233" s="5" t="s">
        <v>1789</v>
      </c>
      <c r="D233" s="2" t="s">
        <v>1781</v>
      </c>
      <c r="E233" s="2" t="s">
        <v>1784</v>
      </c>
      <c r="F233" s="2" t="s">
        <v>1784</v>
      </c>
      <c r="G233" s="2">
        <v>90</v>
      </c>
      <c r="H233" s="6">
        <v>2.6521299130996909E-3</v>
      </c>
      <c r="I233" s="3">
        <v>3</v>
      </c>
      <c r="J233" s="11" t="e">
        <f>AND(CCDATA[[#This Row],[Date]]&gt;='Dashboard Requirement hints'!#REF!,CCDATA[[#This Row],[Date]]&lt;'Dashboard Requirement hints'!#REF!+7)</f>
        <v>#REF!</v>
      </c>
      <c r="K233" s="1" t="b">
        <f>AND(CCDATA[[#This Row],[Date]]&gt;'Dashboard Requirement hints'!$I$11,CCDATA[[#This Row],[Date]]&lt;'Dashboard Requirement hints'!$I$11+7)</f>
        <v>1</v>
      </c>
    </row>
    <row r="234" spans="1:11" x14ac:dyDescent="0.25">
      <c r="A234" s="7" t="s">
        <v>1544</v>
      </c>
      <c r="B234" s="4">
        <v>42397.495999999999</v>
      </c>
      <c r="C234" s="5" t="s">
        <v>1794</v>
      </c>
      <c r="D234" s="2" t="s">
        <v>1780</v>
      </c>
      <c r="E234" s="2" t="s">
        <v>1784</v>
      </c>
      <c r="F234" s="2" t="s">
        <v>1784</v>
      </c>
      <c r="G234" s="2">
        <v>101</v>
      </c>
      <c r="H234" s="6">
        <v>3.29983377994618E-3</v>
      </c>
      <c r="I234" s="3">
        <v>4</v>
      </c>
      <c r="J234" s="11" t="e">
        <f>AND(CCDATA[[#This Row],[Date]]&gt;='Dashboard Requirement hints'!#REF!,CCDATA[[#This Row],[Date]]&lt;'Dashboard Requirement hints'!#REF!+7)</f>
        <v>#REF!</v>
      </c>
      <c r="K234" s="1" t="b">
        <f>AND(CCDATA[[#This Row],[Date]]&gt;'Dashboard Requirement hints'!$I$11,CCDATA[[#This Row],[Date]]&lt;'Dashboard Requirement hints'!$I$11+7)</f>
        <v>1</v>
      </c>
    </row>
    <row r="235" spans="1:11" x14ac:dyDescent="0.25">
      <c r="A235" s="7" t="s">
        <v>1545</v>
      </c>
      <c r="B235" s="4">
        <v>42397.495999999999</v>
      </c>
      <c r="C235" s="5" t="s">
        <v>1789</v>
      </c>
      <c r="D235" s="2" t="s">
        <v>1783</v>
      </c>
      <c r="E235" s="2" t="s">
        <v>1784</v>
      </c>
      <c r="F235" s="2" t="s">
        <v>1784</v>
      </c>
      <c r="G235" s="2">
        <v>124</v>
      </c>
      <c r="H235" s="6">
        <v>1.1330211130791688E-3</v>
      </c>
      <c r="I235" s="3">
        <v>4</v>
      </c>
      <c r="J235" s="11" t="e">
        <f>AND(CCDATA[[#This Row],[Date]]&gt;='Dashboard Requirement hints'!#REF!,CCDATA[[#This Row],[Date]]&lt;'Dashboard Requirement hints'!#REF!+7)</f>
        <v>#REF!</v>
      </c>
      <c r="K235" s="1" t="b">
        <f>AND(CCDATA[[#This Row],[Date]]&gt;'Dashboard Requirement hints'!$I$11,CCDATA[[#This Row],[Date]]&lt;'Dashboard Requirement hints'!$I$11+7)</f>
        <v>1</v>
      </c>
    </row>
    <row r="236" spans="1:11" x14ac:dyDescent="0.25">
      <c r="A236" s="7" t="s">
        <v>1542</v>
      </c>
      <c r="B236" s="4">
        <v>42397.478999999999</v>
      </c>
      <c r="C236" s="5" t="s">
        <v>1789</v>
      </c>
      <c r="D236" s="2" t="s">
        <v>1783</v>
      </c>
      <c r="E236" s="2" t="s">
        <v>1784</v>
      </c>
      <c r="F236" s="2" t="s">
        <v>1784</v>
      </c>
      <c r="G236" s="2">
        <v>22</v>
      </c>
      <c r="H236" s="6">
        <v>3.4977263909545019E-3</v>
      </c>
      <c r="I236" s="3">
        <v>3</v>
      </c>
      <c r="J236" s="11" t="e">
        <f>AND(CCDATA[[#This Row],[Date]]&gt;='Dashboard Requirement hints'!#REF!,CCDATA[[#This Row],[Date]]&lt;'Dashboard Requirement hints'!#REF!+7)</f>
        <v>#REF!</v>
      </c>
      <c r="K236" s="1" t="b">
        <f>AND(CCDATA[[#This Row],[Date]]&gt;'Dashboard Requirement hints'!$I$11,CCDATA[[#This Row],[Date]]&lt;'Dashboard Requirement hints'!$I$11+7)</f>
        <v>1</v>
      </c>
    </row>
    <row r="237" spans="1:11" x14ac:dyDescent="0.25">
      <c r="A237" s="7" t="s">
        <v>1543</v>
      </c>
      <c r="B237" s="4">
        <v>42397.478999999999</v>
      </c>
      <c r="C237" s="5" t="s">
        <v>1787</v>
      </c>
      <c r="D237" s="2" t="s">
        <v>1782</v>
      </c>
      <c r="E237" s="2" t="s">
        <v>1784</v>
      </c>
      <c r="F237" s="2" t="s">
        <v>1785</v>
      </c>
      <c r="G237" s="2">
        <v>96</v>
      </c>
      <c r="H237" s="6">
        <v>2.709515683047664E-3</v>
      </c>
      <c r="I237" s="3">
        <v>1</v>
      </c>
      <c r="J237" s="11" t="e">
        <f>AND(CCDATA[[#This Row],[Date]]&gt;='Dashboard Requirement hints'!#REF!,CCDATA[[#This Row],[Date]]&lt;'Dashboard Requirement hints'!#REF!+7)</f>
        <v>#REF!</v>
      </c>
      <c r="K237" s="1" t="b">
        <f>AND(CCDATA[[#This Row],[Date]]&gt;'Dashboard Requirement hints'!$I$11,CCDATA[[#This Row],[Date]]&lt;'Dashboard Requirement hints'!$I$11+7)</f>
        <v>1</v>
      </c>
    </row>
    <row r="238" spans="1:11" x14ac:dyDescent="0.25">
      <c r="A238" s="7" t="s">
        <v>1540</v>
      </c>
      <c r="B238" s="4">
        <v>42397.472999999998</v>
      </c>
      <c r="C238" s="5" t="s">
        <v>1789</v>
      </c>
      <c r="D238" s="2" t="s">
        <v>1779</v>
      </c>
      <c r="E238" s="2" t="s">
        <v>1784</v>
      </c>
      <c r="F238" s="2" t="s">
        <v>1784</v>
      </c>
      <c r="G238" s="2">
        <v>66</v>
      </c>
      <c r="H238" s="6">
        <v>3.9861666915293028E-3</v>
      </c>
      <c r="I238" s="3">
        <v>4</v>
      </c>
      <c r="J238" s="11" t="e">
        <f>AND(CCDATA[[#This Row],[Date]]&gt;='Dashboard Requirement hints'!#REF!,CCDATA[[#This Row],[Date]]&lt;'Dashboard Requirement hints'!#REF!+7)</f>
        <v>#REF!</v>
      </c>
      <c r="K238" s="1" t="b">
        <f>AND(CCDATA[[#This Row],[Date]]&gt;'Dashboard Requirement hints'!$I$11,CCDATA[[#This Row],[Date]]&lt;'Dashboard Requirement hints'!$I$11+7)</f>
        <v>1</v>
      </c>
    </row>
    <row r="239" spans="1:11" x14ac:dyDescent="0.25">
      <c r="A239" s="7" t="s">
        <v>1541</v>
      </c>
      <c r="B239" s="4">
        <v>42397.472999999998</v>
      </c>
      <c r="C239" s="5" t="s">
        <v>1789</v>
      </c>
      <c r="D239" s="2" t="s">
        <v>1783</v>
      </c>
      <c r="E239" s="2" t="s">
        <v>1784</v>
      </c>
      <c r="F239" s="2" t="s">
        <v>1784</v>
      </c>
      <c r="G239" s="2">
        <v>65</v>
      </c>
      <c r="H239" s="6">
        <v>1.2856483032512391E-3</v>
      </c>
      <c r="I239" s="3">
        <v>5</v>
      </c>
      <c r="J239" s="11" t="e">
        <f>AND(CCDATA[[#This Row],[Date]]&gt;='Dashboard Requirement hints'!#REF!,CCDATA[[#This Row],[Date]]&lt;'Dashboard Requirement hints'!#REF!+7)</f>
        <v>#REF!</v>
      </c>
      <c r="K239" s="1" t="b">
        <f>AND(CCDATA[[#This Row],[Date]]&gt;'Dashboard Requirement hints'!$I$11,CCDATA[[#This Row],[Date]]&lt;'Dashboard Requirement hints'!$I$11+7)</f>
        <v>1</v>
      </c>
    </row>
    <row r="240" spans="1:11" x14ac:dyDescent="0.25">
      <c r="A240" s="7" t="s">
        <v>1538</v>
      </c>
      <c r="B240" s="4">
        <v>42397.463000000003</v>
      </c>
      <c r="C240" s="5" t="s">
        <v>1791</v>
      </c>
      <c r="D240" s="2" t="s">
        <v>1782</v>
      </c>
      <c r="E240" s="2" t="s">
        <v>1784</v>
      </c>
      <c r="F240" s="2" t="s">
        <v>1784</v>
      </c>
      <c r="G240" s="2">
        <v>41</v>
      </c>
      <c r="H240" s="6">
        <v>2.1735261659012158E-3</v>
      </c>
      <c r="I240" s="3">
        <v>4</v>
      </c>
      <c r="J240" s="11" t="e">
        <f>AND(CCDATA[[#This Row],[Date]]&gt;='Dashboard Requirement hints'!#REF!,CCDATA[[#This Row],[Date]]&lt;'Dashboard Requirement hints'!#REF!+7)</f>
        <v>#REF!</v>
      </c>
      <c r="K240" s="1" t="b">
        <f>AND(CCDATA[[#This Row],[Date]]&gt;'Dashboard Requirement hints'!$I$11,CCDATA[[#This Row],[Date]]&lt;'Dashboard Requirement hints'!$I$11+7)</f>
        <v>1</v>
      </c>
    </row>
    <row r="241" spans="1:11" x14ac:dyDescent="0.25">
      <c r="A241" s="7" t="s">
        <v>1539</v>
      </c>
      <c r="B241" s="4">
        <v>42397.463000000003</v>
      </c>
      <c r="C241" s="5" t="s">
        <v>1792</v>
      </c>
      <c r="D241" s="2" t="s">
        <v>1780</v>
      </c>
      <c r="E241" s="2" t="s">
        <v>1784</v>
      </c>
      <c r="F241" s="2" t="s">
        <v>1784</v>
      </c>
      <c r="G241" s="2">
        <v>26</v>
      </c>
      <c r="H241" s="6">
        <v>1.2367804449742719E-3</v>
      </c>
      <c r="I241" s="3">
        <v>5</v>
      </c>
      <c r="J241" s="11" t="e">
        <f>AND(CCDATA[[#This Row],[Date]]&gt;='Dashboard Requirement hints'!#REF!,CCDATA[[#This Row],[Date]]&lt;'Dashboard Requirement hints'!#REF!+7)</f>
        <v>#REF!</v>
      </c>
      <c r="K241" s="1" t="b">
        <f>AND(CCDATA[[#This Row],[Date]]&gt;'Dashboard Requirement hints'!$I$11,CCDATA[[#This Row],[Date]]&lt;'Dashboard Requirement hints'!$I$11+7)</f>
        <v>1</v>
      </c>
    </row>
    <row r="242" spans="1:11" x14ac:dyDescent="0.25">
      <c r="A242" s="7" t="s">
        <v>1536</v>
      </c>
      <c r="B242" s="4">
        <v>42397.453000000001</v>
      </c>
      <c r="C242" s="5" t="s">
        <v>1788</v>
      </c>
      <c r="D242" s="2" t="s">
        <v>1781</v>
      </c>
      <c r="E242" s="2" t="s">
        <v>1784</v>
      </c>
      <c r="F242" s="2" t="s">
        <v>1784</v>
      </c>
      <c r="G242" s="2">
        <v>90</v>
      </c>
      <c r="H242" s="6">
        <v>3.2957556605839509E-3</v>
      </c>
      <c r="I242" s="3">
        <v>3</v>
      </c>
      <c r="J242" s="11" t="e">
        <f>AND(CCDATA[[#This Row],[Date]]&gt;='Dashboard Requirement hints'!#REF!,CCDATA[[#This Row],[Date]]&lt;'Dashboard Requirement hints'!#REF!+7)</f>
        <v>#REF!</v>
      </c>
      <c r="K242" s="1" t="b">
        <f>AND(CCDATA[[#This Row],[Date]]&gt;'Dashboard Requirement hints'!$I$11,CCDATA[[#This Row],[Date]]&lt;'Dashboard Requirement hints'!$I$11+7)</f>
        <v>1</v>
      </c>
    </row>
    <row r="243" spans="1:11" x14ac:dyDescent="0.25">
      <c r="A243" s="7" t="s">
        <v>1537</v>
      </c>
      <c r="B243" s="4">
        <v>42397.453000000001</v>
      </c>
      <c r="C243" s="5" t="s">
        <v>1790</v>
      </c>
      <c r="D243" s="2" t="s">
        <v>1779</v>
      </c>
      <c r="E243" s="2" t="s">
        <v>1784</v>
      </c>
      <c r="F243" s="2" t="s">
        <v>1784</v>
      </c>
      <c r="G243" s="2">
        <v>104</v>
      </c>
      <c r="H243" s="6">
        <v>4.2936949093665732E-3</v>
      </c>
      <c r="I243" s="3">
        <v>5</v>
      </c>
      <c r="J243" s="11" t="e">
        <f>AND(CCDATA[[#This Row],[Date]]&gt;='Dashboard Requirement hints'!#REF!,CCDATA[[#This Row],[Date]]&lt;'Dashboard Requirement hints'!#REF!+7)</f>
        <v>#REF!</v>
      </c>
      <c r="K243" s="1" t="b">
        <f>AND(CCDATA[[#This Row],[Date]]&gt;'Dashboard Requirement hints'!$I$11,CCDATA[[#This Row],[Date]]&lt;'Dashboard Requirement hints'!$I$11+7)</f>
        <v>1</v>
      </c>
    </row>
    <row r="244" spans="1:11" x14ac:dyDescent="0.25">
      <c r="A244" s="7" t="s">
        <v>1534</v>
      </c>
      <c r="B244" s="4">
        <v>42397.445</v>
      </c>
      <c r="C244" s="5" t="s">
        <v>1794</v>
      </c>
      <c r="D244" s="2" t="s">
        <v>1781</v>
      </c>
      <c r="E244" s="2" t="s">
        <v>1784</v>
      </c>
      <c r="F244" s="2" t="s">
        <v>1784</v>
      </c>
      <c r="G244" s="2">
        <v>48</v>
      </c>
      <c r="H244" s="6">
        <v>1.05626836934913E-3</v>
      </c>
      <c r="I244" s="3">
        <v>3</v>
      </c>
      <c r="J244" s="11" t="e">
        <f>AND(CCDATA[[#This Row],[Date]]&gt;='Dashboard Requirement hints'!#REF!,CCDATA[[#This Row],[Date]]&lt;'Dashboard Requirement hints'!#REF!+7)</f>
        <v>#REF!</v>
      </c>
      <c r="K244" s="1" t="b">
        <f>AND(CCDATA[[#This Row],[Date]]&gt;'Dashboard Requirement hints'!$I$11,CCDATA[[#This Row],[Date]]&lt;'Dashboard Requirement hints'!$I$11+7)</f>
        <v>1</v>
      </c>
    </row>
    <row r="245" spans="1:11" x14ac:dyDescent="0.25">
      <c r="A245" s="7" t="s">
        <v>1535</v>
      </c>
      <c r="B245" s="4">
        <v>42397.445</v>
      </c>
      <c r="C245" s="5" t="s">
        <v>1794</v>
      </c>
      <c r="D245" s="2" t="s">
        <v>1782</v>
      </c>
      <c r="E245" s="2" t="s">
        <v>1784</v>
      </c>
      <c r="F245" s="2" t="s">
        <v>1785</v>
      </c>
      <c r="G245" s="2">
        <v>58</v>
      </c>
      <c r="H245" s="6">
        <v>1.7981877361622157E-3</v>
      </c>
      <c r="I245" s="3">
        <v>1</v>
      </c>
      <c r="J245" s="11" t="e">
        <f>AND(CCDATA[[#This Row],[Date]]&gt;='Dashboard Requirement hints'!#REF!,CCDATA[[#This Row],[Date]]&lt;'Dashboard Requirement hints'!#REF!+7)</f>
        <v>#REF!</v>
      </c>
      <c r="K245" s="1" t="b">
        <f>AND(CCDATA[[#This Row],[Date]]&gt;'Dashboard Requirement hints'!$I$11,CCDATA[[#This Row],[Date]]&lt;'Dashboard Requirement hints'!$I$11+7)</f>
        <v>1</v>
      </c>
    </row>
    <row r="246" spans="1:11" x14ac:dyDescent="0.25">
      <c r="A246" s="7" t="s">
        <v>1532</v>
      </c>
      <c r="B246" s="4">
        <v>42397.42</v>
      </c>
      <c r="C246" s="5" t="s">
        <v>1792</v>
      </c>
      <c r="D246" s="2" t="s">
        <v>1780</v>
      </c>
      <c r="E246" s="2" t="s">
        <v>1784</v>
      </c>
      <c r="F246" s="2" t="s">
        <v>1785</v>
      </c>
      <c r="G246" s="2">
        <v>120</v>
      </c>
      <c r="H246" s="6">
        <v>1.0066552967345651E-3</v>
      </c>
      <c r="I246" s="3">
        <v>4</v>
      </c>
      <c r="J246" s="11" t="e">
        <f>AND(CCDATA[[#This Row],[Date]]&gt;='Dashboard Requirement hints'!#REF!,CCDATA[[#This Row],[Date]]&lt;'Dashboard Requirement hints'!#REF!+7)</f>
        <v>#REF!</v>
      </c>
      <c r="K246" s="1" t="b">
        <f>AND(CCDATA[[#This Row],[Date]]&gt;'Dashboard Requirement hints'!$I$11,CCDATA[[#This Row],[Date]]&lt;'Dashboard Requirement hints'!$I$11+7)</f>
        <v>1</v>
      </c>
    </row>
    <row r="247" spans="1:11" x14ac:dyDescent="0.25">
      <c r="A247" s="7" t="s">
        <v>1533</v>
      </c>
      <c r="B247" s="4">
        <v>42397.42</v>
      </c>
      <c r="C247" s="5" t="s">
        <v>1790</v>
      </c>
      <c r="D247" s="2" t="s">
        <v>1779</v>
      </c>
      <c r="E247" s="2" t="s">
        <v>1784</v>
      </c>
      <c r="F247" s="2" t="s">
        <v>1784</v>
      </c>
      <c r="G247" s="2">
        <v>123</v>
      </c>
      <c r="H247" s="6">
        <v>1.3495641773166652E-3</v>
      </c>
      <c r="I247" s="3">
        <v>4</v>
      </c>
      <c r="J247" s="11" t="e">
        <f>AND(CCDATA[[#This Row],[Date]]&gt;='Dashboard Requirement hints'!#REF!,CCDATA[[#This Row],[Date]]&lt;'Dashboard Requirement hints'!#REF!+7)</f>
        <v>#REF!</v>
      </c>
      <c r="K247" s="1" t="b">
        <f>AND(CCDATA[[#This Row],[Date]]&gt;'Dashboard Requirement hints'!$I$11,CCDATA[[#This Row],[Date]]&lt;'Dashboard Requirement hints'!$I$11+7)</f>
        <v>1</v>
      </c>
    </row>
    <row r="248" spans="1:11" x14ac:dyDescent="0.25">
      <c r="A248" s="7" t="s">
        <v>1530</v>
      </c>
      <c r="B248" s="4">
        <v>42397.406999999999</v>
      </c>
      <c r="C248" s="5" t="s">
        <v>1791</v>
      </c>
      <c r="D248" s="2" t="s">
        <v>1780</v>
      </c>
      <c r="E248" s="2" t="s">
        <v>1784</v>
      </c>
      <c r="F248" s="2" t="s">
        <v>1784</v>
      </c>
      <c r="G248" s="2">
        <v>87</v>
      </c>
      <c r="H248" s="6">
        <v>1.0911610096527714E-3</v>
      </c>
      <c r="I248" s="3">
        <v>4</v>
      </c>
      <c r="J248" s="11" t="e">
        <f>AND(CCDATA[[#This Row],[Date]]&gt;='Dashboard Requirement hints'!#REF!,CCDATA[[#This Row],[Date]]&lt;'Dashboard Requirement hints'!#REF!+7)</f>
        <v>#REF!</v>
      </c>
      <c r="K248" s="1" t="b">
        <f>AND(CCDATA[[#This Row],[Date]]&gt;'Dashboard Requirement hints'!$I$11,CCDATA[[#This Row],[Date]]&lt;'Dashboard Requirement hints'!$I$11+7)</f>
        <v>1</v>
      </c>
    </row>
    <row r="249" spans="1:11" x14ac:dyDescent="0.25">
      <c r="A249" s="7" t="s">
        <v>1531</v>
      </c>
      <c r="B249" s="4">
        <v>42397.406999999999</v>
      </c>
      <c r="C249" s="5" t="s">
        <v>1791</v>
      </c>
      <c r="D249" s="2" t="s">
        <v>1780</v>
      </c>
      <c r="E249" s="2" t="s">
        <v>1784</v>
      </c>
      <c r="F249" s="2" t="s">
        <v>1784</v>
      </c>
      <c r="G249" s="2">
        <v>26</v>
      </c>
      <c r="H249" s="6">
        <v>1.3355187324511847E-3</v>
      </c>
      <c r="I249" s="3">
        <v>2</v>
      </c>
      <c r="J249" s="11" t="e">
        <f>AND(CCDATA[[#This Row],[Date]]&gt;='Dashboard Requirement hints'!#REF!,CCDATA[[#This Row],[Date]]&lt;'Dashboard Requirement hints'!#REF!+7)</f>
        <v>#REF!</v>
      </c>
      <c r="K249" s="1" t="b">
        <f>AND(CCDATA[[#This Row],[Date]]&gt;'Dashboard Requirement hints'!$I$11,CCDATA[[#This Row],[Date]]&lt;'Dashboard Requirement hints'!$I$11+7)</f>
        <v>1</v>
      </c>
    </row>
    <row r="250" spans="1:11" x14ac:dyDescent="0.25">
      <c r="A250" s="7" t="s">
        <v>1528</v>
      </c>
      <c r="B250" s="4">
        <v>42397.383999999998</v>
      </c>
      <c r="C250" s="5" t="s">
        <v>1788</v>
      </c>
      <c r="D250" s="2" t="s">
        <v>1779</v>
      </c>
      <c r="E250" s="2" t="s">
        <v>1784</v>
      </c>
      <c r="F250" s="2" t="s">
        <v>1784</v>
      </c>
      <c r="G250" s="2">
        <v>38</v>
      </c>
      <c r="H250" s="6">
        <v>4.443261261841097E-3</v>
      </c>
      <c r="I250" s="3">
        <v>4</v>
      </c>
      <c r="J250" s="11" t="e">
        <f>AND(CCDATA[[#This Row],[Date]]&gt;='Dashboard Requirement hints'!#REF!,CCDATA[[#This Row],[Date]]&lt;'Dashboard Requirement hints'!#REF!+7)</f>
        <v>#REF!</v>
      </c>
      <c r="K250" s="1" t="b">
        <f>AND(CCDATA[[#This Row],[Date]]&gt;'Dashboard Requirement hints'!$I$11,CCDATA[[#This Row],[Date]]&lt;'Dashboard Requirement hints'!$I$11+7)</f>
        <v>1</v>
      </c>
    </row>
    <row r="251" spans="1:11" x14ac:dyDescent="0.25">
      <c r="A251" s="7" t="s">
        <v>1529</v>
      </c>
      <c r="B251" s="4">
        <v>42397.383999999998</v>
      </c>
      <c r="C251" s="5" t="s">
        <v>1788</v>
      </c>
      <c r="D251" s="2" t="s">
        <v>1779</v>
      </c>
      <c r="E251" s="2" t="s">
        <v>1784</v>
      </c>
      <c r="F251" s="2" t="s">
        <v>1784</v>
      </c>
      <c r="G251" s="2">
        <v>39</v>
      </c>
      <c r="H251" s="6">
        <v>3.8866497603020429E-3</v>
      </c>
      <c r="I251" s="3">
        <v>3</v>
      </c>
      <c r="J251" s="11" t="e">
        <f>AND(CCDATA[[#This Row],[Date]]&gt;='Dashboard Requirement hints'!#REF!,CCDATA[[#This Row],[Date]]&lt;'Dashboard Requirement hints'!#REF!+7)</f>
        <v>#REF!</v>
      </c>
      <c r="K251" s="1" t="b">
        <f>AND(CCDATA[[#This Row],[Date]]&gt;'Dashboard Requirement hints'!$I$11,CCDATA[[#This Row],[Date]]&lt;'Dashboard Requirement hints'!$I$11+7)</f>
        <v>1</v>
      </c>
    </row>
    <row r="252" spans="1:11" x14ac:dyDescent="0.25">
      <c r="A252" s="7" t="s">
        <v>1526</v>
      </c>
      <c r="B252" s="4">
        <v>42397.383000000002</v>
      </c>
      <c r="C252" s="5" t="s">
        <v>1792</v>
      </c>
      <c r="D252" s="2" t="s">
        <v>1783</v>
      </c>
      <c r="E252" s="2" t="s">
        <v>1784</v>
      </c>
      <c r="F252" s="2" t="s">
        <v>1784</v>
      </c>
      <c r="G252" s="2">
        <v>58</v>
      </c>
      <c r="H252" s="6">
        <v>3.4385032240093327E-3</v>
      </c>
      <c r="I252" s="3">
        <v>3</v>
      </c>
      <c r="J252" s="11" t="e">
        <f>AND(CCDATA[[#This Row],[Date]]&gt;='Dashboard Requirement hints'!#REF!,CCDATA[[#This Row],[Date]]&lt;'Dashboard Requirement hints'!#REF!+7)</f>
        <v>#REF!</v>
      </c>
      <c r="K252" s="1" t="b">
        <f>AND(CCDATA[[#This Row],[Date]]&gt;'Dashboard Requirement hints'!$I$11,CCDATA[[#This Row],[Date]]&lt;'Dashboard Requirement hints'!$I$11+7)</f>
        <v>1</v>
      </c>
    </row>
    <row r="253" spans="1:11" x14ac:dyDescent="0.25">
      <c r="A253" s="7" t="s">
        <v>1527</v>
      </c>
      <c r="B253" s="4">
        <v>42397.383000000002</v>
      </c>
      <c r="C253" s="5" t="s">
        <v>1788</v>
      </c>
      <c r="D253" s="2" t="s">
        <v>1779</v>
      </c>
      <c r="E253" s="2" t="s">
        <v>1784</v>
      </c>
      <c r="F253" s="2" t="s">
        <v>1784</v>
      </c>
      <c r="G253" s="2">
        <v>61</v>
      </c>
      <c r="H253" s="6">
        <v>3.6631340538143551E-3</v>
      </c>
      <c r="I253" s="3">
        <v>3</v>
      </c>
      <c r="J253" s="11" t="e">
        <f>AND(CCDATA[[#This Row],[Date]]&gt;='Dashboard Requirement hints'!#REF!,CCDATA[[#This Row],[Date]]&lt;'Dashboard Requirement hints'!#REF!+7)</f>
        <v>#REF!</v>
      </c>
      <c r="K253" s="1" t="b">
        <f>AND(CCDATA[[#This Row],[Date]]&gt;'Dashboard Requirement hints'!$I$11,CCDATA[[#This Row],[Date]]&lt;'Dashboard Requirement hints'!$I$11+7)</f>
        <v>1</v>
      </c>
    </row>
    <row r="254" spans="1:11" x14ac:dyDescent="0.25">
      <c r="A254" s="7" t="s">
        <v>1524</v>
      </c>
      <c r="B254" s="4">
        <v>42397.377999999997</v>
      </c>
      <c r="C254" s="5" t="s">
        <v>1793</v>
      </c>
      <c r="D254" s="2" t="s">
        <v>1782</v>
      </c>
      <c r="E254" s="2" t="s">
        <v>1784</v>
      </c>
      <c r="F254" s="2" t="s">
        <v>1784</v>
      </c>
      <c r="G254" s="2">
        <v>46</v>
      </c>
      <c r="H254" s="6">
        <v>3.0852618421973147E-3</v>
      </c>
      <c r="I254" s="3">
        <v>5</v>
      </c>
      <c r="J254" s="11" t="e">
        <f>AND(CCDATA[[#This Row],[Date]]&gt;='Dashboard Requirement hints'!#REF!,CCDATA[[#This Row],[Date]]&lt;'Dashboard Requirement hints'!#REF!+7)</f>
        <v>#REF!</v>
      </c>
      <c r="K254" s="1" t="b">
        <f>AND(CCDATA[[#This Row],[Date]]&gt;'Dashboard Requirement hints'!$I$11,CCDATA[[#This Row],[Date]]&lt;'Dashboard Requirement hints'!$I$11+7)</f>
        <v>1</v>
      </c>
    </row>
    <row r="255" spans="1:11" x14ac:dyDescent="0.25">
      <c r="A255" s="7" t="s">
        <v>1525</v>
      </c>
      <c r="B255" s="4">
        <v>42397.377999999997</v>
      </c>
      <c r="C255" s="5" t="s">
        <v>1787</v>
      </c>
      <c r="D255" s="2" t="s">
        <v>1782</v>
      </c>
      <c r="E255" s="2" t="s">
        <v>1784</v>
      </c>
      <c r="F255" s="2" t="s">
        <v>1784</v>
      </c>
      <c r="G255" s="2">
        <v>14</v>
      </c>
      <c r="H255" s="6">
        <v>3.9463579188286219E-3</v>
      </c>
      <c r="I255" s="3">
        <v>3</v>
      </c>
      <c r="J255" s="11" t="e">
        <f>AND(CCDATA[[#This Row],[Date]]&gt;='Dashboard Requirement hints'!#REF!,CCDATA[[#This Row],[Date]]&lt;'Dashboard Requirement hints'!#REF!+7)</f>
        <v>#REF!</v>
      </c>
      <c r="K255" s="1" t="b">
        <f>AND(CCDATA[[#This Row],[Date]]&gt;'Dashboard Requirement hints'!$I$11,CCDATA[[#This Row],[Date]]&lt;'Dashboard Requirement hints'!$I$11+7)</f>
        <v>1</v>
      </c>
    </row>
    <row r="256" spans="1:11" x14ac:dyDescent="0.25">
      <c r="A256" s="7" t="s">
        <v>1522</v>
      </c>
      <c r="B256" s="4">
        <v>42396.737999999998</v>
      </c>
      <c r="C256" s="5" t="s">
        <v>1793</v>
      </c>
      <c r="D256" s="2" t="s">
        <v>1781</v>
      </c>
      <c r="E256" s="2" t="s">
        <v>1784</v>
      </c>
      <c r="F256" s="2" t="s">
        <v>1784</v>
      </c>
      <c r="G256" s="2">
        <v>93</v>
      </c>
      <c r="H256" s="6">
        <v>6.4628730050609847E-4</v>
      </c>
      <c r="I256" s="3">
        <v>4</v>
      </c>
      <c r="J256" s="11" t="e">
        <f>AND(CCDATA[[#This Row],[Date]]&gt;='Dashboard Requirement hints'!#REF!,CCDATA[[#This Row],[Date]]&lt;'Dashboard Requirement hints'!#REF!+7)</f>
        <v>#REF!</v>
      </c>
      <c r="K256" s="1" t="b">
        <f>AND(CCDATA[[#This Row],[Date]]&gt;'Dashboard Requirement hints'!$I$11,CCDATA[[#This Row],[Date]]&lt;'Dashboard Requirement hints'!$I$11+7)</f>
        <v>1</v>
      </c>
    </row>
    <row r="257" spans="1:11" x14ac:dyDescent="0.25">
      <c r="A257" s="7" t="s">
        <v>1523</v>
      </c>
      <c r="B257" s="4">
        <v>42396.737999999998</v>
      </c>
      <c r="C257" s="5" t="s">
        <v>1788</v>
      </c>
      <c r="D257" s="2" t="s">
        <v>1780</v>
      </c>
      <c r="E257" s="2" t="s">
        <v>1785</v>
      </c>
      <c r="F257" s="2" t="s">
        <v>1785</v>
      </c>
      <c r="G257" s="2" t="s">
        <v>1786</v>
      </c>
      <c r="H257" s="6" t="s">
        <v>1786</v>
      </c>
      <c r="I257" s="3" t="s">
        <v>1786</v>
      </c>
      <c r="J257" s="11" t="e">
        <f>AND(CCDATA[[#This Row],[Date]]&gt;='Dashboard Requirement hints'!#REF!,CCDATA[[#This Row],[Date]]&lt;'Dashboard Requirement hints'!#REF!+7)</f>
        <v>#REF!</v>
      </c>
      <c r="K257" s="1" t="b">
        <f>AND(CCDATA[[#This Row],[Date]]&gt;'Dashboard Requirement hints'!$I$11,CCDATA[[#This Row],[Date]]&lt;'Dashboard Requirement hints'!$I$11+7)</f>
        <v>1</v>
      </c>
    </row>
    <row r="258" spans="1:11" x14ac:dyDescent="0.25">
      <c r="A258" s="7" t="s">
        <v>1520</v>
      </c>
      <c r="B258" s="4">
        <v>42396.720999999998</v>
      </c>
      <c r="C258" s="5" t="s">
        <v>1793</v>
      </c>
      <c r="D258" s="2" t="s">
        <v>1782</v>
      </c>
      <c r="E258" s="2" t="s">
        <v>1784</v>
      </c>
      <c r="F258" s="2" t="s">
        <v>1784</v>
      </c>
      <c r="G258" s="2">
        <v>28</v>
      </c>
      <c r="H258" s="6">
        <v>2.1251745505210754E-3</v>
      </c>
      <c r="I258" s="3">
        <v>5</v>
      </c>
      <c r="J258" s="11" t="e">
        <f>AND(CCDATA[[#This Row],[Date]]&gt;='Dashboard Requirement hints'!#REF!,CCDATA[[#This Row],[Date]]&lt;'Dashboard Requirement hints'!#REF!+7)</f>
        <v>#REF!</v>
      </c>
      <c r="K258" s="1" t="b">
        <f>AND(CCDATA[[#This Row],[Date]]&gt;'Dashboard Requirement hints'!$I$11,CCDATA[[#This Row],[Date]]&lt;'Dashboard Requirement hints'!$I$11+7)</f>
        <v>1</v>
      </c>
    </row>
    <row r="259" spans="1:11" x14ac:dyDescent="0.25">
      <c r="A259" s="7" t="s">
        <v>1521</v>
      </c>
      <c r="B259" s="4">
        <v>42396.720999999998</v>
      </c>
      <c r="C259" s="5" t="s">
        <v>1792</v>
      </c>
      <c r="D259" s="2" t="s">
        <v>1781</v>
      </c>
      <c r="E259" s="2" t="s">
        <v>1785</v>
      </c>
      <c r="F259" s="2" t="s">
        <v>1785</v>
      </c>
      <c r="G259" s="2" t="s">
        <v>1786</v>
      </c>
      <c r="H259" s="6" t="s">
        <v>1786</v>
      </c>
      <c r="I259" s="3" t="s">
        <v>1786</v>
      </c>
      <c r="J259" s="11" t="e">
        <f>AND(CCDATA[[#This Row],[Date]]&gt;='Dashboard Requirement hints'!#REF!,CCDATA[[#This Row],[Date]]&lt;'Dashboard Requirement hints'!#REF!+7)</f>
        <v>#REF!</v>
      </c>
      <c r="K259" s="1" t="b">
        <f>AND(CCDATA[[#This Row],[Date]]&gt;'Dashboard Requirement hints'!$I$11,CCDATA[[#This Row],[Date]]&lt;'Dashboard Requirement hints'!$I$11+7)</f>
        <v>1</v>
      </c>
    </row>
    <row r="260" spans="1:11" x14ac:dyDescent="0.25">
      <c r="A260" s="7" t="s">
        <v>1518</v>
      </c>
      <c r="B260" s="4">
        <v>42396.716999999997</v>
      </c>
      <c r="C260" s="5" t="s">
        <v>1793</v>
      </c>
      <c r="D260" s="2" t="s">
        <v>1782</v>
      </c>
      <c r="E260" s="2" t="s">
        <v>1784</v>
      </c>
      <c r="F260" s="2" t="s">
        <v>1784</v>
      </c>
      <c r="G260" s="2">
        <v>107</v>
      </c>
      <c r="H260" s="6">
        <v>2.1612464756236545E-3</v>
      </c>
      <c r="I260" s="3">
        <v>4</v>
      </c>
      <c r="J260" s="11" t="e">
        <f>AND(CCDATA[[#This Row],[Date]]&gt;='Dashboard Requirement hints'!#REF!,CCDATA[[#This Row],[Date]]&lt;'Dashboard Requirement hints'!#REF!+7)</f>
        <v>#REF!</v>
      </c>
      <c r="K260" s="1" t="b">
        <f>AND(CCDATA[[#This Row],[Date]]&gt;'Dashboard Requirement hints'!$I$11,CCDATA[[#This Row],[Date]]&lt;'Dashboard Requirement hints'!$I$11+7)</f>
        <v>1</v>
      </c>
    </row>
    <row r="261" spans="1:11" x14ac:dyDescent="0.25">
      <c r="A261" s="7" t="s">
        <v>1519</v>
      </c>
      <c r="B261" s="4">
        <v>42396.716999999997</v>
      </c>
      <c r="C261" s="5" t="s">
        <v>1790</v>
      </c>
      <c r="D261" s="2" t="s">
        <v>1779</v>
      </c>
      <c r="E261" s="2" t="s">
        <v>1784</v>
      </c>
      <c r="F261" s="2" t="s">
        <v>1784</v>
      </c>
      <c r="G261" s="2">
        <v>77</v>
      </c>
      <c r="H261" s="6">
        <v>4.2072614191261256E-3</v>
      </c>
      <c r="I261" s="3">
        <v>3</v>
      </c>
      <c r="J261" s="11" t="e">
        <f>AND(CCDATA[[#This Row],[Date]]&gt;='Dashboard Requirement hints'!#REF!,CCDATA[[#This Row],[Date]]&lt;'Dashboard Requirement hints'!#REF!+7)</f>
        <v>#REF!</v>
      </c>
      <c r="K261" s="1" t="b">
        <f>AND(CCDATA[[#This Row],[Date]]&gt;'Dashboard Requirement hints'!$I$11,CCDATA[[#This Row],[Date]]&lt;'Dashboard Requirement hints'!$I$11+7)</f>
        <v>1</v>
      </c>
    </row>
    <row r="262" spans="1:11" x14ac:dyDescent="0.25">
      <c r="A262" s="7" t="s">
        <v>1516</v>
      </c>
      <c r="B262" s="4">
        <v>42396.709000000003</v>
      </c>
      <c r="C262" s="5" t="s">
        <v>1789</v>
      </c>
      <c r="D262" s="2" t="s">
        <v>1779</v>
      </c>
      <c r="E262" s="2" t="s">
        <v>1784</v>
      </c>
      <c r="F262" s="2" t="s">
        <v>1784</v>
      </c>
      <c r="G262" s="2">
        <v>31</v>
      </c>
      <c r="H262" s="6">
        <v>3.0893698418819871E-3</v>
      </c>
      <c r="I262" s="3">
        <v>1</v>
      </c>
      <c r="J262" s="11" t="e">
        <f>AND(CCDATA[[#This Row],[Date]]&gt;='Dashboard Requirement hints'!#REF!,CCDATA[[#This Row],[Date]]&lt;'Dashboard Requirement hints'!#REF!+7)</f>
        <v>#REF!</v>
      </c>
      <c r="K262" s="1" t="b">
        <f>AND(CCDATA[[#This Row],[Date]]&gt;'Dashboard Requirement hints'!$I$11,CCDATA[[#This Row],[Date]]&lt;'Dashboard Requirement hints'!$I$11+7)</f>
        <v>1</v>
      </c>
    </row>
    <row r="263" spans="1:11" x14ac:dyDescent="0.25">
      <c r="A263" s="7" t="s">
        <v>1517</v>
      </c>
      <c r="B263" s="4">
        <v>42396.709000000003</v>
      </c>
      <c r="C263" s="5" t="s">
        <v>1787</v>
      </c>
      <c r="D263" s="2" t="s">
        <v>1781</v>
      </c>
      <c r="E263" s="2" t="s">
        <v>1784</v>
      </c>
      <c r="F263" s="2" t="s">
        <v>1784</v>
      </c>
      <c r="G263" s="2">
        <v>33</v>
      </c>
      <c r="H263" s="6">
        <v>4.5392816567231707E-3</v>
      </c>
      <c r="I263" s="3">
        <v>2</v>
      </c>
      <c r="J263" s="11" t="e">
        <f>AND(CCDATA[[#This Row],[Date]]&gt;='Dashboard Requirement hints'!#REF!,CCDATA[[#This Row],[Date]]&lt;'Dashboard Requirement hints'!#REF!+7)</f>
        <v>#REF!</v>
      </c>
      <c r="K263" s="1" t="b">
        <f>AND(CCDATA[[#This Row],[Date]]&gt;'Dashboard Requirement hints'!$I$11,CCDATA[[#This Row],[Date]]&lt;'Dashboard Requirement hints'!$I$11+7)</f>
        <v>1</v>
      </c>
    </row>
    <row r="264" spans="1:11" x14ac:dyDescent="0.25">
      <c r="A264" s="7" t="s">
        <v>1514</v>
      </c>
      <c r="B264" s="4">
        <v>42396.707000000002</v>
      </c>
      <c r="C264" s="5" t="s">
        <v>1788</v>
      </c>
      <c r="D264" s="2" t="s">
        <v>1781</v>
      </c>
      <c r="E264" s="2" t="s">
        <v>1784</v>
      </c>
      <c r="F264" s="2" t="s">
        <v>1784</v>
      </c>
      <c r="G264" s="2">
        <v>100</v>
      </c>
      <c r="H264" s="6">
        <v>1.8890774323644833E-3</v>
      </c>
      <c r="I264" s="3">
        <v>4</v>
      </c>
      <c r="J264" s="11" t="e">
        <f>AND(CCDATA[[#This Row],[Date]]&gt;='Dashboard Requirement hints'!#REF!,CCDATA[[#This Row],[Date]]&lt;'Dashboard Requirement hints'!#REF!+7)</f>
        <v>#REF!</v>
      </c>
      <c r="K264" s="1" t="b">
        <f>AND(CCDATA[[#This Row],[Date]]&gt;'Dashboard Requirement hints'!$I$11,CCDATA[[#This Row],[Date]]&lt;'Dashboard Requirement hints'!$I$11+7)</f>
        <v>1</v>
      </c>
    </row>
    <row r="265" spans="1:11" x14ac:dyDescent="0.25">
      <c r="A265" s="7" t="s">
        <v>1515</v>
      </c>
      <c r="B265" s="4">
        <v>42396.707000000002</v>
      </c>
      <c r="C265" s="5" t="s">
        <v>1793</v>
      </c>
      <c r="D265" s="2" t="s">
        <v>1781</v>
      </c>
      <c r="E265" s="2" t="s">
        <v>1784</v>
      </c>
      <c r="F265" s="2" t="s">
        <v>1784</v>
      </c>
      <c r="G265" s="2">
        <v>27</v>
      </c>
      <c r="H265" s="6">
        <v>3.5751186380019923E-3</v>
      </c>
      <c r="I265" s="3">
        <v>3</v>
      </c>
      <c r="J265" s="11" t="e">
        <f>AND(CCDATA[[#This Row],[Date]]&gt;='Dashboard Requirement hints'!#REF!,CCDATA[[#This Row],[Date]]&lt;'Dashboard Requirement hints'!#REF!+7)</f>
        <v>#REF!</v>
      </c>
      <c r="K265" s="1" t="b">
        <f>AND(CCDATA[[#This Row],[Date]]&gt;'Dashboard Requirement hints'!$I$11,CCDATA[[#This Row],[Date]]&lt;'Dashboard Requirement hints'!$I$11+7)</f>
        <v>1</v>
      </c>
    </row>
    <row r="266" spans="1:11" x14ac:dyDescent="0.25">
      <c r="A266" s="7" t="s">
        <v>1512</v>
      </c>
      <c r="B266" s="4">
        <v>42396.673999999999</v>
      </c>
      <c r="C266" s="5" t="s">
        <v>1793</v>
      </c>
      <c r="D266" s="2" t="s">
        <v>1783</v>
      </c>
      <c r="E266" s="2" t="s">
        <v>1784</v>
      </c>
      <c r="F266" s="2" t="s">
        <v>1784</v>
      </c>
      <c r="G266" s="2">
        <v>77</v>
      </c>
      <c r="H266" s="6">
        <v>2.2519550906497077E-3</v>
      </c>
      <c r="I266" s="3">
        <v>5</v>
      </c>
      <c r="J266" s="11" t="e">
        <f>AND(CCDATA[[#This Row],[Date]]&gt;='Dashboard Requirement hints'!#REF!,CCDATA[[#This Row],[Date]]&lt;'Dashboard Requirement hints'!#REF!+7)</f>
        <v>#REF!</v>
      </c>
      <c r="K266" s="1" t="b">
        <f>AND(CCDATA[[#This Row],[Date]]&gt;'Dashboard Requirement hints'!$I$11,CCDATA[[#This Row],[Date]]&lt;'Dashboard Requirement hints'!$I$11+7)</f>
        <v>1</v>
      </c>
    </row>
    <row r="267" spans="1:11" x14ac:dyDescent="0.25">
      <c r="A267" s="7" t="s">
        <v>1513</v>
      </c>
      <c r="B267" s="4">
        <v>42396.673999999999</v>
      </c>
      <c r="C267" s="5" t="s">
        <v>1787</v>
      </c>
      <c r="D267" s="2" t="s">
        <v>1783</v>
      </c>
      <c r="E267" s="2" t="s">
        <v>1784</v>
      </c>
      <c r="F267" s="2" t="s">
        <v>1784</v>
      </c>
      <c r="G267" s="2">
        <v>16</v>
      </c>
      <c r="H267" s="6">
        <v>3.7209612121608228E-3</v>
      </c>
      <c r="I267" s="3">
        <v>4</v>
      </c>
      <c r="J267" s="11" t="e">
        <f>AND(CCDATA[[#This Row],[Date]]&gt;='Dashboard Requirement hints'!#REF!,CCDATA[[#This Row],[Date]]&lt;'Dashboard Requirement hints'!#REF!+7)</f>
        <v>#REF!</v>
      </c>
      <c r="K267" s="1" t="b">
        <f>AND(CCDATA[[#This Row],[Date]]&gt;'Dashboard Requirement hints'!$I$11,CCDATA[[#This Row],[Date]]&lt;'Dashboard Requirement hints'!$I$11+7)</f>
        <v>1</v>
      </c>
    </row>
    <row r="268" spans="1:11" x14ac:dyDescent="0.25">
      <c r="A268" s="7" t="s">
        <v>1510</v>
      </c>
      <c r="B268" s="4">
        <v>42396.667999999998</v>
      </c>
      <c r="C268" s="5" t="s">
        <v>1790</v>
      </c>
      <c r="D268" s="2" t="s">
        <v>1779</v>
      </c>
      <c r="E268" s="2" t="s">
        <v>1784</v>
      </c>
      <c r="F268" s="2" t="s">
        <v>1784</v>
      </c>
      <c r="G268" s="2">
        <v>99</v>
      </c>
      <c r="H268" s="6">
        <v>3.0327215461139713E-3</v>
      </c>
      <c r="I268" s="3">
        <v>3</v>
      </c>
      <c r="J268" s="11" t="e">
        <f>AND(CCDATA[[#This Row],[Date]]&gt;='Dashboard Requirement hints'!#REF!,CCDATA[[#This Row],[Date]]&lt;'Dashboard Requirement hints'!#REF!+7)</f>
        <v>#REF!</v>
      </c>
      <c r="K268" s="1" t="b">
        <f>AND(CCDATA[[#This Row],[Date]]&gt;'Dashboard Requirement hints'!$I$11,CCDATA[[#This Row],[Date]]&lt;'Dashboard Requirement hints'!$I$11+7)</f>
        <v>1</v>
      </c>
    </row>
    <row r="269" spans="1:11" x14ac:dyDescent="0.25">
      <c r="A269" s="7" t="s">
        <v>1511</v>
      </c>
      <c r="B269" s="4">
        <v>42396.667999999998</v>
      </c>
      <c r="C269" s="5" t="s">
        <v>1792</v>
      </c>
      <c r="D269" s="2" t="s">
        <v>1780</v>
      </c>
      <c r="E269" s="2" t="s">
        <v>1785</v>
      </c>
      <c r="F269" s="2" t="s">
        <v>1785</v>
      </c>
      <c r="G269" s="2" t="s">
        <v>1786</v>
      </c>
      <c r="H269" s="6" t="s">
        <v>1786</v>
      </c>
      <c r="I269" s="3" t="s">
        <v>1786</v>
      </c>
      <c r="J269" s="11" t="e">
        <f>AND(CCDATA[[#This Row],[Date]]&gt;='Dashboard Requirement hints'!#REF!,CCDATA[[#This Row],[Date]]&lt;'Dashboard Requirement hints'!#REF!+7)</f>
        <v>#REF!</v>
      </c>
      <c r="K269" s="1" t="b">
        <f>AND(CCDATA[[#This Row],[Date]]&gt;'Dashboard Requirement hints'!$I$11,CCDATA[[#This Row],[Date]]&lt;'Dashboard Requirement hints'!$I$11+7)</f>
        <v>1</v>
      </c>
    </row>
    <row r="270" spans="1:11" x14ac:dyDescent="0.25">
      <c r="A270" s="7" t="s">
        <v>1508</v>
      </c>
      <c r="B270" s="4">
        <v>42396.667000000001</v>
      </c>
      <c r="C270" s="5" t="s">
        <v>1793</v>
      </c>
      <c r="D270" s="2" t="s">
        <v>1783</v>
      </c>
      <c r="E270" s="2" t="s">
        <v>1784</v>
      </c>
      <c r="F270" s="2" t="s">
        <v>1784</v>
      </c>
      <c r="G270" s="2">
        <v>26</v>
      </c>
      <c r="H270" s="6">
        <v>1.3375931032683786E-3</v>
      </c>
      <c r="I270" s="3">
        <v>2</v>
      </c>
      <c r="J270" s="11" t="e">
        <f>AND(CCDATA[[#This Row],[Date]]&gt;='Dashboard Requirement hints'!#REF!,CCDATA[[#This Row],[Date]]&lt;'Dashboard Requirement hints'!#REF!+7)</f>
        <v>#REF!</v>
      </c>
      <c r="K270" s="1" t="b">
        <f>AND(CCDATA[[#This Row],[Date]]&gt;'Dashboard Requirement hints'!$I$11,CCDATA[[#This Row],[Date]]&lt;'Dashboard Requirement hints'!$I$11+7)</f>
        <v>1</v>
      </c>
    </row>
    <row r="271" spans="1:11" x14ac:dyDescent="0.25">
      <c r="A271" s="7" t="s">
        <v>1509</v>
      </c>
      <c r="B271" s="4">
        <v>42396.667000000001</v>
      </c>
      <c r="C271" s="5" t="s">
        <v>1788</v>
      </c>
      <c r="D271" s="2" t="s">
        <v>1783</v>
      </c>
      <c r="E271" s="2" t="s">
        <v>1784</v>
      </c>
      <c r="F271" s="2" t="s">
        <v>1784</v>
      </c>
      <c r="G271" s="2">
        <v>96</v>
      </c>
      <c r="H271" s="6">
        <v>4.5018984680925342E-3</v>
      </c>
      <c r="I271" s="3">
        <v>4</v>
      </c>
      <c r="J271" s="11" t="e">
        <f>AND(CCDATA[[#This Row],[Date]]&gt;='Dashboard Requirement hints'!#REF!,CCDATA[[#This Row],[Date]]&lt;'Dashboard Requirement hints'!#REF!+7)</f>
        <v>#REF!</v>
      </c>
      <c r="K271" s="1" t="b">
        <f>AND(CCDATA[[#This Row],[Date]]&gt;'Dashboard Requirement hints'!$I$11,CCDATA[[#This Row],[Date]]&lt;'Dashboard Requirement hints'!$I$11+7)</f>
        <v>1</v>
      </c>
    </row>
    <row r="272" spans="1:11" x14ac:dyDescent="0.25">
      <c r="A272" s="7" t="s">
        <v>1506</v>
      </c>
      <c r="B272" s="4">
        <v>42396.652999999998</v>
      </c>
      <c r="C272" s="5" t="s">
        <v>1791</v>
      </c>
      <c r="D272" s="2" t="s">
        <v>1782</v>
      </c>
      <c r="E272" s="2" t="s">
        <v>1784</v>
      </c>
      <c r="F272" s="2" t="s">
        <v>1784</v>
      </c>
      <c r="G272" s="2">
        <v>112</v>
      </c>
      <c r="H272" s="6">
        <v>1.883031670298073E-3</v>
      </c>
      <c r="I272" s="3">
        <v>4</v>
      </c>
      <c r="J272" s="11" t="e">
        <f>AND(CCDATA[[#This Row],[Date]]&gt;='Dashboard Requirement hints'!#REF!,CCDATA[[#This Row],[Date]]&lt;'Dashboard Requirement hints'!#REF!+7)</f>
        <v>#REF!</v>
      </c>
      <c r="K272" s="1" t="b">
        <f>AND(CCDATA[[#This Row],[Date]]&gt;'Dashboard Requirement hints'!$I$11,CCDATA[[#This Row],[Date]]&lt;'Dashboard Requirement hints'!$I$11+7)</f>
        <v>1</v>
      </c>
    </row>
    <row r="273" spans="1:11" x14ac:dyDescent="0.25">
      <c r="A273" s="7" t="s">
        <v>1507</v>
      </c>
      <c r="B273" s="4">
        <v>42396.652999999998</v>
      </c>
      <c r="C273" s="5" t="s">
        <v>1789</v>
      </c>
      <c r="D273" s="2" t="s">
        <v>1781</v>
      </c>
      <c r="E273" s="2" t="s">
        <v>1784</v>
      </c>
      <c r="F273" s="2" t="s">
        <v>1785</v>
      </c>
      <c r="G273" s="2">
        <v>10</v>
      </c>
      <c r="H273" s="6">
        <v>2.5656691294235591E-3</v>
      </c>
      <c r="I273" s="3">
        <v>4</v>
      </c>
      <c r="J273" s="11" t="e">
        <f>AND(CCDATA[[#This Row],[Date]]&gt;='Dashboard Requirement hints'!#REF!,CCDATA[[#This Row],[Date]]&lt;'Dashboard Requirement hints'!#REF!+7)</f>
        <v>#REF!</v>
      </c>
      <c r="K273" s="1" t="b">
        <f>AND(CCDATA[[#This Row],[Date]]&gt;'Dashboard Requirement hints'!$I$11,CCDATA[[#This Row],[Date]]&lt;'Dashboard Requirement hints'!$I$11+7)</f>
        <v>1</v>
      </c>
    </row>
    <row r="274" spans="1:11" x14ac:dyDescent="0.25">
      <c r="A274" s="7" t="s">
        <v>1504</v>
      </c>
      <c r="B274" s="4">
        <v>42396.641000000003</v>
      </c>
      <c r="C274" s="5" t="s">
        <v>1789</v>
      </c>
      <c r="D274" s="2" t="s">
        <v>1783</v>
      </c>
      <c r="E274" s="2" t="s">
        <v>1784</v>
      </c>
      <c r="F274" s="2" t="s">
        <v>1784</v>
      </c>
      <c r="G274" s="2">
        <v>10</v>
      </c>
      <c r="H274" s="6">
        <v>4.2115369898122618E-3</v>
      </c>
      <c r="I274" s="3">
        <v>5</v>
      </c>
      <c r="J274" s="11" t="e">
        <f>AND(CCDATA[[#This Row],[Date]]&gt;='Dashboard Requirement hints'!#REF!,CCDATA[[#This Row],[Date]]&lt;'Dashboard Requirement hints'!#REF!+7)</f>
        <v>#REF!</v>
      </c>
      <c r="K274" s="1" t="b">
        <f>AND(CCDATA[[#This Row],[Date]]&gt;'Dashboard Requirement hints'!$I$11,CCDATA[[#This Row],[Date]]&lt;'Dashboard Requirement hints'!$I$11+7)</f>
        <v>1</v>
      </c>
    </row>
    <row r="275" spans="1:11" x14ac:dyDescent="0.25">
      <c r="A275" s="7" t="s">
        <v>1505</v>
      </c>
      <c r="B275" s="4">
        <v>42396.641000000003</v>
      </c>
      <c r="C275" s="5" t="s">
        <v>1794</v>
      </c>
      <c r="D275" s="2" t="s">
        <v>1782</v>
      </c>
      <c r="E275" s="2" t="s">
        <v>1785</v>
      </c>
      <c r="F275" s="2" t="s">
        <v>1785</v>
      </c>
      <c r="G275" s="2" t="s">
        <v>1786</v>
      </c>
      <c r="H275" s="6" t="s">
        <v>1786</v>
      </c>
      <c r="I275" s="3" t="s">
        <v>1786</v>
      </c>
      <c r="J275" s="11" t="e">
        <f>AND(CCDATA[[#This Row],[Date]]&gt;='Dashboard Requirement hints'!#REF!,CCDATA[[#This Row],[Date]]&lt;'Dashboard Requirement hints'!#REF!+7)</f>
        <v>#REF!</v>
      </c>
      <c r="K275" s="1" t="b">
        <f>AND(CCDATA[[#This Row],[Date]]&gt;'Dashboard Requirement hints'!$I$11,CCDATA[[#This Row],[Date]]&lt;'Dashboard Requirement hints'!$I$11+7)</f>
        <v>1</v>
      </c>
    </row>
    <row r="276" spans="1:11" x14ac:dyDescent="0.25">
      <c r="A276" s="7" t="s">
        <v>1502</v>
      </c>
      <c r="B276" s="4">
        <v>42396.639999999999</v>
      </c>
      <c r="C276" s="5" t="s">
        <v>1791</v>
      </c>
      <c r="D276" s="2" t="s">
        <v>1779</v>
      </c>
      <c r="E276" s="2" t="s">
        <v>1784</v>
      </c>
      <c r="F276" s="2" t="s">
        <v>1784</v>
      </c>
      <c r="G276" s="2">
        <v>10</v>
      </c>
      <c r="H276" s="6">
        <v>9.8141594058326017E-4</v>
      </c>
      <c r="I276" s="3">
        <v>5</v>
      </c>
      <c r="J276" s="11" t="e">
        <f>AND(CCDATA[[#This Row],[Date]]&gt;='Dashboard Requirement hints'!#REF!,CCDATA[[#This Row],[Date]]&lt;'Dashboard Requirement hints'!#REF!+7)</f>
        <v>#REF!</v>
      </c>
      <c r="K276" s="1" t="b">
        <f>AND(CCDATA[[#This Row],[Date]]&gt;'Dashboard Requirement hints'!$I$11,CCDATA[[#This Row],[Date]]&lt;'Dashboard Requirement hints'!$I$11+7)</f>
        <v>1</v>
      </c>
    </row>
    <row r="277" spans="1:11" x14ac:dyDescent="0.25">
      <c r="A277" s="7" t="s">
        <v>1503</v>
      </c>
      <c r="B277" s="4">
        <v>42396.639999999999</v>
      </c>
      <c r="C277" s="5" t="s">
        <v>1790</v>
      </c>
      <c r="D277" s="2" t="s">
        <v>1783</v>
      </c>
      <c r="E277" s="2" t="s">
        <v>1784</v>
      </c>
      <c r="F277" s="2" t="s">
        <v>1784</v>
      </c>
      <c r="G277" s="2">
        <v>19</v>
      </c>
      <c r="H277" s="6">
        <v>3.2709808623260922E-3</v>
      </c>
      <c r="I277" s="3">
        <v>2</v>
      </c>
      <c r="J277" s="11" t="e">
        <f>AND(CCDATA[[#This Row],[Date]]&gt;='Dashboard Requirement hints'!#REF!,CCDATA[[#This Row],[Date]]&lt;'Dashboard Requirement hints'!#REF!+7)</f>
        <v>#REF!</v>
      </c>
      <c r="K277" s="1" t="b">
        <f>AND(CCDATA[[#This Row],[Date]]&gt;'Dashboard Requirement hints'!$I$11,CCDATA[[#This Row],[Date]]&lt;'Dashboard Requirement hints'!$I$11+7)</f>
        <v>1</v>
      </c>
    </row>
    <row r="278" spans="1:11" x14ac:dyDescent="0.25">
      <c r="A278" s="7" t="s">
        <v>1500</v>
      </c>
      <c r="B278" s="4">
        <v>42396.620999999999</v>
      </c>
      <c r="C278" s="5" t="s">
        <v>1790</v>
      </c>
      <c r="D278" s="2" t="s">
        <v>1780</v>
      </c>
      <c r="E278" s="2" t="s">
        <v>1784</v>
      </c>
      <c r="F278" s="2" t="s">
        <v>1784</v>
      </c>
      <c r="G278" s="2">
        <v>123</v>
      </c>
      <c r="H278" s="6">
        <v>4.730358250701729E-3</v>
      </c>
      <c r="I278" s="3">
        <v>5</v>
      </c>
      <c r="J278" s="11" t="e">
        <f>AND(CCDATA[[#This Row],[Date]]&gt;='Dashboard Requirement hints'!#REF!,CCDATA[[#This Row],[Date]]&lt;'Dashboard Requirement hints'!#REF!+7)</f>
        <v>#REF!</v>
      </c>
      <c r="K278" s="1" t="b">
        <f>AND(CCDATA[[#This Row],[Date]]&gt;'Dashboard Requirement hints'!$I$11,CCDATA[[#This Row],[Date]]&lt;'Dashboard Requirement hints'!$I$11+7)</f>
        <v>1</v>
      </c>
    </row>
    <row r="279" spans="1:11" x14ac:dyDescent="0.25">
      <c r="A279" s="7" t="s">
        <v>1501</v>
      </c>
      <c r="B279" s="4">
        <v>42396.620999999999</v>
      </c>
      <c r="C279" s="5" t="s">
        <v>1789</v>
      </c>
      <c r="D279" s="2" t="s">
        <v>1779</v>
      </c>
      <c r="E279" s="2" t="s">
        <v>1784</v>
      </c>
      <c r="F279" s="2" t="s">
        <v>1784</v>
      </c>
      <c r="G279" s="2">
        <v>32</v>
      </c>
      <c r="H279" s="6">
        <v>3.2675721280014361E-3</v>
      </c>
      <c r="I279" s="3">
        <v>3</v>
      </c>
      <c r="J279" s="11" t="e">
        <f>AND(CCDATA[[#This Row],[Date]]&gt;='Dashboard Requirement hints'!#REF!,CCDATA[[#This Row],[Date]]&lt;'Dashboard Requirement hints'!#REF!+7)</f>
        <v>#REF!</v>
      </c>
      <c r="K279" s="1" t="b">
        <f>AND(CCDATA[[#This Row],[Date]]&gt;'Dashboard Requirement hints'!$I$11,CCDATA[[#This Row],[Date]]&lt;'Dashboard Requirement hints'!$I$11+7)</f>
        <v>1</v>
      </c>
    </row>
    <row r="280" spans="1:11" x14ac:dyDescent="0.25">
      <c r="A280" s="7" t="s">
        <v>1498</v>
      </c>
      <c r="B280" s="4">
        <v>42396.614999999998</v>
      </c>
      <c r="C280" s="5" t="s">
        <v>1793</v>
      </c>
      <c r="D280" s="2" t="s">
        <v>1783</v>
      </c>
      <c r="E280" s="2" t="s">
        <v>1784</v>
      </c>
      <c r="F280" s="2" t="s">
        <v>1784</v>
      </c>
      <c r="G280" s="2">
        <v>87</v>
      </c>
      <c r="H280" s="6">
        <v>4.5636073984913596E-3</v>
      </c>
      <c r="I280" s="3">
        <v>3</v>
      </c>
      <c r="J280" s="11" t="e">
        <f>AND(CCDATA[[#This Row],[Date]]&gt;='Dashboard Requirement hints'!#REF!,CCDATA[[#This Row],[Date]]&lt;'Dashboard Requirement hints'!#REF!+7)</f>
        <v>#REF!</v>
      </c>
      <c r="K280" s="1" t="b">
        <f>AND(CCDATA[[#This Row],[Date]]&gt;'Dashboard Requirement hints'!$I$11,CCDATA[[#This Row],[Date]]&lt;'Dashboard Requirement hints'!$I$11+7)</f>
        <v>1</v>
      </c>
    </row>
    <row r="281" spans="1:11" x14ac:dyDescent="0.25">
      <c r="A281" s="7" t="s">
        <v>1499</v>
      </c>
      <c r="B281" s="4">
        <v>42396.614999999998</v>
      </c>
      <c r="C281" s="5" t="s">
        <v>1793</v>
      </c>
      <c r="D281" s="2" t="s">
        <v>1779</v>
      </c>
      <c r="E281" s="2" t="s">
        <v>1784</v>
      </c>
      <c r="F281" s="2" t="s">
        <v>1784</v>
      </c>
      <c r="G281" s="2">
        <v>15</v>
      </c>
      <c r="H281" s="6">
        <v>4.1477631136337054E-3</v>
      </c>
      <c r="I281" s="3">
        <v>3</v>
      </c>
      <c r="J281" s="11" t="e">
        <f>AND(CCDATA[[#This Row],[Date]]&gt;='Dashboard Requirement hints'!#REF!,CCDATA[[#This Row],[Date]]&lt;'Dashboard Requirement hints'!#REF!+7)</f>
        <v>#REF!</v>
      </c>
      <c r="K281" s="1" t="b">
        <f>AND(CCDATA[[#This Row],[Date]]&gt;'Dashboard Requirement hints'!$I$11,CCDATA[[#This Row],[Date]]&lt;'Dashboard Requirement hints'!$I$11+7)</f>
        <v>1</v>
      </c>
    </row>
    <row r="282" spans="1:11" x14ac:dyDescent="0.25">
      <c r="A282" s="7" t="s">
        <v>1496</v>
      </c>
      <c r="B282" s="4">
        <v>42396.578000000001</v>
      </c>
      <c r="C282" s="5" t="s">
        <v>1787</v>
      </c>
      <c r="D282" s="2" t="s">
        <v>1781</v>
      </c>
      <c r="E282" s="2" t="s">
        <v>1784</v>
      </c>
      <c r="F282" s="2" t="s">
        <v>1784</v>
      </c>
      <c r="G282" s="2">
        <v>50</v>
      </c>
      <c r="H282" s="6">
        <v>1.2151593965172998E-3</v>
      </c>
      <c r="I282" s="3">
        <v>4</v>
      </c>
      <c r="J282" s="11" t="e">
        <f>AND(CCDATA[[#This Row],[Date]]&gt;='Dashboard Requirement hints'!#REF!,CCDATA[[#This Row],[Date]]&lt;'Dashboard Requirement hints'!#REF!+7)</f>
        <v>#REF!</v>
      </c>
      <c r="K282" s="1" t="b">
        <f>AND(CCDATA[[#This Row],[Date]]&gt;'Dashboard Requirement hints'!$I$11,CCDATA[[#This Row],[Date]]&lt;'Dashboard Requirement hints'!$I$11+7)</f>
        <v>1</v>
      </c>
    </row>
    <row r="283" spans="1:11" x14ac:dyDescent="0.25">
      <c r="A283" s="7" t="s">
        <v>1497</v>
      </c>
      <c r="B283" s="4">
        <v>42396.578000000001</v>
      </c>
      <c r="C283" s="5" t="s">
        <v>1792</v>
      </c>
      <c r="D283" s="2" t="s">
        <v>1782</v>
      </c>
      <c r="E283" s="2" t="s">
        <v>1784</v>
      </c>
      <c r="F283" s="2" t="s">
        <v>1784</v>
      </c>
      <c r="G283" s="2">
        <v>87</v>
      </c>
      <c r="H283" s="6">
        <v>3.4802332846198816E-3</v>
      </c>
      <c r="I283" s="3">
        <v>2</v>
      </c>
      <c r="J283" s="11" t="e">
        <f>AND(CCDATA[[#This Row],[Date]]&gt;='Dashboard Requirement hints'!#REF!,CCDATA[[#This Row],[Date]]&lt;'Dashboard Requirement hints'!#REF!+7)</f>
        <v>#REF!</v>
      </c>
      <c r="K283" s="1" t="b">
        <f>AND(CCDATA[[#This Row],[Date]]&gt;'Dashboard Requirement hints'!$I$11,CCDATA[[#This Row],[Date]]&lt;'Dashboard Requirement hints'!$I$11+7)</f>
        <v>1</v>
      </c>
    </row>
    <row r="284" spans="1:11" x14ac:dyDescent="0.25">
      <c r="A284" s="7" t="s">
        <v>1494</v>
      </c>
      <c r="B284" s="4">
        <v>42396.561000000002</v>
      </c>
      <c r="C284" s="5" t="s">
        <v>1790</v>
      </c>
      <c r="D284" s="2" t="s">
        <v>1779</v>
      </c>
      <c r="E284" s="2" t="s">
        <v>1784</v>
      </c>
      <c r="F284" s="2" t="s">
        <v>1784</v>
      </c>
      <c r="G284" s="2">
        <v>27</v>
      </c>
      <c r="H284" s="6">
        <v>1.813935825351643E-3</v>
      </c>
      <c r="I284" s="3">
        <v>3</v>
      </c>
      <c r="J284" s="11" t="e">
        <f>AND(CCDATA[[#This Row],[Date]]&gt;='Dashboard Requirement hints'!#REF!,CCDATA[[#This Row],[Date]]&lt;'Dashboard Requirement hints'!#REF!+7)</f>
        <v>#REF!</v>
      </c>
      <c r="K284" s="1" t="b">
        <f>AND(CCDATA[[#This Row],[Date]]&gt;'Dashboard Requirement hints'!$I$11,CCDATA[[#This Row],[Date]]&lt;'Dashboard Requirement hints'!$I$11+7)</f>
        <v>1</v>
      </c>
    </row>
    <row r="285" spans="1:11" x14ac:dyDescent="0.25">
      <c r="A285" s="7" t="s">
        <v>1495</v>
      </c>
      <c r="B285" s="4">
        <v>42396.561000000002</v>
      </c>
      <c r="C285" s="5" t="s">
        <v>1788</v>
      </c>
      <c r="D285" s="2" t="s">
        <v>1783</v>
      </c>
      <c r="E285" s="2" t="s">
        <v>1784</v>
      </c>
      <c r="F285" s="2" t="s">
        <v>1784</v>
      </c>
      <c r="G285" s="2">
        <v>49</v>
      </c>
      <c r="H285" s="6">
        <v>9.6791777165529218E-4</v>
      </c>
      <c r="I285" s="3">
        <v>4</v>
      </c>
      <c r="J285" s="11" t="e">
        <f>AND(CCDATA[[#This Row],[Date]]&gt;='Dashboard Requirement hints'!#REF!,CCDATA[[#This Row],[Date]]&lt;'Dashboard Requirement hints'!#REF!+7)</f>
        <v>#REF!</v>
      </c>
      <c r="K285" s="1" t="b">
        <f>AND(CCDATA[[#This Row],[Date]]&gt;'Dashboard Requirement hints'!$I$11,CCDATA[[#This Row],[Date]]&lt;'Dashboard Requirement hints'!$I$11+7)</f>
        <v>1</v>
      </c>
    </row>
    <row r="286" spans="1:11" x14ac:dyDescent="0.25">
      <c r="A286" s="7" t="s">
        <v>1492</v>
      </c>
      <c r="B286" s="4">
        <v>42396.557000000001</v>
      </c>
      <c r="C286" s="5" t="s">
        <v>1794</v>
      </c>
      <c r="D286" s="2" t="s">
        <v>1781</v>
      </c>
      <c r="E286" s="2" t="s">
        <v>1784</v>
      </c>
      <c r="F286" s="2" t="s">
        <v>1784</v>
      </c>
      <c r="G286" s="2">
        <v>15</v>
      </c>
      <c r="H286" s="6">
        <v>4.791587215650291E-3</v>
      </c>
      <c r="I286" s="3">
        <v>2</v>
      </c>
      <c r="J286" s="11" t="e">
        <f>AND(CCDATA[[#This Row],[Date]]&gt;='Dashboard Requirement hints'!#REF!,CCDATA[[#This Row],[Date]]&lt;'Dashboard Requirement hints'!#REF!+7)</f>
        <v>#REF!</v>
      </c>
      <c r="K286" s="1" t="b">
        <f>AND(CCDATA[[#This Row],[Date]]&gt;'Dashboard Requirement hints'!$I$11,CCDATA[[#This Row],[Date]]&lt;'Dashboard Requirement hints'!$I$11+7)</f>
        <v>1</v>
      </c>
    </row>
    <row r="287" spans="1:11" x14ac:dyDescent="0.25">
      <c r="A287" s="7" t="s">
        <v>1493</v>
      </c>
      <c r="B287" s="4">
        <v>42396.557000000001</v>
      </c>
      <c r="C287" s="5" t="s">
        <v>1791</v>
      </c>
      <c r="D287" s="2" t="s">
        <v>1783</v>
      </c>
      <c r="E287" s="2" t="s">
        <v>1784</v>
      </c>
      <c r="F287" s="2" t="s">
        <v>1784</v>
      </c>
      <c r="G287" s="2">
        <v>47</v>
      </c>
      <c r="H287" s="6">
        <v>2.8623665723540108E-3</v>
      </c>
      <c r="I287" s="3">
        <v>2</v>
      </c>
      <c r="J287" s="11" t="e">
        <f>AND(CCDATA[[#This Row],[Date]]&gt;='Dashboard Requirement hints'!#REF!,CCDATA[[#This Row],[Date]]&lt;'Dashboard Requirement hints'!#REF!+7)</f>
        <v>#REF!</v>
      </c>
      <c r="K287" s="1" t="b">
        <f>AND(CCDATA[[#This Row],[Date]]&gt;'Dashboard Requirement hints'!$I$11,CCDATA[[#This Row],[Date]]&lt;'Dashboard Requirement hints'!$I$11+7)</f>
        <v>1</v>
      </c>
    </row>
    <row r="288" spans="1:11" x14ac:dyDescent="0.25">
      <c r="A288" s="7" t="s">
        <v>1490</v>
      </c>
      <c r="B288" s="4">
        <v>42396.548000000003</v>
      </c>
      <c r="C288" s="5" t="s">
        <v>1790</v>
      </c>
      <c r="D288" s="2" t="s">
        <v>1782</v>
      </c>
      <c r="E288" s="2" t="s">
        <v>1784</v>
      </c>
      <c r="F288" s="2" t="s">
        <v>1784</v>
      </c>
      <c r="G288" s="2">
        <v>45</v>
      </c>
      <c r="H288" s="6">
        <v>2.6925283977420294E-3</v>
      </c>
      <c r="I288" s="3">
        <v>5</v>
      </c>
      <c r="J288" s="11" t="e">
        <f>AND(CCDATA[[#This Row],[Date]]&gt;='Dashboard Requirement hints'!#REF!,CCDATA[[#This Row],[Date]]&lt;'Dashboard Requirement hints'!#REF!+7)</f>
        <v>#REF!</v>
      </c>
      <c r="K288" s="1" t="b">
        <f>AND(CCDATA[[#This Row],[Date]]&gt;'Dashboard Requirement hints'!$I$11,CCDATA[[#This Row],[Date]]&lt;'Dashboard Requirement hints'!$I$11+7)</f>
        <v>1</v>
      </c>
    </row>
    <row r="289" spans="1:11" x14ac:dyDescent="0.25">
      <c r="A289" s="7" t="s">
        <v>1491</v>
      </c>
      <c r="B289" s="4">
        <v>42396.548000000003</v>
      </c>
      <c r="C289" s="5" t="s">
        <v>1790</v>
      </c>
      <c r="D289" s="2" t="s">
        <v>1782</v>
      </c>
      <c r="E289" s="2" t="s">
        <v>1784</v>
      </c>
      <c r="F289" s="2" t="s">
        <v>1784</v>
      </c>
      <c r="G289" s="2">
        <v>84</v>
      </c>
      <c r="H289" s="6">
        <v>1.7754760112120211E-3</v>
      </c>
      <c r="I289" s="3">
        <v>2</v>
      </c>
      <c r="J289" s="11" t="e">
        <f>AND(CCDATA[[#This Row],[Date]]&gt;='Dashboard Requirement hints'!#REF!,CCDATA[[#This Row],[Date]]&lt;'Dashboard Requirement hints'!#REF!+7)</f>
        <v>#REF!</v>
      </c>
      <c r="K289" s="1" t="b">
        <f>AND(CCDATA[[#This Row],[Date]]&gt;'Dashboard Requirement hints'!$I$11,CCDATA[[#This Row],[Date]]&lt;'Dashboard Requirement hints'!$I$11+7)</f>
        <v>1</v>
      </c>
    </row>
    <row r="290" spans="1:11" x14ac:dyDescent="0.25">
      <c r="A290" s="7" t="s">
        <v>1488</v>
      </c>
      <c r="B290" s="4">
        <v>42396.546999999999</v>
      </c>
      <c r="C290" s="5" t="s">
        <v>1790</v>
      </c>
      <c r="D290" s="2" t="s">
        <v>1782</v>
      </c>
      <c r="E290" s="2" t="s">
        <v>1784</v>
      </c>
      <c r="F290" s="2" t="s">
        <v>1784</v>
      </c>
      <c r="G290" s="2">
        <v>58</v>
      </c>
      <c r="H290" s="6">
        <v>1.3998483253088491E-3</v>
      </c>
      <c r="I290" s="3">
        <v>4</v>
      </c>
      <c r="J290" s="11" t="e">
        <f>AND(CCDATA[[#This Row],[Date]]&gt;='Dashboard Requirement hints'!#REF!,CCDATA[[#This Row],[Date]]&lt;'Dashboard Requirement hints'!#REF!+7)</f>
        <v>#REF!</v>
      </c>
      <c r="K290" s="1" t="b">
        <f>AND(CCDATA[[#This Row],[Date]]&gt;'Dashboard Requirement hints'!$I$11,CCDATA[[#This Row],[Date]]&lt;'Dashboard Requirement hints'!$I$11+7)</f>
        <v>1</v>
      </c>
    </row>
    <row r="291" spans="1:11" x14ac:dyDescent="0.25">
      <c r="A291" s="7" t="s">
        <v>1489</v>
      </c>
      <c r="B291" s="4">
        <v>42396.546999999999</v>
      </c>
      <c r="C291" s="5" t="s">
        <v>1794</v>
      </c>
      <c r="D291" s="2" t="s">
        <v>1782</v>
      </c>
      <c r="E291" s="2" t="s">
        <v>1784</v>
      </c>
      <c r="F291" s="2" t="s">
        <v>1784</v>
      </c>
      <c r="G291" s="2">
        <v>86</v>
      </c>
      <c r="H291" s="6">
        <v>2.3926820545779885E-3</v>
      </c>
      <c r="I291" s="3">
        <v>2</v>
      </c>
      <c r="J291" s="11" t="e">
        <f>AND(CCDATA[[#This Row],[Date]]&gt;='Dashboard Requirement hints'!#REF!,CCDATA[[#This Row],[Date]]&lt;'Dashboard Requirement hints'!#REF!+7)</f>
        <v>#REF!</v>
      </c>
      <c r="K291" s="1" t="b">
        <f>AND(CCDATA[[#This Row],[Date]]&gt;'Dashboard Requirement hints'!$I$11,CCDATA[[#This Row],[Date]]&lt;'Dashboard Requirement hints'!$I$11+7)</f>
        <v>1</v>
      </c>
    </row>
    <row r="292" spans="1:11" x14ac:dyDescent="0.25">
      <c r="A292" s="7" t="s">
        <v>1486</v>
      </c>
      <c r="B292" s="4">
        <v>42396.544000000002</v>
      </c>
      <c r="C292" s="5" t="s">
        <v>1793</v>
      </c>
      <c r="D292" s="2" t="s">
        <v>1783</v>
      </c>
      <c r="E292" s="2" t="s">
        <v>1784</v>
      </c>
      <c r="F292" s="2" t="s">
        <v>1784</v>
      </c>
      <c r="G292" s="2">
        <v>114</v>
      </c>
      <c r="H292" s="6">
        <v>3.0229645549680888E-3</v>
      </c>
      <c r="I292" s="3">
        <v>3</v>
      </c>
      <c r="J292" s="11" t="e">
        <f>AND(CCDATA[[#This Row],[Date]]&gt;='Dashboard Requirement hints'!#REF!,CCDATA[[#This Row],[Date]]&lt;'Dashboard Requirement hints'!#REF!+7)</f>
        <v>#REF!</v>
      </c>
      <c r="K292" s="1" t="b">
        <f>AND(CCDATA[[#This Row],[Date]]&gt;'Dashboard Requirement hints'!$I$11,CCDATA[[#This Row],[Date]]&lt;'Dashboard Requirement hints'!$I$11+7)</f>
        <v>1</v>
      </c>
    </row>
    <row r="293" spans="1:11" x14ac:dyDescent="0.25">
      <c r="A293" s="7" t="s">
        <v>1487</v>
      </c>
      <c r="B293" s="4">
        <v>42396.544000000002</v>
      </c>
      <c r="C293" s="5" t="s">
        <v>1793</v>
      </c>
      <c r="D293" s="2" t="s">
        <v>1780</v>
      </c>
      <c r="E293" s="2" t="s">
        <v>1785</v>
      </c>
      <c r="F293" s="2" t="s">
        <v>1785</v>
      </c>
      <c r="G293" s="2" t="s">
        <v>1786</v>
      </c>
      <c r="H293" s="6" t="s">
        <v>1786</v>
      </c>
      <c r="I293" s="3" t="s">
        <v>1786</v>
      </c>
      <c r="J293" s="11" t="e">
        <f>AND(CCDATA[[#This Row],[Date]]&gt;='Dashboard Requirement hints'!#REF!,CCDATA[[#This Row],[Date]]&lt;'Dashboard Requirement hints'!#REF!+7)</f>
        <v>#REF!</v>
      </c>
      <c r="K293" s="1" t="b">
        <f>AND(CCDATA[[#This Row],[Date]]&gt;'Dashboard Requirement hints'!$I$11,CCDATA[[#This Row],[Date]]&lt;'Dashboard Requirement hints'!$I$11+7)</f>
        <v>1</v>
      </c>
    </row>
    <row r="294" spans="1:11" x14ac:dyDescent="0.25">
      <c r="A294" s="7" t="s">
        <v>1484</v>
      </c>
      <c r="B294" s="4">
        <v>42396.542000000001</v>
      </c>
      <c r="C294" s="5" t="s">
        <v>1788</v>
      </c>
      <c r="D294" s="2" t="s">
        <v>1780</v>
      </c>
      <c r="E294" s="2" t="s">
        <v>1785</v>
      </c>
      <c r="F294" s="2" t="s">
        <v>1785</v>
      </c>
      <c r="G294" s="2" t="s">
        <v>1786</v>
      </c>
      <c r="H294" s="6" t="s">
        <v>1786</v>
      </c>
      <c r="I294" s="3" t="s">
        <v>1786</v>
      </c>
      <c r="J294" s="11" t="e">
        <f>AND(CCDATA[[#This Row],[Date]]&gt;='Dashboard Requirement hints'!#REF!,CCDATA[[#This Row],[Date]]&lt;'Dashboard Requirement hints'!#REF!+7)</f>
        <v>#REF!</v>
      </c>
      <c r="K294" s="1" t="b">
        <f>AND(CCDATA[[#This Row],[Date]]&gt;'Dashboard Requirement hints'!$I$11,CCDATA[[#This Row],[Date]]&lt;'Dashboard Requirement hints'!$I$11+7)</f>
        <v>1</v>
      </c>
    </row>
    <row r="295" spans="1:11" x14ac:dyDescent="0.25">
      <c r="A295" s="7" t="s">
        <v>1485</v>
      </c>
      <c r="B295" s="4">
        <v>42396.542000000001</v>
      </c>
      <c r="C295" s="5" t="s">
        <v>1788</v>
      </c>
      <c r="D295" s="2" t="s">
        <v>1782</v>
      </c>
      <c r="E295" s="2" t="s">
        <v>1784</v>
      </c>
      <c r="F295" s="2" t="s">
        <v>1784</v>
      </c>
      <c r="G295" s="2">
        <v>50</v>
      </c>
      <c r="H295" s="6">
        <v>2.6682795974132096E-3</v>
      </c>
      <c r="I295" s="3">
        <v>5</v>
      </c>
      <c r="J295" s="11" t="e">
        <f>AND(CCDATA[[#This Row],[Date]]&gt;='Dashboard Requirement hints'!#REF!,CCDATA[[#This Row],[Date]]&lt;'Dashboard Requirement hints'!#REF!+7)</f>
        <v>#REF!</v>
      </c>
      <c r="K295" s="1" t="b">
        <f>AND(CCDATA[[#This Row],[Date]]&gt;'Dashboard Requirement hints'!$I$11,CCDATA[[#This Row],[Date]]&lt;'Dashboard Requirement hints'!$I$11+7)</f>
        <v>1</v>
      </c>
    </row>
    <row r="296" spans="1:11" x14ac:dyDescent="0.25">
      <c r="A296" s="7" t="s">
        <v>1482</v>
      </c>
      <c r="B296" s="4">
        <v>42396.527999999998</v>
      </c>
      <c r="C296" s="5" t="s">
        <v>1793</v>
      </c>
      <c r="D296" s="2" t="s">
        <v>1781</v>
      </c>
      <c r="E296" s="2" t="s">
        <v>1785</v>
      </c>
      <c r="F296" s="2" t="s">
        <v>1785</v>
      </c>
      <c r="G296" s="2" t="s">
        <v>1786</v>
      </c>
      <c r="H296" s="6" t="s">
        <v>1786</v>
      </c>
      <c r="I296" s="3" t="s">
        <v>1786</v>
      </c>
      <c r="J296" s="11" t="e">
        <f>AND(CCDATA[[#This Row],[Date]]&gt;='Dashboard Requirement hints'!#REF!,CCDATA[[#This Row],[Date]]&lt;'Dashboard Requirement hints'!#REF!+7)</f>
        <v>#REF!</v>
      </c>
      <c r="K296" s="1" t="b">
        <f>AND(CCDATA[[#This Row],[Date]]&gt;'Dashboard Requirement hints'!$I$11,CCDATA[[#This Row],[Date]]&lt;'Dashboard Requirement hints'!$I$11+7)</f>
        <v>1</v>
      </c>
    </row>
    <row r="297" spans="1:11" x14ac:dyDescent="0.25">
      <c r="A297" s="7" t="s">
        <v>1483</v>
      </c>
      <c r="B297" s="4">
        <v>42396.527999999998</v>
      </c>
      <c r="C297" s="5" t="s">
        <v>1790</v>
      </c>
      <c r="D297" s="2" t="s">
        <v>1780</v>
      </c>
      <c r="E297" s="2" t="s">
        <v>1784</v>
      </c>
      <c r="F297" s="2" t="s">
        <v>1784</v>
      </c>
      <c r="G297" s="2">
        <v>33</v>
      </c>
      <c r="H297" s="6">
        <v>4.0780683702440132E-3</v>
      </c>
      <c r="I297" s="3">
        <v>5</v>
      </c>
      <c r="J297" s="11" t="e">
        <f>AND(CCDATA[[#This Row],[Date]]&gt;='Dashboard Requirement hints'!#REF!,CCDATA[[#This Row],[Date]]&lt;'Dashboard Requirement hints'!#REF!+7)</f>
        <v>#REF!</v>
      </c>
      <c r="K297" s="1" t="b">
        <f>AND(CCDATA[[#This Row],[Date]]&gt;'Dashboard Requirement hints'!$I$11,CCDATA[[#This Row],[Date]]&lt;'Dashboard Requirement hints'!$I$11+7)</f>
        <v>1</v>
      </c>
    </row>
    <row r="298" spans="1:11" x14ac:dyDescent="0.25">
      <c r="A298" s="7" t="s">
        <v>1480</v>
      </c>
      <c r="B298" s="4">
        <v>42396.464999999997</v>
      </c>
      <c r="C298" s="5" t="s">
        <v>1790</v>
      </c>
      <c r="D298" s="2" t="s">
        <v>1780</v>
      </c>
      <c r="E298" s="2" t="s">
        <v>1784</v>
      </c>
      <c r="F298" s="2" t="s">
        <v>1784</v>
      </c>
      <c r="G298" s="2">
        <v>61</v>
      </c>
      <c r="H298" s="6">
        <v>1.8454584581506163E-3</v>
      </c>
      <c r="I298" s="3">
        <v>3</v>
      </c>
      <c r="J298" s="11" t="e">
        <f>AND(CCDATA[[#This Row],[Date]]&gt;='Dashboard Requirement hints'!#REF!,CCDATA[[#This Row],[Date]]&lt;'Dashboard Requirement hints'!#REF!+7)</f>
        <v>#REF!</v>
      </c>
      <c r="K298" s="1" t="b">
        <f>AND(CCDATA[[#This Row],[Date]]&gt;'Dashboard Requirement hints'!$I$11,CCDATA[[#This Row],[Date]]&lt;'Dashboard Requirement hints'!$I$11+7)</f>
        <v>1</v>
      </c>
    </row>
    <row r="299" spans="1:11" x14ac:dyDescent="0.25">
      <c r="A299" s="7" t="s">
        <v>1481</v>
      </c>
      <c r="B299" s="4">
        <v>42396.464999999997</v>
      </c>
      <c r="C299" s="5" t="s">
        <v>1790</v>
      </c>
      <c r="D299" s="2" t="s">
        <v>1782</v>
      </c>
      <c r="E299" s="2" t="s">
        <v>1784</v>
      </c>
      <c r="F299" s="2" t="s">
        <v>1784</v>
      </c>
      <c r="G299" s="2">
        <v>125</v>
      </c>
      <c r="H299" s="6">
        <v>4.2240575105946913E-3</v>
      </c>
      <c r="I299" s="3">
        <v>5</v>
      </c>
      <c r="J299" s="11" t="e">
        <f>AND(CCDATA[[#This Row],[Date]]&gt;='Dashboard Requirement hints'!#REF!,CCDATA[[#This Row],[Date]]&lt;'Dashboard Requirement hints'!#REF!+7)</f>
        <v>#REF!</v>
      </c>
      <c r="K299" s="1" t="b">
        <f>AND(CCDATA[[#This Row],[Date]]&gt;'Dashboard Requirement hints'!$I$11,CCDATA[[#This Row],[Date]]&lt;'Dashboard Requirement hints'!$I$11+7)</f>
        <v>1</v>
      </c>
    </row>
    <row r="300" spans="1:11" x14ac:dyDescent="0.25">
      <c r="A300" s="7" t="s">
        <v>1478</v>
      </c>
      <c r="B300" s="4">
        <v>42396.447</v>
      </c>
      <c r="C300" s="5" t="s">
        <v>1793</v>
      </c>
      <c r="D300" s="2" t="s">
        <v>1781</v>
      </c>
      <c r="E300" s="2" t="s">
        <v>1784</v>
      </c>
      <c r="F300" s="2" t="s">
        <v>1784</v>
      </c>
      <c r="G300" s="2">
        <v>97</v>
      </c>
      <c r="H300" s="6">
        <v>4.5936602522472069E-3</v>
      </c>
      <c r="I300" s="3">
        <v>4</v>
      </c>
      <c r="J300" s="11" t="e">
        <f>AND(CCDATA[[#This Row],[Date]]&gt;='Dashboard Requirement hints'!#REF!,CCDATA[[#This Row],[Date]]&lt;'Dashboard Requirement hints'!#REF!+7)</f>
        <v>#REF!</v>
      </c>
      <c r="K300" s="1" t="b">
        <f>AND(CCDATA[[#This Row],[Date]]&gt;'Dashboard Requirement hints'!$I$11,CCDATA[[#This Row],[Date]]&lt;'Dashboard Requirement hints'!$I$11+7)</f>
        <v>1</v>
      </c>
    </row>
    <row r="301" spans="1:11" x14ac:dyDescent="0.25">
      <c r="A301" s="7" t="s">
        <v>1479</v>
      </c>
      <c r="B301" s="4">
        <v>42396.447</v>
      </c>
      <c r="C301" s="5" t="s">
        <v>1788</v>
      </c>
      <c r="D301" s="2" t="s">
        <v>1781</v>
      </c>
      <c r="E301" s="2" t="s">
        <v>1784</v>
      </c>
      <c r="F301" s="2" t="s">
        <v>1784</v>
      </c>
      <c r="G301" s="2">
        <v>75</v>
      </c>
      <c r="H301" s="6">
        <v>1.9673843888600097E-3</v>
      </c>
      <c r="I301" s="3">
        <v>4</v>
      </c>
      <c r="J301" s="11" t="e">
        <f>AND(CCDATA[[#This Row],[Date]]&gt;='Dashboard Requirement hints'!#REF!,CCDATA[[#This Row],[Date]]&lt;'Dashboard Requirement hints'!#REF!+7)</f>
        <v>#REF!</v>
      </c>
      <c r="K301" s="1" t="b">
        <f>AND(CCDATA[[#This Row],[Date]]&gt;'Dashboard Requirement hints'!$I$11,CCDATA[[#This Row],[Date]]&lt;'Dashboard Requirement hints'!$I$11+7)</f>
        <v>1</v>
      </c>
    </row>
    <row r="302" spans="1:11" x14ac:dyDescent="0.25">
      <c r="A302" s="7" t="s">
        <v>1476</v>
      </c>
      <c r="B302" s="4">
        <v>42396.415000000001</v>
      </c>
      <c r="C302" s="5" t="s">
        <v>1788</v>
      </c>
      <c r="D302" s="2" t="s">
        <v>1782</v>
      </c>
      <c r="E302" s="2" t="s">
        <v>1784</v>
      </c>
      <c r="F302" s="2" t="s">
        <v>1784</v>
      </c>
      <c r="G302" s="2">
        <v>118</v>
      </c>
      <c r="H302" s="6">
        <v>2.3960858780067602E-3</v>
      </c>
      <c r="I302" s="3">
        <v>4</v>
      </c>
      <c r="J302" s="11" t="e">
        <f>AND(CCDATA[[#This Row],[Date]]&gt;='Dashboard Requirement hints'!#REF!,CCDATA[[#This Row],[Date]]&lt;'Dashboard Requirement hints'!#REF!+7)</f>
        <v>#REF!</v>
      </c>
      <c r="K302" s="1" t="b">
        <f>AND(CCDATA[[#This Row],[Date]]&gt;'Dashboard Requirement hints'!$I$11,CCDATA[[#This Row],[Date]]&lt;'Dashboard Requirement hints'!$I$11+7)</f>
        <v>1</v>
      </c>
    </row>
    <row r="303" spans="1:11" x14ac:dyDescent="0.25">
      <c r="A303" s="7" t="s">
        <v>1477</v>
      </c>
      <c r="B303" s="4">
        <v>42396.415000000001</v>
      </c>
      <c r="C303" s="5" t="s">
        <v>1791</v>
      </c>
      <c r="D303" s="2" t="s">
        <v>1781</v>
      </c>
      <c r="E303" s="2" t="s">
        <v>1784</v>
      </c>
      <c r="F303" s="2" t="s">
        <v>1784</v>
      </c>
      <c r="G303" s="2">
        <v>40</v>
      </c>
      <c r="H303" s="6">
        <v>2.8425529264383066E-3</v>
      </c>
      <c r="I303" s="3">
        <v>4</v>
      </c>
      <c r="J303" s="11" t="e">
        <f>AND(CCDATA[[#This Row],[Date]]&gt;='Dashboard Requirement hints'!#REF!,CCDATA[[#This Row],[Date]]&lt;'Dashboard Requirement hints'!#REF!+7)</f>
        <v>#REF!</v>
      </c>
      <c r="K303" s="1" t="b">
        <f>AND(CCDATA[[#This Row],[Date]]&gt;'Dashboard Requirement hints'!$I$11,CCDATA[[#This Row],[Date]]&lt;'Dashboard Requirement hints'!$I$11+7)</f>
        <v>1</v>
      </c>
    </row>
    <row r="304" spans="1:11" x14ac:dyDescent="0.25">
      <c r="A304" s="7" t="s">
        <v>1474</v>
      </c>
      <c r="B304" s="4">
        <v>42396.413</v>
      </c>
      <c r="C304" s="5" t="s">
        <v>1792</v>
      </c>
      <c r="D304" s="2" t="s">
        <v>1779</v>
      </c>
      <c r="E304" s="2" t="s">
        <v>1785</v>
      </c>
      <c r="F304" s="2" t="s">
        <v>1785</v>
      </c>
      <c r="G304" s="2" t="s">
        <v>1786</v>
      </c>
      <c r="H304" s="6" t="s">
        <v>1786</v>
      </c>
      <c r="I304" s="3" t="s">
        <v>1786</v>
      </c>
      <c r="J304" s="11" t="e">
        <f>AND(CCDATA[[#This Row],[Date]]&gt;='Dashboard Requirement hints'!#REF!,CCDATA[[#This Row],[Date]]&lt;'Dashboard Requirement hints'!#REF!+7)</f>
        <v>#REF!</v>
      </c>
      <c r="K304" s="1" t="b">
        <f>AND(CCDATA[[#This Row],[Date]]&gt;'Dashboard Requirement hints'!$I$11,CCDATA[[#This Row],[Date]]&lt;'Dashboard Requirement hints'!$I$11+7)</f>
        <v>1</v>
      </c>
    </row>
    <row r="305" spans="1:11" x14ac:dyDescent="0.25">
      <c r="A305" s="7" t="s">
        <v>1475</v>
      </c>
      <c r="B305" s="4">
        <v>42396.413</v>
      </c>
      <c r="C305" s="5" t="s">
        <v>1788</v>
      </c>
      <c r="D305" s="2" t="s">
        <v>1781</v>
      </c>
      <c r="E305" s="2" t="s">
        <v>1784</v>
      </c>
      <c r="F305" s="2" t="s">
        <v>1784</v>
      </c>
      <c r="G305" s="2">
        <v>36</v>
      </c>
      <c r="H305" s="6">
        <v>3.0173044492043943E-3</v>
      </c>
      <c r="I305" s="3">
        <v>4</v>
      </c>
      <c r="J305" s="11" t="e">
        <f>AND(CCDATA[[#This Row],[Date]]&gt;='Dashboard Requirement hints'!#REF!,CCDATA[[#This Row],[Date]]&lt;'Dashboard Requirement hints'!#REF!+7)</f>
        <v>#REF!</v>
      </c>
      <c r="K305" s="1" t="b">
        <f>AND(CCDATA[[#This Row],[Date]]&gt;'Dashboard Requirement hints'!$I$11,CCDATA[[#This Row],[Date]]&lt;'Dashboard Requirement hints'!$I$11+7)</f>
        <v>1</v>
      </c>
    </row>
    <row r="306" spans="1:11" x14ac:dyDescent="0.25">
      <c r="A306" s="7" t="s">
        <v>1472</v>
      </c>
      <c r="B306" s="4">
        <v>42396.404000000002</v>
      </c>
      <c r="C306" s="5" t="s">
        <v>1788</v>
      </c>
      <c r="D306" s="2" t="s">
        <v>1783</v>
      </c>
      <c r="E306" s="2" t="s">
        <v>1784</v>
      </c>
      <c r="F306" s="2" t="s">
        <v>1784</v>
      </c>
      <c r="G306" s="2">
        <v>86</v>
      </c>
      <c r="H306" s="6">
        <v>1.991561425553557E-3</v>
      </c>
      <c r="I306" s="3">
        <v>1</v>
      </c>
      <c r="J306" s="11" t="e">
        <f>AND(CCDATA[[#This Row],[Date]]&gt;='Dashboard Requirement hints'!#REF!,CCDATA[[#This Row],[Date]]&lt;'Dashboard Requirement hints'!#REF!+7)</f>
        <v>#REF!</v>
      </c>
      <c r="K306" s="1" t="b">
        <f>AND(CCDATA[[#This Row],[Date]]&gt;'Dashboard Requirement hints'!$I$11,CCDATA[[#This Row],[Date]]&lt;'Dashboard Requirement hints'!$I$11+7)</f>
        <v>1</v>
      </c>
    </row>
    <row r="307" spans="1:11" x14ac:dyDescent="0.25">
      <c r="A307" s="7" t="s">
        <v>1473</v>
      </c>
      <c r="B307" s="4">
        <v>42396.404000000002</v>
      </c>
      <c r="C307" s="5" t="s">
        <v>1787</v>
      </c>
      <c r="D307" s="2" t="s">
        <v>1781</v>
      </c>
      <c r="E307" s="2" t="s">
        <v>1784</v>
      </c>
      <c r="F307" s="2" t="s">
        <v>1784</v>
      </c>
      <c r="G307" s="2">
        <v>20</v>
      </c>
      <c r="H307" s="6">
        <v>3.0416553157657901E-3</v>
      </c>
      <c r="I307" s="3">
        <v>4</v>
      </c>
      <c r="J307" s="11" t="e">
        <f>AND(CCDATA[[#This Row],[Date]]&gt;='Dashboard Requirement hints'!#REF!,CCDATA[[#This Row],[Date]]&lt;'Dashboard Requirement hints'!#REF!+7)</f>
        <v>#REF!</v>
      </c>
      <c r="K307" s="1" t="b">
        <f>AND(CCDATA[[#This Row],[Date]]&gt;'Dashboard Requirement hints'!$I$11,CCDATA[[#This Row],[Date]]&lt;'Dashboard Requirement hints'!$I$11+7)</f>
        <v>1</v>
      </c>
    </row>
    <row r="308" spans="1:11" x14ac:dyDescent="0.25">
      <c r="A308" s="7" t="s">
        <v>1470</v>
      </c>
      <c r="B308" s="4">
        <v>42396.402000000002</v>
      </c>
      <c r="C308" s="5" t="s">
        <v>1789</v>
      </c>
      <c r="D308" s="2" t="s">
        <v>1780</v>
      </c>
      <c r="E308" s="2" t="s">
        <v>1784</v>
      </c>
      <c r="F308" s="2" t="s">
        <v>1784</v>
      </c>
      <c r="G308" s="2">
        <v>22</v>
      </c>
      <c r="H308" s="6">
        <v>2.9152951702460625E-3</v>
      </c>
      <c r="I308" s="3">
        <v>3</v>
      </c>
      <c r="J308" s="11" t="e">
        <f>AND(CCDATA[[#This Row],[Date]]&gt;='Dashboard Requirement hints'!#REF!,CCDATA[[#This Row],[Date]]&lt;'Dashboard Requirement hints'!#REF!+7)</f>
        <v>#REF!</v>
      </c>
      <c r="K308" s="1" t="b">
        <f>AND(CCDATA[[#This Row],[Date]]&gt;'Dashboard Requirement hints'!$I$11,CCDATA[[#This Row],[Date]]&lt;'Dashboard Requirement hints'!$I$11+7)</f>
        <v>1</v>
      </c>
    </row>
    <row r="309" spans="1:11" x14ac:dyDescent="0.25">
      <c r="A309" s="7" t="s">
        <v>1471</v>
      </c>
      <c r="B309" s="4">
        <v>42396.402000000002</v>
      </c>
      <c r="C309" s="5" t="s">
        <v>1792</v>
      </c>
      <c r="D309" s="2" t="s">
        <v>1782</v>
      </c>
      <c r="E309" s="2" t="s">
        <v>1785</v>
      </c>
      <c r="F309" s="2" t="s">
        <v>1785</v>
      </c>
      <c r="G309" s="2" t="s">
        <v>1786</v>
      </c>
      <c r="H309" s="6" t="s">
        <v>1786</v>
      </c>
      <c r="I309" s="3" t="s">
        <v>1786</v>
      </c>
      <c r="J309" s="11" t="e">
        <f>AND(CCDATA[[#This Row],[Date]]&gt;='Dashboard Requirement hints'!#REF!,CCDATA[[#This Row],[Date]]&lt;'Dashboard Requirement hints'!#REF!+7)</f>
        <v>#REF!</v>
      </c>
      <c r="K309" s="1" t="b">
        <f>AND(CCDATA[[#This Row],[Date]]&gt;'Dashboard Requirement hints'!$I$11,CCDATA[[#This Row],[Date]]&lt;'Dashboard Requirement hints'!$I$11+7)</f>
        <v>1</v>
      </c>
    </row>
    <row r="310" spans="1:11" x14ac:dyDescent="0.25">
      <c r="A310" s="7" t="s">
        <v>1468</v>
      </c>
      <c r="B310" s="4">
        <v>42396.381999999998</v>
      </c>
      <c r="C310" s="5" t="s">
        <v>1794</v>
      </c>
      <c r="D310" s="2" t="s">
        <v>1782</v>
      </c>
      <c r="E310" s="2" t="s">
        <v>1784</v>
      </c>
      <c r="F310" s="2" t="s">
        <v>1784</v>
      </c>
      <c r="G310" s="2">
        <v>95</v>
      </c>
      <c r="H310" s="6">
        <v>2.0276116746683823E-3</v>
      </c>
      <c r="I310" s="3">
        <v>3</v>
      </c>
      <c r="J310" s="11" t="e">
        <f>AND(CCDATA[[#This Row],[Date]]&gt;='Dashboard Requirement hints'!#REF!,CCDATA[[#This Row],[Date]]&lt;'Dashboard Requirement hints'!#REF!+7)</f>
        <v>#REF!</v>
      </c>
      <c r="K310" s="1" t="b">
        <f>AND(CCDATA[[#This Row],[Date]]&gt;'Dashboard Requirement hints'!$I$11,CCDATA[[#This Row],[Date]]&lt;'Dashboard Requirement hints'!$I$11+7)</f>
        <v>1</v>
      </c>
    </row>
    <row r="311" spans="1:11" x14ac:dyDescent="0.25">
      <c r="A311" s="7" t="s">
        <v>1469</v>
      </c>
      <c r="B311" s="4">
        <v>42396.381999999998</v>
      </c>
      <c r="C311" s="5" t="s">
        <v>1794</v>
      </c>
      <c r="D311" s="2" t="s">
        <v>1781</v>
      </c>
      <c r="E311" s="2" t="s">
        <v>1784</v>
      </c>
      <c r="F311" s="2" t="s">
        <v>1784</v>
      </c>
      <c r="G311" s="2">
        <v>13</v>
      </c>
      <c r="H311" s="6">
        <v>2.2467201994379789E-3</v>
      </c>
      <c r="I311" s="3">
        <v>5</v>
      </c>
      <c r="J311" s="11" t="e">
        <f>AND(CCDATA[[#This Row],[Date]]&gt;='Dashboard Requirement hints'!#REF!,CCDATA[[#This Row],[Date]]&lt;'Dashboard Requirement hints'!#REF!+7)</f>
        <v>#REF!</v>
      </c>
      <c r="K311" s="1" t="b">
        <f>AND(CCDATA[[#This Row],[Date]]&gt;'Dashboard Requirement hints'!$I$11,CCDATA[[#This Row],[Date]]&lt;'Dashboard Requirement hints'!$I$11+7)</f>
        <v>1</v>
      </c>
    </row>
    <row r="312" spans="1:11" x14ac:dyDescent="0.25">
      <c r="A312" s="7" t="s">
        <v>1466</v>
      </c>
      <c r="B312" s="4">
        <v>42395.745000000003</v>
      </c>
      <c r="C312" s="5" t="s">
        <v>1790</v>
      </c>
      <c r="D312" s="2" t="s">
        <v>1782</v>
      </c>
      <c r="E312" s="2" t="s">
        <v>1784</v>
      </c>
      <c r="F312" s="2" t="s">
        <v>1784</v>
      </c>
      <c r="G312" s="2">
        <v>82</v>
      </c>
      <c r="H312" s="6">
        <v>4.594216781665504E-3</v>
      </c>
      <c r="I312" s="3">
        <v>1</v>
      </c>
      <c r="J312" s="11" t="e">
        <f>AND(CCDATA[[#This Row],[Date]]&gt;='Dashboard Requirement hints'!#REF!,CCDATA[[#This Row],[Date]]&lt;'Dashboard Requirement hints'!#REF!+7)</f>
        <v>#REF!</v>
      </c>
      <c r="K312" s="1" t="b">
        <f>AND(CCDATA[[#This Row],[Date]]&gt;'Dashboard Requirement hints'!$I$11,CCDATA[[#This Row],[Date]]&lt;'Dashboard Requirement hints'!$I$11+7)</f>
        <v>1</v>
      </c>
    </row>
    <row r="313" spans="1:11" x14ac:dyDescent="0.25">
      <c r="A313" s="7" t="s">
        <v>1467</v>
      </c>
      <c r="B313" s="4">
        <v>42395.745000000003</v>
      </c>
      <c r="C313" s="5" t="s">
        <v>1793</v>
      </c>
      <c r="D313" s="2" t="s">
        <v>1780</v>
      </c>
      <c r="E313" s="2" t="s">
        <v>1784</v>
      </c>
      <c r="F313" s="2" t="s">
        <v>1784</v>
      </c>
      <c r="G313" s="2">
        <v>34</v>
      </c>
      <c r="H313" s="6">
        <v>2.984443167332069E-3</v>
      </c>
      <c r="I313" s="3">
        <v>2</v>
      </c>
      <c r="J313" s="11" t="e">
        <f>AND(CCDATA[[#This Row],[Date]]&gt;='Dashboard Requirement hints'!#REF!,CCDATA[[#This Row],[Date]]&lt;'Dashboard Requirement hints'!#REF!+7)</f>
        <v>#REF!</v>
      </c>
      <c r="K313" s="1" t="b">
        <f>AND(CCDATA[[#This Row],[Date]]&gt;'Dashboard Requirement hints'!$I$11,CCDATA[[#This Row],[Date]]&lt;'Dashboard Requirement hints'!$I$11+7)</f>
        <v>1</v>
      </c>
    </row>
    <row r="314" spans="1:11" x14ac:dyDescent="0.25">
      <c r="A314" s="7" t="s">
        <v>1464</v>
      </c>
      <c r="B314" s="4">
        <v>42395.720999999998</v>
      </c>
      <c r="C314" s="5" t="s">
        <v>1789</v>
      </c>
      <c r="D314" s="2" t="s">
        <v>1781</v>
      </c>
      <c r="E314" s="2" t="s">
        <v>1784</v>
      </c>
      <c r="F314" s="2" t="s">
        <v>1784</v>
      </c>
      <c r="G314" s="2">
        <v>38</v>
      </c>
      <c r="H314" s="6">
        <v>4.8365534217484924E-3</v>
      </c>
      <c r="I314" s="3">
        <v>1</v>
      </c>
      <c r="J314" s="11" t="e">
        <f>AND(CCDATA[[#This Row],[Date]]&gt;='Dashboard Requirement hints'!#REF!,CCDATA[[#This Row],[Date]]&lt;'Dashboard Requirement hints'!#REF!+7)</f>
        <v>#REF!</v>
      </c>
      <c r="K314" s="1" t="b">
        <f>AND(CCDATA[[#This Row],[Date]]&gt;'Dashboard Requirement hints'!$I$11,CCDATA[[#This Row],[Date]]&lt;'Dashboard Requirement hints'!$I$11+7)</f>
        <v>1</v>
      </c>
    </row>
    <row r="315" spans="1:11" x14ac:dyDescent="0.25">
      <c r="A315" s="7" t="s">
        <v>1465</v>
      </c>
      <c r="B315" s="4">
        <v>42395.720999999998</v>
      </c>
      <c r="C315" s="5" t="s">
        <v>1789</v>
      </c>
      <c r="D315" s="2" t="s">
        <v>1781</v>
      </c>
      <c r="E315" s="2" t="s">
        <v>1784</v>
      </c>
      <c r="F315" s="2" t="s">
        <v>1784</v>
      </c>
      <c r="G315" s="2">
        <v>115</v>
      </c>
      <c r="H315" s="6">
        <v>4.3346914718621257E-3</v>
      </c>
      <c r="I315" s="3">
        <v>3</v>
      </c>
      <c r="J315" s="11" t="e">
        <f>AND(CCDATA[[#This Row],[Date]]&gt;='Dashboard Requirement hints'!#REF!,CCDATA[[#This Row],[Date]]&lt;'Dashboard Requirement hints'!#REF!+7)</f>
        <v>#REF!</v>
      </c>
      <c r="K315" s="1" t="b">
        <f>AND(CCDATA[[#This Row],[Date]]&gt;'Dashboard Requirement hints'!$I$11,CCDATA[[#This Row],[Date]]&lt;'Dashboard Requirement hints'!$I$11+7)</f>
        <v>1</v>
      </c>
    </row>
    <row r="316" spans="1:11" x14ac:dyDescent="0.25">
      <c r="A316" s="7" t="s">
        <v>1462</v>
      </c>
      <c r="B316" s="4">
        <v>42395.671000000002</v>
      </c>
      <c r="C316" s="5" t="s">
        <v>1789</v>
      </c>
      <c r="D316" s="2" t="s">
        <v>1779</v>
      </c>
      <c r="E316" s="2" t="s">
        <v>1785</v>
      </c>
      <c r="F316" s="2" t="s">
        <v>1785</v>
      </c>
      <c r="G316" s="2" t="s">
        <v>1786</v>
      </c>
      <c r="H316" s="6" t="s">
        <v>1786</v>
      </c>
      <c r="I316" s="3" t="s">
        <v>1786</v>
      </c>
      <c r="J316" s="11" t="e">
        <f>AND(CCDATA[[#This Row],[Date]]&gt;='Dashboard Requirement hints'!#REF!,CCDATA[[#This Row],[Date]]&lt;'Dashboard Requirement hints'!#REF!+7)</f>
        <v>#REF!</v>
      </c>
      <c r="K316" s="1" t="b">
        <f>AND(CCDATA[[#This Row],[Date]]&gt;'Dashboard Requirement hints'!$I$11,CCDATA[[#This Row],[Date]]&lt;'Dashboard Requirement hints'!$I$11+7)</f>
        <v>1</v>
      </c>
    </row>
    <row r="317" spans="1:11" x14ac:dyDescent="0.25">
      <c r="A317" s="7" t="s">
        <v>1463</v>
      </c>
      <c r="B317" s="4">
        <v>42395.671000000002</v>
      </c>
      <c r="C317" s="5" t="s">
        <v>1792</v>
      </c>
      <c r="D317" s="2" t="s">
        <v>1781</v>
      </c>
      <c r="E317" s="2" t="s">
        <v>1784</v>
      </c>
      <c r="F317" s="2" t="s">
        <v>1784</v>
      </c>
      <c r="G317" s="2">
        <v>60</v>
      </c>
      <c r="H317" s="6">
        <v>1.5510643715731353E-3</v>
      </c>
      <c r="I317" s="3">
        <v>3</v>
      </c>
      <c r="J317" s="11" t="e">
        <f>AND(CCDATA[[#This Row],[Date]]&gt;='Dashboard Requirement hints'!#REF!,CCDATA[[#This Row],[Date]]&lt;'Dashboard Requirement hints'!#REF!+7)</f>
        <v>#REF!</v>
      </c>
      <c r="K317" s="1" t="b">
        <f>AND(CCDATA[[#This Row],[Date]]&gt;'Dashboard Requirement hints'!$I$11,CCDATA[[#This Row],[Date]]&lt;'Dashboard Requirement hints'!$I$11+7)</f>
        <v>1</v>
      </c>
    </row>
    <row r="318" spans="1:11" x14ac:dyDescent="0.25">
      <c r="A318" s="7" t="s">
        <v>1460</v>
      </c>
      <c r="B318" s="4">
        <v>42395.667000000001</v>
      </c>
      <c r="C318" s="5" t="s">
        <v>1787</v>
      </c>
      <c r="D318" s="2" t="s">
        <v>1779</v>
      </c>
      <c r="E318" s="2" t="s">
        <v>1784</v>
      </c>
      <c r="F318" s="2" t="s">
        <v>1784</v>
      </c>
      <c r="G318" s="2">
        <v>36</v>
      </c>
      <c r="H318" s="6">
        <v>4.4211089712258289E-3</v>
      </c>
      <c r="I318" s="3">
        <v>3</v>
      </c>
      <c r="J318" s="11" t="e">
        <f>AND(CCDATA[[#This Row],[Date]]&gt;='Dashboard Requirement hints'!#REF!,CCDATA[[#This Row],[Date]]&lt;'Dashboard Requirement hints'!#REF!+7)</f>
        <v>#REF!</v>
      </c>
      <c r="K318" s="1" t="b">
        <f>AND(CCDATA[[#This Row],[Date]]&gt;'Dashboard Requirement hints'!$I$11,CCDATA[[#This Row],[Date]]&lt;'Dashboard Requirement hints'!$I$11+7)</f>
        <v>1</v>
      </c>
    </row>
    <row r="319" spans="1:11" x14ac:dyDescent="0.25">
      <c r="A319" s="7" t="s">
        <v>1461</v>
      </c>
      <c r="B319" s="4">
        <v>42395.667000000001</v>
      </c>
      <c r="C319" s="5" t="s">
        <v>1788</v>
      </c>
      <c r="D319" s="2" t="s">
        <v>1779</v>
      </c>
      <c r="E319" s="2" t="s">
        <v>1784</v>
      </c>
      <c r="F319" s="2" t="s">
        <v>1784</v>
      </c>
      <c r="G319" s="2">
        <v>50</v>
      </c>
      <c r="H319" s="6">
        <v>7.629231550977622E-4</v>
      </c>
      <c r="I319" s="3">
        <v>4</v>
      </c>
      <c r="J319" s="11" t="e">
        <f>AND(CCDATA[[#This Row],[Date]]&gt;='Dashboard Requirement hints'!#REF!,CCDATA[[#This Row],[Date]]&lt;'Dashboard Requirement hints'!#REF!+7)</f>
        <v>#REF!</v>
      </c>
      <c r="K319" s="1" t="b">
        <f>AND(CCDATA[[#This Row],[Date]]&gt;'Dashboard Requirement hints'!$I$11,CCDATA[[#This Row],[Date]]&lt;'Dashboard Requirement hints'!$I$11+7)</f>
        <v>1</v>
      </c>
    </row>
    <row r="320" spans="1:11" x14ac:dyDescent="0.25">
      <c r="A320" s="7" t="s">
        <v>1458</v>
      </c>
      <c r="B320" s="4">
        <v>42395.650999999998</v>
      </c>
      <c r="C320" s="5" t="s">
        <v>1790</v>
      </c>
      <c r="D320" s="2" t="s">
        <v>1779</v>
      </c>
      <c r="E320" s="2" t="s">
        <v>1784</v>
      </c>
      <c r="F320" s="2" t="s">
        <v>1784</v>
      </c>
      <c r="G320" s="2">
        <v>19</v>
      </c>
      <c r="H320" s="6">
        <v>3.8994663081618843E-3</v>
      </c>
      <c r="I320" s="3">
        <v>1</v>
      </c>
      <c r="J320" s="11" t="e">
        <f>AND(CCDATA[[#This Row],[Date]]&gt;='Dashboard Requirement hints'!#REF!,CCDATA[[#This Row],[Date]]&lt;'Dashboard Requirement hints'!#REF!+7)</f>
        <v>#REF!</v>
      </c>
      <c r="K320" s="1" t="b">
        <f>AND(CCDATA[[#This Row],[Date]]&gt;'Dashboard Requirement hints'!$I$11,CCDATA[[#This Row],[Date]]&lt;'Dashboard Requirement hints'!$I$11+7)</f>
        <v>1</v>
      </c>
    </row>
    <row r="321" spans="1:11" x14ac:dyDescent="0.25">
      <c r="A321" s="7" t="s">
        <v>1459</v>
      </c>
      <c r="B321" s="4">
        <v>42395.650999999998</v>
      </c>
      <c r="C321" s="5" t="s">
        <v>1790</v>
      </c>
      <c r="D321" s="2" t="s">
        <v>1781</v>
      </c>
      <c r="E321" s="2" t="s">
        <v>1784</v>
      </c>
      <c r="F321" s="2" t="s">
        <v>1784</v>
      </c>
      <c r="G321" s="2">
        <v>68</v>
      </c>
      <c r="H321" s="6">
        <v>1.8976412791350886E-3</v>
      </c>
      <c r="I321" s="3">
        <v>3</v>
      </c>
      <c r="J321" s="11" t="e">
        <f>AND(CCDATA[[#This Row],[Date]]&gt;='Dashboard Requirement hints'!#REF!,CCDATA[[#This Row],[Date]]&lt;'Dashboard Requirement hints'!#REF!+7)</f>
        <v>#REF!</v>
      </c>
      <c r="K321" s="1" t="b">
        <f>AND(CCDATA[[#This Row],[Date]]&gt;'Dashboard Requirement hints'!$I$11,CCDATA[[#This Row],[Date]]&lt;'Dashboard Requirement hints'!$I$11+7)</f>
        <v>1</v>
      </c>
    </row>
    <row r="322" spans="1:11" x14ac:dyDescent="0.25">
      <c r="A322" s="7" t="s">
        <v>1456</v>
      </c>
      <c r="B322" s="4">
        <v>42395.646000000001</v>
      </c>
      <c r="C322" s="5" t="s">
        <v>1794</v>
      </c>
      <c r="D322" s="2" t="s">
        <v>1781</v>
      </c>
      <c r="E322" s="2" t="s">
        <v>1784</v>
      </c>
      <c r="F322" s="2" t="s">
        <v>1784</v>
      </c>
      <c r="G322" s="2">
        <v>94</v>
      </c>
      <c r="H322" s="6">
        <v>5.2823299674653005E-4</v>
      </c>
      <c r="I322" s="3">
        <v>4</v>
      </c>
      <c r="J322" s="11" t="e">
        <f>AND(CCDATA[[#This Row],[Date]]&gt;='Dashboard Requirement hints'!#REF!,CCDATA[[#This Row],[Date]]&lt;'Dashboard Requirement hints'!#REF!+7)</f>
        <v>#REF!</v>
      </c>
      <c r="K322" s="1" t="b">
        <f>AND(CCDATA[[#This Row],[Date]]&gt;'Dashboard Requirement hints'!$I$11,CCDATA[[#This Row],[Date]]&lt;'Dashboard Requirement hints'!$I$11+7)</f>
        <v>1</v>
      </c>
    </row>
    <row r="323" spans="1:11" x14ac:dyDescent="0.25">
      <c r="A323" s="7" t="s">
        <v>1457</v>
      </c>
      <c r="B323" s="4">
        <v>42395.646000000001</v>
      </c>
      <c r="C323" s="5" t="s">
        <v>1790</v>
      </c>
      <c r="D323" s="2" t="s">
        <v>1779</v>
      </c>
      <c r="E323" s="2" t="s">
        <v>1785</v>
      </c>
      <c r="F323" s="2" t="s">
        <v>1785</v>
      </c>
      <c r="G323" s="2" t="s">
        <v>1786</v>
      </c>
      <c r="H323" s="6" t="s">
        <v>1786</v>
      </c>
      <c r="I323" s="3" t="s">
        <v>1786</v>
      </c>
      <c r="J323" s="11" t="e">
        <f>AND(CCDATA[[#This Row],[Date]]&gt;='Dashboard Requirement hints'!#REF!,CCDATA[[#This Row],[Date]]&lt;'Dashboard Requirement hints'!#REF!+7)</f>
        <v>#REF!</v>
      </c>
      <c r="K323" s="1" t="b">
        <f>AND(CCDATA[[#This Row],[Date]]&gt;'Dashboard Requirement hints'!$I$11,CCDATA[[#This Row],[Date]]&lt;'Dashboard Requirement hints'!$I$11+7)</f>
        <v>1</v>
      </c>
    </row>
    <row r="324" spans="1:11" x14ac:dyDescent="0.25">
      <c r="A324" s="7" t="s">
        <v>1454</v>
      </c>
      <c r="B324" s="4">
        <v>42395.644999999997</v>
      </c>
      <c r="C324" s="5" t="s">
        <v>1792</v>
      </c>
      <c r="D324" s="2" t="s">
        <v>1783</v>
      </c>
      <c r="E324" s="2" t="s">
        <v>1784</v>
      </c>
      <c r="F324" s="2" t="s">
        <v>1784</v>
      </c>
      <c r="G324" s="2">
        <v>87</v>
      </c>
      <c r="H324" s="6">
        <v>7.4075520803498155E-4</v>
      </c>
      <c r="I324" s="3">
        <v>5</v>
      </c>
      <c r="J324" s="11" t="e">
        <f>AND(CCDATA[[#This Row],[Date]]&gt;='Dashboard Requirement hints'!#REF!,CCDATA[[#This Row],[Date]]&lt;'Dashboard Requirement hints'!#REF!+7)</f>
        <v>#REF!</v>
      </c>
      <c r="K324" s="1" t="b">
        <f>AND(CCDATA[[#This Row],[Date]]&gt;'Dashboard Requirement hints'!$I$11,CCDATA[[#This Row],[Date]]&lt;'Dashboard Requirement hints'!$I$11+7)</f>
        <v>1</v>
      </c>
    </row>
    <row r="325" spans="1:11" x14ac:dyDescent="0.25">
      <c r="A325" s="7" t="s">
        <v>1455</v>
      </c>
      <c r="B325" s="4">
        <v>42395.644999999997</v>
      </c>
      <c r="C325" s="5" t="s">
        <v>1793</v>
      </c>
      <c r="D325" s="2" t="s">
        <v>1782</v>
      </c>
      <c r="E325" s="2" t="s">
        <v>1784</v>
      </c>
      <c r="F325" s="2" t="s">
        <v>1784</v>
      </c>
      <c r="G325" s="2">
        <v>119</v>
      </c>
      <c r="H325" s="6">
        <v>4.9455933829678598E-4</v>
      </c>
      <c r="I325" s="3">
        <v>4</v>
      </c>
      <c r="J325" s="11" t="e">
        <f>AND(CCDATA[[#This Row],[Date]]&gt;='Dashboard Requirement hints'!#REF!,CCDATA[[#This Row],[Date]]&lt;'Dashboard Requirement hints'!#REF!+7)</f>
        <v>#REF!</v>
      </c>
      <c r="K325" s="1" t="b">
        <f>AND(CCDATA[[#This Row],[Date]]&gt;'Dashboard Requirement hints'!$I$11,CCDATA[[#This Row],[Date]]&lt;'Dashboard Requirement hints'!$I$11+7)</f>
        <v>1</v>
      </c>
    </row>
    <row r="326" spans="1:11" x14ac:dyDescent="0.25">
      <c r="A326" s="7" t="s">
        <v>1452</v>
      </c>
      <c r="B326" s="4">
        <v>42395.642999999996</v>
      </c>
      <c r="C326" s="5" t="s">
        <v>1790</v>
      </c>
      <c r="D326" s="2" t="s">
        <v>1781</v>
      </c>
      <c r="E326" s="2" t="s">
        <v>1784</v>
      </c>
      <c r="F326" s="2" t="s">
        <v>1784</v>
      </c>
      <c r="G326" s="2">
        <v>24</v>
      </c>
      <c r="H326" s="6">
        <v>2.4165958023644302E-3</v>
      </c>
      <c r="I326" s="3">
        <v>4</v>
      </c>
      <c r="J326" s="11" t="e">
        <f>AND(CCDATA[[#This Row],[Date]]&gt;='Dashboard Requirement hints'!#REF!,CCDATA[[#This Row],[Date]]&lt;'Dashboard Requirement hints'!#REF!+7)</f>
        <v>#REF!</v>
      </c>
      <c r="K326" s="1" t="b">
        <f>AND(CCDATA[[#This Row],[Date]]&gt;'Dashboard Requirement hints'!$I$11,CCDATA[[#This Row],[Date]]&lt;'Dashboard Requirement hints'!$I$11+7)</f>
        <v>1</v>
      </c>
    </row>
    <row r="327" spans="1:11" x14ac:dyDescent="0.25">
      <c r="A327" s="7" t="s">
        <v>1453</v>
      </c>
      <c r="B327" s="4">
        <v>42395.642999999996</v>
      </c>
      <c r="C327" s="5" t="s">
        <v>1794</v>
      </c>
      <c r="D327" s="2" t="s">
        <v>1779</v>
      </c>
      <c r="E327" s="2" t="s">
        <v>1784</v>
      </c>
      <c r="F327" s="2" t="s">
        <v>1784</v>
      </c>
      <c r="G327" s="2">
        <v>125</v>
      </c>
      <c r="H327" s="6">
        <v>9.5272974141687389E-4</v>
      </c>
      <c r="I327" s="3">
        <v>5</v>
      </c>
      <c r="J327" s="11" t="e">
        <f>AND(CCDATA[[#This Row],[Date]]&gt;='Dashboard Requirement hints'!#REF!,CCDATA[[#This Row],[Date]]&lt;'Dashboard Requirement hints'!#REF!+7)</f>
        <v>#REF!</v>
      </c>
      <c r="K327" s="1" t="b">
        <f>AND(CCDATA[[#This Row],[Date]]&gt;'Dashboard Requirement hints'!$I$11,CCDATA[[#This Row],[Date]]&lt;'Dashboard Requirement hints'!$I$11+7)</f>
        <v>1</v>
      </c>
    </row>
    <row r="328" spans="1:11" x14ac:dyDescent="0.25">
      <c r="A328" s="7" t="s">
        <v>1450</v>
      </c>
      <c r="B328" s="4">
        <v>42395.64</v>
      </c>
      <c r="C328" s="5" t="s">
        <v>1788</v>
      </c>
      <c r="D328" s="2" t="s">
        <v>1782</v>
      </c>
      <c r="E328" s="2" t="s">
        <v>1784</v>
      </c>
      <c r="F328" s="2" t="s">
        <v>1784</v>
      </c>
      <c r="G328" s="2">
        <v>82</v>
      </c>
      <c r="H328" s="6">
        <v>1.6011002486608159E-3</v>
      </c>
      <c r="I328" s="3">
        <v>2</v>
      </c>
      <c r="J328" s="11" t="e">
        <f>AND(CCDATA[[#This Row],[Date]]&gt;='Dashboard Requirement hints'!#REF!,CCDATA[[#This Row],[Date]]&lt;'Dashboard Requirement hints'!#REF!+7)</f>
        <v>#REF!</v>
      </c>
      <c r="K328" s="1" t="b">
        <f>AND(CCDATA[[#This Row],[Date]]&gt;'Dashboard Requirement hints'!$I$11,CCDATA[[#This Row],[Date]]&lt;'Dashboard Requirement hints'!$I$11+7)</f>
        <v>1</v>
      </c>
    </row>
    <row r="329" spans="1:11" x14ac:dyDescent="0.25">
      <c r="A329" s="7" t="s">
        <v>1451</v>
      </c>
      <c r="B329" s="4">
        <v>42395.64</v>
      </c>
      <c r="C329" s="5" t="s">
        <v>1792</v>
      </c>
      <c r="D329" s="2" t="s">
        <v>1781</v>
      </c>
      <c r="E329" s="2" t="s">
        <v>1784</v>
      </c>
      <c r="F329" s="2" t="s">
        <v>1784</v>
      </c>
      <c r="G329" s="2">
        <v>65</v>
      </c>
      <c r="H329" s="6">
        <v>1.725667735778336E-3</v>
      </c>
      <c r="I329" s="3">
        <v>4</v>
      </c>
      <c r="J329" s="11" t="e">
        <f>AND(CCDATA[[#This Row],[Date]]&gt;='Dashboard Requirement hints'!#REF!,CCDATA[[#This Row],[Date]]&lt;'Dashboard Requirement hints'!#REF!+7)</f>
        <v>#REF!</v>
      </c>
      <c r="K329" s="1" t="b">
        <f>AND(CCDATA[[#This Row],[Date]]&gt;'Dashboard Requirement hints'!$I$11,CCDATA[[#This Row],[Date]]&lt;'Dashboard Requirement hints'!$I$11+7)</f>
        <v>1</v>
      </c>
    </row>
    <row r="330" spans="1:11" x14ac:dyDescent="0.25">
      <c r="A330" s="7" t="s">
        <v>1448</v>
      </c>
      <c r="B330" s="4">
        <v>42395.635999999999</v>
      </c>
      <c r="C330" s="5" t="s">
        <v>1794</v>
      </c>
      <c r="D330" s="2" t="s">
        <v>1783</v>
      </c>
      <c r="E330" s="2" t="s">
        <v>1784</v>
      </c>
      <c r="F330" s="2" t="s">
        <v>1784</v>
      </c>
      <c r="G330" s="2">
        <v>109</v>
      </c>
      <c r="H330" s="6">
        <v>5.9725690679141279E-4</v>
      </c>
      <c r="I330" s="3">
        <v>1</v>
      </c>
      <c r="J330" s="11" t="e">
        <f>AND(CCDATA[[#This Row],[Date]]&gt;='Dashboard Requirement hints'!#REF!,CCDATA[[#This Row],[Date]]&lt;'Dashboard Requirement hints'!#REF!+7)</f>
        <v>#REF!</v>
      </c>
      <c r="K330" s="1" t="b">
        <f>AND(CCDATA[[#This Row],[Date]]&gt;'Dashboard Requirement hints'!$I$11,CCDATA[[#This Row],[Date]]&lt;'Dashboard Requirement hints'!$I$11+7)</f>
        <v>1</v>
      </c>
    </row>
    <row r="331" spans="1:11" x14ac:dyDescent="0.25">
      <c r="A331" s="7" t="s">
        <v>1449</v>
      </c>
      <c r="B331" s="4">
        <v>42395.635999999999</v>
      </c>
      <c r="C331" s="5" t="s">
        <v>1788</v>
      </c>
      <c r="D331" s="2" t="s">
        <v>1781</v>
      </c>
      <c r="E331" s="2" t="s">
        <v>1784</v>
      </c>
      <c r="F331" s="2" t="s">
        <v>1784</v>
      </c>
      <c r="G331" s="2">
        <v>116</v>
      </c>
      <c r="H331" s="6">
        <v>3.5610107373946387E-3</v>
      </c>
      <c r="I331" s="3">
        <v>3</v>
      </c>
      <c r="J331" s="11" t="e">
        <f>AND(CCDATA[[#This Row],[Date]]&gt;='Dashboard Requirement hints'!#REF!,CCDATA[[#This Row],[Date]]&lt;'Dashboard Requirement hints'!#REF!+7)</f>
        <v>#REF!</v>
      </c>
      <c r="K331" s="1" t="b">
        <f>AND(CCDATA[[#This Row],[Date]]&gt;'Dashboard Requirement hints'!$I$11,CCDATA[[#This Row],[Date]]&lt;'Dashboard Requirement hints'!$I$11+7)</f>
        <v>1</v>
      </c>
    </row>
    <row r="332" spans="1:11" x14ac:dyDescent="0.25">
      <c r="A332" s="7" t="s">
        <v>1446</v>
      </c>
      <c r="B332" s="4">
        <v>42395.618999999999</v>
      </c>
      <c r="C332" s="5" t="s">
        <v>1794</v>
      </c>
      <c r="D332" s="2" t="s">
        <v>1783</v>
      </c>
      <c r="E332" s="2" t="s">
        <v>1784</v>
      </c>
      <c r="F332" s="2" t="s">
        <v>1784</v>
      </c>
      <c r="G332" s="2">
        <v>40</v>
      </c>
      <c r="H332" s="6">
        <v>3.3349617455649227E-3</v>
      </c>
      <c r="I332" s="3">
        <v>3</v>
      </c>
      <c r="J332" s="11" t="e">
        <f>AND(CCDATA[[#This Row],[Date]]&gt;='Dashboard Requirement hints'!#REF!,CCDATA[[#This Row],[Date]]&lt;'Dashboard Requirement hints'!#REF!+7)</f>
        <v>#REF!</v>
      </c>
      <c r="K332" s="1" t="b">
        <f>AND(CCDATA[[#This Row],[Date]]&gt;'Dashboard Requirement hints'!$I$11,CCDATA[[#This Row],[Date]]&lt;'Dashboard Requirement hints'!$I$11+7)</f>
        <v>1</v>
      </c>
    </row>
    <row r="333" spans="1:11" x14ac:dyDescent="0.25">
      <c r="A333" s="7" t="s">
        <v>1447</v>
      </c>
      <c r="B333" s="4">
        <v>42395.618999999999</v>
      </c>
      <c r="C333" s="5" t="s">
        <v>1791</v>
      </c>
      <c r="D333" s="2" t="s">
        <v>1779</v>
      </c>
      <c r="E333" s="2" t="s">
        <v>1784</v>
      </c>
      <c r="F333" s="2" t="s">
        <v>1784</v>
      </c>
      <c r="G333" s="2">
        <v>110</v>
      </c>
      <c r="H333" s="6">
        <v>3.7034174249163053E-3</v>
      </c>
      <c r="I333" s="3">
        <v>3</v>
      </c>
      <c r="J333" s="11" t="e">
        <f>AND(CCDATA[[#This Row],[Date]]&gt;='Dashboard Requirement hints'!#REF!,CCDATA[[#This Row],[Date]]&lt;'Dashboard Requirement hints'!#REF!+7)</f>
        <v>#REF!</v>
      </c>
      <c r="K333" s="1" t="b">
        <f>AND(CCDATA[[#This Row],[Date]]&gt;'Dashboard Requirement hints'!$I$11,CCDATA[[#This Row],[Date]]&lt;'Dashboard Requirement hints'!$I$11+7)</f>
        <v>1</v>
      </c>
    </row>
    <row r="334" spans="1:11" x14ac:dyDescent="0.25">
      <c r="A334" s="7" t="s">
        <v>1444</v>
      </c>
      <c r="B334" s="4">
        <v>42395.601999999999</v>
      </c>
      <c r="C334" s="5" t="s">
        <v>1794</v>
      </c>
      <c r="D334" s="2" t="s">
        <v>1783</v>
      </c>
      <c r="E334" s="2" t="s">
        <v>1784</v>
      </c>
      <c r="F334" s="2" t="s">
        <v>1784</v>
      </c>
      <c r="G334" s="2">
        <v>65</v>
      </c>
      <c r="H334" s="6">
        <v>4.6564398016483727E-3</v>
      </c>
      <c r="I334" s="3">
        <v>5</v>
      </c>
      <c r="J334" s="11" t="e">
        <f>AND(CCDATA[[#This Row],[Date]]&gt;='Dashboard Requirement hints'!#REF!,CCDATA[[#This Row],[Date]]&lt;'Dashboard Requirement hints'!#REF!+7)</f>
        <v>#REF!</v>
      </c>
      <c r="K334" s="1" t="b">
        <f>AND(CCDATA[[#This Row],[Date]]&gt;'Dashboard Requirement hints'!$I$11,CCDATA[[#This Row],[Date]]&lt;'Dashboard Requirement hints'!$I$11+7)</f>
        <v>1</v>
      </c>
    </row>
    <row r="335" spans="1:11" x14ac:dyDescent="0.25">
      <c r="A335" s="7" t="s">
        <v>1445</v>
      </c>
      <c r="B335" s="4">
        <v>42395.601999999999</v>
      </c>
      <c r="C335" s="5" t="s">
        <v>1789</v>
      </c>
      <c r="D335" s="2" t="s">
        <v>1780</v>
      </c>
      <c r="E335" s="2" t="s">
        <v>1784</v>
      </c>
      <c r="F335" s="2" t="s">
        <v>1784</v>
      </c>
      <c r="G335" s="2">
        <v>99</v>
      </c>
      <c r="H335" s="6">
        <v>3.9624952747650639E-3</v>
      </c>
      <c r="I335" s="3">
        <v>3</v>
      </c>
      <c r="J335" s="11" t="e">
        <f>AND(CCDATA[[#This Row],[Date]]&gt;='Dashboard Requirement hints'!#REF!,CCDATA[[#This Row],[Date]]&lt;'Dashboard Requirement hints'!#REF!+7)</f>
        <v>#REF!</v>
      </c>
      <c r="K335" s="1" t="b">
        <f>AND(CCDATA[[#This Row],[Date]]&gt;'Dashboard Requirement hints'!$I$11,CCDATA[[#This Row],[Date]]&lt;'Dashboard Requirement hints'!$I$11+7)</f>
        <v>1</v>
      </c>
    </row>
    <row r="336" spans="1:11" x14ac:dyDescent="0.25">
      <c r="A336" s="7" t="s">
        <v>1442</v>
      </c>
      <c r="B336" s="4">
        <v>42395.595999999998</v>
      </c>
      <c r="C336" s="5" t="s">
        <v>1793</v>
      </c>
      <c r="D336" s="2" t="s">
        <v>1782</v>
      </c>
      <c r="E336" s="2" t="s">
        <v>1784</v>
      </c>
      <c r="F336" s="2" t="s">
        <v>1784</v>
      </c>
      <c r="G336" s="2">
        <v>77</v>
      </c>
      <c r="H336" s="6">
        <v>3.0741452245331966E-3</v>
      </c>
      <c r="I336" s="3">
        <v>2</v>
      </c>
      <c r="J336" s="11" t="e">
        <f>AND(CCDATA[[#This Row],[Date]]&gt;='Dashboard Requirement hints'!#REF!,CCDATA[[#This Row],[Date]]&lt;'Dashboard Requirement hints'!#REF!+7)</f>
        <v>#REF!</v>
      </c>
      <c r="K336" s="1" t="b">
        <f>AND(CCDATA[[#This Row],[Date]]&gt;'Dashboard Requirement hints'!$I$11,CCDATA[[#This Row],[Date]]&lt;'Dashboard Requirement hints'!$I$11+7)</f>
        <v>1</v>
      </c>
    </row>
    <row r="337" spans="1:11" x14ac:dyDescent="0.25">
      <c r="A337" s="7" t="s">
        <v>1443</v>
      </c>
      <c r="B337" s="4">
        <v>42395.595999999998</v>
      </c>
      <c r="C337" s="5" t="s">
        <v>1792</v>
      </c>
      <c r="D337" s="2" t="s">
        <v>1781</v>
      </c>
      <c r="E337" s="2" t="s">
        <v>1784</v>
      </c>
      <c r="F337" s="2" t="s">
        <v>1784</v>
      </c>
      <c r="G337" s="2">
        <v>56</v>
      </c>
      <c r="H337" s="6">
        <v>2.5935982050963305E-3</v>
      </c>
      <c r="I337" s="3">
        <v>4</v>
      </c>
      <c r="J337" s="11" t="e">
        <f>AND(CCDATA[[#This Row],[Date]]&gt;='Dashboard Requirement hints'!#REF!,CCDATA[[#This Row],[Date]]&lt;'Dashboard Requirement hints'!#REF!+7)</f>
        <v>#REF!</v>
      </c>
      <c r="K337" s="1" t="b">
        <f>AND(CCDATA[[#This Row],[Date]]&gt;'Dashboard Requirement hints'!$I$11,CCDATA[[#This Row],[Date]]&lt;'Dashboard Requirement hints'!$I$11+7)</f>
        <v>1</v>
      </c>
    </row>
    <row r="338" spans="1:11" x14ac:dyDescent="0.25">
      <c r="A338" s="7" t="s">
        <v>1440</v>
      </c>
      <c r="B338" s="4">
        <v>42395.589</v>
      </c>
      <c r="C338" s="5" t="s">
        <v>1793</v>
      </c>
      <c r="D338" s="2" t="s">
        <v>1782</v>
      </c>
      <c r="E338" s="2" t="s">
        <v>1784</v>
      </c>
      <c r="F338" s="2" t="s">
        <v>1784</v>
      </c>
      <c r="G338" s="2">
        <v>61</v>
      </c>
      <c r="H338" s="6">
        <v>3.3230841685750285E-3</v>
      </c>
      <c r="I338" s="3">
        <v>5</v>
      </c>
      <c r="J338" s="11" t="e">
        <f>AND(CCDATA[[#This Row],[Date]]&gt;='Dashboard Requirement hints'!#REF!,CCDATA[[#This Row],[Date]]&lt;'Dashboard Requirement hints'!#REF!+7)</f>
        <v>#REF!</v>
      </c>
      <c r="K338" s="1" t="b">
        <f>AND(CCDATA[[#This Row],[Date]]&gt;'Dashboard Requirement hints'!$I$11,CCDATA[[#This Row],[Date]]&lt;'Dashboard Requirement hints'!$I$11+7)</f>
        <v>1</v>
      </c>
    </row>
    <row r="339" spans="1:11" x14ac:dyDescent="0.25">
      <c r="A339" s="7" t="s">
        <v>1441</v>
      </c>
      <c r="B339" s="4">
        <v>42395.589</v>
      </c>
      <c r="C339" s="5" t="s">
        <v>1791</v>
      </c>
      <c r="D339" s="2" t="s">
        <v>1782</v>
      </c>
      <c r="E339" s="2" t="s">
        <v>1785</v>
      </c>
      <c r="F339" s="2" t="s">
        <v>1785</v>
      </c>
      <c r="G339" s="2" t="s">
        <v>1786</v>
      </c>
      <c r="H339" s="6" t="s">
        <v>1786</v>
      </c>
      <c r="I339" s="3" t="s">
        <v>1786</v>
      </c>
      <c r="J339" s="11" t="e">
        <f>AND(CCDATA[[#This Row],[Date]]&gt;='Dashboard Requirement hints'!#REF!,CCDATA[[#This Row],[Date]]&lt;'Dashboard Requirement hints'!#REF!+7)</f>
        <v>#REF!</v>
      </c>
      <c r="K339" s="1" t="b">
        <f>AND(CCDATA[[#This Row],[Date]]&gt;'Dashboard Requirement hints'!$I$11,CCDATA[[#This Row],[Date]]&lt;'Dashboard Requirement hints'!$I$11+7)</f>
        <v>1</v>
      </c>
    </row>
    <row r="340" spans="1:11" x14ac:dyDescent="0.25">
      <c r="A340" s="7" t="s">
        <v>1436</v>
      </c>
      <c r="B340" s="4">
        <v>42395.544999999998</v>
      </c>
      <c r="C340" s="5" t="s">
        <v>1790</v>
      </c>
      <c r="D340" s="2" t="s">
        <v>1782</v>
      </c>
      <c r="E340" s="2" t="s">
        <v>1784</v>
      </c>
      <c r="F340" s="2" t="s">
        <v>1784</v>
      </c>
      <c r="G340" s="2">
        <v>57</v>
      </c>
      <c r="H340" s="6">
        <v>1.0468094779899049E-3</v>
      </c>
      <c r="I340" s="3">
        <v>3</v>
      </c>
      <c r="J340" s="11" t="e">
        <f>AND(CCDATA[[#This Row],[Date]]&gt;='Dashboard Requirement hints'!#REF!,CCDATA[[#This Row],[Date]]&lt;'Dashboard Requirement hints'!#REF!+7)</f>
        <v>#REF!</v>
      </c>
      <c r="K340" s="1" t="b">
        <f>AND(CCDATA[[#This Row],[Date]]&gt;'Dashboard Requirement hints'!$I$11,CCDATA[[#This Row],[Date]]&lt;'Dashboard Requirement hints'!$I$11+7)</f>
        <v>1</v>
      </c>
    </row>
    <row r="341" spans="1:11" x14ac:dyDescent="0.25">
      <c r="A341" s="7" t="s">
        <v>1437</v>
      </c>
      <c r="B341" s="4">
        <v>42395.544999999998</v>
      </c>
      <c r="C341" s="5" t="s">
        <v>1794</v>
      </c>
      <c r="D341" s="2" t="s">
        <v>1782</v>
      </c>
      <c r="E341" s="2" t="s">
        <v>1784</v>
      </c>
      <c r="F341" s="2" t="s">
        <v>1784</v>
      </c>
      <c r="G341" s="2">
        <v>110</v>
      </c>
      <c r="H341" s="6">
        <v>3.6698265312072268E-3</v>
      </c>
      <c r="I341" s="3">
        <v>2</v>
      </c>
      <c r="J341" s="11" t="e">
        <f>AND(CCDATA[[#This Row],[Date]]&gt;='Dashboard Requirement hints'!#REF!,CCDATA[[#This Row],[Date]]&lt;'Dashboard Requirement hints'!#REF!+7)</f>
        <v>#REF!</v>
      </c>
      <c r="K341" s="1" t="b">
        <f>AND(CCDATA[[#This Row],[Date]]&gt;'Dashboard Requirement hints'!$I$11,CCDATA[[#This Row],[Date]]&lt;'Dashboard Requirement hints'!$I$11+7)</f>
        <v>1</v>
      </c>
    </row>
    <row r="342" spans="1:11" x14ac:dyDescent="0.25">
      <c r="A342" s="7" t="s">
        <v>1438</v>
      </c>
      <c r="B342" s="4">
        <v>42395.544999999998</v>
      </c>
      <c r="C342" s="5" t="s">
        <v>1790</v>
      </c>
      <c r="D342" s="2" t="s">
        <v>1780</v>
      </c>
      <c r="E342" s="2" t="s">
        <v>1784</v>
      </c>
      <c r="F342" s="2" t="s">
        <v>1784</v>
      </c>
      <c r="G342" s="2">
        <v>103</v>
      </c>
      <c r="H342" s="6">
        <v>1.9817508856975457E-3</v>
      </c>
      <c r="I342" s="3">
        <v>4</v>
      </c>
      <c r="J342" s="11" t="e">
        <f>AND(CCDATA[[#This Row],[Date]]&gt;='Dashboard Requirement hints'!#REF!,CCDATA[[#This Row],[Date]]&lt;'Dashboard Requirement hints'!#REF!+7)</f>
        <v>#REF!</v>
      </c>
      <c r="K342" s="1" t="b">
        <f>AND(CCDATA[[#This Row],[Date]]&gt;'Dashboard Requirement hints'!$I$11,CCDATA[[#This Row],[Date]]&lt;'Dashboard Requirement hints'!$I$11+7)</f>
        <v>1</v>
      </c>
    </row>
    <row r="343" spans="1:11" x14ac:dyDescent="0.25">
      <c r="A343" s="7" t="s">
        <v>1439</v>
      </c>
      <c r="B343" s="4">
        <v>42395.544999999998</v>
      </c>
      <c r="C343" s="5" t="s">
        <v>1793</v>
      </c>
      <c r="D343" s="2" t="s">
        <v>1780</v>
      </c>
      <c r="E343" s="2" t="s">
        <v>1784</v>
      </c>
      <c r="F343" s="2" t="s">
        <v>1784</v>
      </c>
      <c r="G343" s="2">
        <v>94</v>
      </c>
      <c r="H343" s="6">
        <v>4.306837575856157E-3</v>
      </c>
      <c r="I343" s="3">
        <v>5</v>
      </c>
      <c r="J343" s="11" t="e">
        <f>AND(CCDATA[[#This Row],[Date]]&gt;='Dashboard Requirement hints'!#REF!,CCDATA[[#This Row],[Date]]&lt;'Dashboard Requirement hints'!#REF!+7)</f>
        <v>#REF!</v>
      </c>
      <c r="K343" s="1" t="b">
        <f>AND(CCDATA[[#This Row],[Date]]&gt;'Dashboard Requirement hints'!$I$11,CCDATA[[#This Row],[Date]]&lt;'Dashboard Requirement hints'!$I$11+7)</f>
        <v>1</v>
      </c>
    </row>
    <row r="344" spans="1:11" x14ac:dyDescent="0.25">
      <c r="A344" s="7" t="s">
        <v>1434</v>
      </c>
      <c r="B344" s="4">
        <v>42395.538999999997</v>
      </c>
      <c r="C344" s="5" t="s">
        <v>1791</v>
      </c>
      <c r="D344" s="2" t="s">
        <v>1782</v>
      </c>
      <c r="E344" s="2" t="s">
        <v>1784</v>
      </c>
      <c r="F344" s="2" t="s">
        <v>1784</v>
      </c>
      <c r="G344" s="2">
        <v>115</v>
      </c>
      <c r="H344" s="6">
        <v>1.7049004980463111E-3</v>
      </c>
      <c r="I344" s="3">
        <v>3</v>
      </c>
      <c r="J344" s="11" t="e">
        <f>AND(CCDATA[[#This Row],[Date]]&gt;='Dashboard Requirement hints'!#REF!,CCDATA[[#This Row],[Date]]&lt;'Dashboard Requirement hints'!#REF!+7)</f>
        <v>#REF!</v>
      </c>
      <c r="K344" s="1" t="b">
        <f>AND(CCDATA[[#This Row],[Date]]&gt;'Dashboard Requirement hints'!$I$11,CCDATA[[#This Row],[Date]]&lt;'Dashboard Requirement hints'!$I$11+7)</f>
        <v>1</v>
      </c>
    </row>
    <row r="345" spans="1:11" x14ac:dyDescent="0.25">
      <c r="A345" s="7" t="s">
        <v>1435</v>
      </c>
      <c r="B345" s="4">
        <v>42395.538999999997</v>
      </c>
      <c r="C345" s="5" t="s">
        <v>1791</v>
      </c>
      <c r="D345" s="2" t="s">
        <v>1779</v>
      </c>
      <c r="E345" s="2" t="s">
        <v>1784</v>
      </c>
      <c r="F345" s="2" t="s">
        <v>1784</v>
      </c>
      <c r="G345" s="2">
        <v>28</v>
      </c>
      <c r="H345" s="6">
        <v>3.2006930211383954E-3</v>
      </c>
      <c r="I345" s="3">
        <v>4</v>
      </c>
      <c r="J345" s="11" t="e">
        <f>AND(CCDATA[[#This Row],[Date]]&gt;='Dashboard Requirement hints'!#REF!,CCDATA[[#This Row],[Date]]&lt;'Dashboard Requirement hints'!#REF!+7)</f>
        <v>#REF!</v>
      </c>
      <c r="K345" s="1" t="b">
        <f>AND(CCDATA[[#This Row],[Date]]&gt;'Dashboard Requirement hints'!$I$11,CCDATA[[#This Row],[Date]]&lt;'Dashboard Requirement hints'!$I$11+7)</f>
        <v>1</v>
      </c>
    </row>
    <row r="346" spans="1:11" x14ac:dyDescent="0.25">
      <c r="A346" s="7" t="s">
        <v>1432</v>
      </c>
      <c r="B346" s="4">
        <v>42395.535000000003</v>
      </c>
      <c r="C346" s="5" t="s">
        <v>1790</v>
      </c>
      <c r="D346" s="2" t="s">
        <v>1783</v>
      </c>
      <c r="E346" s="2" t="s">
        <v>1784</v>
      </c>
      <c r="F346" s="2" t="s">
        <v>1784</v>
      </c>
      <c r="G346" s="2">
        <v>66</v>
      </c>
      <c r="H346" s="6">
        <v>5.0840284557753218E-4</v>
      </c>
      <c r="I346" s="3">
        <v>3</v>
      </c>
      <c r="J346" s="11" t="e">
        <f>AND(CCDATA[[#This Row],[Date]]&gt;='Dashboard Requirement hints'!#REF!,CCDATA[[#This Row],[Date]]&lt;'Dashboard Requirement hints'!#REF!+7)</f>
        <v>#REF!</v>
      </c>
      <c r="K346" s="1" t="b">
        <f>AND(CCDATA[[#This Row],[Date]]&gt;'Dashboard Requirement hints'!$I$11,CCDATA[[#This Row],[Date]]&lt;'Dashboard Requirement hints'!$I$11+7)</f>
        <v>1</v>
      </c>
    </row>
    <row r="347" spans="1:11" x14ac:dyDescent="0.25">
      <c r="A347" s="7" t="s">
        <v>1433</v>
      </c>
      <c r="B347" s="4">
        <v>42395.535000000003</v>
      </c>
      <c r="C347" s="5" t="s">
        <v>1792</v>
      </c>
      <c r="D347" s="2" t="s">
        <v>1780</v>
      </c>
      <c r="E347" s="2" t="s">
        <v>1784</v>
      </c>
      <c r="F347" s="2" t="s">
        <v>1784</v>
      </c>
      <c r="G347" s="2">
        <v>120</v>
      </c>
      <c r="H347" s="6">
        <v>3.0239431313560878E-3</v>
      </c>
      <c r="I347" s="3">
        <v>5</v>
      </c>
      <c r="J347" s="11" t="e">
        <f>AND(CCDATA[[#This Row],[Date]]&gt;='Dashboard Requirement hints'!#REF!,CCDATA[[#This Row],[Date]]&lt;'Dashboard Requirement hints'!#REF!+7)</f>
        <v>#REF!</v>
      </c>
      <c r="K347" s="1" t="b">
        <f>AND(CCDATA[[#This Row],[Date]]&gt;'Dashboard Requirement hints'!$I$11,CCDATA[[#This Row],[Date]]&lt;'Dashboard Requirement hints'!$I$11+7)</f>
        <v>1</v>
      </c>
    </row>
    <row r="348" spans="1:11" x14ac:dyDescent="0.25">
      <c r="A348" s="7" t="s">
        <v>1430</v>
      </c>
      <c r="B348" s="4">
        <v>42395.534</v>
      </c>
      <c r="C348" s="5" t="s">
        <v>1794</v>
      </c>
      <c r="D348" s="2" t="s">
        <v>1782</v>
      </c>
      <c r="E348" s="2" t="s">
        <v>1784</v>
      </c>
      <c r="F348" s="2" t="s">
        <v>1784</v>
      </c>
      <c r="G348" s="2">
        <v>106</v>
      </c>
      <c r="H348" s="6">
        <v>1.2924957358704079E-3</v>
      </c>
      <c r="I348" s="3">
        <v>3</v>
      </c>
      <c r="J348" s="11" t="e">
        <f>AND(CCDATA[[#This Row],[Date]]&gt;='Dashboard Requirement hints'!#REF!,CCDATA[[#This Row],[Date]]&lt;'Dashboard Requirement hints'!#REF!+7)</f>
        <v>#REF!</v>
      </c>
      <c r="K348" s="1" t="b">
        <f>AND(CCDATA[[#This Row],[Date]]&gt;'Dashboard Requirement hints'!$I$11,CCDATA[[#This Row],[Date]]&lt;'Dashboard Requirement hints'!$I$11+7)</f>
        <v>1</v>
      </c>
    </row>
    <row r="349" spans="1:11" x14ac:dyDescent="0.25">
      <c r="A349" s="7" t="s">
        <v>1431</v>
      </c>
      <c r="B349" s="4">
        <v>42395.534</v>
      </c>
      <c r="C349" s="5" t="s">
        <v>1789</v>
      </c>
      <c r="D349" s="2" t="s">
        <v>1782</v>
      </c>
      <c r="E349" s="2" t="s">
        <v>1785</v>
      </c>
      <c r="F349" s="2" t="s">
        <v>1785</v>
      </c>
      <c r="G349" s="2" t="s">
        <v>1786</v>
      </c>
      <c r="H349" s="6" t="s">
        <v>1786</v>
      </c>
      <c r="I349" s="3" t="s">
        <v>1786</v>
      </c>
      <c r="J349" s="11" t="e">
        <f>AND(CCDATA[[#This Row],[Date]]&gt;='Dashboard Requirement hints'!#REF!,CCDATA[[#This Row],[Date]]&lt;'Dashboard Requirement hints'!#REF!+7)</f>
        <v>#REF!</v>
      </c>
      <c r="K349" s="1" t="b">
        <f>AND(CCDATA[[#This Row],[Date]]&gt;'Dashboard Requirement hints'!$I$11,CCDATA[[#This Row],[Date]]&lt;'Dashboard Requirement hints'!$I$11+7)</f>
        <v>1</v>
      </c>
    </row>
    <row r="350" spans="1:11" x14ac:dyDescent="0.25">
      <c r="A350" s="7" t="s">
        <v>1428</v>
      </c>
      <c r="B350" s="4">
        <v>42395.491000000002</v>
      </c>
      <c r="C350" s="5" t="s">
        <v>1794</v>
      </c>
      <c r="D350" s="2" t="s">
        <v>1782</v>
      </c>
      <c r="E350" s="2" t="s">
        <v>1784</v>
      </c>
      <c r="F350" s="2" t="s">
        <v>1784</v>
      </c>
      <c r="G350" s="2">
        <v>39</v>
      </c>
      <c r="H350" s="6">
        <v>2.6853035001411117E-3</v>
      </c>
      <c r="I350" s="3">
        <v>5</v>
      </c>
      <c r="J350" s="11" t="e">
        <f>AND(CCDATA[[#This Row],[Date]]&gt;='Dashboard Requirement hints'!#REF!,CCDATA[[#This Row],[Date]]&lt;'Dashboard Requirement hints'!#REF!+7)</f>
        <v>#REF!</v>
      </c>
      <c r="K350" s="1" t="b">
        <f>AND(CCDATA[[#This Row],[Date]]&gt;'Dashboard Requirement hints'!$I$11,CCDATA[[#This Row],[Date]]&lt;'Dashboard Requirement hints'!$I$11+7)</f>
        <v>1</v>
      </c>
    </row>
    <row r="351" spans="1:11" x14ac:dyDescent="0.25">
      <c r="A351" s="7" t="s">
        <v>1429</v>
      </c>
      <c r="B351" s="4">
        <v>42395.491000000002</v>
      </c>
      <c r="C351" s="5" t="s">
        <v>1794</v>
      </c>
      <c r="D351" s="2" t="s">
        <v>1781</v>
      </c>
      <c r="E351" s="2" t="s">
        <v>1784</v>
      </c>
      <c r="F351" s="2" t="s">
        <v>1784</v>
      </c>
      <c r="G351" s="2">
        <v>78</v>
      </c>
      <c r="H351" s="6">
        <v>4.5710822920314465E-3</v>
      </c>
      <c r="I351" s="3">
        <v>4</v>
      </c>
      <c r="J351" s="11" t="e">
        <f>AND(CCDATA[[#This Row],[Date]]&gt;='Dashboard Requirement hints'!#REF!,CCDATA[[#This Row],[Date]]&lt;'Dashboard Requirement hints'!#REF!+7)</f>
        <v>#REF!</v>
      </c>
      <c r="K351" s="1" t="b">
        <f>AND(CCDATA[[#This Row],[Date]]&gt;'Dashboard Requirement hints'!$I$11,CCDATA[[#This Row],[Date]]&lt;'Dashboard Requirement hints'!$I$11+7)</f>
        <v>1</v>
      </c>
    </row>
    <row r="352" spans="1:11" x14ac:dyDescent="0.25">
      <c r="A352" s="7" t="s">
        <v>1426</v>
      </c>
      <c r="B352" s="4">
        <v>42395.472000000002</v>
      </c>
      <c r="C352" s="5" t="s">
        <v>1787</v>
      </c>
      <c r="D352" s="2" t="s">
        <v>1783</v>
      </c>
      <c r="E352" s="2" t="s">
        <v>1785</v>
      </c>
      <c r="F352" s="2" t="s">
        <v>1785</v>
      </c>
      <c r="G352" s="2" t="s">
        <v>1786</v>
      </c>
      <c r="H352" s="6" t="s">
        <v>1786</v>
      </c>
      <c r="I352" s="3" t="s">
        <v>1786</v>
      </c>
      <c r="J352" s="11" t="e">
        <f>AND(CCDATA[[#This Row],[Date]]&gt;='Dashboard Requirement hints'!#REF!,CCDATA[[#This Row],[Date]]&lt;'Dashboard Requirement hints'!#REF!+7)</f>
        <v>#REF!</v>
      </c>
      <c r="K352" s="1" t="b">
        <f>AND(CCDATA[[#This Row],[Date]]&gt;'Dashboard Requirement hints'!$I$11,CCDATA[[#This Row],[Date]]&lt;'Dashboard Requirement hints'!$I$11+7)</f>
        <v>1</v>
      </c>
    </row>
    <row r="353" spans="1:11" x14ac:dyDescent="0.25">
      <c r="A353" s="7" t="s">
        <v>1427</v>
      </c>
      <c r="B353" s="4">
        <v>42395.472000000002</v>
      </c>
      <c r="C353" s="5" t="s">
        <v>1790</v>
      </c>
      <c r="D353" s="2" t="s">
        <v>1779</v>
      </c>
      <c r="E353" s="2" t="s">
        <v>1784</v>
      </c>
      <c r="F353" s="2" t="s">
        <v>1784</v>
      </c>
      <c r="G353" s="2">
        <v>68</v>
      </c>
      <c r="H353" s="6">
        <v>3.6594134826760322E-3</v>
      </c>
      <c r="I353" s="3">
        <v>3</v>
      </c>
      <c r="J353" s="11" t="e">
        <f>AND(CCDATA[[#This Row],[Date]]&gt;='Dashboard Requirement hints'!#REF!,CCDATA[[#This Row],[Date]]&lt;'Dashboard Requirement hints'!#REF!+7)</f>
        <v>#REF!</v>
      </c>
      <c r="K353" s="1" t="b">
        <f>AND(CCDATA[[#This Row],[Date]]&gt;'Dashboard Requirement hints'!$I$11,CCDATA[[#This Row],[Date]]&lt;'Dashboard Requirement hints'!$I$11+7)</f>
        <v>1</v>
      </c>
    </row>
    <row r="354" spans="1:11" x14ac:dyDescent="0.25">
      <c r="A354" s="7" t="s">
        <v>1424</v>
      </c>
      <c r="B354" s="4">
        <v>42395.457999999999</v>
      </c>
      <c r="C354" s="5" t="s">
        <v>1790</v>
      </c>
      <c r="D354" s="2" t="s">
        <v>1779</v>
      </c>
      <c r="E354" s="2" t="s">
        <v>1784</v>
      </c>
      <c r="F354" s="2" t="s">
        <v>1784</v>
      </c>
      <c r="G354" s="2">
        <v>68</v>
      </c>
      <c r="H354" s="6">
        <v>4.7266073874669455E-3</v>
      </c>
      <c r="I354" s="3">
        <v>5</v>
      </c>
      <c r="J354" s="11" t="e">
        <f>AND(CCDATA[[#This Row],[Date]]&gt;='Dashboard Requirement hints'!#REF!,CCDATA[[#This Row],[Date]]&lt;'Dashboard Requirement hints'!#REF!+7)</f>
        <v>#REF!</v>
      </c>
      <c r="K354" s="1" t="b">
        <f>AND(CCDATA[[#This Row],[Date]]&gt;'Dashboard Requirement hints'!$I$11,CCDATA[[#This Row],[Date]]&lt;'Dashboard Requirement hints'!$I$11+7)</f>
        <v>1</v>
      </c>
    </row>
    <row r="355" spans="1:11" x14ac:dyDescent="0.25">
      <c r="A355" s="7" t="s">
        <v>1425</v>
      </c>
      <c r="B355" s="4">
        <v>42395.457999999999</v>
      </c>
      <c r="C355" s="5" t="s">
        <v>1790</v>
      </c>
      <c r="D355" s="2" t="s">
        <v>1782</v>
      </c>
      <c r="E355" s="2" t="s">
        <v>1784</v>
      </c>
      <c r="F355" s="2" t="s">
        <v>1784</v>
      </c>
      <c r="G355" s="2">
        <v>50</v>
      </c>
      <c r="H355" s="6">
        <v>1.9250206408944954E-3</v>
      </c>
      <c r="I355" s="3">
        <v>4</v>
      </c>
      <c r="J355" s="11" t="e">
        <f>AND(CCDATA[[#This Row],[Date]]&gt;='Dashboard Requirement hints'!#REF!,CCDATA[[#This Row],[Date]]&lt;'Dashboard Requirement hints'!#REF!+7)</f>
        <v>#REF!</v>
      </c>
      <c r="K355" s="1" t="b">
        <f>AND(CCDATA[[#This Row],[Date]]&gt;'Dashboard Requirement hints'!$I$11,CCDATA[[#This Row],[Date]]&lt;'Dashboard Requirement hints'!$I$11+7)</f>
        <v>1</v>
      </c>
    </row>
    <row r="356" spans="1:11" x14ac:dyDescent="0.25">
      <c r="A356" s="7" t="s">
        <v>1422</v>
      </c>
      <c r="B356" s="4">
        <v>42395.453000000001</v>
      </c>
      <c r="C356" s="5" t="s">
        <v>1789</v>
      </c>
      <c r="D356" s="2" t="s">
        <v>1781</v>
      </c>
      <c r="E356" s="2" t="s">
        <v>1784</v>
      </c>
      <c r="F356" s="2" t="s">
        <v>1784</v>
      </c>
      <c r="G356" s="2">
        <v>16</v>
      </c>
      <c r="H356" s="6">
        <v>2.4887454829608307E-3</v>
      </c>
      <c r="I356" s="3">
        <v>1</v>
      </c>
      <c r="J356" s="11" t="e">
        <f>AND(CCDATA[[#This Row],[Date]]&gt;='Dashboard Requirement hints'!#REF!,CCDATA[[#This Row],[Date]]&lt;'Dashboard Requirement hints'!#REF!+7)</f>
        <v>#REF!</v>
      </c>
      <c r="K356" s="1" t="b">
        <f>AND(CCDATA[[#This Row],[Date]]&gt;'Dashboard Requirement hints'!$I$11,CCDATA[[#This Row],[Date]]&lt;'Dashboard Requirement hints'!$I$11+7)</f>
        <v>1</v>
      </c>
    </row>
    <row r="357" spans="1:11" x14ac:dyDescent="0.25">
      <c r="A357" s="7" t="s">
        <v>1423</v>
      </c>
      <c r="B357" s="4">
        <v>42395.453000000001</v>
      </c>
      <c r="C357" s="5" t="s">
        <v>1789</v>
      </c>
      <c r="D357" s="2" t="s">
        <v>1780</v>
      </c>
      <c r="E357" s="2" t="s">
        <v>1784</v>
      </c>
      <c r="F357" s="2" t="s">
        <v>1784</v>
      </c>
      <c r="G357" s="2">
        <v>77</v>
      </c>
      <c r="H357" s="6">
        <v>1.1750310193553426E-3</v>
      </c>
      <c r="I357" s="3">
        <v>3</v>
      </c>
      <c r="J357" s="11" t="e">
        <f>AND(CCDATA[[#This Row],[Date]]&gt;='Dashboard Requirement hints'!#REF!,CCDATA[[#This Row],[Date]]&lt;'Dashboard Requirement hints'!#REF!+7)</f>
        <v>#REF!</v>
      </c>
      <c r="K357" s="1" t="b">
        <f>AND(CCDATA[[#This Row],[Date]]&gt;'Dashboard Requirement hints'!$I$11,CCDATA[[#This Row],[Date]]&lt;'Dashboard Requirement hints'!$I$11+7)</f>
        <v>1</v>
      </c>
    </row>
    <row r="358" spans="1:11" x14ac:dyDescent="0.25">
      <c r="A358" s="7" t="s">
        <v>1420</v>
      </c>
      <c r="B358" s="4">
        <v>42395.451999999997</v>
      </c>
      <c r="C358" s="5" t="s">
        <v>1794</v>
      </c>
      <c r="D358" s="2" t="s">
        <v>1779</v>
      </c>
      <c r="E358" s="2" t="s">
        <v>1784</v>
      </c>
      <c r="F358" s="2" t="s">
        <v>1784</v>
      </c>
      <c r="G358" s="2">
        <v>72</v>
      </c>
      <c r="H358" s="6">
        <v>1.0505127802047111E-3</v>
      </c>
      <c r="I358" s="3">
        <v>3</v>
      </c>
      <c r="J358" s="11" t="e">
        <f>AND(CCDATA[[#This Row],[Date]]&gt;='Dashboard Requirement hints'!#REF!,CCDATA[[#This Row],[Date]]&lt;'Dashboard Requirement hints'!#REF!+7)</f>
        <v>#REF!</v>
      </c>
      <c r="K358" s="1" t="b">
        <f>AND(CCDATA[[#This Row],[Date]]&gt;'Dashboard Requirement hints'!$I$11,CCDATA[[#This Row],[Date]]&lt;'Dashboard Requirement hints'!$I$11+7)</f>
        <v>1</v>
      </c>
    </row>
    <row r="359" spans="1:11" x14ac:dyDescent="0.25">
      <c r="A359" s="7" t="s">
        <v>1421</v>
      </c>
      <c r="B359" s="4">
        <v>42395.451999999997</v>
      </c>
      <c r="C359" s="5" t="s">
        <v>1791</v>
      </c>
      <c r="D359" s="2" t="s">
        <v>1782</v>
      </c>
      <c r="E359" s="2" t="s">
        <v>1784</v>
      </c>
      <c r="F359" s="2" t="s">
        <v>1784</v>
      </c>
      <c r="G359" s="2">
        <v>53</v>
      </c>
      <c r="H359" s="6">
        <v>4.0797515979212468E-3</v>
      </c>
      <c r="I359" s="3">
        <v>5</v>
      </c>
      <c r="J359" s="11" t="e">
        <f>AND(CCDATA[[#This Row],[Date]]&gt;='Dashboard Requirement hints'!#REF!,CCDATA[[#This Row],[Date]]&lt;'Dashboard Requirement hints'!#REF!+7)</f>
        <v>#REF!</v>
      </c>
      <c r="K359" s="1" t="b">
        <f>AND(CCDATA[[#This Row],[Date]]&gt;'Dashboard Requirement hints'!$I$11,CCDATA[[#This Row],[Date]]&lt;'Dashboard Requirement hints'!$I$11+7)</f>
        <v>1</v>
      </c>
    </row>
    <row r="360" spans="1:11" x14ac:dyDescent="0.25">
      <c r="A360" s="7" t="s">
        <v>1418</v>
      </c>
      <c r="B360" s="4">
        <v>42395.445</v>
      </c>
      <c r="C360" s="5" t="s">
        <v>1794</v>
      </c>
      <c r="D360" s="2" t="s">
        <v>1781</v>
      </c>
      <c r="E360" s="2" t="s">
        <v>1784</v>
      </c>
      <c r="F360" s="2" t="s">
        <v>1784</v>
      </c>
      <c r="G360" s="2">
        <v>57</v>
      </c>
      <c r="H360" s="6">
        <v>3.8040715823967823E-3</v>
      </c>
      <c r="I360" s="3">
        <v>2</v>
      </c>
      <c r="J360" s="11" t="e">
        <f>AND(CCDATA[[#This Row],[Date]]&gt;='Dashboard Requirement hints'!#REF!,CCDATA[[#This Row],[Date]]&lt;'Dashboard Requirement hints'!#REF!+7)</f>
        <v>#REF!</v>
      </c>
      <c r="K360" s="1" t="b">
        <f>AND(CCDATA[[#This Row],[Date]]&gt;'Dashboard Requirement hints'!$I$11,CCDATA[[#This Row],[Date]]&lt;'Dashboard Requirement hints'!$I$11+7)</f>
        <v>1</v>
      </c>
    </row>
    <row r="361" spans="1:11" x14ac:dyDescent="0.25">
      <c r="A361" s="7" t="s">
        <v>1419</v>
      </c>
      <c r="B361" s="4">
        <v>42395.445</v>
      </c>
      <c r="C361" s="5" t="s">
        <v>1791</v>
      </c>
      <c r="D361" s="2" t="s">
        <v>1779</v>
      </c>
      <c r="E361" s="2" t="s">
        <v>1785</v>
      </c>
      <c r="F361" s="2" t="s">
        <v>1785</v>
      </c>
      <c r="G361" s="2" t="s">
        <v>1786</v>
      </c>
      <c r="H361" s="6" t="s">
        <v>1786</v>
      </c>
      <c r="I361" s="3" t="s">
        <v>1786</v>
      </c>
      <c r="J361" s="11" t="e">
        <f>AND(CCDATA[[#This Row],[Date]]&gt;='Dashboard Requirement hints'!#REF!,CCDATA[[#This Row],[Date]]&lt;'Dashboard Requirement hints'!#REF!+7)</f>
        <v>#REF!</v>
      </c>
      <c r="K361" s="1" t="b">
        <f>AND(CCDATA[[#This Row],[Date]]&gt;'Dashboard Requirement hints'!$I$11,CCDATA[[#This Row],[Date]]&lt;'Dashboard Requirement hints'!$I$11+7)</f>
        <v>1</v>
      </c>
    </row>
    <row r="362" spans="1:11" x14ac:dyDescent="0.25">
      <c r="A362" s="7" t="s">
        <v>1416</v>
      </c>
      <c r="B362" s="4">
        <v>42395.436000000002</v>
      </c>
      <c r="C362" s="5" t="s">
        <v>1794</v>
      </c>
      <c r="D362" s="2" t="s">
        <v>1781</v>
      </c>
      <c r="E362" s="2" t="s">
        <v>1784</v>
      </c>
      <c r="F362" s="2" t="s">
        <v>1784</v>
      </c>
      <c r="G362" s="2">
        <v>103</v>
      </c>
      <c r="H362" s="6">
        <v>1.7446088284950932E-3</v>
      </c>
      <c r="I362" s="3">
        <v>3</v>
      </c>
      <c r="J362" s="11" t="e">
        <f>AND(CCDATA[[#This Row],[Date]]&gt;='Dashboard Requirement hints'!#REF!,CCDATA[[#This Row],[Date]]&lt;'Dashboard Requirement hints'!#REF!+7)</f>
        <v>#REF!</v>
      </c>
      <c r="K362" s="1" t="b">
        <f>AND(CCDATA[[#This Row],[Date]]&gt;'Dashboard Requirement hints'!$I$11,CCDATA[[#This Row],[Date]]&lt;'Dashboard Requirement hints'!$I$11+7)</f>
        <v>1</v>
      </c>
    </row>
    <row r="363" spans="1:11" x14ac:dyDescent="0.25">
      <c r="A363" s="7" t="s">
        <v>1417</v>
      </c>
      <c r="B363" s="4">
        <v>42395.436000000002</v>
      </c>
      <c r="C363" s="5" t="s">
        <v>1794</v>
      </c>
      <c r="D363" s="2" t="s">
        <v>1781</v>
      </c>
      <c r="E363" s="2" t="s">
        <v>1784</v>
      </c>
      <c r="F363" s="2" t="s">
        <v>1784</v>
      </c>
      <c r="G363" s="2">
        <v>68</v>
      </c>
      <c r="H363" s="6">
        <v>1.5993401679838329E-3</v>
      </c>
      <c r="I363" s="3">
        <v>3</v>
      </c>
      <c r="J363" s="11" t="e">
        <f>AND(CCDATA[[#This Row],[Date]]&gt;='Dashboard Requirement hints'!#REF!,CCDATA[[#This Row],[Date]]&lt;'Dashboard Requirement hints'!#REF!+7)</f>
        <v>#REF!</v>
      </c>
      <c r="K363" s="1" t="b">
        <f>AND(CCDATA[[#This Row],[Date]]&gt;'Dashboard Requirement hints'!$I$11,CCDATA[[#This Row],[Date]]&lt;'Dashboard Requirement hints'!$I$11+7)</f>
        <v>1</v>
      </c>
    </row>
    <row r="364" spans="1:11" x14ac:dyDescent="0.25">
      <c r="A364" s="7" t="s">
        <v>1414</v>
      </c>
      <c r="B364" s="4">
        <v>42395.411</v>
      </c>
      <c r="C364" s="5" t="s">
        <v>1791</v>
      </c>
      <c r="D364" s="2" t="s">
        <v>1780</v>
      </c>
      <c r="E364" s="2" t="s">
        <v>1785</v>
      </c>
      <c r="F364" s="2" t="s">
        <v>1785</v>
      </c>
      <c r="G364" s="2" t="s">
        <v>1786</v>
      </c>
      <c r="H364" s="6" t="s">
        <v>1786</v>
      </c>
      <c r="I364" s="3" t="s">
        <v>1786</v>
      </c>
      <c r="J364" s="11" t="e">
        <f>AND(CCDATA[[#This Row],[Date]]&gt;='Dashboard Requirement hints'!#REF!,CCDATA[[#This Row],[Date]]&lt;'Dashboard Requirement hints'!#REF!+7)</f>
        <v>#REF!</v>
      </c>
      <c r="K364" s="1" t="b">
        <f>AND(CCDATA[[#This Row],[Date]]&gt;'Dashboard Requirement hints'!$I$11,CCDATA[[#This Row],[Date]]&lt;'Dashboard Requirement hints'!$I$11+7)</f>
        <v>1</v>
      </c>
    </row>
    <row r="365" spans="1:11" x14ac:dyDescent="0.25">
      <c r="A365" s="7" t="s">
        <v>1415</v>
      </c>
      <c r="B365" s="4">
        <v>42395.411</v>
      </c>
      <c r="C365" s="5" t="s">
        <v>1793</v>
      </c>
      <c r="D365" s="2" t="s">
        <v>1779</v>
      </c>
      <c r="E365" s="2" t="s">
        <v>1784</v>
      </c>
      <c r="F365" s="2" t="s">
        <v>1784</v>
      </c>
      <c r="G365" s="2">
        <v>79</v>
      </c>
      <c r="H365" s="6">
        <v>1.9623965122788161E-3</v>
      </c>
      <c r="I365" s="3">
        <v>3</v>
      </c>
      <c r="J365" s="11" t="e">
        <f>AND(CCDATA[[#This Row],[Date]]&gt;='Dashboard Requirement hints'!#REF!,CCDATA[[#This Row],[Date]]&lt;'Dashboard Requirement hints'!#REF!+7)</f>
        <v>#REF!</v>
      </c>
      <c r="K365" s="1" t="b">
        <f>AND(CCDATA[[#This Row],[Date]]&gt;'Dashboard Requirement hints'!$I$11,CCDATA[[#This Row],[Date]]&lt;'Dashboard Requirement hints'!$I$11+7)</f>
        <v>1</v>
      </c>
    </row>
    <row r="366" spans="1:11" x14ac:dyDescent="0.25">
      <c r="A366" s="7" t="s">
        <v>1412</v>
      </c>
      <c r="B366" s="4">
        <v>42395.404000000002</v>
      </c>
      <c r="C366" s="5" t="s">
        <v>1793</v>
      </c>
      <c r="D366" s="2" t="s">
        <v>1783</v>
      </c>
      <c r="E366" s="2" t="s">
        <v>1784</v>
      </c>
      <c r="F366" s="2" t="s">
        <v>1785</v>
      </c>
      <c r="G366" s="2">
        <v>41</v>
      </c>
      <c r="H366" s="6">
        <v>2.3823104148158521E-3</v>
      </c>
      <c r="I366" s="3">
        <v>4</v>
      </c>
      <c r="J366" s="11" t="e">
        <f>AND(CCDATA[[#This Row],[Date]]&gt;='Dashboard Requirement hints'!#REF!,CCDATA[[#This Row],[Date]]&lt;'Dashboard Requirement hints'!#REF!+7)</f>
        <v>#REF!</v>
      </c>
      <c r="K366" s="1" t="b">
        <f>AND(CCDATA[[#This Row],[Date]]&gt;'Dashboard Requirement hints'!$I$11,CCDATA[[#This Row],[Date]]&lt;'Dashboard Requirement hints'!$I$11+7)</f>
        <v>1</v>
      </c>
    </row>
    <row r="367" spans="1:11" x14ac:dyDescent="0.25">
      <c r="A367" s="7" t="s">
        <v>1413</v>
      </c>
      <c r="B367" s="4">
        <v>42395.404000000002</v>
      </c>
      <c r="C367" s="5" t="s">
        <v>1789</v>
      </c>
      <c r="D367" s="2" t="s">
        <v>1779</v>
      </c>
      <c r="E367" s="2" t="s">
        <v>1784</v>
      </c>
      <c r="F367" s="2" t="s">
        <v>1784</v>
      </c>
      <c r="G367" s="2">
        <v>13</v>
      </c>
      <c r="H367" s="6">
        <v>2.6985759036207112E-3</v>
      </c>
      <c r="I367" s="3">
        <v>3</v>
      </c>
      <c r="J367" s="11" t="e">
        <f>AND(CCDATA[[#This Row],[Date]]&gt;='Dashboard Requirement hints'!#REF!,CCDATA[[#This Row],[Date]]&lt;'Dashboard Requirement hints'!#REF!+7)</f>
        <v>#REF!</v>
      </c>
      <c r="K367" s="1" t="b">
        <f>AND(CCDATA[[#This Row],[Date]]&gt;'Dashboard Requirement hints'!$I$11,CCDATA[[#This Row],[Date]]&lt;'Dashboard Requirement hints'!$I$11+7)</f>
        <v>1</v>
      </c>
    </row>
    <row r="368" spans="1:11" x14ac:dyDescent="0.25">
      <c r="A368" s="7" t="s">
        <v>1410</v>
      </c>
      <c r="B368" s="4">
        <v>42395.396000000001</v>
      </c>
      <c r="C368" s="5" t="s">
        <v>1790</v>
      </c>
      <c r="D368" s="2" t="s">
        <v>1779</v>
      </c>
      <c r="E368" s="2" t="s">
        <v>1784</v>
      </c>
      <c r="F368" s="2" t="s">
        <v>1784</v>
      </c>
      <c r="G368" s="2">
        <v>113</v>
      </c>
      <c r="H368" s="6">
        <v>5.9348129790728291E-4</v>
      </c>
      <c r="I368" s="3">
        <v>5</v>
      </c>
      <c r="J368" s="11" t="e">
        <f>AND(CCDATA[[#This Row],[Date]]&gt;='Dashboard Requirement hints'!#REF!,CCDATA[[#This Row],[Date]]&lt;'Dashboard Requirement hints'!#REF!+7)</f>
        <v>#REF!</v>
      </c>
      <c r="K368" s="1" t="b">
        <f>AND(CCDATA[[#This Row],[Date]]&gt;'Dashboard Requirement hints'!$I$11,CCDATA[[#This Row],[Date]]&lt;'Dashboard Requirement hints'!$I$11+7)</f>
        <v>1</v>
      </c>
    </row>
    <row r="369" spans="1:11" x14ac:dyDescent="0.25">
      <c r="A369" s="7" t="s">
        <v>1411</v>
      </c>
      <c r="B369" s="4">
        <v>42395.396000000001</v>
      </c>
      <c r="C369" s="5" t="s">
        <v>1792</v>
      </c>
      <c r="D369" s="2" t="s">
        <v>1783</v>
      </c>
      <c r="E369" s="2" t="s">
        <v>1784</v>
      </c>
      <c r="F369" s="2" t="s">
        <v>1784</v>
      </c>
      <c r="G369" s="2">
        <v>84</v>
      </c>
      <c r="H369" s="6">
        <v>8.9479358753672864E-4</v>
      </c>
      <c r="I369" s="3">
        <v>3</v>
      </c>
      <c r="J369" s="11" t="e">
        <f>AND(CCDATA[[#This Row],[Date]]&gt;='Dashboard Requirement hints'!#REF!,CCDATA[[#This Row],[Date]]&lt;'Dashboard Requirement hints'!#REF!+7)</f>
        <v>#REF!</v>
      </c>
      <c r="K369" s="1" t="b">
        <f>AND(CCDATA[[#This Row],[Date]]&gt;'Dashboard Requirement hints'!$I$11,CCDATA[[#This Row],[Date]]&lt;'Dashboard Requirement hints'!$I$11+7)</f>
        <v>1</v>
      </c>
    </row>
    <row r="370" spans="1:11" x14ac:dyDescent="0.25">
      <c r="A370" s="7" t="s">
        <v>1408</v>
      </c>
      <c r="B370" s="4">
        <v>42395.379000000001</v>
      </c>
      <c r="C370" s="5" t="s">
        <v>1789</v>
      </c>
      <c r="D370" s="2" t="s">
        <v>1781</v>
      </c>
      <c r="E370" s="2" t="s">
        <v>1784</v>
      </c>
      <c r="F370" s="2" t="s">
        <v>1784</v>
      </c>
      <c r="G370" s="2">
        <v>86</v>
      </c>
      <c r="H370" s="6">
        <v>7.1860655559664529E-4</v>
      </c>
      <c r="I370" s="3">
        <v>4</v>
      </c>
      <c r="J370" s="11" t="e">
        <f>AND(CCDATA[[#This Row],[Date]]&gt;='Dashboard Requirement hints'!#REF!,CCDATA[[#This Row],[Date]]&lt;'Dashboard Requirement hints'!#REF!+7)</f>
        <v>#REF!</v>
      </c>
      <c r="K370" s="1" t="b">
        <f>AND(CCDATA[[#This Row],[Date]]&gt;'Dashboard Requirement hints'!$I$11,CCDATA[[#This Row],[Date]]&lt;'Dashboard Requirement hints'!$I$11+7)</f>
        <v>1</v>
      </c>
    </row>
    <row r="371" spans="1:11" x14ac:dyDescent="0.25">
      <c r="A371" s="7" t="s">
        <v>1409</v>
      </c>
      <c r="B371" s="4">
        <v>42395.379000000001</v>
      </c>
      <c r="C371" s="5" t="s">
        <v>1788</v>
      </c>
      <c r="D371" s="2" t="s">
        <v>1781</v>
      </c>
      <c r="E371" s="2" t="s">
        <v>1784</v>
      </c>
      <c r="F371" s="2" t="s">
        <v>1784</v>
      </c>
      <c r="G371" s="2">
        <v>63</v>
      </c>
      <c r="H371" s="6">
        <v>1.6806356813299991E-3</v>
      </c>
      <c r="I371" s="3">
        <v>4</v>
      </c>
      <c r="J371" s="11" t="e">
        <f>AND(CCDATA[[#This Row],[Date]]&gt;='Dashboard Requirement hints'!#REF!,CCDATA[[#This Row],[Date]]&lt;'Dashboard Requirement hints'!#REF!+7)</f>
        <v>#REF!</v>
      </c>
      <c r="K371" s="1" t="b">
        <f>AND(CCDATA[[#This Row],[Date]]&gt;'Dashboard Requirement hints'!$I$11,CCDATA[[#This Row],[Date]]&lt;'Dashboard Requirement hints'!$I$11+7)</f>
        <v>1</v>
      </c>
    </row>
    <row r="372" spans="1:11" x14ac:dyDescent="0.25">
      <c r="A372" s="7" t="s">
        <v>1406</v>
      </c>
      <c r="B372" s="4">
        <v>42394.731</v>
      </c>
      <c r="C372" s="5" t="s">
        <v>1794</v>
      </c>
      <c r="D372" s="2" t="s">
        <v>1779</v>
      </c>
      <c r="E372" s="2" t="s">
        <v>1784</v>
      </c>
      <c r="F372" s="2" t="s">
        <v>1784</v>
      </c>
      <c r="G372" s="2">
        <v>19</v>
      </c>
      <c r="H372" s="6">
        <v>4.6045099776206699E-3</v>
      </c>
      <c r="I372" s="3">
        <v>5</v>
      </c>
      <c r="J372" s="11" t="e">
        <f>AND(CCDATA[[#This Row],[Date]]&gt;='Dashboard Requirement hints'!#REF!,CCDATA[[#This Row],[Date]]&lt;'Dashboard Requirement hints'!#REF!+7)</f>
        <v>#REF!</v>
      </c>
      <c r="K372" s="1" t="b">
        <f>AND(CCDATA[[#This Row],[Date]]&gt;'Dashboard Requirement hints'!$I$11,CCDATA[[#This Row],[Date]]&lt;'Dashboard Requirement hints'!$I$11+7)</f>
        <v>1</v>
      </c>
    </row>
    <row r="373" spans="1:11" x14ac:dyDescent="0.25">
      <c r="A373" s="7" t="s">
        <v>1407</v>
      </c>
      <c r="B373" s="4">
        <v>42394.731</v>
      </c>
      <c r="C373" s="5" t="s">
        <v>1791</v>
      </c>
      <c r="D373" s="2" t="s">
        <v>1781</v>
      </c>
      <c r="E373" s="2" t="s">
        <v>1784</v>
      </c>
      <c r="F373" s="2" t="s">
        <v>1784</v>
      </c>
      <c r="G373" s="2">
        <v>76</v>
      </c>
      <c r="H373" s="6">
        <v>3.9853493599746005E-3</v>
      </c>
      <c r="I373" s="3">
        <v>5</v>
      </c>
      <c r="J373" s="11" t="e">
        <f>AND(CCDATA[[#This Row],[Date]]&gt;='Dashboard Requirement hints'!#REF!,CCDATA[[#This Row],[Date]]&lt;'Dashboard Requirement hints'!#REF!+7)</f>
        <v>#REF!</v>
      </c>
      <c r="K373" s="1" t="b">
        <f>AND(CCDATA[[#This Row],[Date]]&gt;'Dashboard Requirement hints'!$I$11,CCDATA[[#This Row],[Date]]&lt;'Dashboard Requirement hints'!$I$11+7)</f>
        <v>1</v>
      </c>
    </row>
    <row r="374" spans="1:11" x14ac:dyDescent="0.25">
      <c r="A374" s="7" t="s">
        <v>1404</v>
      </c>
      <c r="B374" s="4">
        <v>42394.675999999999</v>
      </c>
      <c r="C374" s="5" t="s">
        <v>1789</v>
      </c>
      <c r="D374" s="2" t="s">
        <v>1782</v>
      </c>
      <c r="E374" s="2" t="s">
        <v>1784</v>
      </c>
      <c r="F374" s="2" t="s">
        <v>1784</v>
      </c>
      <c r="G374" s="2">
        <v>109</v>
      </c>
      <c r="H374" s="6">
        <v>4.0043371934760591E-3</v>
      </c>
      <c r="I374" s="3">
        <v>3</v>
      </c>
      <c r="J374" s="11" t="e">
        <f>AND(CCDATA[[#This Row],[Date]]&gt;='Dashboard Requirement hints'!#REF!,CCDATA[[#This Row],[Date]]&lt;'Dashboard Requirement hints'!#REF!+7)</f>
        <v>#REF!</v>
      </c>
      <c r="K374" s="1" t="b">
        <f>AND(CCDATA[[#This Row],[Date]]&gt;'Dashboard Requirement hints'!$I$11,CCDATA[[#This Row],[Date]]&lt;'Dashboard Requirement hints'!$I$11+7)</f>
        <v>1</v>
      </c>
    </row>
    <row r="375" spans="1:11" x14ac:dyDescent="0.25">
      <c r="A375" s="7" t="s">
        <v>1405</v>
      </c>
      <c r="B375" s="4">
        <v>42394.675999999999</v>
      </c>
      <c r="C375" s="5" t="s">
        <v>1788</v>
      </c>
      <c r="D375" s="2" t="s">
        <v>1783</v>
      </c>
      <c r="E375" s="2" t="s">
        <v>1784</v>
      </c>
      <c r="F375" s="2" t="s">
        <v>1784</v>
      </c>
      <c r="G375" s="2">
        <v>13</v>
      </c>
      <c r="H375" s="6">
        <v>7.9290160280699523E-4</v>
      </c>
      <c r="I375" s="3">
        <v>3</v>
      </c>
      <c r="J375" s="11" t="e">
        <f>AND(CCDATA[[#This Row],[Date]]&gt;='Dashboard Requirement hints'!#REF!,CCDATA[[#This Row],[Date]]&lt;'Dashboard Requirement hints'!#REF!+7)</f>
        <v>#REF!</v>
      </c>
      <c r="K375" s="1" t="b">
        <f>AND(CCDATA[[#This Row],[Date]]&gt;'Dashboard Requirement hints'!$I$11,CCDATA[[#This Row],[Date]]&lt;'Dashboard Requirement hints'!$I$11+7)</f>
        <v>1</v>
      </c>
    </row>
    <row r="376" spans="1:11" x14ac:dyDescent="0.25">
      <c r="A376" s="7" t="s">
        <v>1402</v>
      </c>
      <c r="B376" s="4">
        <v>42394.661999999997</v>
      </c>
      <c r="C376" s="5" t="s">
        <v>1792</v>
      </c>
      <c r="D376" s="2" t="s">
        <v>1783</v>
      </c>
      <c r="E376" s="2" t="s">
        <v>1784</v>
      </c>
      <c r="F376" s="2" t="s">
        <v>1784</v>
      </c>
      <c r="G376" s="2">
        <v>31</v>
      </c>
      <c r="H376" s="6">
        <v>3.3948367839905145E-3</v>
      </c>
      <c r="I376" s="3">
        <v>3</v>
      </c>
      <c r="J376" s="11" t="e">
        <f>AND(CCDATA[[#This Row],[Date]]&gt;='Dashboard Requirement hints'!#REF!,CCDATA[[#This Row],[Date]]&lt;'Dashboard Requirement hints'!#REF!+7)</f>
        <v>#REF!</v>
      </c>
      <c r="K376" s="1" t="b">
        <f>AND(CCDATA[[#This Row],[Date]]&gt;'Dashboard Requirement hints'!$I$11,CCDATA[[#This Row],[Date]]&lt;'Dashboard Requirement hints'!$I$11+7)</f>
        <v>1</v>
      </c>
    </row>
    <row r="377" spans="1:11" x14ac:dyDescent="0.25">
      <c r="A377" s="7" t="s">
        <v>1403</v>
      </c>
      <c r="B377" s="4">
        <v>42394.661999999997</v>
      </c>
      <c r="C377" s="5" t="s">
        <v>1787</v>
      </c>
      <c r="D377" s="2" t="s">
        <v>1783</v>
      </c>
      <c r="E377" s="2" t="s">
        <v>1784</v>
      </c>
      <c r="F377" s="2" t="s">
        <v>1784</v>
      </c>
      <c r="G377" s="2">
        <v>41</v>
      </c>
      <c r="H377" s="6">
        <v>3.4936118243349772E-3</v>
      </c>
      <c r="I377" s="3">
        <v>5</v>
      </c>
      <c r="J377" s="11" t="e">
        <f>AND(CCDATA[[#This Row],[Date]]&gt;='Dashboard Requirement hints'!#REF!,CCDATA[[#This Row],[Date]]&lt;'Dashboard Requirement hints'!#REF!+7)</f>
        <v>#REF!</v>
      </c>
      <c r="K377" s="1" t="b">
        <f>AND(CCDATA[[#This Row],[Date]]&gt;'Dashboard Requirement hints'!$I$11,CCDATA[[#This Row],[Date]]&lt;'Dashboard Requirement hints'!$I$11+7)</f>
        <v>1</v>
      </c>
    </row>
    <row r="378" spans="1:11" x14ac:dyDescent="0.25">
      <c r="A378" s="7" t="s">
        <v>1400</v>
      </c>
      <c r="B378" s="4">
        <v>42394.661</v>
      </c>
      <c r="C378" s="5" t="s">
        <v>1794</v>
      </c>
      <c r="D378" s="2" t="s">
        <v>1783</v>
      </c>
      <c r="E378" s="2" t="s">
        <v>1784</v>
      </c>
      <c r="F378" s="2" t="s">
        <v>1784</v>
      </c>
      <c r="G378" s="2">
        <v>44</v>
      </c>
      <c r="H378" s="6">
        <v>4.1374980311242922E-3</v>
      </c>
      <c r="I378" s="3">
        <v>5</v>
      </c>
      <c r="J378" s="11" t="e">
        <f>AND(CCDATA[[#This Row],[Date]]&gt;='Dashboard Requirement hints'!#REF!,CCDATA[[#This Row],[Date]]&lt;'Dashboard Requirement hints'!#REF!+7)</f>
        <v>#REF!</v>
      </c>
      <c r="K378" s="1" t="b">
        <f>AND(CCDATA[[#This Row],[Date]]&gt;'Dashboard Requirement hints'!$I$11,CCDATA[[#This Row],[Date]]&lt;'Dashboard Requirement hints'!$I$11+7)</f>
        <v>1</v>
      </c>
    </row>
    <row r="379" spans="1:11" x14ac:dyDescent="0.25">
      <c r="A379" s="7" t="s">
        <v>1401</v>
      </c>
      <c r="B379" s="4">
        <v>42394.661</v>
      </c>
      <c r="C379" s="5" t="s">
        <v>1789</v>
      </c>
      <c r="D379" s="2" t="s">
        <v>1781</v>
      </c>
      <c r="E379" s="2" t="s">
        <v>1785</v>
      </c>
      <c r="F379" s="2" t="s">
        <v>1785</v>
      </c>
      <c r="G379" s="2" t="s">
        <v>1786</v>
      </c>
      <c r="H379" s="6" t="s">
        <v>1786</v>
      </c>
      <c r="I379" s="3" t="s">
        <v>1786</v>
      </c>
      <c r="J379" s="11" t="e">
        <f>AND(CCDATA[[#This Row],[Date]]&gt;='Dashboard Requirement hints'!#REF!,CCDATA[[#This Row],[Date]]&lt;'Dashboard Requirement hints'!#REF!+7)</f>
        <v>#REF!</v>
      </c>
      <c r="K379" s="1" t="b">
        <f>AND(CCDATA[[#This Row],[Date]]&gt;'Dashboard Requirement hints'!$I$11,CCDATA[[#This Row],[Date]]&lt;'Dashboard Requirement hints'!$I$11+7)</f>
        <v>1</v>
      </c>
    </row>
    <row r="380" spans="1:11" x14ac:dyDescent="0.25">
      <c r="A380" s="7" t="s">
        <v>1398</v>
      </c>
      <c r="B380" s="4">
        <v>42394.639000000003</v>
      </c>
      <c r="C380" s="5" t="s">
        <v>1790</v>
      </c>
      <c r="D380" s="2" t="s">
        <v>1782</v>
      </c>
      <c r="E380" s="2" t="s">
        <v>1784</v>
      </c>
      <c r="F380" s="2" t="s">
        <v>1784</v>
      </c>
      <c r="G380" s="2">
        <v>53</v>
      </c>
      <c r="H380" s="6">
        <v>2.643767180767892E-3</v>
      </c>
      <c r="I380" s="3">
        <v>3</v>
      </c>
      <c r="J380" s="11" t="e">
        <f>AND(CCDATA[[#This Row],[Date]]&gt;='Dashboard Requirement hints'!#REF!,CCDATA[[#This Row],[Date]]&lt;'Dashboard Requirement hints'!#REF!+7)</f>
        <v>#REF!</v>
      </c>
      <c r="K380" s="1" t="b">
        <f>AND(CCDATA[[#This Row],[Date]]&gt;'Dashboard Requirement hints'!$I$11,CCDATA[[#This Row],[Date]]&lt;'Dashboard Requirement hints'!$I$11+7)</f>
        <v>1</v>
      </c>
    </row>
    <row r="381" spans="1:11" x14ac:dyDescent="0.25">
      <c r="A381" s="7" t="s">
        <v>1399</v>
      </c>
      <c r="B381" s="4">
        <v>42394.639000000003</v>
      </c>
      <c r="C381" s="5" t="s">
        <v>1787</v>
      </c>
      <c r="D381" s="2" t="s">
        <v>1780</v>
      </c>
      <c r="E381" s="2" t="s">
        <v>1784</v>
      </c>
      <c r="F381" s="2" t="s">
        <v>1784</v>
      </c>
      <c r="G381" s="2">
        <v>106</v>
      </c>
      <c r="H381" s="6">
        <v>4.5748223118153341E-3</v>
      </c>
      <c r="I381" s="3">
        <v>1</v>
      </c>
      <c r="J381" s="11" t="e">
        <f>AND(CCDATA[[#This Row],[Date]]&gt;='Dashboard Requirement hints'!#REF!,CCDATA[[#This Row],[Date]]&lt;'Dashboard Requirement hints'!#REF!+7)</f>
        <v>#REF!</v>
      </c>
      <c r="K381" s="1" t="b">
        <f>AND(CCDATA[[#This Row],[Date]]&gt;'Dashboard Requirement hints'!$I$11,CCDATA[[#This Row],[Date]]&lt;'Dashboard Requirement hints'!$I$11+7)</f>
        <v>1</v>
      </c>
    </row>
    <row r="382" spans="1:11" x14ac:dyDescent="0.25">
      <c r="A382" s="7" t="s">
        <v>1396</v>
      </c>
      <c r="B382" s="4">
        <v>42394.629000000001</v>
      </c>
      <c r="C382" s="5" t="s">
        <v>1789</v>
      </c>
      <c r="D382" s="2" t="s">
        <v>1779</v>
      </c>
      <c r="E382" s="2" t="s">
        <v>1785</v>
      </c>
      <c r="F382" s="2" t="s">
        <v>1785</v>
      </c>
      <c r="G382" s="2" t="s">
        <v>1786</v>
      </c>
      <c r="H382" s="6" t="s">
        <v>1786</v>
      </c>
      <c r="I382" s="3" t="s">
        <v>1786</v>
      </c>
      <c r="J382" s="11" t="e">
        <f>AND(CCDATA[[#This Row],[Date]]&gt;='Dashboard Requirement hints'!#REF!,CCDATA[[#This Row],[Date]]&lt;'Dashboard Requirement hints'!#REF!+7)</f>
        <v>#REF!</v>
      </c>
      <c r="K382" s="1" t="b">
        <f>AND(CCDATA[[#This Row],[Date]]&gt;'Dashboard Requirement hints'!$I$11,CCDATA[[#This Row],[Date]]&lt;'Dashboard Requirement hints'!$I$11+7)</f>
        <v>1</v>
      </c>
    </row>
    <row r="383" spans="1:11" x14ac:dyDescent="0.25">
      <c r="A383" s="7" t="s">
        <v>1397</v>
      </c>
      <c r="B383" s="4">
        <v>42394.629000000001</v>
      </c>
      <c r="C383" s="5" t="s">
        <v>1788</v>
      </c>
      <c r="D383" s="2" t="s">
        <v>1782</v>
      </c>
      <c r="E383" s="2" t="s">
        <v>1784</v>
      </c>
      <c r="F383" s="2" t="s">
        <v>1784</v>
      </c>
      <c r="G383" s="2">
        <v>50</v>
      </c>
      <c r="H383" s="6">
        <v>3.6786254759155543E-4</v>
      </c>
      <c r="I383" s="3">
        <v>3</v>
      </c>
      <c r="J383" s="11" t="e">
        <f>AND(CCDATA[[#This Row],[Date]]&gt;='Dashboard Requirement hints'!#REF!,CCDATA[[#This Row],[Date]]&lt;'Dashboard Requirement hints'!#REF!+7)</f>
        <v>#REF!</v>
      </c>
      <c r="K383" s="1" t="b">
        <f>AND(CCDATA[[#This Row],[Date]]&gt;'Dashboard Requirement hints'!$I$11,CCDATA[[#This Row],[Date]]&lt;'Dashboard Requirement hints'!$I$11+7)</f>
        <v>1</v>
      </c>
    </row>
    <row r="384" spans="1:11" x14ac:dyDescent="0.25">
      <c r="A384" s="7" t="s">
        <v>1394</v>
      </c>
      <c r="B384" s="4">
        <v>42394.627999999997</v>
      </c>
      <c r="C384" s="5" t="s">
        <v>1790</v>
      </c>
      <c r="D384" s="2" t="s">
        <v>1781</v>
      </c>
      <c r="E384" s="2" t="s">
        <v>1784</v>
      </c>
      <c r="F384" s="2" t="s">
        <v>1784</v>
      </c>
      <c r="G384" s="2">
        <v>78</v>
      </c>
      <c r="H384" s="6">
        <v>3.5935937550882796E-3</v>
      </c>
      <c r="I384" s="3">
        <v>4</v>
      </c>
      <c r="J384" s="11" t="e">
        <f>AND(CCDATA[[#This Row],[Date]]&gt;='Dashboard Requirement hints'!#REF!,CCDATA[[#This Row],[Date]]&lt;'Dashboard Requirement hints'!#REF!+7)</f>
        <v>#REF!</v>
      </c>
      <c r="K384" s="1" t="b">
        <f>AND(CCDATA[[#This Row],[Date]]&gt;'Dashboard Requirement hints'!$I$11,CCDATA[[#This Row],[Date]]&lt;'Dashboard Requirement hints'!$I$11+7)</f>
        <v>1</v>
      </c>
    </row>
    <row r="385" spans="1:11" x14ac:dyDescent="0.25">
      <c r="A385" s="7" t="s">
        <v>1395</v>
      </c>
      <c r="B385" s="4">
        <v>42394.627999999997</v>
      </c>
      <c r="C385" s="5" t="s">
        <v>1791</v>
      </c>
      <c r="D385" s="2" t="s">
        <v>1782</v>
      </c>
      <c r="E385" s="2" t="s">
        <v>1784</v>
      </c>
      <c r="F385" s="2" t="s">
        <v>1784</v>
      </c>
      <c r="G385" s="2">
        <v>15</v>
      </c>
      <c r="H385" s="6">
        <v>1.5056073485883073E-3</v>
      </c>
      <c r="I385" s="3">
        <v>3</v>
      </c>
      <c r="J385" s="11" t="e">
        <f>AND(CCDATA[[#This Row],[Date]]&gt;='Dashboard Requirement hints'!#REF!,CCDATA[[#This Row],[Date]]&lt;'Dashboard Requirement hints'!#REF!+7)</f>
        <v>#REF!</v>
      </c>
      <c r="K385" s="1" t="b">
        <f>AND(CCDATA[[#This Row],[Date]]&gt;'Dashboard Requirement hints'!$I$11,CCDATA[[#This Row],[Date]]&lt;'Dashboard Requirement hints'!$I$11+7)</f>
        <v>1</v>
      </c>
    </row>
    <row r="386" spans="1:11" x14ac:dyDescent="0.25">
      <c r="A386" s="7" t="s">
        <v>1392</v>
      </c>
      <c r="B386" s="4">
        <v>42394.607000000004</v>
      </c>
      <c r="C386" s="5" t="s">
        <v>1789</v>
      </c>
      <c r="D386" s="2" t="s">
        <v>1779</v>
      </c>
      <c r="E386" s="2" t="s">
        <v>1784</v>
      </c>
      <c r="F386" s="2" t="s">
        <v>1784</v>
      </c>
      <c r="G386" s="2">
        <v>111</v>
      </c>
      <c r="H386" s="6">
        <v>4.2045396984796467E-3</v>
      </c>
      <c r="I386" s="3">
        <v>3</v>
      </c>
      <c r="J386" s="11" t="e">
        <f>AND(CCDATA[[#This Row],[Date]]&gt;='Dashboard Requirement hints'!#REF!,CCDATA[[#This Row],[Date]]&lt;'Dashboard Requirement hints'!#REF!+7)</f>
        <v>#REF!</v>
      </c>
      <c r="K386" s="1" t="b">
        <f>AND(CCDATA[[#This Row],[Date]]&gt;'Dashboard Requirement hints'!$I$11,CCDATA[[#This Row],[Date]]&lt;'Dashboard Requirement hints'!$I$11+7)</f>
        <v>1</v>
      </c>
    </row>
    <row r="387" spans="1:11" x14ac:dyDescent="0.25">
      <c r="A387" s="7" t="s">
        <v>1393</v>
      </c>
      <c r="B387" s="4">
        <v>42394.607000000004</v>
      </c>
      <c r="C387" s="5" t="s">
        <v>1787</v>
      </c>
      <c r="D387" s="2" t="s">
        <v>1783</v>
      </c>
      <c r="E387" s="2" t="s">
        <v>1784</v>
      </c>
      <c r="F387" s="2" t="s">
        <v>1784</v>
      </c>
      <c r="G387" s="2">
        <v>56</v>
      </c>
      <c r="H387" s="6">
        <v>2.2879771539116057E-3</v>
      </c>
      <c r="I387" s="3">
        <v>3</v>
      </c>
      <c r="J387" s="11" t="e">
        <f>AND(CCDATA[[#This Row],[Date]]&gt;='Dashboard Requirement hints'!#REF!,CCDATA[[#This Row],[Date]]&lt;'Dashboard Requirement hints'!#REF!+7)</f>
        <v>#REF!</v>
      </c>
      <c r="K387" s="1" t="b">
        <f>AND(CCDATA[[#This Row],[Date]]&gt;'Dashboard Requirement hints'!$I$11,CCDATA[[#This Row],[Date]]&lt;'Dashboard Requirement hints'!$I$11+7)</f>
        <v>1</v>
      </c>
    </row>
    <row r="388" spans="1:11" x14ac:dyDescent="0.25">
      <c r="A388" s="7" t="s">
        <v>1390</v>
      </c>
      <c r="B388" s="4">
        <v>42394.601999999999</v>
      </c>
      <c r="C388" s="5" t="s">
        <v>1787</v>
      </c>
      <c r="D388" s="2" t="s">
        <v>1779</v>
      </c>
      <c r="E388" s="2" t="s">
        <v>1784</v>
      </c>
      <c r="F388" s="2" t="s">
        <v>1784</v>
      </c>
      <c r="G388" s="2">
        <v>106</v>
      </c>
      <c r="H388" s="6">
        <v>6.2724434601277388E-4</v>
      </c>
      <c r="I388" s="3">
        <v>3</v>
      </c>
      <c r="J388" s="11" t="e">
        <f>AND(CCDATA[[#This Row],[Date]]&gt;='Dashboard Requirement hints'!#REF!,CCDATA[[#This Row],[Date]]&lt;'Dashboard Requirement hints'!#REF!+7)</f>
        <v>#REF!</v>
      </c>
      <c r="K388" s="1" t="b">
        <f>AND(CCDATA[[#This Row],[Date]]&gt;'Dashboard Requirement hints'!$I$11,CCDATA[[#This Row],[Date]]&lt;'Dashboard Requirement hints'!$I$11+7)</f>
        <v>1</v>
      </c>
    </row>
    <row r="389" spans="1:11" x14ac:dyDescent="0.25">
      <c r="A389" s="7" t="s">
        <v>1391</v>
      </c>
      <c r="B389" s="4">
        <v>42394.601999999999</v>
      </c>
      <c r="C389" s="5" t="s">
        <v>1787</v>
      </c>
      <c r="D389" s="2" t="s">
        <v>1780</v>
      </c>
      <c r="E389" s="2" t="s">
        <v>1785</v>
      </c>
      <c r="F389" s="2" t="s">
        <v>1785</v>
      </c>
      <c r="G389" s="2" t="s">
        <v>1786</v>
      </c>
      <c r="H389" s="6" t="s">
        <v>1786</v>
      </c>
      <c r="I389" s="3" t="s">
        <v>1786</v>
      </c>
      <c r="J389" s="11" t="e">
        <f>AND(CCDATA[[#This Row],[Date]]&gt;='Dashboard Requirement hints'!#REF!,CCDATA[[#This Row],[Date]]&lt;'Dashboard Requirement hints'!#REF!+7)</f>
        <v>#REF!</v>
      </c>
      <c r="K389" s="1" t="b">
        <f>AND(CCDATA[[#This Row],[Date]]&gt;'Dashboard Requirement hints'!$I$11,CCDATA[[#This Row],[Date]]&lt;'Dashboard Requirement hints'!$I$11+7)</f>
        <v>1</v>
      </c>
    </row>
    <row r="390" spans="1:11" x14ac:dyDescent="0.25">
      <c r="A390" s="7" t="s">
        <v>1388</v>
      </c>
      <c r="B390" s="4">
        <v>42394.591999999997</v>
      </c>
      <c r="C390" s="5" t="s">
        <v>1794</v>
      </c>
      <c r="D390" s="2" t="s">
        <v>1782</v>
      </c>
      <c r="E390" s="2" t="s">
        <v>1785</v>
      </c>
      <c r="F390" s="2" t="s">
        <v>1785</v>
      </c>
      <c r="G390" s="2" t="s">
        <v>1786</v>
      </c>
      <c r="H390" s="6" t="s">
        <v>1786</v>
      </c>
      <c r="I390" s="3" t="s">
        <v>1786</v>
      </c>
      <c r="J390" s="11" t="e">
        <f>AND(CCDATA[[#This Row],[Date]]&gt;='Dashboard Requirement hints'!#REF!,CCDATA[[#This Row],[Date]]&lt;'Dashboard Requirement hints'!#REF!+7)</f>
        <v>#REF!</v>
      </c>
      <c r="K390" s="1" t="b">
        <f>AND(CCDATA[[#This Row],[Date]]&gt;'Dashboard Requirement hints'!$I$11,CCDATA[[#This Row],[Date]]&lt;'Dashboard Requirement hints'!$I$11+7)</f>
        <v>1</v>
      </c>
    </row>
    <row r="391" spans="1:11" x14ac:dyDescent="0.25">
      <c r="A391" s="7" t="s">
        <v>1389</v>
      </c>
      <c r="B391" s="4">
        <v>42394.591999999997</v>
      </c>
      <c r="C391" s="5" t="s">
        <v>1788</v>
      </c>
      <c r="D391" s="2" t="s">
        <v>1781</v>
      </c>
      <c r="E391" s="2" t="s">
        <v>1784</v>
      </c>
      <c r="F391" s="2" t="s">
        <v>1784</v>
      </c>
      <c r="G391" s="2">
        <v>108</v>
      </c>
      <c r="H391" s="6">
        <v>4.579391071717699E-3</v>
      </c>
      <c r="I391" s="3">
        <v>3</v>
      </c>
      <c r="J391" s="11" t="e">
        <f>AND(CCDATA[[#This Row],[Date]]&gt;='Dashboard Requirement hints'!#REF!,CCDATA[[#This Row],[Date]]&lt;'Dashboard Requirement hints'!#REF!+7)</f>
        <v>#REF!</v>
      </c>
      <c r="K391" s="1" t="b">
        <f>AND(CCDATA[[#This Row],[Date]]&gt;'Dashboard Requirement hints'!$I$11,CCDATA[[#This Row],[Date]]&lt;'Dashboard Requirement hints'!$I$11+7)</f>
        <v>1</v>
      </c>
    </row>
    <row r="392" spans="1:11" x14ac:dyDescent="0.25">
      <c r="A392" s="7" t="s">
        <v>1384</v>
      </c>
      <c r="B392" s="4">
        <v>42394.591</v>
      </c>
      <c r="C392" s="5" t="s">
        <v>1789</v>
      </c>
      <c r="D392" s="2" t="s">
        <v>1781</v>
      </c>
      <c r="E392" s="2" t="s">
        <v>1784</v>
      </c>
      <c r="F392" s="2" t="s">
        <v>1784</v>
      </c>
      <c r="G392" s="2">
        <v>54</v>
      </c>
      <c r="H392" s="6">
        <v>2.9067719323804257E-3</v>
      </c>
      <c r="I392" s="3">
        <v>3</v>
      </c>
      <c r="J392" s="11" t="e">
        <f>AND(CCDATA[[#This Row],[Date]]&gt;='Dashboard Requirement hints'!#REF!,CCDATA[[#This Row],[Date]]&lt;'Dashboard Requirement hints'!#REF!+7)</f>
        <v>#REF!</v>
      </c>
      <c r="K392" s="1" t="b">
        <f>AND(CCDATA[[#This Row],[Date]]&gt;'Dashboard Requirement hints'!$I$11,CCDATA[[#This Row],[Date]]&lt;'Dashboard Requirement hints'!$I$11+7)</f>
        <v>1</v>
      </c>
    </row>
    <row r="393" spans="1:11" x14ac:dyDescent="0.25">
      <c r="A393" s="7" t="s">
        <v>1385</v>
      </c>
      <c r="B393" s="4">
        <v>42394.591</v>
      </c>
      <c r="C393" s="5" t="s">
        <v>1787</v>
      </c>
      <c r="D393" s="2" t="s">
        <v>1782</v>
      </c>
      <c r="E393" s="2" t="s">
        <v>1784</v>
      </c>
      <c r="F393" s="2" t="s">
        <v>1784</v>
      </c>
      <c r="G393" s="2">
        <v>94</v>
      </c>
      <c r="H393" s="6">
        <v>3.5118298306463713E-3</v>
      </c>
      <c r="I393" s="3">
        <v>2</v>
      </c>
      <c r="J393" s="11" t="e">
        <f>AND(CCDATA[[#This Row],[Date]]&gt;='Dashboard Requirement hints'!#REF!,CCDATA[[#This Row],[Date]]&lt;'Dashboard Requirement hints'!#REF!+7)</f>
        <v>#REF!</v>
      </c>
      <c r="K393" s="1" t="b">
        <f>AND(CCDATA[[#This Row],[Date]]&gt;'Dashboard Requirement hints'!$I$11,CCDATA[[#This Row],[Date]]&lt;'Dashboard Requirement hints'!$I$11+7)</f>
        <v>1</v>
      </c>
    </row>
    <row r="394" spans="1:11" x14ac:dyDescent="0.25">
      <c r="A394" s="7" t="s">
        <v>1386</v>
      </c>
      <c r="B394" s="4">
        <v>42394.591</v>
      </c>
      <c r="C394" s="5" t="s">
        <v>1789</v>
      </c>
      <c r="D394" s="2" t="s">
        <v>1782</v>
      </c>
      <c r="E394" s="2" t="s">
        <v>1785</v>
      </c>
      <c r="F394" s="2" t="s">
        <v>1785</v>
      </c>
      <c r="G394" s="2" t="s">
        <v>1786</v>
      </c>
      <c r="H394" s="6" t="s">
        <v>1786</v>
      </c>
      <c r="I394" s="3" t="s">
        <v>1786</v>
      </c>
      <c r="J394" s="11" t="e">
        <f>AND(CCDATA[[#This Row],[Date]]&gt;='Dashboard Requirement hints'!#REF!,CCDATA[[#This Row],[Date]]&lt;'Dashboard Requirement hints'!#REF!+7)</f>
        <v>#REF!</v>
      </c>
      <c r="K394" s="1" t="b">
        <f>AND(CCDATA[[#This Row],[Date]]&gt;'Dashboard Requirement hints'!$I$11,CCDATA[[#This Row],[Date]]&lt;'Dashboard Requirement hints'!$I$11+7)</f>
        <v>1</v>
      </c>
    </row>
    <row r="395" spans="1:11" x14ac:dyDescent="0.25">
      <c r="A395" s="7" t="s">
        <v>1387</v>
      </c>
      <c r="B395" s="4">
        <v>42394.591</v>
      </c>
      <c r="C395" s="5" t="s">
        <v>1788</v>
      </c>
      <c r="D395" s="2" t="s">
        <v>1782</v>
      </c>
      <c r="E395" s="2" t="s">
        <v>1784</v>
      </c>
      <c r="F395" s="2" t="s">
        <v>1784</v>
      </c>
      <c r="G395" s="2">
        <v>24</v>
      </c>
      <c r="H395" s="6">
        <v>2.8277398255731022E-3</v>
      </c>
      <c r="I395" s="3">
        <v>4</v>
      </c>
      <c r="J395" s="11" t="e">
        <f>AND(CCDATA[[#This Row],[Date]]&gt;='Dashboard Requirement hints'!#REF!,CCDATA[[#This Row],[Date]]&lt;'Dashboard Requirement hints'!#REF!+7)</f>
        <v>#REF!</v>
      </c>
      <c r="K395" s="1" t="b">
        <f>AND(CCDATA[[#This Row],[Date]]&gt;'Dashboard Requirement hints'!$I$11,CCDATA[[#This Row],[Date]]&lt;'Dashboard Requirement hints'!$I$11+7)</f>
        <v>1</v>
      </c>
    </row>
    <row r="396" spans="1:11" x14ac:dyDescent="0.25">
      <c r="A396" s="7" t="s">
        <v>1382</v>
      </c>
      <c r="B396" s="4">
        <v>42394.536999999997</v>
      </c>
      <c r="C396" s="5" t="s">
        <v>1790</v>
      </c>
      <c r="D396" s="2" t="s">
        <v>1779</v>
      </c>
      <c r="E396" s="2" t="s">
        <v>1784</v>
      </c>
      <c r="F396" s="2" t="s">
        <v>1784</v>
      </c>
      <c r="G396" s="2">
        <v>80</v>
      </c>
      <c r="H396" s="6">
        <v>4.269564807799003E-3</v>
      </c>
      <c r="I396" s="3">
        <v>2</v>
      </c>
      <c r="J396" s="11" t="e">
        <f>AND(CCDATA[[#This Row],[Date]]&gt;='Dashboard Requirement hints'!#REF!,CCDATA[[#This Row],[Date]]&lt;'Dashboard Requirement hints'!#REF!+7)</f>
        <v>#REF!</v>
      </c>
      <c r="K396" s="1" t="b">
        <f>AND(CCDATA[[#This Row],[Date]]&gt;'Dashboard Requirement hints'!$I$11,CCDATA[[#This Row],[Date]]&lt;'Dashboard Requirement hints'!$I$11+7)</f>
        <v>1</v>
      </c>
    </row>
    <row r="397" spans="1:11" x14ac:dyDescent="0.25">
      <c r="A397" s="7" t="s">
        <v>1383</v>
      </c>
      <c r="B397" s="4">
        <v>42394.536999999997</v>
      </c>
      <c r="C397" s="5" t="s">
        <v>1793</v>
      </c>
      <c r="D397" s="2" t="s">
        <v>1783</v>
      </c>
      <c r="E397" s="2" t="s">
        <v>1784</v>
      </c>
      <c r="F397" s="2" t="s">
        <v>1784</v>
      </c>
      <c r="G397" s="2">
        <v>66</v>
      </c>
      <c r="H397" s="6">
        <v>4.1991703527312057E-3</v>
      </c>
      <c r="I397" s="3">
        <v>3</v>
      </c>
      <c r="J397" s="11" t="e">
        <f>AND(CCDATA[[#This Row],[Date]]&gt;='Dashboard Requirement hints'!#REF!,CCDATA[[#This Row],[Date]]&lt;'Dashboard Requirement hints'!#REF!+7)</f>
        <v>#REF!</v>
      </c>
      <c r="K397" s="1" t="b">
        <f>AND(CCDATA[[#This Row],[Date]]&gt;'Dashboard Requirement hints'!$I$11,CCDATA[[#This Row],[Date]]&lt;'Dashboard Requirement hints'!$I$11+7)</f>
        <v>1</v>
      </c>
    </row>
    <row r="398" spans="1:11" x14ac:dyDescent="0.25">
      <c r="A398" s="7" t="s">
        <v>1380</v>
      </c>
      <c r="B398" s="4">
        <v>42394.53</v>
      </c>
      <c r="C398" s="5" t="s">
        <v>1793</v>
      </c>
      <c r="D398" s="2" t="s">
        <v>1783</v>
      </c>
      <c r="E398" s="2" t="s">
        <v>1785</v>
      </c>
      <c r="F398" s="2" t="s">
        <v>1785</v>
      </c>
      <c r="G398" s="2" t="s">
        <v>1786</v>
      </c>
      <c r="H398" s="6" t="s">
        <v>1786</v>
      </c>
      <c r="I398" s="3" t="s">
        <v>1786</v>
      </c>
      <c r="J398" s="11" t="e">
        <f>AND(CCDATA[[#This Row],[Date]]&gt;='Dashboard Requirement hints'!#REF!,CCDATA[[#This Row],[Date]]&lt;'Dashboard Requirement hints'!#REF!+7)</f>
        <v>#REF!</v>
      </c>
      <c r="K398" s="1" t="b">
        <f>AND(CCDATA[[#This Row],[Date]]&gt;'Dashboard Requirement hints'!$I$11,CCDATA[[#This Row],[Date]]&lt;'Dashboard Requirement hints'!$I$11+7)</f>
        <v>1</v>
      </c>
    </row>
    <row r="399" spans="1:11" x14ac:dyDescent="0.25">
      <c r="A399" s="7" t="s">
        <v>1381</v>
      </c>
      <c r="B399" s="4">
        <v>42394.53</v>
      </c>
      <c r="C399" s="5" t="s">
        <v>1791</v>
      </c>
      <c r="D399" s="2" t="s">
        <v>1783</v>
      </c>
      <c r="E399" s="2" t="s">
        <v>1784</v>
      </c>
      <c r="F399" s="2" t="s">
        <v>1784</v>
      </c>
      <c r="G399" s="2">
        <v>43</v>
      </c>
      <c r="H399" s="6">
        <v>4.508251346460504E-3</v>
      </c>
      <c r="I399" s="3">
        <v>5</v>
      </c>
      <c r="J399" s="11" t="e">
        <f>AND(CCDATA[[#This Row],[Date]]&gt;='Dashboard Requirement hints'!#REF!,CCDATA[[#This Row],[Date]]&lt;'Dashboard Requirement hints'!#REF!+7)</f>
        <v>#REF!</v>
      </c>
      <c r="K399" s="1" t="b">
        <f>AND(CCDATA[[#This Row],[Date]]&gt;'Dashboard Requirement hints'!$I$11,CCDATA[[#This Row],[Date]]&lt;'Dashboard Requirement hints'!$I$11+7)</f>
        <v>1</v>
      </c>
    </row>
    <row r="400" spans="1:11" x14ac:dyDescent="0.25">
      <c r="A400" s="7" t="s">
        <v>1376</v>
      </c>
      <c r="B400" s="4">
        <v>42394.514999999999</v>
      </c>
      <c r="C400" s="5" t="s">
        <v>1792</v>
      </c>
      <c r="D400" s="2" t="s">
        <v>1781</v>
      </c>
      <c r="E400" s="2" t="s">
        <v>1784</v>
      </c>
      <c r="F400" s="2" t="s">
        <v>1784</v>
      </c>
      <c r="G400" s="2">
        <v>59</v>
      </c>
      <c r="H400" s="6">
        <v>4.0557799837259391E-3</v>
      </c>
      <c r="I400" s="3">
        <v>5</v>
      </c>
      <c r="J400" s="11" t="e">
        <f>AND(CCDATA[[#This Row],[Date]]&gt;='Dashboard Requirement hints'!#REF!,CCDATA[[#This Row],[Date]]&lt;'Dashboard Requirement hints'!#REF!+7)</f>
        <v>#REF!</v>
      </c>
      <c r="K400" s="1" t="b">
        <f>AND(CCDATA[[#This Row],[Date]]&gt;'Dashboard Requirement hints'!$I$11,CCDATA[[#This Row],[Date]]&lt;'Dashboard Requirement hints'!$I$11+7)</f>
        <v>1</v>
      </c>
    </row>
    <row r="401" spans="1:11" x14ac:dyDescent="0.25">
      <c r="A401" s="7" t="s">
        <v>1377</v>
      </c>
      <c r="B401" s="4">
        <v>42394.514999999999</v>
      </c>
      <c r="C401" s="5" t="s">
        <v>1793</v>
      </c>
      <c r="D401" s="2" t="s">
        <v>1780</v>
      </c>
      <c r="E401" s="2" t="s">
        <v>1785</v>
      </c>
      <c r="F401" s="2" t="s">
        <v>1785</v>
      </c>
      <c r="G401" s="2" t="s">
        <v>1786</v>
      </c>
      <c r="H401" s="6" t="s">
        <v>1786</v>
      </c>
      <c r="I401" s="3" t="s">
        <v>1786</v>
      </c>
      <c r="J401" s="11" t="e">
        <f>AND(CCDATA[[#This Row],[Date]]&gt;='Dashboard Requirement hints'!#REF!,CCDATA[[#This Row],[Date]]&lt;'Dashboard Requirement hints'!#REF!+7)</f>
        <v>#REF!</v>
      </c>
      <c r="K401" s="1" t="b">
        <f>AND(CCDATA[[#This Row],[Date]]&gt;'Dashboard Requirement hints'!$I$11,CCDATA[[#This Row],[Date]]&lt;'Dashboard Requirement hints'!$I$11+7)</f>
        <v>1</v>
      </c>
    </row>
    <row r="402" spans="1:11" x14ac:dyDescent="0.25">
      <c r="A402" s="7" t="s">
        <v>1378</v>
      </c>
      <c r="B402" s="4">
        <v>42394.514999999999</v>
      </c>
      <c r="C402" s="5" t="s">
        <v>1789</v>
      </c>
      <c r="D402" s="2" t="s">
        <v>1780</v>
      </c>
      <c r="E402" s="2" t="s">
        <v>1784</v>
      </c>
      <c r="F402" s="2" t="s">
        <v>1784</v>
      </c>
      <c r="G402" s="2">
        <v>56</v>
      </c>
      <c r="H402" s="6">
        <v>9.6587740434889028E-4</v>
      </c>
      <c r="I402" s="3">
        <v>3</v>
      </c>
      <c r="J402" s="11" t="e">
        <f>AND(CCDATA[[#This Row],[Date]]&gt;='Dashboard Requirement hints'!#REF!,CCDATA[[#This Row],[Date]]&lt;'Dashboard Requirement hints'!#REF!+7)</f>
        <v>#REF!</v>
      </c>
      <c r="K402" s="1" t="b">
        <f>AND(CCDATA[[#This Row],[Date]]&gt;'Dashboard Requirement hints'!$I$11,CCDATA[[#This Row],[Date]]&lt;'Dashboard Requirement hints'!$I$11+7)</f>
        <v>1</v>
      </c>
    </row>
    <row r="403" spans="1:11" x14ac:dyDescent="0.25">
      <c r="A403" s="7" t="s">
        <v>1379</v>
      </c>
      <c r="B403" s="4">
        <v>42394.514999999999</v>
      </c>
      <c r="C403" s="5" t="s">
        <v>1792</v>
      </c>
      <c r="D403" s="2" t="s">
        <v>1781</v>
      </c>
      <c r="E403" s="2" t="s">
        <v>1784</v>
      </c>
      <c r="F403" s="2" t="s">
        <v>1784</v>
      </c>
      <c r="G403" s="2">
        <v>56</v>
      </c>
      <c r="H403" s="6">
        <v>3.6124597956628652E-3</v>
      </c>
      <c r="I403" s="3">
        <v>3</v>
      </c>
      <c r="J403" s="11" t="e">
        <f>AND(CCDATA[[#This Row],[Date]]&gt;='Dashboard Requirement hints'!#REF!,CCDATA[[#This Row],[Date]]&lt;'Dashboard Requirement hints'!#REF!+7)</f>
        <v>#REF!</v>
      </c>
      <c r="K403" s="1" t="b">
        <f>AND(CCDATA[[#This Row],[Date]]&gt;'Dashboard Requirement hints'!$I$11,CCDATA[[#This Row],[Date]]&lt;'Dashboard Requirement hints'!$I$11+7)</f>
        <v>1</v>
      </c>
    </row>
    <row r="404" spans="1:11" x14ac:dyDescent="0.25">
      <c r="A404" s="7" t="s">
        <v>1374</v>
      </c>
      <c r="B404" s="4">
        <v>42394.512999999999</v>
      </c>
      <c r="C404" s="5" t="s">
        <v>1792</v>
      </c>
      <c r="D404" s="2" t="s">
        <v>1779</v>
      </c>
      <c r="E404" s="2" t="s">
        <v>1784</v>
      </c>
      <c r="F404" s="2" t="s">
        <v>1784</v>
      </c>
      <c r="G404" s="2">
        <v>112</v>
      </c>
      <c r="H404" s="6">
        <v>9.423807393686667E-4</v>
      </c>
      <c r="I404" s="3">
        <v>4</v>
      </c>
      <c r="J404" s="11" t="e">
        <f>AND(CCDATA[[#This Row],[Date]]&gt;='Dashboard Requirement hints'!#REF!,CCDATA[[#This Row],[Date]]&lt;'Dashboard Requirement hints'!#REF!+7)</f>
        <v>#REF!</v>
      </c>
      <c r="K404" s="1" t="b">
        <f>AND(CCDATA[[#This Row],[Date]]&gt;'Dashboard Requirement hints'!$I$11,CCDATA[[#This Row],[Date]]&lt;'Dashboard Requirement hints'!$I$11+7)</f>
        <v>1</v>
      </c>
    </row>
    <row r="405" spans="1:11" x14ac:dyDescent="0.25">
      <c r="A405" s="7" t="s">
        <v>1375</v>
      </c>
      <c r="B405" s="4">
        <v>42394.512999999999</v>
      </c>
      <c r="C405" s="5" t="s">
        <v>1794</v>
      </c>
      <c r="D405" s="2" t="s">
        <v>1779</v>
      </c>
      <c r="E405" s="2" t="s">
        <v>1784</v>
      </c>
      <c r="F405" s="2" t="s">
        <v>1784</v>
      </c>
      <c r="G405" s="2">
        <v>37</v>
      </c>
      <c r="H405" s="6">
        <v>3.9258289523622768E-3</v>
      </c>
      <c r="I405" s="3">
        <v>4</v>
      </c>
      <c r="J405" s="11" t="e">
        <f>AND(CCDATA[[#This Row],[Date]]&gt;='Dashboard Requirement hints'!#REF!,CCDATA[[#This Row],[Date]]&lt;'Dashboard Requirement hints'!#REF!+7)</f>
        <v>#REF!</v>
      </c>
      <c r="K405" s="1" t="b">
        <f>AND(CCDATA[[#This Row],[Date]]&gt;'Dashboard Requirement hints'!$I$11,CCDATA[[#This Row],[Date]]&lt;'Dashboard Requirement hints'!$I$11+7)</f>
        <v>1</v>
      </c>
    </row>
    <row r="406" spans="1:11" x14ac:dyDescent="0.25">
      <c r="A406" s="7" t="s">
        <v>1372</v>
      </c>
      <c r="B406" s="4">
        <v>42394.508999999998</v>
      </c>
      <c r="C406" s="5" t="s">
        <v>1790</v>
      </c>
      <c r="D406" s="2" t="s">
        <v>1783</v>
      </c>
      <c r="E406" s="2" t="s">
        <v>1784</v>
      </c>
      <c r="F406" s="2" t="s">
        <v>1784</v>
      </c>
      <c r="G406" s="2">
        <v>73</v>
      </c>
      <c r="H406" s="6">
        <v>3.8825821999093806E-3</v>
      </c>
      <c r="I406" s="3">
        <v>3</v>
      </c>
      <c r="J406" s="11" t="e">
        <f>AND(CCDATA[[#This Row],[Date]]&gt;='Dashboard Requirement hints'!#REF!,CCDATA[[#This Row],[Date]]&lt;'Dashboard Requirement hints'!#REF!+7)</f>
        <v>#REF!</v>
      </c>
      <c r="K406" s="1" t="b">
        <f>AND(CCDATA[[#This Row],[Date]]&gt;'Dashboard Requirement hints'!$I$11,CCDATA[[#This Row],[Date]]&lt;'Dashboard Requirement hints'!$I$11+7)</f>
        <v>1</v>
      </c>
    </row>
    <row r="407" spans="1:11" x14ac:dyDescent="0.25">
      <c r="A407" s="7" t="s">
        <v>1373</v>
      </c>
      <c r="B407" s="4">
        <v>42394.508999999998</v>
      </c>
      <c r="C407" s="5" t="s">
        <v>1791</v>
      </c>
      <c r="D407" s="2" t="s">
        <v>1782</v>
      </c>
      <c r="E407" s="2" t="s">
        <v>1785</v>
      </c>
      <c r="F407" s="2" t="s">
        <v>1785</v>
      </c>
      <c r="G407" s="2" t="s">
        <v>1786</v>
      </c>
      <c r="H407" s="6" t="s">
        <v>1786</v>
      </c>
      <c r="I407" s="3" t="s">
        <v>1786</v>
      </c>
      <c r="J407" s="11" t="e">
        <f>AND(CCDATA[[#This Row],[Date]]&gt;='Dashboard Requirement hints'!#REF!,CCDATA[[#This Row],[Date]]&lt;'Dashboard Requirement hints'!#REF!+7)</f>
        <v>#REF!</v>
      </c>
      <c r="K407" s="1" t="b">
        <f>AND(CCDATA[[#This Row],[Date]]&gt;'Dashboard Requirement hints'!$I$11,CCDATA[[#This Row],[Date]]&lt;'Dashboard Requirement hints'!$I$11+7)</f>
        <v>1</v>
      </c>
    </row>
    <row r="408" spans="1:11" x14ac:dyDescent="0.25">
      <c r="A408" s="7" t="s">
        <v>1370</v>
      </c>
      <c r="B408" s="4">
        <v>42394.506999999998</v>
      </c>
      <c r="C408" s="5" t="s">
        <v>1788</v>
      </c>
      <c r="D408" s="2" t="s">
        <v>1783</v>
      </c>
      <c r="E408" s="2" t="s">
        <v>1784</v>
      </c>
      <c r="F408" s="2" t="s">
        <v>1784</v>
      </c>
      <c r="G408" s="2">
        <v>93</v>
      </c>
      <c r="H408" s="6">
        <v>2.2080460987584294E-3</v>
      </c>
      <c r="I408" s="3">
        <v>4</v>
      </c>
      <c r="J408" s="11" t="e">
        <f>AND(CCDATA[[#This Row],[Date]]&gt;='Dashboard Requirement hints'!#REF!,CCDATA[[#This Row],[Date]]&lt;'Dashboard Requirement hints'!#REF!+7)</f>
        <v>#REF!</v>
      </c>
      <c r="K408" s="1" t="b">
        <f>AND(CCDATA[[#This Row],[Date]]&gt;'Dashboard Requirement hints'!$I$11,CCDATA[[#This Row],[Date]]&lt;'Dashboard Requirement hints'!$I$11+7)</f>
        <v>1</v>
      </c>
    </row>
    <row r="409" spans="1:11" x14ac:dyDescent="0.25">
      <c r="A409" s="7" t="s">
        <v>1371</v>
      </c>
      <c r="B409" s="4">
        <v>42394.506999999998</v>
      </c>
      <c r="C409" s="5" t="s">
        <v>1793</v>
      </c>
      <c r="D409" s="2" t="s">
        <v>1783</v>
      </c>
      <c r="E409" s="2" t="s">
        <v>1785</v>
      </c>
      <c r="F409" s="2" t="s">
        <v>1785</v>
      </c>
      <c r="G409" s="2" t="s">
        <v>1786</v>
      </c>
      <c r="H409" s="6" t="s">
        <v>1786</v>
      </c>
      <c r="I409" s="3" t="s">
        <v>1786</v>
      </c>
      <c r="J409" s="11" t="e">
        <f>AND(CCDATA[[#This Row],[Date]]&gt;='Dashboard Requirement hints'!#REF!,CCDATA[[#This Row],[Date]]&lt;'Dashboard Requirement hints'!#REF!+7)</f>
        <v>#REF!</v>
      </c>
      <c r="K409" s="1" t="b">
        <f>AND(CCDATA[[#This Row],[Date]]&gt;'Dashboard Requirement hints'!$I$11,CCDATA[[#This Row],[Date]]&lt;'Dashboard Requirement hints'!$I$11+7)</f>
        <v>1</v>
      </c>
    </row>
    <row r="410" spans="1:11" x14ac:dyDescent="0.25">
      <c r="A410" s="7" t="s">
        <v>1368</v>
      </c>
      <c r="B410" s="4">
        <v>42394.5</v>
      </c>
      <c r="C410" s="5" t="s">
        <v>1789</v>
      </c>
      <c r="D410" s="2" t="s">
        <v>1779</v>
      </c>
      <c r="E410" s="2" t="s">
        <v>1784</v>
      </c>
      <c r="F410" s="2" t="s">
        <v>1784</v>
      </c>
      <c r="G410" s="2">
        <v>29</v>
      </c>
      <c r="H410" s="6">
        <v>3.3481545564022306E-3</v>
      </c>
      <c r="I410" s="3">
        <v>4</v>
      </c>
      <c r="J410" s="11" t="e">
        <f>AND(CCDATA[[#This Row],[Date]]&gt;='Dashboard Requirement hints'!#REF!,CCDATA[[#This Row],[Date]]&lt;'Dashboard Requirement hints'!#REF!+7)</f>
        <v>#REF!</v>
      </c>
      <c r="K410" s="1" t="b">
        <f>AND(CCDATA[[#This Row],[Date]]&gt;'Dashboard Requirement hints'!$I$11,CCDATA[[#This Row],[Date]]&lt;'Dashboard Requirement hints'!$I$11+7)</f>
        <v>1</v>
      </c>
    </row>
    <row r="411" spans="1:11" x14ac:dyDescent="0.25">
      <c r="A411" s="7" t="s">
        <v>1369</v>
      </c>
      <c r="B411" s="4">
        <v>42394.5</v>
      </c>
      <c r="C411" s="5" t="s">
        <v>1791</v>
      </c>
      <c r="D411" s="2" t="s">
        <v>1780</v>
      </c>
      <c r="E411" s="2" t="s">
        <v>1784</v>
      </c>
      <c r="F411" s="2" t="s">
        <v>1784</v>
      </c>
      <c r="G411" s="2">
        <v>41</v>
      </c>
      <c r="H411" s="6">
        <v>1.1896491133457879E-3</v>
      </c>
      <c r="I411" s="3">
        <v>1</v>
      </c>
      <c r="J411" s="11" t="e">
        <f>AND(CCDATA[[#This Row],[Date]]&gt;='Dashboard Requirement hints'!#REF!,CCDATA[[#This Row],[Date]]&lt;'Dashboard Requirement hints'!#REF!+7)</f>
        <v>#REF!</v>
      </c>
      <c r="K411" s="1" t="b">
        <f>AND(CCDATA[[#This Row],[Date]]&gt;'Dashboard Requirement hints'!$I$11,CCDATA[[#This Row],[Date]]&lt;'Dashboard Requirement hints'!$I$11+7)</f>
        <v>1</v>
      </c>
    </row>
    <row r="412" spans="1:11" x14ac:dyDescent="0.25">
      <c r="A412" s="7" t="s">
        <v>1364</v>
      </c>
      <c r="B412" s="4">
        <v>42394.495999999999</v>
      </c>
      <c r="C412" s="5" t="s">
        <v>1787</v>
      </c>
      <c r="D412" s="2" t="s">
        <v>1781</v>
      </c>
      <c r="E412" s="2" t="s">
        <v>1784</v>
      </c>
      <c r="F412" s="2" t="s">
        <v>1784</v>
      </c>
      <c r="G412" s="2">
        <v>72</v>
      </c>
      <c r="H412" s="6">
        <v>3.8261099047378496E-3</v>
      </c>
      <c r="I412" s="3">
        <v>4</v>
      </c>
      <c r="J412" s="11" t="e">
        <f>AND(CCDATA[[#This Row],[Date]]&gt;='Dashboard Requirement hints'!#REF!,CCDATA[[#This Row],[Date]]&lt;'Dashboard Requirement hints'!#REF!+7)</f>
        <v>#REF!</v>
      </c>
      <c r="K412" s="1" t="b">
        <f>AND(CCDATA[[#This Row],[Date]]&gt;'Dashboard Requirement hints'!$I$11,CCDATA[[#This Row],[Date]]&lt;'Dashboard Requirement hints'!$I$11+7)</f>
        <v>1</v>
      </c>
    </row>
    <row r="413" spans="1:11" x14ac:dyDescent="0.25">
      <c r="A413" s="7" t="s">
        <v>1365</v>
      </c>
      <c r="B413" s="4">
        <v>42394.495999999999</v>
      </c>
      <c r="C413" s="5" t="s">
        <v>1791</v>
      </c>
      <c r="D413" s="2" t="s">
        <v>1779</v>
      </c>
      <c r="E413" s="2" t="s">
        <v>1784</v>
      </c>
      <c r="F413" s="2" t="s">
        <v>1784</v>
      </c>
      <c r="G413" s="2">
        <v>73</v>
      </c>
      <c r="H413" s="6">
        <v>2.2488769889614669E-3</v>
      </c>
      <c r="I413" s="3">
        <v>4</v>
      </c>
      <c r="J413" s="11" t="e">
        <f>AND(CCDATA[[#This Row],[Date]]&gt;='Dashboard Requirement hints'!#REF!,CCDATA[[#This Row],[Date]]&lt;'Dashboard Requirement hints'!#REF!+7)</f>
        <v>#REF!</v>
      </c>
      <c r="K413" s="1" t="b">
        <f>AND(CCDATA[[#This Row],[Date]]&gt;'Dashboard Requirement hints'!$I$11,CCDATA[[#This Row],[Date]]&lt;'Dashboard Requirement hints'!$I$11+7)</f>
        <v>1</v>
      </c>
    </row>
    <row r="414" spans="1:11" x14ac:dyDescent="0.25">
      <c r="A414" s="7" t="s">
        <v>1366</v>
      </c>
      <c r="B414" s="4">
        <v>42394.495999999999</v>
      </c>
      <c r="C414" s="5" t="s">
        <v>1788</v>
      </c>
      <c r="D414" s="2" t="s">
        <v>1779</v>
      </c>
      <c r="E414" s="2" t="s">
        <v>1784</v>
      </c>
      <c r="F414" s="2" t="s">
        <v>1785</v>
      </c>
      <c r="G414" s="2">
        <v>105</v>
      </c>
      <c r="H414" s="6">
        <v>2.1456242407378472E-3</v>
      </c>
      <c r="I414" s="3">
        <v>4</v>
      </c>
      <c r="J414" s="11" t="e">
        <f>AND(CCDATA[[#This Row],[Date]]&gt;='Dashboard Requirement hints'!#REF!,CCDATA[[#This Row],[Date]]&lt;'Dashboard Requirement hints'!#REF!+7)</f>
        <v>#REF!</v>
      </c>
      <c r="K414" s="1" t="b">
        <f>AND(CCDATA[[#This Row],[Date]]&gt;'Dashboard Requirement hints'!$I$11,CCDATA[[#This Row],[Date]]&lt;'Dashboard Requirement hints'!$I$11+7)</f>
        <v>1</v>
      </c>
    </row>
    <row r="415" spans="1:11" x14ac:dyDescent="0.25">
      <c r="A415" s="7" t="s">
        <v>1367</v>
      </c>
      <c r="B415" s="4">
        <v>42394.495999999999</v>
      </c>
      <c r="C415" s="5" t="s">
        <v>1792</v>
      </c>
      <c r="D415" s="2" t="s">
        <v>1780</v>
      </c>
      <c r="E415" s="2" t="s">
        <v>1784</v>
      </c>
      <c r="F415" s="2" t="s">
        <v>1784</v>
      </c>
      <c r="G415" s="2">
        <v>75</v>
      </c>
      <c r="H415" s="6">
        <v>2.6062502912650165E-3</v>
      </c>
      <c r="I415" s="3">
        <v>3</v>
      </c>
      <c r="J415" s="11" t="e">
        <f>AND(CCDATA[[#This Row],[Date]]&gt;='Dashboard Requirement hints'!#REF!,CCDATA[[#This Row],[Date]]&lt;'Dashboard Requirement hints'!#REF!+7)</f>
        <v>#REF!</v>
      </c>
      <c r="K415" s="1" t="b">
        <f>AND(CCDATA[[#This Row],[Date]]&gt;'Dashboard Requirement hints'!$I$11,CCDATA[[#This Row],[Date]]&lt;'Dashboard Requirement hints'!$I$11+7)</f>
        <v>1</v>
      </c>
    </row>
    <row r="416" spans="1:11" x14ac:dyDescent="0.25">
      <c r="A416" s="7" t="s">
        <v>1362</v>
      </c>
      <c r="B416" s="4">
        <v>42394.491999999998</v>
      </c>
      <c r="C416" s="5" t="s">
        <v>1794</v>
      </c>
      <c r="D416" s="2" t="s">
        <v>1781</v>
      </c>
      <c r="E416" s="2" t="s">
        <v>1784</v>
      </c>
      <c r="F416" s="2" t="s">
        <v>1784</v>
      </c>
      <c r="G416" s="2">
        <v>24</v>
      </c>
      <c r="H416" s="6">
        <v>3.2725056453955532E-3</v>
      </c>
      <c r="I416" s="3">
        <v>3</v>
      </c>
      <c r="J416" s="11" t="e">
        <f>AND(CCDATA[[#This Row],[Date]]&gt;='Dashboard Requirement hints'!#REF!,CCDATA[[#This Row],[Date]]&lt;'Dashboard Requirement hints'!#REF!+7)</f>
        <v>#REF!</v>
      </c>
      <c r="K416" s="1" t="b">
        <f>AND(CCDATA[[#This Row],[Date]]&gt;'Dashboard Requirement hints'!$I$11,CCDATA[[#This Row],[Date]]&lt;'Dashboard Requirement hints'!$I$11+7)</f>
        <v>1</v>
      </c>
    </row>
    <row r="417" spans="1:11" x14ac:dyDescent="0.25">
      <c r="A417" s="7" t="s">
        <v>1363</v>
      </c>
      <c r="B417" s="4">
        <v>42394.491999999998</v>
      </c>
      <c r="C417" s="5" t="s">
        <v>1791</v>
      </c>
      <c r="D417" s="2" t="s">
        <v>1781</v>
      </c>
      <c r="E417" s="2" t="s">
        <v>1784</v>
      </c>
      <c r="F417" s="2" t="s">
        <v>1784</v>
      </c>
      <c r="G417" s="2">
        <v>75</v>
      </c>
      <c r="H417" s="6">
        <v>1.1931338413657239E-3</v>
      </c>
      <c r="I417" s="3">
        <v>4</v>
      </c>
      <c r="J417" s="11" t="e">
        <f>AND(CCDATA[[#This Row],[Date]]&gt;='Dashboard Requirement hints'!#REF!,CCDATA[[#This Row],[Date]]&lt;'Dashboard Requirement hints'!#REF!+7)</f>
        <v>#REF!</v>
      </c>
      <c r="K417" s="1" t="b">
        <f>AND(CCDATA[[#This Row],[Date]]&gt;'Dashboard Requirement hints'!$I$11,CCDATA[[#This Row],[Date]]&lt;'Dashboard Requirement hints'!$I$11+7)</f>
        <v>1</v>
      </c>
    </row>
    <row r="418" spans="1:11" x14ac:dyDescent="0.25">
      <c r="A418" s="7" t="s">
        <v>1360</v>
      </c>
      <c r="B418" s="4">
        <v>42394.487999999998</v>
      </c>
      <c r="C418" s="5" t="s">
        <v>1792</v>
      </c>
      <c r="D418" s="2" t="s">
        <v>1783</v>
      </c>
      <c r="E418" s="2" t="s">
        <v>1785</v>
      </c>
      <c r="F418" s="2" t="s">
        <v>1785</v>
      </c>
      <c r="G418" s="2" t="s">
        <v>1786</v>
      </c>
      <c r="H418" s="6" t="s">
        <v>1786</v>
      </c>
      <c r="I418" s="3" t="s">
        <v>1786</v>
      </c>
      <c r="J418" s="11" t="e">
        <f>AND(CCDATA[[#This Row],[Date]]&gt;='Dashboard Requirement hints'!#REF!,CCDATA[[#This Row],[Date]]&lt;'Dashboard Requirement hints'!#REF!+7)</f>
        <v>#REF!</v>
      </c>
      <c r="K418" s="1" t="b">
        <f>AND(CCDATA[[#This Row],[Date]]&gt;'Dashboard Requirement hints'!$I$11,CCDATA[[#This Row],[Date]]&lt;'Dashboard Requirement hints'!$I$11+7)</f>
        <v>1</v>
      </c>
    </row>
    <row r="419" spans="1:11" x14ac:dyDescent="0.25">
      <c r="A419" s="7" t="s">
        <v>1361</v>
      </c>
      <c r="B419" s="4">
        <v>42394.487999999998</v>
      </c>
      <c r="C419" s="5" t="s">
        <v>1792</v>
      </c>
      <c r="D419" s="2" t="s">
        <v>1779</v>
      </c>
      <c r="E419" s="2" t="s">
        <v>1784</v>
      </c>
      <c r="F419" s="2" t="s">
        <v>1785</v>
      </c>
      <c r="G419" s="2">
        <v>57</v>
      </c>
      <c r="H419" s="6">
        <v>1.693290613098544E-3</v>
      </c>
      <c r="I419" s="3">
        <v>3</v>
      </c>
      <c r="J419" s="11" t="e">
        <f>AND(CCDATA[[#This Row],[Date]]&gt;='Dashboard Requirement hints'!#REF!,CCDATA[[#This Row],[Date]]&lt;'Dashboard Requirement hints'!#REF!+7)</f>
        <v>#REF!</v>
      </c>
      <c r="K419" s="1" t="b">
        <f>AND(CCDATA[[#This Row],[Date]]&gt;'Dashboard Requirement hints'!$I$11,CCDATA[[#This Row],[Date]]&lt;'Dashboard Requirement hints'!$I$11+7)</f>
        <v>1</v>
      </c>
    </row>
    <row r="420" spans="1:11" x14ac:dyDescent="0.25">
      <c r="A420" s="7" t="s">
        <v>1358</v>
      </c>
      <c r="B420" s="4">
        <v>42394.461000000003</v>
      </c>
      <c r="C420" s="5" t="s">
        <v>1794</v>
      </c>
      <c r="D420" s="2" t="s">
        <v>1780</v>
      </c>
      <c r="E420" s="2" t="s">
        <v>1784</v>
      </c>
      <c r="F420" s="2" t="s">
        <v>1784</v>
      </c>
      <c r="G420" s="2">
        <v>61</v>
      </c>
      <c r="H420" s="6">
        <v>1.4420345766670035E-3</v>
      </c>
      <c r="I420" s="3">
        <v>5</v>
      </c>
      <c r="J420" s="11" t="e">
        <f>AND(CCDATA[[#This Row],[Date]]&gt;='Dashboard Requirement hints'!#REF!,CCDATA[[#This Row],[Date]]&lt;'Dashboard Requirement hints'!#REF!+7)</f>
        <v>#REF!</v>
      </c>
      <c r="K420" s="1" t="b">
        <f>AND(CCDATA[[#This Row],[Date]]&gt;'Dashboard Requirement hints'!$I$11,CCDATA[[#This Row],[Date]]&lt;'Dashboard Requirement hints'!$I$11+7)</f>
        <v>1</v>
      </c>
    </row>
    <row r="421" spans="1:11" x14ac:dyDescent="0.25">
      <c r="A421" s="7" t="s">
        <v>1359</v>
      </c>
      <c r="B421" s="4">
        <v>42394.461000000003</v>
      </c>
      <c r="C421" s="5" t="s">
        <v>1794</v>
      </c>
      <c r="D421" s="2" t="s">
        <v>1780</v>
      </c>
      <c r="E421" s="2" t="s">
        <v>1784</v>
      </c>
      <c r="F421" s="2" t="s">
        <v>1784</v>
      </c>
      <c r="G421" s="2">
        <v>99</v>
      </c>
      <c r="H421" s="6">
        <v>3.8570012368510705E-3</v>
      </c>
      <c r="I421" s="3">
        <v>5</v>
      </c>
      <c r="J421" s="11" t="e">
        <f>AND(CCDATA[[#This Row],[Date]]&gt;='Dashboard Requirement hints'!#REF!,CCDATA[[#This Row],[Date]]&lt;'Dashboard Requirement hints'!#REF!+7)</f>
        <v>#REF!</v>
      </c>
      <c r="K421" s="1" t="b">
        <f>AND(CCDATA[[#This Row],[Date]]&gt;'Dashboard Requirement hints'!$I$11,CCDATA[[#This Row],[Date]]&lt;'Dashboard Requirement hints'!$I$11+7)</f>
        <v>1</v>
      </c>
    </row>
    <row r="422" spans="1:11" x14ac:dyDescent="0.25">
      <c r="A422" s="7" t="s">
        <v>1356</v>
      </c>
      <c r="B422" s="4">
        <v>42394.446000000004</v>
      </c>
      <c r="C422" s="5" t="s">
        <v>1787</v>
      </c>
      <c r="D422" s="2" t="s">
        <v>1782</v>
      </c>
      <c r="E422" s="2" t="s">
        <v>1784</v>
      </c>
      <c r="F422" s="2" t="s">
        <v>1784</v>
      </c>
      <c r="G422" s="2">
        <v>115</v>
      </c>
      <c r="H422" s="6">
        <v>4.1450407664412785E-3</v>
      </c>
      <c r="I422" s="3">
        <v>4</v>
      </c>
      <c r="J422" s="11" t="e">
        <f>AND(CCDATA[[#This Row],[Date]]&gt;='Dashboard Requirement hints'!#REF!,CCDATA[[#This Row],[Date]]&lt;'Dashboard Requirement hints'!#REF!+7)</f>
        <v>#REF!</v>
      </c>
      <c r="K422" s="1" t="b">
        <f>AND(CCDATA[[#This Row],[Date]]&gt;'Dashboard Requirement hints'!$I$11,CCDATA[[#This Row],[Date]]&lt;'Dashboard Requirement hints'!$I$11+7)</f>
        <v>1</v>
      </c>
    </row>
    <row r="423" spans="1:11" x14ac:dyDescent="0.25">
      <c r="A423" s="7" t="s">
        <v>1357</v>
      </c>
      <c r="B423" s="4">
        <v>42394.446000000004</v>
      </c>
      <c r="C423" s="5" t="s">
        <v>1790</v>
      </c>
      <c r="D423" s="2" t="s">
        <v>1780</v>
      </c>
      <c r="E423" s="2" t="s">
        <v>1784</v>
      </c>
      <c r="F423" s="2" t="s">
        <v>1784</v>
      </c>
      <c r="G423" s="2">
        <v>53</v>
      </c>
      <c r="H423" s="6">
        <v>4.2289236946503848E-3</v>
      </c>
      <c r="I423" s="3">
        <v>5</v>
      </c>
      <c r="J423" s="11" t="e">
        <f>AND(CCDATA[[#This Row],[Date]]&gt;='Dashboard Requirement hints'!#REF!,CCDATA[[#This Row],[Date]]&lt;'Dashboard Requirement hints'!#REF!+7)</f>
        <v>#REF!</v>
      </c>
      <c r="K423" s="1" t="b">
        <f>AND(CCDATA[[#This Row],[Date]]&gt;'Dashboard Requirement hints'!$I$11,CCDATA[[#This Row],[Date]]&lt;'Dashboard Requirement hints'!$I$11+7)</f>
        <v>1</v>
      </c>
    </row>
    <row r="424" spans="1:11" x14ac:dyDescent="0.25">
      <c r="A424" s="7" t="s">
        <v>1354</v>
      </c>
      <c r="B424" s="4">
        <v>42394.436000000002</v>
      </c>
      <c r="C424" s="5" t="s">
        <v>1794</v>
      </c>
      <c r="D424" s="2" t="s">
        <v>1783</v>
      </c>
      <c r="E424" s="2" t="s">
        <v>1785</v>
      </c>
      <c r="F424" s="2" t="s">
        <v>1785</v>
      </c>
      <c r="G424" s="2" t="s">
        <v>1786</v>
      </c>
      <c r="H424" s="6" t="s">
        <v>1786</v>
      </c>
      <c r="I424" s="3" t="s">
        <v>1786</v>
      </c>
      <c r="J424" s="11" t="e">
        <f>AND(CCDATA[[#This Row],[Date]]&gt;='Dashboard Requirement hints'!#REF!,CCDATA[[#This Row],[Date]]&lt;'Dashboard Requirement hints'!#REF!+7)</f>
        <v>#REF!</v>
      </c>
      <c r="K424" s="1" t="b">
        <f>AND(CCDATA[[#This Row],[Date]]&gt;'Dashboard Requirement hints'!$I$11,CCDATA[[#This Row],[Date]]&lt;'Dashboard Requirement hints'!$I$11+7)</f>
        <v>1</v>
      </c>
    </row>
    <row r="425" spans="1:11" x14ac:dyDescent="0.25">
      <c r="A425" s="7" t="s">
        <v>1355</v>
      </c>
      <c r="B425" s="4">
        <v>42394.436000000002</v>
      </c>
      <c r="C425" s="5" t="s">
        <v>1787</v>
      </c>
      <c r="D425" s="2" t="s">
        <v>1781</v>
      </c>
      <c r="E425" s="2" t="s">
        <v>1785</v>
      </c>
      <c r="F425" s="2" t="s">
        <v>1785</v>
      </c>
      <c r="G425" s="2" t="s">
        <v>1786</v>
      </c>
      <c r="H425" s="6" t="s">
        <v>1786</v>
      </c>
      <c r="I425" s="3" t="s">
        <v>1786</v>
      </c>
      <c r="J425" s="11" t="e">
        <f>AND(CCDATA[[#This Row],[Date]]&gt;='Dashboard Requirement hints'!#REF!,CCDATA[[#This Row],[Date]]&lt;'Dashboard Requirement hints'!#REF!+7)</f>
        <v>#REF!</v>
      </c>
      <c r="K425" s="1" t="b">
        <f>AND(CCDATA[[#This Row],[Date]]&gt;'Dashboard Requirement hints'!$I$11,CCDATA[[#This Row],[Date]]&lt;'Dashboard Requirement hints'!$I$11+7)</f>
        <v>1</v>
      </c>
    </row>
    <row r="426" spans="1:11" x14ac:dyDescent="0.25">
      <c r="A426" s="7" t="s">
        <v>1352</v>
      </c>
      <c r="B426" s="4">
        <v>42394.423999999999</v>
      </c>
      <c r="C426" s="5" t="s">
        <v>1788</v>
      </c>
      <c r="D426" s="2" t="s">
        <v>1781</v>
      </c>
      <c r="E426" s="2" t="s">
        <v>1784</v>
      </c>
      <c r="F426" s="2" t="s">
        <v>1784</v>
      </c>
      <c r="G426" s="2">
        <v>102</v>
      </c>
      <c r="H426" s="6">
        <v>3.6270126593574668E-3</v>
      </c>
      <c r="I426" s="3">
        <v>5</v>
      </c>
      <c r="J426" s="11" t="e">
        <f>AND(CCDATA[[#This Row],[Date]]&gt;='Dashboard Requirement hints'!#REF!,CCDATA[[#This Row],[Date]]&lt;'Dashboard Requirement hints'!#REF!+7)</f>
        <v>#REF!</v>
      </c>
      <c r="K426" s="1" t="b">
        <f>AND(CCDATA[[#This Row],[Date]]&gt;'Dashboard Requirement hints'!$I$11,CCDATA[[#This Row],[Date]]&lt;'Dashboard Requirement hints'!$I$11+7)</f>
        <v>1</v>
      </c>
    </row>
    <row r="427" spans="1:11" x14ac:dyDescent="0.25">
      <c r="A427" s="7" t="s">
        <v>1353</v>
      </c>
      <c r="B427" s="4">
        <v>42394.423999999999</v>
      </c>
      <c r="C427" s="5" t="s">
        <v>1787</v>
      </c>
      <c r="D427" s="2" t="s">
        <v>1779</v>
      </c>
      <c r="E427" s="2" t="s">
        <v>1784</v>
      </c>
      <c r="F427" s="2" t="s">
        <v>1785</v>
      </c>
      <c r="G427" s="2">
        <v>123</v>
      </c>
      <c r="H427" s="6">
        <v>4.3476999795851823E-4</v>
      </c>
      <c r="I427" s="3">
        <v>3</v>
      </c>
      <c r="J427" s="11" t="e">
        <f>AND(CCDATA[[#This Row],[Date]]&gt;='Dashboard Requirement hints'!#REF!,CCDATA[[#This Row],[Date]]&lt;'Dashboard Requirement hints'!#REF!+7)</f>
        <v>#REF!</v>
      </c>
      <c r="K427" s="1" t="b">
        <f>AND(CCDATA[[#This Row],[Date]]&gt;'Dashboard Requirement hints'!$I$11,CCDATA[[#This Row],[Date]]&lt;'Dashboard Requirement hints'!$I$11+7)</f>
        <v>1</v>
      </c>
    </row>
    <row r="428" spans="1:11" x14ac:dyDescent="0.25">
      <c r="A428" s="7" t="s">
        <v>1350</v>
      </c>
      <c r="B428" s="4">
        <v>42394.400999999998</v>
      </c>
      <c r="C428" s="5" t="s">
        <v>1791</v>
      </c>
      <c r="D428" s="2" t="s">
        <v>1780</v>
      </c>
      <c r="E428" s="2" t="s">
        <v>1784</v>
      </c>
      <c r="F428" s="2" t="s">
        <v>1784</v>
      </c>
      <c r="G428" s="2">
        <v>19</v>
      </c>
      <c r="H428" s="6">
        <v>4.4310303472429539E-3</v>
      </c>
      <c r="I428" s="3">
        <v>3</v>
      </c>
      <c r="J428" s="11" t="e">
        <f>AND(CCDATA[[#This Row],[Date]]&gt;='Dashboard Requirement hints'!#REF!,CCDATA[[#This Row],[Date]]&lt;'Dashboard Requirement hints'!#REF!+7)</f>
        <v>#REF!</v>
      </c>
      <c r="K428" s="1" t="b">
        <f>AND(CCDATA[[#This Row],[Date]]&gt;'Dashboard Requirement hints'!$I$11,CCDATA[[#This Row],[Date]]&lt;'Dashboard Requirement hints'!$I$11+7)</f>
        <v>1</v>
      </c>
    </row>
    <row r="429" spans="1:11" x14ac:dyDescent="0.25">
      <c r="A429" s="7" t="s">
        <v>1351</v>
      </c>
      <c r="B429" s="4">
        <v>42394.400999999998</v>
      </c>
      <c r="C429" s="5" t="s">
        <v>1788</v>
      </c>
      <c r="D429" s="2" t="s">
        <v>1782</v>
      </c>
      <c r="E429" s="2" t="s">
        <v>1784</v>
      </c>
      <c r="F429" s="2" t="s">
        <v>1784</v>
      </c>
      <c r="G429" s="2">
        <v>55</v>
      </c>
      <c r="H429" s="6">
        <v>4.5724524440691888E-3</v>
      </c>
      <c r="I429" s="3">
        <v>3</v>
      </c>
      <c r="J429" s="11" t="e">
        <f>AND(CCDATA[[#This Row],[Date]]&gt;='Dashboard Requirement hints'!#REF!,CCDATA[[#This Row],[Date]]&lt;'Dashboard Requirement hints'!#REF!+7)</f>
        <v>#REF!</v>
      </c>
      <c r="K429" s="1" t="b">
        <f>AND(CCDATA[[#This Row],[Date]]&gt;'Dashboard Requirement hints'!$I$11,CCDATA[[#This Row],[Date]]&lt;'Dashboard Requirement hints'!$I$11+7)</f>
        <v>1</v>
      </c>
    </row>
    <row r="430" spans="1:11" x14ac:dyDescent="0.25">
      <c r="A430" s="7" t="s">
        <v>1348</v>
      </c>
      <c r="B430" s="4">
        <v>42394.398000000001</v>
      </c>
      <c r="C430" s="5" t="s">
        <v>1790</v>
      </c>
      <c r="D430" s="2" t="s">
        <v>1780</v>
      </c>
      <c r="E430" s="2" t="s">
        <v>1784</v>
      </c>
      <c r="F430" s="2" t="s">
        <v>1784</v>
      </c>
      <c r="G430" s="2">
        <v>40</v>
      </c>
      <c r="H430" s="6">
        <v>4.8255246836989858E-3</v>
      </c>
      <c r="I430" s="3">
        <v>3</v>
      </c>
      <c r="J430" s="11" t="e">
        <f>AND(CCDATA[[#This Row],[Date]]&gt;='Dashboard Requirement hints'!#REF!,CCDATA[[#This Row],[Date]]&lt;'Dashboard Requirement hints'!#REF!+7)</f>
        <v>#REF!</v>
      </c>
      <c r="K430" s="1" t="b">
        <f>AND(CCDATA[[#This Row],[Date]]&gt;'Dashboard Requirement hints'!$I$11,CCDATA[[#This Row],[Date]]&lt;'Dashboard Requirement hints'!$I$11+7)</f>
        <v>1</v>
      </c>
    </row>
    <row r="431" spans="1:11" x14ac:dyDescent="0.25">
      <c r="A431" s="7" t="s">
        <v>1349</v>
      </c>
      <c r="B431" s="4">
        <v>42394.398000000001</v>
      </c>
      <c r="C431" s="5" t="s">
        <v>1789</v>
      </c>
      <c r="D431" s="2" t="s">
        <v>1779</v>
      </c>
      <c r="E431" s="2" t="s">
        <v>1784</v>
      </c>
      <c r="F431" s="2" t="s">
        <v>1784</v>
      </c>
      <c r="G431" s="2">
        <v>57</v>
      </c>
      <c r="H431" s="6">
        <v>3.9951267673100687E-3</v>
      </c>
      <c r="I431" s="3">
        <v>4</v>
      </c>
      <c r="J431" s="11" t="e">
        <f>AND(CCDATA[[#This Row],[Date]]&gt;='Dashboard Requirement hints'!#REF!,CCDATA[[#This Row],[Date]]&lt;'Dashboard Requirement hints'!#REF!+7)</f>
        <v>#REF!</v>
      </c>
      <c r="K431" s="1" t="b">
        <f>AND(CCDATA[[#This Row],[Date]]&gt;'Dashboard Requirement hints'!$I$11,CCDATA[[#This Row],[Date]]&lt;'Dashboard Requirement hints'!$I$11+7)</f>
        <v>1</v>
      </c>
    </row>
    <row r="432" spans="1:11" x14ac:dyDescent="0.25">
      <c r="A432" s="7" t="s">
        <v>1346</v>
      </c>
      <c r="B432" s="4">
        <v>42394.392999999996</v>
      </c>
      <c r="C432" s="5" t="s">
        <v>1793</v>
      </c>
      <c r="D432" s="2" t="s">
        <v>1782</v>
      </c>
      <c r="E432" s="2" t="s">
        <v>1784</v>
      </c>
      <c r="F432" s="2" t="s">
        <v>1784</v>
      </c>
      <c r="G432" s="2">
        <v>44</v>
      </c>
      <c r="H432" s="6">
        <v>4.7414388223265139E-3</v>
      </c>
      <c r="I432" s="3">
        <v>3</v>
      </c>
      <c r="J432" s="11" t="e">
        <f>AND(CCDATA[[#This Row],[Date]]&gt;='Dashboard Requirement hints'!#REF!,CCDATA[[#This Row],[Date]]&lt;'Dashboard Requirement hints'!#REF!+7)</f>
        <v>#REF!</v>
      </c>
      <c r="K432" s="1" t="b">
        <f>AND(CCDATA[[#This Row],[Date]]&gt;'Dashboard Requirement hints'!$I$11,CCDATA[[#This Row],[Date]]&lt;'Dashboard Requirement hints'!$I$11+7)</f>
        <v>1</v>
      </c>
    </row>
    <row r="433" spans="1:11" x14ac:dyDescent="0.25">
      <c r="A433" s="7" t="s">
        <v>1347</v>
      </c>
      <c r="B433" s="4">
        <v>42394.392999999996</v>
      </c>
      <c r="C433" s="5" t="s">
        <v>1793</v>
      </c>
      <c r="D433" s="2" t="s">
        <v>1783</v>
      </c>
      <c r="E433" s="2" t="s">
        <v>1784</v>
      </c>
      <c r="F433" s="2" t="s">
        <v>1784</v>
      </c>
      <c r="G433" s="2">
        <v>24</v>
      </c>
      <c r="H433" s="6">
        <v>2.550801842401394E-3</v>
      </c>
      <c r="I433" s="3">
        <v>5</v>
      </c>
      <c r="J433" s="11" t="e">
        <f>AND(CCDATA[[#This Row],[Date]]&gt;='Dashboard Requirement hints'!#REF!,CCDATA[[#This Row],[Date]]&lt;'Dashboard Requirement hints'!#REF!+7)</f>
        <v>#REF!</v>
      </c>
      <c r="K433" s="1" t="b">
        <f>AND(CCDATA[[#This Row],[Date]]&gt;'Dashboard Requirement hints'!$I$11,CCDATA[[#This Row],[Date]]&lt;'Dashboard Requirement hints'!$I$11+7)</f>
        <v>1</v>
      </c>
    </row>
    <row r="434" spans="1:11" x14ac:dyDescent="0.25">
      <c r="A434" s="7" t="s">
        <v>1344</v>
      </c>
      <c r="B434" s="4">
        <v>42394.385999999999</v>
      </c>
      <c r="C434" s="5" t="s">
        <v>1790</v>
      </c>
      <c r="D434" s="2" t="s">
        <v>1782</v>
      </c>
      <c r="E434" s="2" t="s">
        <v>1784</v>
      </c>
      <c r="F434" s="2" t="s">
        <v>1784</v>
      </c>
      <c r="G434" s="2">
        <v>76</v>
      </c>
      <c r="H434" s="6">
        <v>1.0663784264217484E-3</v>
      </c>
      <c r="I434" s="3">
        <v>4</v>
      </c>
      <c r="J434" s="11" t="e">
        <f>AND(CCDATA[[#This Row],[Date]]&gt;='Dashboard Requirement hints'!#REF!,CCDATA[[#This Row],[Date]]&lt;'Dashboard Requirement hints'!#REF!+7)</f>
        <v>#REF!</v>
      </c>
      <c r="K434" s="1" t="b">
        <f>AND(CCDATA[[#This Row],[Date]]&gt;'Dashboard Requirement hints'!$I$11,CCDATA[[#This Row],[Date]]&lt;'Dashboard Requirement hints'!$I$11+7)</f>
        <v>1</v>
      </c>
    </row>
    <row r="435" spans="1:11" x14ac:dyDescent="0.25">
      <c r="A435" s="7" t="s">
        <v>1345</v>
      </c>
      <c r="B435" s="4">
        <v>42394.385999999999</v>
      </c>
      <c r="C435" s="5" t="s">
        <v>1787</v>
      </c>
      <c r="D435" s="2" t="s">
        <v>1779</v>
      </c>
      <c r="E435" s="2" t="s">
        <v>1784</v>
      </c>
      <c r="F435" s="2" t="s">
        <v>1784</v>
      </c>
      <c r="G435" s="2">
        <v>104</v>
      </c>
      <c r="H435" s="6">
        <v>4.5873811404016918E-3</v>
      </c>
      <c r="I435" s="3">
        <v>4</v>
      </c>
      <c r="J435" s="11" t="e">
        <f>AND(CCDATA[[#This Row],[Date]]&gt;='Dashboard Requirement hints'!#REF!,CCDATA[[#This Row],[Date]]&lt;'Dashboard Requirement hints'!#REF!+7)</f>
        <v>#REF!</v>
      </c>
      <c r="K435" s="1" t="b">
        <f>AND(CCDATA[[#This Row],[Date]]&gt;'Dashboard Requirement hints'!$I$11,CCDATA[[#This Row],[Date]]&lt;'Dashboard Requirement hints'!$I$11+7)</f>
        <v>1</v>
      </c>
    </row>
    <row r="436" spans="1:11" x14ac:dyDescent="0.25">
      <c r="A436" s="7" t="s">
        <v>1342</v>
      </c>
      <c r="B436" s="4">
        <v>42393.745999999999</v>
      </c>
      <c r="C436" s="5" t="s">
        <v>1794</v>
      </c>
      <c r="D436" s="2" t="s">
        <v>1783</v>
      </c>
      <c r="E436" s="2" t="s">
        <v>1784</v>
      </c>
      <c r="F436" s="2" t="s">
        <v>1784</v>
      </c>
      <c r="G436" s="2">
        <v>22</v>
      </c>
      <c r="H436" s="6">
        <v>1.222870672292653E-3</v>
      </c>
      <c r="I436" s="3">
        <v>4</v>
      </c>
      <c r="J436" s="11" t="e">
        <f>AND(CCDATA[[#This Row],[Date]]&gt;='Dashboard Requirement hints'!#REF!,CCDATA[[#This Row],[Date]]&lt;'Dashboard Requirement hints'!#REF!+7)</f>
        <v>#REF!</v>
      </c>
      <c r="K436" s="1" t="b">
        <f>AND(CCDATA[[#This Row],[Date]]&gt;'Dashboard Requirement hints'!$I$11,CCDATA[[#This Row],[Date]]&lt;'Dashboard Requirement hints'!$I$11+7)</f>
        <v>0</v>
      </c>
    </row>
    <row r="437" spans="1:11" x14ac:dyDescent="0.25">
      <c r="A437" s="7" t="s">
        <v>1343</v>
      </c>
      <c r="B437" s="4">
        <v>42393.745999999999</v>
      </c>
      <c r="C437" s="5" t="s">
        <v>1793</v>
      </c>
      <c r="D437" s="2" t="s">
        <v>1780</v>
      </c>
      <c r="E437" s="2" t="s">
        <v>1784</v>
      </c>
      <c r="F437" s="2" t="s">
        <v>1784</v>
      </c>
      <c r="G437" s="2">
        <v>10</v>
      </c>
      <c r="H437" s="6">
        <v>4.3138181918523618E-3</v>
      </c>
      <c r="I437" s="3">
        <v>4</v>
      </c>
      <c r="J437" s="11" t="e">
        <f>AND(CCDATA[[#This Row],[Date]]&gt;='Dashboard Requirement hints'!#REF!,CCDATA[[#This Row],[Date]]&lt;'Dashboard Requirement hints'!#REF!+7)</f>
        <v>#REF!</v>
      </c>
      <c r="K437" s="1" t="b">
        <f>AND(CCDATA[[#This Row],[Date]]&gt;'Dashboard Requirement hints'!$I$11,CCDATA[[#This Row],[Date]]&lt;'Dashboard Requirement hints'!$I$11+7)</f>
        <v>0</v>
      </c>
    </row>
    <row r="438" spans="1:11" x14ac:dyDescent="0.25">
      <c r="A438" s="7" t="s">
        <v>1340</v>
      </c>
      <c r="B438" s="4">
        <v>42393.726000000002</v>
      </c>
      <c r="C438" s="5" t="s">
        <v>1793</v>
      </c>
      <c r="D438" s="2" t="s">
        <v>1779</v>
      </c>
      <c r="E438" s="2" t="s">
        <v>1784</v>
      </c>
      <c r="F438" s="2" t="s">
        <v>1784</v>
      </c>
      <c r="G438" s="2">
        <v>17</v>
      </c>
      <c r="H438" s="6">
        <v>1.7920821310723489E-3</v>
      </c>
      <c r="I438" s="3">
        <v>1</v>
      </c>
      <c r="J438" s="11" t="e">
        <f>AND(CCDATA[[#This Row],[Date]]&gt;='Dashboard Requirement hints'!#REF!,CCDATA[[#This Row],[Date]]&lt;'Dashboard Requirement hints'!#REF!+7)</f>
        <v>#REF!</v>
      </c>
      <c r="K438" s="1" t="b">
        <f>AND(CCDATA[[#This Row],[Date]]&gt;'Dashboard Requirement hints'!$I$11,CCDATA[[#This Row],[Date]]&lt;'Dashboard Requirement hints'!$I$11+7)</f>
        <v>0</v>
      </c>
    </row>
    <row r="439" spans="1:11" x14ac:dyDescent="0.25">
      <c r="A439" s="7" t="s">
        <v>1341</v>
      </c>
      <c r="B439" s="4">
        <v>42393.726000000002</v>
      </c>
      <c r="C439" s="5" t="s">
        <v>1789</v>
      </c>
      <c r="D439" s="2" t="s">
        <v>1779</v>
      </c>
      <c r="E439" s="2" t="s">
        <v>1784</v>
      </c>
      <c r="F439" s="2" t="s">
        <v>1784</v>
      </c>
      <c r="G439" s="2">
        <v>116</v>
      </c>
      <c r="H439" s="6">
        <v>8.940008069169645E-4</v>
      </c>
      <c r="I439" s="3">
        <v>4</v>
      </c>
      <c r="J439" s="11" t="e">
        <f>AND(CCDATA[[#This Row],[Date]]&gt;='Dashboard Requirement hints'!#REF!,CCDATA[[#This Row],[Date]]&lt;'Dashboard Requirement hints'!#REF!+7)</f>
        <v>#REF!</v>
      </c>
      <c r="K439" s="1" t="b">
        <f>AND(CCDATA[[#This Row],[Date]]&gt;'Dashboard Requirement hints'!$I$11,CCDATA[[#This Row],[Date]]&lt;'Dashboard Requirement hints'!$I$11+7)</f>
        <v>0</v>
      </c>
    </row>
    <row r="440" spans="1:11" x14ac:dyDescent="0.25">
      <c r="A440" s="7" t="s">
        <v>1338</v>
      </c>
      <c r="B440" s="4">
        <v>42393.72</v>
      </c>
      <c r="C440" s="5" t="s">
        <v>1789</v>
      </c>
      <c r="D440" s="2" t="s">
        <v>1781</v>
      </c>
      <c r="E440" s="2" t="s">
        <v>1785</v>
      </c>
      <c r="F440" s="2" t="s">
        <v>1785</v>
      </c>
      <c r="G440" s="2" t="s">
        <v>1786</v>
      </c>
      <c r="H440" s="6" t="s">
        <v>1786</v>
      </c>
      <c r="I440" s="3" t="s">
        <v>1786</v>
      </c>
      <c r="J440" s="11" t="e">
        <f>AND(CCDATA[[#This Row],[Date]]&gt;='Dashboard Requirement hints'!#REF!,CCDATA[[#This Row],[Date]]&lt;'Dashboard Requirement hints'!#REF!+7)</f>
        <v>#REF!</v>
      </c>
      <c r="K440" s="1" t="b">
        <f>AND(CCDATA[[#This Row],[Date]]&gt;'Dashboard Requirement hints'!$I$11,CCDATA[[#This Row],[Date]]&lt;'Dashboard Requirement hints'!$I$11+7)</f>
        <v>0</v>
      </c>
    </row>
    <row r="441" spans="1:11" x14ac:dyDescent="0.25">
      <c r="A441" s="7" t="s">
        <v>1339</v>
      </c>
      <c r="B441" s="4">
        <v>42393.72</v>
      </c>
      <c r="C441" s="5" t="s">
        <v>1792</v>
      </c>
      <c r="D441" s="2" t="s">
        <v>1779</v>
      </c>
      <c r="E441" s="2" t="s">
        <v>1784</v>
      </c>
      <c r="F441" s="2" t="s">
        <v>1784</v>
      </c>
      <c r="G441" s="2">
        <v>84</v>
      </c>
      <c r="H441" s="6">
        <v>4.4136178352887452E-3</v>
      </c>
      <c r="I441" s="3">
        <v>4</v>
      </c>
      <c r="J441" s="11" t="e">
        <f>AND(CCDATA[[#This Row],[Date]]&gt;='Dashboard Requirement hints'!#REF!,CCDATA[[#This Row],[Date]]&lt;'Dashboard Requirement hints'!#REF!+7)</f>
        <v>#REF!</v>
      </c>
      <c r="K441" s="1" t="b">
        <f>AND(CCDATA[[#This Row],[Date]]&gt;'Dashboard Requirement hints'!$I$11,CCDATA[[#This Row],[Date]]&lt;'Dashboard Requirement hints'!$I$11+7)</f>
        <v>0</v>
      </c>
    </row>
    <row r="442" spans="1:11" x14ac:dyDescent="0.25">
      <c r="A442" s="7" t="s">
        <v>1336</v>
      </c>
      <c r="B442" s="4">
        <v>42393.697999999997</v>
      </c>
      <c r="C442" s="5" t="s">
        <v>1792</v>
      </c>
      <c r="D442" s="2" t="s">
        <v>1780</v>
      </c>
      <c r="E442" s="2" t="s">
        <v>1784</v>
      </c>
      <c r="F442" s="2" t="s">
        <v>1784</v>
      </c>
      <c r="G442" s="2">
        <v>19</v>
      </c>
      <c r="H442" s="6">
        <v>1.637113488159096E-3</v>
      </c>
      <c r="I442" s="3">
        <v>3</v>
      </c>
      <c r="J442" s="11" t="e">
        <f>AND(CCDATA[[#This Row],[Date]]&gt;='Dashboard Requirement hints'!#REF!,CCDATA[[#This Row],[Date]]&lt;'Dashboard Requirement hints'!#REF!+7)</f>
        <v>#REF!</v>
      </c>
      <c r="K442" s="1" t="b">
        <f>AND(CCDATA[[#This Row],[Date]]&gt;'Dashboard Requirement hints'!$I$11,CCDATA[[#This Row],[Date]]&lt;'Dashboard Requirement hints'!$I$11+7)</f>
        <v>0</v>
      </c>
    </row>
    <row r="443" spans="1:11" x14ac:dyDescent="0.25">
      <c r="A443" s="7" t="s">
        <v>1337</v>
      </c>
      <c r="B443" s="4">
        <v>42393.697999999997</v>
      </c>
      <c r="C443" s="5" t="s">
        <v>1791</v>
      </c>
      <c r="D443" s="2" t="s">
        <v>1780</v>
      </c>
      <c r="E443" s="2" t="s">
        <v>1784</v>
      </c>
      <c r="F443" s="2" t="s">
        <v>1784</v>
      </c>
      <c r="G443" s="2">
        <v>47</v>
      </c>
      <c r="H443" s="6">
        <v>3.0835568707934234E-3</v>
      </c>
      <c r="I443" s="3">
        <v>3</v>
      </c>
      <c r="J443" s="11" t="e">
        <f>AND(CCDATA[[#This Row],[Date]]&gt;='Dashboard Requirement hints'!#REF!,CCDATA[[#This Row],[Date]]&lt;'Dashboard Requirement hints'!#REF!+7)</f>
        <v>#REF!</v>
      </c>
      <c r="K443" s="1" t="b">
        <f>AND(CCDATA[[#This Row],[Date]]&gt;'Dashboard Requirement hints'!$I$11,CCDATA[[#This Row],[Date]]&lt;'Dashboard Requirement hints'!$I$11+7)</f>
        <v>0</v>
      </c>
    </row>
    <row r="444" spans="1:11" x14ac:dyDescent="0.25">
      <c r="A444" s="7" t="s">
        <v>1334</v>
      </c>
      <c r="B444" s="4">
        <v>42393.667999999998</v>
      </c>
      <c r="C444" s="5" t="s">
        <v>1792</v>
      </c>
      <c r="D444" s="2" t="s">
        <v>1783</v>
      </c>
      <c r="E444" s="2" t="s">
        <v>1784</v>
      </c>
      <c r="F444" s="2" t="s">
        <v>1784</v>
      </c>
      <c r="G444" s="2">
        <v>68</v>
      </c>
      <c r="H444" s="6">
        <v>4.9672006097837955E-4</v>
      </c>
      <c r="I444" s="3">
        <v>1</v>
      </c>
      <c r="J444" s="11" t="e">
        <f>AND(CCDATA[[#This Row],[Date]]&gt;='Dashboard Requirement hints'!#REF!,CCDATA[[#This Row],[Date]]&lt;'Dashboard Requirement hints'!#REF!+7)</f>
        <v>#REF!</v>
      </c>
      <c r="K444" s="1" t="b">
        <f>AND(CCDATA[[#This Row],[Date]]&gt;'Dashboard Requirement hints'!$I$11,CCDATA[[#This Row],[Date]]&lt;'Dashboard Requirement hints'!$I$11+7)</f>
        <v>0</v>
      </c>
    </row>
    <row r="445" spans="1:11" x14ac:dyDescent="0.25">
      <c r="A445" s="7" t="s">
        <v>1335</v>
      </c>
      <c r="B445" s="4">
        <v>42393.667999999998</v>
      </c>
      <c r="C445" s="5" t="s">
        <v>1792</v>
      </c>
      <c r="D445" s="2" t="s">
        <v>1782</v>
      </c>
      <c r="E445" s="2" t="s">
        <v>1784</v>
      </c>
      <c r="F445" s="2" t="s">
        <v>1784</v>
      </c>
      <c r="G445" s="2">
        <v>43</v>
      </c>
      <c r="H445" s="6">
        <v>2.1978203383305394E-3</v>
      </c>
      <c r="I445" s="3">
        <v>3</v>
      </c>
      <c r="J445" s="11" t="e">
        <f>AND(CCDATA[[#This Row],[Date]]&gt;='Dashboard Requirement hints'!#REF!,CCDATA[[#This Row],[Date]]&lt;'Dashboard Requirement hints'!#REF!+7)</f>
        <v>#REF!</v>
      </c>
      <c r="K445" s="1" t="b">
        <f>AND(CCDATA[[#This Row],[Date]]&gt;'Dashboard Requirement hints'!$I$11,CCDATA[[#This Row],[Date]]&lt;'Dashboard Requirement hints'!$I$11+7)</f>
        <v>0</v>
      </c>
    </row>
    <row r="446" spans="1:11" x14ac:dyDescent="0.25">
      <c r="A446" s="7" t="s">
        <v>1332</v>
      </c>
      <c r="B446" s="4">
        <v>42393.665999999997</v>
      </c>
      <c r="C446" s="5" t="s">
        <v>1791</v>
      </c>
      <c r="D446" s="2" t="s">
        <v>1783</v>
      </c>
      <c r="E446" s="2" t="s">
        <v>1784</v>
      </c>
      <c r="F446" s="2" t="s">
        <v>1784</v>
      </c>
      <c r="G446" s="2">
        <v>53</v>
      </c>
      <c r="H446" s="6">
        <v>4.1740320878000566E-3</v>
      </c>
      <c r="I446" s="3">
        <v>4</v>
      </c>
      <c r="J446" s="11" t="e">
        <f>AND(CCDATA[[#This Row],[Date]]&gt;='Dashboard Requirement hints'!#REF!,CCDATA[[#This Row],[Date]]&lt;'Dashboard Requirement hints'!#REF!+7)</f>
        <v>#REF!</v>
      </c>
      <c r="K446" s="1" t="b">
        <f>AND(CCDATA[[#This Row],[Date]]&gt;'Dashboard Requirement hints'!$I$11,CCDATA[[#This Row],[Date]]&lt;'Dashboard Requirement hints'!$I$11+7)</f>
        <v>0</v>
      </c>
    </row>
    <row r="447" spans="1:11" x14ac:dyDescent="0.25">
      <c r="A447" s="7" t="s">
        <v>1333</v>
      </c>
      <c r="B447" s="4">
        <v>42393.665999999997</v>
      </c>
      <c r="C447" s="5" t="s">
        <v>1787</v>
      </c>
      <c r="D447" s="2" t="s">
        <v>1782</v>
      </c>
      <c r="E447" s="2" t="s">
        <v>1784</v>
      </c>
      <c r="F447" s="2" t="s">
        <v>1784</v>
      </c>
      <c r="G447" s="2">
        <v>37</v>
      </c>
      <c r="H447" s="6">
        <v>3.3438535634446507E-3</v>
      </c>
      <c r="I447" s="3">
        <v>2</v>
      </c>
      <c r="J447" s="11" t="e">
        <f>AND(CCDATA[[#This Row],[Date]]&gt;='Dashboard Requirement hints'!#REF!,CCDATA[[#This Row],[Date]]&lt;'Dashboard Requirement hints'!#REF!+7)</f>
        <v>#REF!</v>
      </c>
      <c r="K447" s="1" t="b">
        <f>AND(CCDATA[[#This Row],[Date]]&gt;'Dashboard Requirement hints'!$I$11,CCDATA[[#This Row],[Date]]&lt;'Dashboard Requirement hints'!$I$11+7)</f>
        <v>0</v>
      </c>
    </row>
    <row r="448" spans="1:11" x14ac:dyDescent="0.25">
      <c r="A448" s="7" t="s">
        <v>1330</v>
      </c>
      <c r="B448" s="4">
        <v>42393.659</v>
      </c>
      <c r="C448" s="5" t="s">
        <v>1790</v>
      </c>
      <c r="D448" s="2" t="s">
        <v>1779</v>
      </c>
      <c r="E448" s="2" t="s">
        <v>1784</v>
      </c>
      <c r="F448" s="2" t="s">
        <v>1784</v>
      </c>
      <c r="G448" s="2">
        <v>116</v>
      </c>
      <c r="H448" s="6">
        <v>2.5366096292049325E-3</v>
      </c>
      <c r="I448" s="3">
        <v>5</v>
      </c>
      <c r="J448" s="11" t="e">
        <f>AND(CCDATA[[#This Row],[Date]]&gt;='Dashboard Requirement hints'!#REF!,CCDATA[[#This Row],[Date]]&lt;'Dashboard Requirement hints'!#REF!+7)</f>
        <v>#REF!</v>
      </c>
      <c r="K448" s="1" t="b">
        <f>AND(CCDATA[[#This Row],[Date]]&gt;'Dashboard Requirement hints'!$I$11,CCDATA[[#This Row],[Date]]&lt;'Dashboard Requirement hints'!$I$11+7)</f>
        <v>0</v>
      </c>
    </row>
    <row r="449" spans="1:11" x14ac:dyDescent="0.25">
      <c r="A449" s="7" t="s">
        <v>1331</v>
      </c>
      <c r="B449" s="4">
        <v>42393.659</v>
      </c>
      <c r="C449" s="5" t="s">
        <v>1790</v>
      </c>
      <c r="D449" s="2" t="s">
        <v>1779</v>
      </c>
      <c r="E449" s="2" t="s">
        <v>1784</v>
      </c>
      <c r="F449" s="2" t="s">
        <v>1784</v>
      </c>
      <c r="G449" s="2">
        <v>14</v>
      </c>
      <c r="H449" s="6">
        <v>4.2923789765759428E-3</v>
      </c>
      <c r="I449" s="3">
        <v>5</v>
      </c>
      <c r="J449" s="11" t="e">
        <f>AND(CCDATA[[#This Row],[Date]]&gt;='Dashboard Requirement hints'!#REF!,CCDATA[[#This Row],[Date]]&lt;'Dashboard Requirement hints'!#REF!+7)</f>
        <v>#REF!</v>
      </c>
      <c r="K449" s="1" t="b">
        <f>AND(CCDATA[[#This Row],[Date]]&gt;'Dashboard Requirement hints'!$I$11,CCDATA[[#This Row],[Date]]&lt;'Dashboard Requirement hints'!$I$11+7)</f>
        <v>0</v>
      </c>
    </row>
    <row r="450" spans="1:11" x14ac:dyDescent="0.25">
      <c r="A450" s="7" t="s">
        <v>1328</v>
      </c>
      <c r="B450" s="4">
        <v>42393.616000000002</v>
      </c>
      <c r="C450" s="5" t="s">
        <v>1788</v>
      </c>
      <c r="D450" s="2" t="s">
        <v>1780</v>
      </c>
      <c r="E450" s="2" t="s">
        <v>1784</v>
      </c>
      <c r="F450" s="2" t="s">
        <v>1784</v>
      </c>
      <c r="G450" s="2">
        <v>96</v>
      </c>
      <c r="H450" s="6">
        <v>3.1247235427577453E-3</v>
      </c>
      <c r="I450" s="3">
        <v>2</v>
      </c>
      <c r="J450" s="11" t="e">
        <f>AND(CCDATA[[#This Row],[Date]]&gt;='Dashboard Requirement hints'!#REF!,CCDATA[[#This Row],[Date]]&lt;'Dashboard Requirement hints'!#REF!+7)</f>
        <v>#REF!</v>
      </c>
      <c r="K450" s="1" t="b">
        <f>AND(CCDATA[[#This Row],[Date]]&gt;'Dashboard Requirement hints'!$I$11,CCDATA[[#This Row],[Date]]&lt;'Dashboard Requirement hints'!$I$11+7)</f>
        <v>0</v>
      </c>
    </row>
    <row r="451" spans="1:11" x14ac:dyDescent="0.25">
      <c r="A451" s="7" t="s">
        <v>1329</v>
      </c>
      <c r="B451" s="4">
        <v>42393.616000000002</v>
      </c>
      <c r="C451" s="5" t="s">
        <v>1792</v>
      </c>
      <c r="D451" s="2" t="s">
        <v>1782</v>
      </c>
      <c r="E451" s="2" t="s">
        <v>1784</v>
      </c>
      <c r="F451" s="2" t="s">
        <v>1785</v>
      </c>
      <c r="G451" s="2">
        <v>110</v>
      </c>
      <c r="H451" s="6">
        <v>3.509398080214398E-3</v>
      </c>
      <c r="I451" s="3">
        <v>5</v>
      </c>
      <c r="J451" s="11" t="e">
        <f>AND(CCDATA[[#This Row],[Date]]&gt;='Dashboard Requirement hints'!#REF!,CCDATA[[#This Row],[Date]]&lt;'Dashboard Requirement hints'!#REF!+7)</f>
        <v>#REF!</v>
      </c>
      <c r="K451" s="1" t="b">
        <f>AND(CCDATA[[#This Row],[Date]]&gt;'Dashboard Requirement hints'!$I$11,CCDATA[[#This Row],[Date]]&lt;'Dashboard Requirement hints'!$I$11+7)</f>
        <v>0</v>
      </c>
    </row>
    <row r="452" spans="1:11" x14ac:dyDescent="0.25">
      <c r="A452" s="7" t="s">
        <v>1326</v>
      </c>
      <c r="B452" s="4">
        <v>42393.614999999998</v>
      </c>
      <c r="C452" s="5" t="s">
        <v>1787</v>
      </c>
      <c r="D452" s="2" t="s">
        <v>1780</v>
      </c>
      <c r="E452" s="2" t="s">
        <v>1784</v>
      </c>
      <c r="F452" s="2" t="s">
        <v>1784</v>
      </c>
      <c r="G452" s="2">
        <v>76</v>
      </c>
      <c r="H452" s="6">
        <v>7.9401805261023644E-4</v>
      </c>
      <c r="I452" s="3">
        <v>3</v>
      </c>
      <c r="J452" s="11" t="e">
        <f>AND(CCDATA[[#This Row],[Date]]&gt;='Dashboard Requirement hints'!#REF!,CCDATA[[#This Row],[Date]]&lt;'Dashboard Requirement hints'!#REF!+7)</f>
        <v>#REF!</v>
      </c>
      <c r="K452" s="1" t="b">
        <f>AND(CCDATA[[#This Row],[Date]]&gt;'Dashboard Requirement hints'!$I$11,CCDATA[[#This Row],[Date]]&lt;'Dashboard Requirement hints'!$I$11+7)</f>
        <v>0</v>
      </c>
    </row>
    <row r="453" spans="1:11" x14ac:dyDescent="0.25">
      <c r="A453" s="7" t="s">
        <v>1327</v>
      </c>
      <c r="B453" s="4">
        <v>42393.614999999998</v>
      </c>
      <c r="C453" s="5" t="s">
        <v>1794</v>
      </c>
      <c r="D453" s="2" t="s">
        <v>1780</v>
      </c>
      <c r="E453" s="2" t="s">
        <v>1784</v>
      </c>
      <c r="F453" s="2" t="s">
        <v>1784</v>
      </c>
      <c r="G453" s="2">
        <v>124</v>
      </c>
      <c r="H453" s="6">
        <v>2.1921959673447621E-3</v>
      </c>
      <c r="I453" s="3">
        <v>2</v>
      </c>
      <c r="J453" s="11" t="e">
        <f>AND(CCDATA[[#This Row],[Date]]&gt;='Dashboard Requirement hints'!#REF!,CCDATA[[#This Row],[Date]]&lt;'Dashboard Requirement hints'!#REF!+7)</f>
        <v>#REF!</v>
      </c>
      <c r="K453" s="1" t="b">
        <f>AND(CCDATA[[#This Row],[Date]]&gt;'Dashboard Requirement hints'!$I$11,CCDATA[[#This Row],[Date]]&lt;'Dashboard Requirement hints'!$I$11+7)</f>
        <v>0</v>
      </c>
    </row>
    <row r="454" spans="1:11" x14ac:dyDescent="0.25">
      <c r="A454" s="7" t="s">
        <v>1324</v>
      </c>
      <c r="B454" s="4">
        <v>42393.593999999997</v>
      </c>
      <c r="C454" s="5" t="s">
        <v>1794</v>
      </c>
      <c r="D454" s="2" t="s">
        <v>1780</v>
      </c>
      <c r="E454" s="2" t="s">
        <v>1784</v>
      </c>
      <c r="F454" s="2" t="s">
        <v>1784</v>
      </c>
      <c r="G454" s="2">
        <v>28</v>
      </c>
      <c r="H454" s="6">
        <v>2.6587353025208657E-3</v>
      </c>
      <c r="I454" s="3">
        <v>5</v>
      </c>
      <c r="J454" s="11" t="e">
        <f>AND(CCDATA[[#This Row],[Date]]&gt;='Dashboard Requirement hints'!#REF!,CCDATA[[#This Row],[Date]]&lt;'Dashboard Requirement hints'!#REF!+7)</f>
        <v>#REF!</v>
      </c>
      <c r="K454" s="1" t="b">
        <f>AND(CCDATA[[#This Row],[Date]]&gt;'Dashboard Requirement hints'!$I$11,CCDATA[[#This Row],[Date]]&lt;'Dashboard Requirement hints'!$I$11+7)</f>
        <v>0</v>
      </c>
    </row>
    <row r="455" spans="1:11" x14ac:dyDescent="0.25">
      <c r="A455" s="7" t="s">
        <v>1325</v>
      </c>
      <c r="B455" s="4">
        <v>42393.593999999997</v>
      </c>
      <c r="C455" s="5" t="s">
        <v>1790</v>
      </c>
      <c r="D455" s="2" t="s">
        <v>1780</v>
      </c>
      <c r="E455" s="2" t="s">
        <v>1784</v>
      </c>
      <c r="F455" s="2" t="s">
        <v>1784</v>
      </c>
      <c r="G455" s="2">
        <v>46</v>
      </c>
      <c r="H455" s="6">
        <v>3.2721261115591653E-3</v>
      </c>
      <c r="I455" s="3">
        <v>1</v>
      </c>
      <c r="J455" s="11" t="e">
        <f>AND(CCDATA[[#This Row],[Date]]&gt;='Dashboard Requirement hints'!#REF!,CCDATA[[#This Row],[Date]]&lt;'Dashboard Requirement hints'!#REF!+7)</f>
        <v>#REF!</v>
      </c>
      <c r="K455" s="1" t="b">
        <f>AND(CCDATA[[#This Row],[Date]]&gt;'Dashboard Requirement hints'!$I$11,CCDATA[[#This Row],[Date]]&lt;'Dashboard Requirement hints'!$I$11+7)</f>
        <v>0</v>
      </c>
    </row>
    <row r="456" spans="1:11" x14ac:dyDescent="0.25">
      <c r="A456" s="7" t="s">
        <v>1322</v>
      </c>
      <c r="B456" s="4">
        <v>42393.550999999999</v>
      </c>
      <c r="C456" s="5" t="s">
        <v>1790</v>
      </c>
      <c r="D456" s="2" t="s">
        <v>1782</v>
      </c>
      <c r="E456" s="2" t="s">
        <v>1784</v>
      </c>
      <c r="F456" s="2" t="s">
        <v>1784</v>
      </c>
      <c r="G456" s="2">
        <v>33</v>
      </c>
      <c r="H456" s="6">
        <v>2.1523227315100148E-3</v>
      </c>
      <c r="I456" s="3">
        <v>2</v>
      </c>
      <c r="J456" s="11" t="e">
        <f>AND(CCDATA[[#This Row],[Date]]&gt;='Dashboard Requirement hints'!#REF!,CCDATA[[#This Row],[Date]]&lt;'Dashboard Requirement hints'!#REF!+7)</f>
        <v>#REF!</v>
      </c>
      <c r="K456" s="1" t="b">
        <f>AND(CCDATA[[#This Row],[Date]]&gt;'Dashboard Requirement hints'!$I$11,CCDATA[[#This Row],[Date]]&lt;'Dashboard Requirement hints'!$I$11+7)</f>
        <v>0</v>
      </c>
    </row>
    <row r="457" spans="1:11" x14ac:dyDescent="0.25">
      <c r="A457" s="7" t="s">
        <v>1323</v>
      </c>
      <c r="B457" s="4">
        <v>42393.550999999999</v>
      </c>
      <c r="C457" s="5" t="s">
        <v>1787</v>
      </c>
      <c r="D457" s="2" t="s">
        <v>1780</v>
      </c>
      <c r="E457" s="2" t="s">
        <v>1784</v>
      </c>
      <c r="F457" s="2" t="s">
        <v>1784</v>
      </c>
      <c r="G457" s="2">
        <v>113</v>
      </c>
      <c r="H457" s="6">
        <v>4.2119071073966922E-3</v>
      </c>
      <c r="I457" s="3">
        <v>3</v>
      </c>
      <c r="J457" s="11" t="e">
        <f>AND(CCDATA[[#This Row],[Date]]&gt;='Dashboard Requirement hints'!#REF!,CCDATA[[#This Row],[Date]]&lt;'Dashboard Requirement hints'!#REF!+7)</f>
        <v>#REF!</v>
      </c>
      <c r="K457" s="1" t="b">
        <f>AND(CCDATA[[#This Row],[Date]]&gt;'Dashboard Requirement hints'!$I$11,CCDATA[[#This Row],[Date]]&lt;'Dashboard Requirement hints'!$I$11+7)</f>
        <v>0</v>
      </c>
    </row>
    <row r="458" spans="1:11" x14ac:dyDescent="0.25">
      <c r="A458" s="7" t="s">
        <v>1320</v>
      </c>
      <c r="B458" s="4">
        <v>42393.542000000001</v>
      </c>
      <c r="C458" s="5" t="s">
        <v>1793</v>
      </c>
      <c r="D458" s="2" t="s">
        <v>1782</v>
      </c>
      <c r="E458" s="2" t="s">
        <v>1784</v>
      </c>
      <c r="F458" s="2" t="s">
        <v>1784</v>
      </c>
      <c r="G458" s="2">
        <v>102</v>
      </c>
      <c r="H458" s="6">
        <v>2.76847599835382E-3</v>
      </c>
      <c r="I458" s="3">
        <v>4</v>
      </c>
      <c r="J458" s="11" t="e">
        <f>AND(CCDATA[[#This Row],[Date]]&gt;='Dashboard Requirement hints'!#REF!,CCDATA[[#This Row],[Date]]&lt;'Dashboard Requirement hints'!#REF!+7)</f>
        <v>#REF!</v>
      </c>
      <c r="K458" s="1" t="b">
        <f>AND(CCDATA[[#This Row],[Date]]&gt;'Dashboard Requirement hints'!$I$11,CCDATA[[#This Row],[Date]]&lt;'Dashboard Requirement hints'!$I$11+7)</f>
        <v>0</v>
      </c>
    </row>
    <row r="459" spans="1:11" x14ac:dyDescent="0.25">
      <c r="A459" s="7" t="s">
        <v>1321</v>
      </c>
      <c r="B459" s="4">
        <v>42393.542000000001</v>
      </c>
      <c r="C459" s="5" t="s">
        <v>1787</v>
      </c>
      <c r="D459" s="2" t="s">
        <v>1779</v>
      </c>
      <c r="E459" s="2" t="s">
        <v>1784</v>
      </c>
      <c r="F459" s="2" t="s">
        <v>1784</v>
      </c>
      <c r="G459" s="2">
        <v>19</v>
      </c>
      <c r="H459" s="6">
        <v>3.9750426014229625E-3</v>
      </c>
      <c r="I459" s="3">
        <v>4</v>
      </c>
      <c r="J459" s="11" t="e">
        <f>AND(CCDATA[[#This Row],[Date]]&gt;='Dashboard Requirement hints'!#REF!,CCDATA[[#This Row],[Date]]&lt;'Dashboard Requirement hints'!#REF!+7)</f>
        <v>#REF!</v>
      </c>
      <c r="K459" s="1" t="b">
        <f>AND(CCDATA[[#This Row],[Date]]&gt;'Dashboard Requirement hints'!$I$11,CCDATA[[#This Row],[Date]]&lt;'Dashboard Requirement hints'!$I$11+7)</f>
        <v>0</v>
      </c>
    </row>
    <row r="460" spans="1:11" x14ac:dyDescent="0.25">
      <c r="A460" s="7" t="s">
        <v>1318</v>
      </c>
      <c r="B460" s="4">
        <v>42393.517999999996</v>
      </c>
      <c r="C460" s="5" t="s">
        <v>1793</v>
      </c>
      <c r="D460" s="2" t="s">
        <v>1782</v>
      </c>
      <c r="E460" s="2" t="s">
        <v>1784</v>
      </c>
      <c r="F460" s="2" t="s">
        <v>1785</v>
      </c>
      <c r="G460" s="2">
        <v>61</v>
      </c>
      <c r="H460" s="6">
        <v>4.8922004895433902E-4</v>
      </c>
      <c r="I460" s="3">
        <v>5</v>
      </c>
      <c r="J460" s="11" t="e">
        <f>AND(CCDATA[[#This Row],[Date]]&gt;='Dashboard Requirement hints'!#REF!,CCDATA[[#This Row],[Date]]&lt;'Dashboard Requirement hints'!#REF!+7)</f>
        <v>#REF!</v>
      </c>
      <c r="K460" s="1" t="b">
        <f>AND(CCDATA[[#This Row],[Date]]&gt;'Dashboard Requirement hints'!$I$11,CCDATA[[#This Row],[Date]]&lt;'Dashboard Requirement hints'!$I$11+7)</f>
        <v>0</v>
      </c>
    </row>
    <row r="461" spans="1:11" x14ac:dyDescent="0.25">
      <c r="A461" s="7" t="s">
        <v>1319</v>
      </c>
      <c r="B461" s="4">
        <v>42393.517999999996</v>
      </c>
      <c r="C461" s="5" t="s">
        <v>1789</v>
      </c>
      <c r="D461" s="2" t="s">
        <v>1779</v>
      </c>
      <c r="E461" s="2" t="s">
        <v>1784</v>
      </c>
      <c r="F461" s="2" t="s">
        <v>1784</v>
      </c>
      <c r="G461" s="2">
        <v>51</v>
      </c>
      <c r="H461" s="6">
        <v>4.6759911842826777E-3</v>
      </c>
      <c r="I461" s="3">
        <v>3</v>
      </c>
      <c r="J461" s="11" t="e">
        <f>AND(CCDATA[[#This Row],[Date]]&gt;='Dashboard Requirement hints'!#REF!,CCDATA[[#This Row],[Date]]&lt;'Dashboard Requirement hints'!#REF!+7)</f>
        <v>#REF!</v>
      </c>
      <c r="K461" s="1" t="b">
        <f>AND(CCDATA[[#This Row],[Date]]&gt;'Dashboard Requirement hints'!$I$11,CCDATA[[#This Row],[Date]]&lt;'Dashboard Requirement hints'!$I$11+7)</f>
        <v>0</v>
      </c>
    </row>
    <row r="462" spans="1:11" x14ac:dyDescent="0.25">
      <c r="A462" s="7" t="s">
        <v>1316</v>
      </c>
      <c r="B462" s="4">
        <v>42393.514999999999</v>
      </c>
      <c r="C462" s="5" t="s">
        <v>1791</v>
      </c>
      <c r="D462" s="2" t="s">
        <v>1781</v>
      </c>
      <c r="E462" s="2" t="s">
        <v>1784</v>
      </c>
      <c r="F462" s="2" t="s">
        <v>1784</v>
      </c>
      <c r="G462" s="2">
        <v>112</v>
      </c>
      <c r="H462" s="6">
        <v>2.5805908459772433E-3</v>
      </c>
      <c r="I462" s="3">
        <v>3</v>
      </c>
      <c r="J462" s="11" t="e">
        <f>AND(CCDATA[[#This Row],[Date]]&gt;='Dashboard Requirement hints'!#REF!,CCDATA[[#This Row],[Date]]&lt;'Dashboard Requirement hints'!#REF!+7)</f>
        <v>#REF!</v>
      </c>
      <c r="K462" s="1" t="b">
        <f>AND(CCDATA[[#This Row],[Date]]&gt;'Dashboard Requirement hints'!$I$11,CCDATA[[#This Row],[Date]]&lt;'Dashboard Requirement hints'!$I$11+7)</f>
        <v>0</v>
      </c>
    </row>
    <row r="463" spans="1:11" x14ac:dyDescent="0.25">
      <c r="A463" s="7" t="s">
        <v>1317</v>
      </c>
      <c r="B463" s="4">
        <v>42393.514999999999</v>
      </c>
      <c r="C463" s="5" t="s">
        <v>1794</v>
      </c>
      <c r="D463" s="2" t="s">
        <v>1782</v>
      </c>
      <c r="E463" s="2" t="s">
        <v>1784</v>
      </c>
      <c r="F463" s="2" t="s">
        <v>1784</v>
      </c>
      <c r="G463" s="2">
        <v>58</v>
      </c>
      <c r="H463" s="6">
        <v>2.9927608338907513E-3</v>
      </c>
      <c r="I463" s="3">
        <v>4</v>
      </c>
      <c r="J463" s="11" t="e">
        <f>AND(CCDATA[[#This Row],[Date]]&gt;='Dashboard Requirement hints'!#REF!,CCDATA[[#This Row],[Date]]&lt;'Dashboard Requirement hints'!#REF!+7)</f>
        <v>#REF!</v>
      </c>
      <c r="K463" s="1" t="b">
        <f>AND(CCDATA[[#This Row],[Date]]&gt;'Dashboard Requirement hints'!$I$11,CCDATA[[#This Row],[Date]]&lt;'Dashboard Requirement hints'!$I$11+7)</f>
        <v>0</v>
      </c>
    </row>
    <row r="464" spans="1:11" x14ac:dyDescent="0.25">
      <c r="A464" s="7" t="s">
        <v>1314</v>
      </c>
      <c r="B464" s="4">
        <v>42393.487999999998</v>
      </c>
      <c r="C464" s="5" t="s">
        <v>1789</v>
      </c>
      <c r="D464" s="2" t="s">
        <v>1780</v>
      </c>
      <c r="E464" s="2" t="s">
        <v>1784</v>
      </c>
      <c r="F464" s="2" t="s">
        <v>1784</v>
      </c>
      <c r="G464" s="2">
        <v>41</v>
      </c>
      <c r="H464" s="6">
        <v>2.7069069018262138E-3</v>
      </c>
      <c r="I464" s="3">
        <v>4</v>
      </c>
      <c r="J464" s="11" t="e">
        <f>AND(CCDATA[[#This Row],[Date]]&gt;='Dashboard Requirement hints'!#REF!,CCDATA[[#This Row],[Date]]&lt;'Dashboard Requirement hints'!#REF!+7)</f>
        <v>#REF!</v>
      </c>
      <c r="K464" s="1" t="b">
        <f>AND(CCDATA[[#This Row],[Date]]&gt;'Dashboard Requirement hints'!$I$11,CCDATA[[#This Row],[Date]]&lt;'Dashboard Requirement hints'!$I$11+7)</f>
        <v>0</v>
      </c>
    </row>
    <row r="465" spans="1:11" x14ac:dyDescent="0.25">
      <c r="A465" s="7" t="s">
        <v>1315</v>
      </c>
      <c r="B465" s="4">
        <v>42393.487999999998</v>
      </c>
      <c r="C465" s="5" t="s">
        <v>1792</v>
      </c>
      <c r="D465" s="2" t="s">
        <v>1781</v>
      </c>
      <c r="E465" s="2" t="s">
        <v>1784</v>
      </c>
      <c r="F465" s="2" t="s">
        <v>1784</v>
      </c>
      <c r="G465" s="2">
        <v>81</v>
      </c>
      <c r="H465" s="6">
        <v>4.3904565714062626E-3</v>
      </c>
      <c r="I465" s="3">
        <v>3</v>
      </c>
      <c r="J465" s="11" t="e">
        <f>AND(CCDATA[[#This Row],[Date]]&gt;='Dashboard Requirement hints'!#REF!,CCDATA[[#This Row],[Date]]&lt;'Dashboard Requirement hints'!#REF!+7)</f>
        <v>#REF!</v>
      </c>
      <c r="K465" s="1" t="b">
        <f>AND(CCDATA[[#This Row],[Date]]&gt;'Dashboard Requirement hints'!$I$11,CCDATA[[#This Row],[Date]]&lt;'Dashboard Requirement hints'!$I$11+7)</f>
        <v>0</v>
      </c>
    </row>
    <row r="466" spans="1:11" x14ac:dyDescent="0.25">
      <c r="A466" s="7" t="s">
        <v>1312</v>
      </c>
      <c r="B466" s="4">
        <v>42393.466</v>
      </c>
      <c r="C466" s="5" t="s">
        <v>1790</v>
      </c>
      <c r="D466" s="2" t="s">
        <v>1781</v>
      </c>
      <c r="E466" s="2" t="s">
        <v>1784</v>
      </c>
      <c r="F466" s="2" t="s">
        <v>1784</v>
      </c>
      <c r="G466" s="2">
        <v>61</v>
      </c>
      <c r="H466" s="6">
        <v>2.1449270974159738E-3</v>
      </c>
      <c r="I466" s="3">
        <v>3</v>
      </c>
      <c r="J466" s="11" t="e">
        <f>AND(CCDATA[[#This Row],[Date]]&gt;='Dashboard Requirement hints'!#REF!,CCDATA[[#This Row],[Date]]&lt;'Dashboard Requirement hints'!#REF!+7)</f>
        <v>#REF!</v>
      </c>
      <c r="K466" s="1" t="b">
        <f>AND(CCDATA[[#This Row],[Date]]&gt;'Dashboard Requirement hints'!$I$11,CCDATA[[#This Row],[Date]]&lt;'Dashboard Requirement hints'!$I$11+7)</f>
        <v>0</v>
      </c>
    </row>
    <row r="467" spans="1:11" x14ac:dyDescent="0.25">
      <c r="A467" s="7" t="s">
        <v>1313</v>
      </c>
      <c r="B467" s="4">
        <v>42393.466</v>
      </c>
      <c r="C467" s="5" t="s">
        <v>1794</v>
      </c>
      <c r="D467" s="2" t="s">
        <v>1782</v>
      </c>
      <c r="E467" s="2" t="s">
        <v>1784</v>
      </c>
      <c r="F467" s="2" t="s">
        <v>1784</v>
      </c>
      <c r="G467" s="2">
        <v>55</v>
      </c>
      <c r="H467" s="6">
        <v>4.5157805634114031E-3</v>
      </c>
      <c r="I467" s="3">
        <v>1</v>
      </c>
      <c r="J467" s="11" t="e">
        <f>AND(CCDATA[[#This Row],[Date]]&gt;='Dashboard Requirement hints'!#REF!,CCDATA[[#This Row],[Date]]&lt;'Dashboard Requirement hints'!#REF!+7)</f>
        <v>#REF!</v>
      </c>
      <c r="K467" s="1" t="b">
        <f>AND(CCDATA[[#This Row],[Date]]&gt;'Dashboard Requirement hints'!$I$11,CCDATA[[#This Row],[Date]]&lt;'Dashboard Requirement hints'!$I$11+7)</f>
        <v>0</v>
      </c>
    </row>
    <row r="468" spans="1:11" x14ac:dyDescent="0.25">
      <c r="A468" s="7" t="s">
        <v>1310</v>
      </c>
      <c r="B468" s="4">
        <v>42393.438999999998</v>
      </c>
      <c r="C468" s="5" t="s">
        <v>1787</v>
      </c>
      <c r="D468" s="2" t="s">
        <v>1783</v>
      </c>
      <c r="E468" s="2" t="s">
        <v>1784</v>
      </c>
      <c r="F468" s="2" t="s">
        <v>1784</v>
      </c>
      <c r="G468" s="2">
        <v>125</v>
      </c>
      <c r="H468" s="6">
        <v>3.5905433492498226E-4</v>
      </c>
      <c r="I468" s="3">
        <v>3</v>
      </c>
      <c r="J468" s="11" t="e">
        <f>AND(CCDATA[[#This Row],[Date]]&gt;='Dashboard Requirement hints'!#REF!,CCDATA[[#This Row],[Date]]&lt;'Dashboard Requirement hints'!#REF!+7)</f>
        <v>#REF!</v>
      </c>
      <c r="K468" s="1" t="b">
        <f>AND(CCDATA[[#This Row],[Date]]&gt;'Dashboard Requirement hints'!$I$11,CCDATA[[#This Row],[Date]]&lt;'Dashboard Requirement hints'!$I$11+7)</f>
        <v>0</v>
      </c>
    </row>
    <row r="469" spans="1:11" x14ac:dyDescent="0.25">
      <c r="A469" s="7" t="s">
        <v>1311</v>
      </c>
      <c r="B469" s="4">
        <v>42393.438999999998</v>
      </c>
      <c r="C469" s="5" t="s">
        <v>1789</v>
      </c>
      <c r="D469" s="2" t="s">
        <v>1781</v>
      </c>
      <c r="E469" s="2" t="s">
        <v>1785</v>
      </c>
      <c r="F469" s="2" t="s">
        <v>1785</v>
      </c>
      <c r="G469" s="2" t="s">
        <v>1786</v>
      </c>
      <c r="H469" s="6" t="s">
        <v>1786</v>
      </c>
      <c r="I469" s="3" t="s">
        <v>1786</v>
      </c>
      <c r="J469" s="11" t="e">
        <f>AND(CCDATA[[#This Row],[Date]]&gt;='Dashboard Requirement hints'!#REF!,CCDATA[[#This Row],[Date]]&lt;'Dashboard Requirement hints'!#REF!+7)</f>
        <v>#REF!</v>
      </c>
      <c r="K469" s="1" t="b">
        <f>AND(CCDATA[[#This Row],[Date]]&gt;'Dashboard Requirement hints'!$I$11,CCDATA[[#This Row],[Date]]&lt;'Dashboard Requirement hints'!$I$11+7)</f>
        <v>0</v>
      </c>
    </row>
    <row r="470" spans="1:11" x14ac:dyDescent="0.25">
      <c r="A470" s="7" t="s">
        <v>1308</v>
      </c>
      <c r="B470" s="4">
        <v>42393.436999999998</v>
      </c>
      <c r="C470" s="5" t="s">
        <v>1793</v>
      </c>
      <c r="D470" s="2" t="s">
        <v>1779</v>
      </c>
      <c r="E470" s="2" t="s">
        <v>1784</v>
      </c>
      <c r="F470" s="2" t="s">
        <v>1784</v>
      </c>
      <c r="G470" s="2">
        <v>16</v>
      </c>
      <c r="H470" s="6">
        <v>3.1842410527543733E-3</v>
      </c>
      <c r="I470" s="3">
        <v>4</v>
      </c>
      <c r="J470" s="11" t="e">
        <f>AND(CCDATA[[#This Row],[Date]]&gt;='Dashboard Requirement hints'!#REF!,CCDATA[[#This Row],[Date]]&lt;'Dashboard Requirement hints'!#REF!+7)</f>
        <v>#REF!</v>
      </c>
      <c r="K470" s="1" t="b">
        <f>AND(CCDATA[[#This Row],[Date]]&gt;'Dashboard Requirement hints'!$I$11,CCDATA[[#This Row],[Date]]&lt;'Dashboard Requirement hints'!$I$11+7)</f>
        <v>0</v>
      </c>
    </row>
    <row r="471" spans="1:11" x14ac:dyDescent="0.25">
      <c r="A471" s="7" t="s">
        <v>1309</v>
      </c>
      <c r="B471" s="4">
        <v>42393.436999999998</v>
      </c>
      <c r="C471" s="5" t="s">
        <v>1788</v>
      </c>
      <c r="D471" s="2" t="s">
        <v>1783</v>
      </c>
      <c r="E471" s="2" t="s">
        <v>1785</v>
      </c>
      <c r="F471" s="2" t="s">
        <v>1785</v>
      </c>
      <c r="G471" s="2" t="s">
        <v>1786</v>
      </c>
      <c r="H471" s="6" t="s">
        <v>1786</v>
      </c>
      <c r="I471" s="3" t="s">
        <v>1786</v>
      </c>
      <c r="J471" s="11" t="e">
        <f>AND(CCDATA[[#This Row],[Date]]&gt;='Dashboard Requirement hints'!#REF!,CCDATA[[#This Row],[Date]]&lt;'Dashboard Requirement hints'!#REF!+7)</f>
        <v>#REF!</v>
      </c>
      <c r="K471" s="1" t="b">
        <f>AND(CCDATA[[#This Row],[Date]]&gt;'Dashboard Requirement hints'!$I$11,CCDATA[[#This Row],[Date]]&lt;'Dashboard Requirement hints'!$I$11+7)</f>
        <v>0</v>
      </c>
    </row>
    <row r="472" spans="1:11" x14ac:dyDescent="0.25">
      <c r="A472" s="7" t="s">
        <v>1304</v>
      </c>
      <c r="B472" s="4">
        <v>42393.42</v>
      </c>
      <c r="C472" s="5" t="s">
        <v>1788</v>
      </c>
      <c r="D472" s="2" t="s">
        <v>1782</v>
      </c>
      <c r="E472" s="2" t="s">
        <v>1784</v>
      </c>
      <c r="F472" s="2" t="s">
        <v>1784</v>
      </c>
      <c r="G472" s="2">
        <v>72</v>
      </c>
      <c r="H472" s="6">
        <v>3.6001142169410981E-3</v>
      </c>
      <c r="I472" s="3">
        <v>5</v>
      </c>
      <c r="J472" s="11" t="e">
        <f>AND(CCDATA[[#This Row],[Date]]&gt;='Dashboard Requirement hints'!#REF!,CCDATA[[#This Row],[Date]]&lt;'Dashboard Requirement hints'!#REF!+7)</f>
        <v>#REF!</v>
      </c>
      <c r="K472" s="1" t="b">
        <f>AND(CCDATA[[#This Row],[Date]]&gt;'Dashboard Requirement hints'!$I$11,CCDATA[[#This Row],[Date]]&lt;'Dashboard Requirement hints'!$I$11+7)</f>
        <v>0</v>
      </c>
    </row>
    <row r="473" spans="1:11" x14ac:dyDescent="0.25">
      <c r="A473" s="7" t="s">
        <v>1305</v>
      </c>
      <c r="B473" s="4">
        <v>42393.42</v>
      </c>
      <c r="C473" s="5" t="s">
        <v>1793</v>
      </c>
      <c r="D473" s="2" t="s">
        <v>1780</v>
      </c>
      <c r="E473" s="2" t="s">
        <v>1785</v>
      </c>
      <c r="F473" s="2" t="s">
        <v>1785</v>
      </c>
      <c r="G473" s="2" t="s">
        <v>1786</v>
      </c>
      <c r="H473" s="6" t="s">
        <v>1786</v>
      </c>
      <c r="I473" s="3" t="s">
        <v>1786</v>
      </c>
      <c r="J473" s="11" t="e">
        <f>AND(CCDATA[[#This Row],[Date]]&gt;='Dashboard Requirement hints'!#REF!,CCDATA[[#This Row],[Date]]&lt;'Dashboard Requirement hints'!#REF!+7)</f>
        <v>#REF!</v>
      </c>
      <c r="K473" s="1" t="b">
        <f>AND(CCDATA[[#This Row],[Date]]&gt;'Dashboard Requirement hints'!$I$11,CCDATA[[#This Row],[Date]]&lt;'Dashboard Requirement hints'!$I$11+7)</f>
        <v>0</v>
      </c>
    </row>
    <row r="474" spans="1:11" x14ac:dyDescent="0.25">
      <c r="A474" s="7" t="s">
        <v>1306</v>
      </c>
      <c r="B474" s="4">
        <v>42393.42</v>
      </c>
      <c r="C474" s="5" t="s">
        <v>1791</v>
      </c>
      <c r="D474" s="2" t="s">
        <v>1781</v>
      </c>
      <c r="E474" s="2" t="s">
        <v>1784</v>
      </c>
      <c r="F474" s="2" t="s">
        <v>1785</v>
      </c>
      <c r="G474" s="2">
        <v>28</v>
      </c>
      <c r="H474" s="6">
        <v>6.0496626768700155E-4</v>
      </c>
      <c r="I474" s="3">
        <v>4</v>
      </c>
      <c r="J474" s="11" t="e">
        <f>AND(CCDATA[[#This Row],[Date]]&gt;='Dashboard Requirement hints'!#REF!,CCDATA[[#This Row],[Date]]&lt;'Dashboard Requirement hints'!#REF!+7)</f>
        <v>#REF!</v>
      </c>
      <c r="K474" s="1" t="b">
        <f>AND(CCDATA[[#This Row],[Date]]&gt;'Dashboard Requirement hints'!$I$11,CCDATA[[#This Row],[Date]]&lt;'Dashboard Requirement hints'!$I$11+7)</f>
        <v>0</v>
      </c>
    </row>
    <row r="475" spans="1:11" x14ac:dyDescent="0.25">
      <c r="A475" s="7" t="s">
        <v>1307</v>
      </c>
      <c r="B475" s="4">
        <v>42393.42</v>
      </c>
      <c r="C475" s="5" t="s">
        <v>1790</v>
      </c>
      <c r="D475" s="2" t="s">
        <v>1782</v>
      </c>
      <c r="E475" s="2" t="s">
        <v>1784</v>
      </c>
      <c r="F475" s="2" t="s">
        <v>1784</v>
      </c>
      <c r="G475" s="2">
        <v>124</v>
      </c>
      <c r="H475" s="6">
        <v>2.2342946168752973E-3</v>
      </c>
      <c r="I475" s="3">
        <v>4</v>
      </c>
      <c r="J475" s="11" t="e">
        <f>AND(CCDATA[[#This Row],[Date]]&gt;='Dashboard Requirement hints'!#REF!,CCDATA[[#This Row],[Date]]&lt;'Dashboard Requirement hints'!#REF!+7)</f>
        <v>#REF!</v>
      </c>
      <c r="K475" s="1" t="b">
        <f>AND(CCDATA[[#This Row],[Date]]&gt;'Dashboard Requirement hints'!$I$11,CCDATA[[#This Row],[Date]]&lt;'Dashboard Requirement hints'!$I$11+7)</f>
        <v>0</v>
      </c>
    </row>
    <row r="476" spans="1:11" x14ac:dyDescent="0.25">
      <c r="A476" s="7" t="s">
        <v>1302</v>
      </c>
      <c r="B476" s="4">
        <v>42393.419000000002</v>
      </c>
      <c r="C476" s="5" t="s">
        <v>1792</v>
      </c>
      <c r="D476" s="2" t="s">
        <v>1783</v>
      </c>
      <c r="E476" s="2" t="s">
        <v>1784</v>
      </c>
      <c r="F476" s="2" t="s">
        <v>1784</v>
      </c>
      <c r="G476" s="2">
        <v>104</v>
      </c>
      <c r="H476" s="6">
        <v>3.8817325180107117E-3</v>
      </c>
      <c r="I476" s="3">
        <v>2</v>
      </c>
      <c r="J476" s="11" t="e">
        <f>AND(CCDATA[[#This Row],[Date]]&gt;='Dashboard Requirement hints'!#REF!,CCDATA[[#This Row],[Date]]&lt;'Dashboard Requirement hints'!#REF!+7)</f>
        <v>#REF!</v>
      </c>
      <c r="K476" s="1" t="b">
        <f>AND(CCDATA[[#This Row],[Date]]&gt;'Dashboard Requirement hints'!$I$11,CCDATA[[#This Row],[Date]]&lt;'Dashboard Requirement hints'!$I$11+7)</f>
        <v>0</v>
      </c>
    </row>
    <row r="477" spans="1:11" x14ac:dyDescent="0.25">
      <c r="A477" s="7" t="s">
        <v>1303</v>
      </c>
      <c r="B477" s="4">
        <v>42393.419000000002</v>
      </c>
      <c r="C477" s="5" t="s">
        <v>1788</v>
      </c>
      <c r="D477" s="2" t="s">
        <v>1779</v>
      </c>
      <c r="E477" s="2" t="s">
        <v>1784</v>
      </c>
      <c r="F477" s="2" t="s">
        <v>1784</v>
      </c>
      <c r="G477" s="2">
        <v>123</v>
      </c>
      <c r="H477" s="6">
        <v>1.335938212941902E-3</v>
      </c>
      <c r="I477" s="3">
        <v>1</v>
      </c>
      <c r="J477" s="11" t="e">
        <f>AND(CCDATA[[#This Row],[Date]]&gt;='Dashboard Requirement hints'!#REF!,CCDATA[[#This Row],[Date]]&lt;'Dashboard Requirement hints'!#REF!+7)</f>
        <v>#REF!</v>
      </c>
      <c r="K477" s="1" t="b">
        <f>AND(CCDATA[[#This Row],[Date]]&gt;'Dashboard Requirement hints'!$I$11,CCDATA[[#This Row],[Date]]&lt;'Dashboard Requirement hints'!$I$11+7)</f>
        <v>0</v>
      </c>
    </row>
    <row r="478" spans="1:11" x14ac:dyDescent="0.25">
      <c r="A478" s="7" t="s">
        <v>1300</v>
      </c>
      <c r="B478" s="4">
        <v>42393.413</v>
      </c>
      <c r="C478" s="5" t="s">
        <v>1793</v>
      </c>
      <c r="D478" s="2" t="s">
        <v>1780</v>
      </c>
      <c r="E478" s="2" t="s">
        <v>1784</v>
      </c>
      <c r="F478" s="2" t="s">
        <v>1784</v>
      </c>
      <c r="G478" s="2">
        <v>109</v>
      </c>
      <c r="H478" s="6">
        <v>4.0124650656689805E-3</v>
      </c>
      <c r="I478" s="3">
        <v>3</v>
      </c>
      <c r="J478" s="11" t="e">
        <f>AND(CCDATA[[#This Row],[Date]]&gt;='Dashboard Requirement hints'!#REF!,CCDATA[[#This Row],[Date]]&lt;'Dashboard Requirement hints'!#REF!+7)</f>
        <v>#REF!</v>
      </c>
      <c r="K478" s="1" t="b">
        <f>AND(CCDATA[[#This Row],[Date]]&gt;'Dashboard Requirement hints'!$I$11,CCDATA[[#This Row],[Date]]&lt;'Dashboard Requirement hints'!$I$11+7)</f>
        <v>0</v>
      </c>
    </row>
    <row r="479" spans="1:11" x14ac:dyDescent="0.25">
      <c r="A479" s="7" t="s">
        <v>1301</v>
      </c>
      <c r="B479" s="4">
        <v>42393.413</v>
      </c>
      <c r="C479" s="5" t="s">
        <v>1792</v>
      </c>
      <c r="D479" s="2" t="s">
        <v>1779</v>
      </c>
      <c r="E479" s="2" t="s">
        <v>1785</v>
      </c>
      <c r="F479" s="2" t="s">
        <v>1785</v>
      </c>
      <c r="G479" s="2" t="s">
        <v>1786</v>
      </c>
      <c r="H479" s="6" t="s">
        <v>1786</v>
      </c>
      <c r="I479" s="3" t="s">
        <v>1786</v>
      </c>
      <c r="J479" s="11" t="e">
        <f>AND(CCDATA[[#This Row],[Date]]&gt;='Dashboard Requirement hints'!#REF!,CCDATA[[#This Row],[Date]]&lt;'Dashboard Requirement hints'!#REF!+7)</f>
        <v>#REF!</v>
      </c>
      <c r="K479" s="1" t="b">
        <f>AND(CCDATA[[#This Row],[Date]]&gt;'Dashboard Requirement hints'!$I$11,CCDATA[[#This Row],[Date]]&lt;'Dashboard Requirement hints'!$I$11+7)</f>
        <v>0</v>
      </c>
    </row>
    <row r="480" spans="1:11" x14ac:dyDescent="0.25">
      <c r="A480" s="7" t="s">
        <v>1298</v>
      </c>
      <c r="B480" s="4">
        <v>42393.392</v>
      </c>
      <c r="C480" s="5" t="s">
        <v>1787</v>
      </c>
      <c r="D480" s="2" t="s">
        <v>1779</v>
      </c>
      <c r="E480" s="2" t="s">
        <v>1784</v>
      </c>
      <c r="F480" s="2" t="s">
        <v>1784</v>
      </c>
      <c r="G480" s="2">
        <v>95</v>
      </c>
      <c r="H480" s="6">
        <v>2.1416142632508781E-3</v>
      </c>
      <c r="I480" s="3">
        <v>5</v>
      </c>
      <c r="J480" s="11" t="e">
        <f>AND(CCDATA[[#This Row],[Date]]&gt;='Dashboard Requirement hints'!#REF!,CCDATA[[#This Row],[Date]]&lt;'Dashboard Requirement hints'!#REF!+7)</f>
        <v>#REF!</v>
      </c>
      <c r="K480" s="1" t="b">
        <f>AND(CCDATA[[#This Row],[Date]]&gt;'Dashboard Requirement hints'!$I$11,CCDATA[[#This Row],[Date]]&lt;'Dashboard Requirement hints'!$I$11+7)</f>
        <v>0</v>
      </c>
    </row>
    <row r="481" spans="1:11" x14ac:dyDescent="0.25">
      <c r="A481" s="7" t="s">
        <v>1299</v>
      </c>
      <c r="B481" s="4">
        <v>42393.392</v>
      </c>
      <c r="C481" s="5" t="s">
        <v>1787</v>
      </c>
      <c r="D481" s="2" t="s">
        <v>1781</v>
      </c>
      <c r="E481" s="2" t="s">
        <v>1785</v>
      </c>
      <c r="F481" s="2" t="s">
        <v>1785</v>
      </c>
      <c r="G481" s="2" t="s">
        <v>1786</v>
      </c>
      <c r="H481" s="6" t="s">
        <v>1786</v>
      </c>
      <c r="I481" s="3" t="s">
        <v>1786</v>
      </c>
      <c r="J481" s="11" t="e">
        <f>AND(CCDATA[[#This Row],[Date]]&gt;='Dashboard Requirement hints'!#REF!,CCDATA[[#This Row],[Date]]&lt;'Dashboard Requirement hints'!#REF!+7)</f>
        <v>#REF!</v>
      </c>
      <c r="K481" s="1" t="b">
        <f>AND(CCDATA[[#This Row],[Date]]&gt;'Dashboard Requirement hints'!$I$11,CCDATA[[#This Row],[Date]]&lt;'Dashboard Requirement hints'!$I$11+7)</f>
        <v>0</v>
      </c>
    </row>
    <row r="482" spans="1:11" x14ac:dyDescent="0.25">
      <c r="A482" s="7" t="s">
        <v>1296</v>
      </c>
      <c r="B482" s="4">
        <v>42393.389000000003</v>
      </c>
      <c r="C482" s="5" t="s">
        <v>1787</v>
      </c>
      <c r="D482" s="2" t="s">
        <v>1780</v>
      </c>
      <c r="E482" s="2" t="s">
        <v>1784</v>
      </c>
      <c r="F482" s="2" t="s">
        <v>1784</v>
      </c>
      <c r="G482" s="2">
        <v>42</v>
      </c>
      <c r="H482" s="6">
        <v>2.7359212617981844E-3</v>
      </c>
      <c r="I482" s="3">
        <v>3</v>
      </c>
      <c r="J482" s="11" t="e">
        <f>AND(CCDATA[[#This Row],[Date]]&gt;='Dashboard Requirement hints'!#REF!,CCDATA[[#This Row],[Date]]&lt;'Dashboard Requirement hints'!#REF!+7)</f>
        <v>#REF!</v>
      </c>
      <c r="K482" s="1" t="b">
        <f>AND(CCDATA[[#This Row],[Date]]&gt;'Dashboard Requirement hints'!$I$11,CCDATA[[#This Row],[Date]]&lt;'Dashboard Requirement hints'!$I$11+7)</f>
        <v>0</v>
      </c>
    </row>
    <row r="483" spans="1:11" x14ac:dyDescent="0.25">
      <c r="A483" s="7" t="s">
        <v>1297</v>
      </c>
      <c r="B483" s="4">
        <v>42393.389000000003</v>
      </c>
      <c r="C483" s="5" t="s">
        <v>1792</v>
      </c>
      <c r="D483" s="2" t="s">
        <v>1780</v>
      </c>
      <c r="E483" s="2" t="s">
        <v>1784</v>
      </c>
      <c r="F483" s="2" t="s">
        <v>1784</v>
      </c>
      <c r="G483" s="2">
        <v>86</v>
      </c>
      <c r="H483" s="6">
        <v>1.0148334108208389E-3</v>
      </c>
      <c r="I483" s="3">
        <v>1</v>
      </c>
      <c r="J483" s="11" t="e">
        <f>AND(CCDATA[[#This Row],[Date]]&gt;='Dashboard Requirement hints'!#REF!,CCDATA[[#This Row],[Date]]&lt;'Dashboard Requirement hints'!#REF!+7)</f>
        <v>#REF!</v>
      </c>
      <c r="K483" s="1" t="b">
        <f>AND(CCDATA[[#This Row],[Date]]&gt;'Dashboard Requirement hints'!$I$11,CCDATA[[#This Row],[Date]]&lt;'Dashboard Requirement hints'!$I$11+7)</f>
        <v>0</v>
      </c>
    </row>
    <row r="484" spans="1:11" x14ac:dyDescent="0.25">
      <c r="A484" s="7" t="s">
        <v>1294</v>
      </c>
      <c r="B484" s="4">
        <v>42393.383999999998</v>
      </c>
      <c r="C484" s="5" t="s">
        <v>1792</v>
      </c>
      <c r="D484" s="2" t="s">
        <v>1783</v>
      </c>
      <c r="E484" s="2" t="s">
        <v>1784</v>
      </c>
      <c r="F484" s="2" t="s">
        <v>1784</v>
      </c>
      <c r="G484" s="2">
        <v>21</v>
      </c>
      <c r="H484" s="6">
        <v>5.8344731806969934E-4</v>
      </c>
      <c r="I484" s="3">
        <v>1</v>
      </c>
      <c r="J484" s="11" t="e">
        <f>AND(CCDATA[[#This Row],[Date]]&gt;='Dashboard Requirement hints'!#REF!,CCDATA[[#This Row],[Date]]&lt;'Dashboard Requirement hints'!#REF!+7)</f>
        <v>#REF!</v>
      </c>
      <c r="K484" s="1" t="b">
        <f>AND(CCDATA[[#This Row],[Date]]&gt;'Dashboard Requirement hints'!$I$11,CCDATA[[#This Row],[Date]]&lt;'Dashboard Requirement hints'!$I$11+7)</f>
        <v>0</v>
      </c>
    </row>
    <row r="485" spans="1:11" x14ac:dyDescent="0.25">
      <c r="A485" s="7" t="s">
        <v>1295</v>
      </c>
      <c r="B485" s="4">
        <v>42393.383999999998</v>
      </c>
      <c r="C485" s="5" t="s">
        <v>1788</v>
      </c>
      <c r="D485" s="2" t="s">
        <v>1781</v>
      </c>
      <c r="E485" s="2" t="s">
        <v>1784</v>
      </c>
      <c r="F485" s="2" t="s">
        <v>1784</v>
      </c>
      <c r="G485" s="2">
        <v>87</v>
      </c>
      <c r="H485" s="6">
        <v>1.5120850063457367E-3</v>
      </c>
      <c r="I485" s="3">
        <v>3</v>
      </c>
      <c r="J485" s="11" t="e">
        <f>AND(CCDATA[[#This Row],[Date]]&gt;='Dashboard Requirement hints'!#REF!,CCDATA[[#This Row],[Date]]&lt;'Dashboard Requirement hints'!#REF!+7)</f>
        <v>#REF!</v>
      </c>
      <c r="K485" s="1" t="b">
        <f>AND(CCDATA[[#This Row],[Date]]&gt;'Dashboard Requirement hints'!$I$11,CCDATA[[#This Row],[Date]]&lt;'Dashboard Requirement hints'!$I$11+7)</f>
        <v>0</v>
      </c>
    </row>
    <row r="486" spans="1:11" x14ac:dyDescent="0.25">
      <c r="A486" s="7" t="s">
        <v>1290</v>
      </c>
      <c r="B486" s="4">
        <v>42393.379000000001</v>
      </c>
      <c r="C486" s="5" t="s">
        <v>1790</v>
      </c>
      <c r="D486" s="2" t="s">
        <v>1779</v>
      </c>
      <c r="E486" s="2" t="s">
        <v>1785</v>
      </c>
      <c r="F486" s="2" t="s">
        <v>1785</v>
      </c>
      <c r="G486" s="2" t="s">
        <v>1786</v>
      </c>
      <c r="H486" s="6" t="s">
        <v>1786</v>
      </c>
      <c r="I486" s="3" t="s">
        <v>1786</v>
      </c>
      <c r="J486" s="11" t="e">
        <f>AND(CCDATA[[#This Row],[Date]]&gt;='Dashboard Requirement hints'!#REF!,CCDATA[[#This Row],[Date]]&lt;'Dashboard Requirement hints'!#REF!+7)</f>
        <v>#REF!</v>
      </c>
      <c r="K486" s="1" t="b">
        <f>AND(CCDATA[[#This Row],[Date]]&gt;'Dashboard Requirement hints'!$I$11,CCDATA[[#This Row],[Date]]&lt;'Dashboard Requirement hints'!$I$11+7)</f>
        <v>0</v>
      </c>
    </row>
    <row r="487" spans="1:11" x14ac:dyDescent="0.25">
      <c r="A487" s="7" t="s">
        <v>1291</v>
      </c>
      <c r="B487" s="4">
        <v>42393.379000000001</v>
      </c>
      <c r="C487" s="5" t="s">
        <v>1794</v>
      </c>
      <c r="D487" s="2" t="s">
        <v>1782</v>
      </c>
      <c r="E487" s="2" t="s">
        <v>1784</v>
      </c>
      <c r="F487" s="2" t="s">
        <v>1784</v>
      </c>
      <c r="G487" s="2">
        <v>48</v>
      </c>
      <c r="H487" s="6">
        <v>4.5860728038538481E-3</v>
      </c>
      <c r="I487" s="3">
        <v>2</v>
      </c>
      <c r="J487" s="11" t="e">
        <f>AND(CCDATA[[#This Row],[Date]]&gt;='Dashboard Requirement hints'!#REF!,CCDATA[[#This Row],[Date]]&lt;'Dashboard Requirement hints'!#REF!+7)</f>
        <v>#REF!</v>
      </c>
      <c r="K487" s="1" t="b">
        <f>AND(CCDATA[[#This Row],[Date]]&gt;'Dashboard Requirement hints'!$I$11,CCDATA[[#This Row],[Date]]&lt;'Dashboard Requirement hints'!$I$11+7)</f>
        <v>0</v>
      </c>
    </row>
    <row r="488" spans="1:11" x14ac:dyDescent="0.25">
      <c r="A488" s="7" t="s">
        <v>1292</v>
      </c>
      <c r="B488" s="4">
        <v>42393.379000000001</v>
      </c>
      <c r="C488" s="5" t="s">
        <v>1787</v>
      </c>
      <c r="D488" s="2" t="s">
        <v>1779</v>
      </c>
      <c r="E488" s="2" t="s">
        <v>1784</v>
      </c>
      <c r="F488" s="2" t="s">
        <v>1784</v>
      </c>
      <c r="G488" s="2">
        <v>57</v>
      </c>
      <c r="H488" s="6">
        <v>3.1465867062692382E-3</v>
      </c>
      <c r="I488" s="3">
        <v>3</v>
      </c>
      <c r="J488" s="11" t="e">
        <f>AND(CCDATA[[#This Row],[Date]]&gt;='Dashboard Requirement hints'!#REF!,CCDATA[[#This Row],[Date]]&lt;'Dashboard Requirement hints'!#REF!+7)</f>
        <v>#REF!</v>
      </c>
      <c r="K488" s="1" t="b">
        <f>AND(CCDATA[[#This Row],[Date]]&gt;'Dashboard Requirement hints'!$I$11,CCDATA[[#This Row],[Date]]&lt;'Dashboard Requirement hints'!$I$11+7)</f>
        <v>0</v>
      </c>
    </row>
    <row r="489" spans="1:11" x14ac:dyDescent="0.25">
      <c r="A489" s="7" t="s">
        <v>1293</v>
      </c>
      <c r="B489" s="4">
        <v>42393.379000000001</v>
      </c>
      <c r="C489" s="5" t="s">
        <v>1793</v>
      </c>
      <c r="D489" s="2" t="s">
        <v>1783</v>
      </c>
      <c r="E489" s="2" t="s">
        <v>1784</v>
      </c>
      <c r="F489" s="2" t="s">
        <v>1785</v>
      </c>
      <c r="G489" s="2">
        <v>116</v>
      </c>
      <c r="H489" s="6">
        <v>3.577221296507492E-3</v>
      </c>
      <c r="I489" s="3">
        <v>3</v>
      </c>
      <c r="J489" s="11" t="e">
        <f>AND(CCDATA[[#This Row],[Date]]&gt;='Dashboard Requirement hints'!#REF!,CCDATA[[#This Row],[Date]]&lt;'Dashboard Requirement hints'!#REF!+7)</f>
        <v>#REF!</v>
      </c>
      <c r="K489" s="1" t="b">
        <f>AND(CCDATA[[#This Row],[Date]]&gt;'Dashboard Requirement hints'!$I$11,CCDATA[[#This Row],[Date]]&lt;'Dashboard Requirement hints'!$I$11+7)</f>
        <v>0</v>
      </c>
    </row>
    <row r="490" spans="1:11" x14ac:dyDescent="0.25">
      <c r="A490" s="7" t="s">
        <v>1288</v>
      </c>
      <c r="B490" s="4">
        <v>42392.739000000001</v>
      </c>
      <c r="C490" s="5" t="s">
        <v>1792</v>
      </c>
      <c r="D490" s="2" t="s">
        <v>1781</v>
      </c>
      <c r="E490" s="2" t="s">
        <v>1785</v>
      </c>
      <c r="F490" s="2" t="s">
        <v>1785</v>
      </c>
      <c r="G490" s="2" t="s">
        <v>1786</v>
      </c>
      <c r="H490" s="6" t="s">
        <v>1786</v>
      </c>
      <c r="I490" s="3" t="s">
        <v>1786</v>
      </c>
      <c r="J490" s="11" t="e">
        <f>AND(CCDATA[[#This Row],[Date]]&gt;='Dashboard Requirement hints'!#REF!,CCDATA[[#This Row],[Date]]&lt;'Dashboard Requirement hints'!#REF!+7)</f>
        <v>#REF!</v>
      </c>
      <c r="K490" s="1" t="b">
        <f>AND(CCDATA[[#This Row],[Date]]&gt;'Dashboard Requirement hints'!$I$11,CCDATA[[#This Row],[Date]]&lt;'Dashboard Requirement hints'!$I$11+7)</f>
        <v>0</v>
      </c>
    </row>
    <row r="491" spans="1:11" x14ac:dyDescent="0.25">
      <c r="A491" s="7" t="s">
        <v>1289</v>
      </c>
      <c r="B491" s="4">
        <v>42392.739000000001</v>
      </c>
      <c r="C491" s="5" t="s">
        <v>1791</v>
      </c>
      <c r="D491" s="2" t="s">
        <v>1779</v>
      </c>
      <c r="E491" s="2" t="s">
        <v>1785</v>
      </c>
      <c r="F491" s="2" t="s">
        <v>1785</v>
      </c>
      <c r="G491" s="2" t="s">
        <v>1786</v>
      </c>
      <c r="H491" s="6" t="s">
        <v>1786</v>
      </c>
      <c r="I491" s="3" t="s">
        <v>1786</v>
      </c>
      <c r="J491" s="11" t="e">
        <f>AND(CCDATA[[#This Row],[Date]]&gt;='Dashboard Requirement hints'!#REF!,CCDATA[[#This Row],[Date]]&lt;'Dashboard Requirement hints'!#REF!+7)</f>
        <v>#REF!</v>
      </c>
      <c r="K491" s="1" t="b">
        <f>AND(CCDATA[[#This Row],[Date]]&gt;'Dashboard Requirement hints'!$I$11,CCDATA[[#This Row],[Date]]&lt;'Dashboard Requirement hints'!$I$11+7)</f>
        <v>0</v>
      </c>
    </row>
    <row r="492" spans="1:11" x14ac:dyDescent="0.25">
      <c r="A492" s="7" t="s">
        <v>1286</v>
      </c>
      <c r="B492" s="4">
        <v>42392.737000000001</v>
      </c>
      <c r="C492" s="5" t="s">
        <v>1787</v>
      </c>
      <c r="D492" s="2" t="s">
        <v>1782</v>
      </c>
      <c r="E492" s="2" t="s">
        <v>1784</v>
      </c>
      <c r="F492" s="2" t="s">
        <v>1784</v>
      </c>
      <c r="G492" s="2">
        <v>74</v>
      </c>
      <c r="H492" s="6">
        <v>4.0949685453913007E-3</v>
      </c>
      <c r="I492" s="3">
        <v>2</v>
      </c>
      <c r="J492" s="11" t="e">
        <f>AND(CCDATA[[#This Row],[Date]]&gt;='Dashboard Requirement hints'!#REF!,CCDATA[[#This Row],[Date]]&lt;'Dashboard Requirement hints'!#REF!+7)</f>
        <v>#REF!</v>
      </c>
      <c r="K492" s="1" t="b">
        <f>AND(CCDATA[[#This Row],[Date]]&gt;'Dashboard Requirement hints'!$I$11,CCDATA[[#This Row],[Date]]&lt;'Dashboard Requirement hints'!$I$11+7)</f>
        <v>0</v>
      </c>
    </row>
    <row r="493" spans="1:11" x14ac:dyDescent="0.25">
      <c r="A493" s="7" t="s">
        <v>1287</v>
      </c>
      <c r="B493" s="4">
        <v>42392.737000000001</v>
      </c>
      <c r="C493" s="5" t="s">
        <v>1792</v>
      </c>
      <c r="D493" s="2" t="s">
        <v>1782</v>
      </c>
      <c r="E493" s="2" t="s">
        <v>1784</v>
      </c>
      <c r="F493" s="2" t="s">
        <v>1784</v>
      </c>
      <c r="G493" s="2">
        <v>85</v>
      </c>
      <c r="H493" s="6">
        <v>1.8930653110624505E-3</v>
      </c>
      <c r="I493" s="3">
        <v>3</v>
      </c>
      <c r="J493" s="11" t="e">
        <f>AND(CCDATA[[#This Row],[Date]]&gt;='Dashboard Requirement hints'!#REF!,CCDATA[[#This Row],[Date]]&lt;'Dashboard Requirement hints'!#REF!+7)</f>
        <v>#REF!</v>
      </c>
      <c r="K493" s="1" t="b">
        <f>AND(CCDATA[[#This Row],[Date]]&gt;'Dashboard Requirement hints'!$I$11,CCDATA[[#This Row],[Date]]&lt;'Dashboard Requirement hints'!$I$11+7)</f>
        <v>0</v>
      </c>
    </row>
    <row r="494" spans="1:11" x14ac:dyDescent="0.25">
      <c r="A494" s="7" t="s">
        <v>1284</v>
      </c>
      <c r="B494" s="4">
        <v>42392.724999999999</v>
      </c>
      <c r="C494" s="5" t="s">
        <v>1787</v>
      </c>
      <c r="D494" s="2" t="s">
        <v>1779</v>
      </c>
      <c r="E494" s="2" t="s">
        <v>1784</v>
      </c>
      <c r="F494" s="2" t="s">
        <v>1784</v>
      </c>
      <c r="G494" s="2">
        <v>19</v>
      </c>
      <c r="H494" s="6">
        <v>8.2517854822660255E-4</v>
      </c>
      <c r="I494" s="3">
        <v>4</v>
      </c>
      <c r="J494" s="11" t="e">
        <f>AND(CCDATA[[#This Row],[Date]]&gt;='Dashboard Requirement hints'!#REF!,CCDATA[[#This Row],[Date]]&lt;'Dashboard Requirement hints'!#REF!+7)</f>
        <v>#REF!</v>
      </c>
      <c r="K494" s="1" t="b">
        <f>AND(CCDATA[[#This Row],[Date]]&gt;'Dashboard Requirement hints'!$I$11,CCDATA[[#This Row],[Date]]&lt;'Dashboard Requirement hints'!$I$11+7)</f>
        <v>0</v>
      </c>
    </row>
    <row r="495" spans="1:11" x14ac:dyDescent="0.25">
      <c r="A495" s="7" t="s">
        <v>1285</v>
      </c>
      <c r="B495" s="4">
        <v>42392.724999999999</v>
      </c>
      <c r="C495" s="5" t="s">
        <v>1790</v>
      </c>
      <c r="D495" s="2" t="s">
        <v>1781</v>
      </c>
      <c r="E495" s="2" t="s">
        <v>1785</v>
      </c>
      <c r="F495" s="2" t="s">
        <v>1785</v>
      </c>
      <c r="G495" s="2" t="s">
        <v>1786</v>
      </c>
      <c r="H495" s="6" t="s">
        <v>1786</v>
      </c>
      <c r="I495" s="3" t="s">
        <v>1786</v>
      </c>
      <c r="J495" s="11" t="e">
        <f>AND(CCDATA[[#This Row],[Date]]&gt;='Dashboard Requirement hints'!#REF!,CCDATA[[#This Row],[Date]]&lt;'Dashboard Requirement hints'!#REF!+7)</f>
        <v>#REF!</v>
      </c>
      <c r="K495" s="1" t="b">
        <f>AND(CCDATA[[#This Row],[Date]]&gt;'Dashboard Requirement hints'!$I$11,CCDATA[[#This Row],[Date]]&lt;'Dashboard Requirement hints'!$I$11+7)</f>
        <v>0</v>
      </c>
    </row>
    <row r="496" spans="1:11" x14ac:dyDescent="0.25">
      <c r="A496" s="7" t="s">
        <v>1282</v>
      </c>
      <c r="B496" s="4">
        <v>42392.697999999997</v>
      </c>
      <c r="C496" s="5" t="s">
        <v>1791</v>
      </c>
      <c r="D496" s="2" t="s">
        <v>1782</v>
      </c>
      <c r="E496" s="2" t="s">
        <v>1784</v>
      </c>
      <c r="F496" s="2" t="s">
        <v>1784</v>
      </c>
      <c r="G496" s="2">
        <v>53</v>
      </c>
      <c r="H496" s="6">
        <v>4.200044542952538E-3</v>
      </c>
      <c r="I496" s="3">
        <v>3</v>
      </c>
      <c r="J496" s="11" t="e">
        <f>AND(CCDATA[[#This Row],[Date]]&gt;='Dashboard Requirement hints'!#REF!,CCDATA[[#This Row],[Date]]&lt;'Dashboard Requirement hints'!#REF!+7)</f>
        <v>#REF!</v>
      </c>
      <c r="K496" s="1" t="b">
        <f>AND(CCDATA[[#This Row],[Date]]&gt;'Dashboard Requirement hints'!$I$11,CCDATA[[#This Row],[Date]]&lt;'Dashboard Requirement hints'!$I$11+7)</f>
        <v>0</v>
      </c>
    </row>
    <row r="497" spans="1:11" x14ac:dyDescent="0.25">
      <c r="A497" s="7" t="s">
        <v>1283</v>
      </c>
      <c r="B497" s="4">
        <v>42392.697999999997</v>
      </c>
      <c r="C497" s="5" t="s">
        <v>1794</v>
      </c>
      <c r="D497" s="2" t="s">
        <v>1782</v>
      </c>
      <c r="E497" s="2" t="s">
        <v>1784</v>
      </c>
      <c r="F497" s="2" t="s">
        <v>1784</v>
      </c>
      <c r="G497" s="2">
        <v>116</v>
      </c>
      <c r="H497" s="6">
        <v>3.4499006888493587E-3</v>
      </c>
      <c r="I497" s="3">
        <v>3</v>
      </c>
      <c r="J497" s="11" t="e">
        <f>AND(CCDATA[[#This Row],[Date]]&gt;='Dashboard Requirement hints'!#REF!,CCDATA[[#This Row],[Date]]&lt;'Dashboard Requirement hints'!#REF!+7)</f>
        <v>#REF!</v>
      </c>
      <c r="K497" s="1" t="b">
        <f>AND(CCDATA[[#This Row],[Date]]&gt;'Dashboard Requirement hints'!$I$11,CCDATA[[#This Row],[Date]]&lt;'Dashboard Requirement hints'!$I$11+7)</f>
        <v>0</v>
      </c>
    </row>
    <row r="498" spans="1:11" x14ac:dyDescent="0.25">
      <c r="A498" s="7" t="s">
        <v>1280</v>
      </c>
      <c r="B498" s="4">
        <v>42392.692999999999</v>
      </c>
      <c r="C498" s="5" t="s">
        <v>1793</v>
      </c>
      <c r="D498" s="2" t="s">
        <v>1779</v>
      </c>
      <c r="E498" s="2" t="s">
        <v>1784</v>
      </c>
      <c r="F498" s="2" t="s">
        <v>1784</v>
      </c>
      <c r="G498" s="2">
        <v>53</v>
      </c>
      <c r="H498" s="6">
        <v>1.1892996867244744E-3</v>
      </c>
      <c r="I498" s="3">
        <v>4</v>
      </c>
      <c r="J498" s="11" t="e">
        <f>AND(CCDATA[[#This Row],[Date]]&gt;='Dashboard Requirement hints'!#REF!,CCDATA[[#This Row],[Date]]&lt;'Dashboard Requirement hints'!#REF!+7)</f>
        <v>#REF!</v>
      </c>
      <c r="K498" s="1" t="b">
        <f>AND(CCDATA[[#This Row],[Date]]&gt;'Dashboard Requirement hints'!$I$11,CCDATA[[#This Row],[Date]]&lt;'Dashboard Requirement hints'!$I$11+7)</f>
        <v>0</v>
      </c>
    </row>
    <row r="499" spans="1:11" x14ac:dyDescent="0.25">
      <c r="A499" s="7" t="s">
        <v>1281</v>
      </c>
      <c r="B499" s="4">
        <v>42392.692999999999</v>
      </c>
      <c r="C499" s="5" t="s">
        <v>1794</v>
      </c>
      <c r="D499" s="2" t="s">
        <v>1780</v>
      </c>
      <c r="E499" s="2" t="s">
        <v>1784</v>
      </c>
      <c r="F499" s="2" t="s">
        <v>1784</v>
      </c>
      <c r="G499" s="2">
        <v>12</v>
      </c>
      <c r="H499" s="6">
        <v>4.0311447160317039E-3</v>
      </c>
      <c r="I499" s="3">
        <v>3</v>
      </c>
      <c r="J499" s="11" t="e">
        <f>AND(CCDATA[[#This Row],[Date]]&gt;='Dashboard Requirement hints'!#REF!,CCDATA[[#This Row],[Date]]&lt;'Dashboard Requirement hints'!#REF!+7)</f>
        <v>#REF!</v>
      </c>
      <c r="K499" s="1" t="b">
        <f>AND(CCDATA[[#This Row],[Date]]&gt;'Dashboard Requirement hints'!$I$11,CCDATA[[#This Row],[Date]]&lt;'Dashboard Requirement hints'!$I$11+7)</f>
        <v>0</v>
      </c>
    </row>
    <row r="500" spans="1:11" x14ac:dyDescent="0.25">
      <c r="A500" s="7" t="s">
        <v>1278</v>
      </c>
      <c r="B500" s="4">
        <v>42392.675999999999</v>
      </c>
      <c r="C500" s="5" t="s">
        <v>1791</v>
      </c>
      <c r="D500" s="2" t="s">
        <v>1781</v>
      </c>
      <c r="E500" s="2" t="s">
        <v>1784</v>
      </c>
      <c r="F500" s="2" t="s">
        <v>1785</v>
      </c>
      <c r="G500" s="2">
        <v>31</v>
      </c>
      <c r="H500" s="6">
        <v>3.6052379239414218E-4</v>
      </c>
      <c r="I500" s="3">
        <v>3</v>
      </c>
      <c r="J500" s="11" t="e">
        <f>AND(CCDATA[[#This Row],[Date]]&gt;='Dashboard Requirement hints'!#REF!,CCDATA[[#This Row],[Date]]&lt;'Dashboard Requirement hints'!#REF!+7)</f>
        <v>#REF!</v>
      </c>
      <c r="K500" s="1" t="b">
        <f>AND(CCDATA[[#This Row],[Date]]&gt;'Dashboard Requirement hints'!$I$11,CCDATA[[#This Row],[Date]]&lt;'Dashboard Requirement hints'!$I$11+7)</f>
        <v>0</v>
      </c>
    </row>
    <row r="501" spans="1:11" x14ac:dyDescent="0.25">
      <c r="A501" s="7" t="s">
        <v>1279</v>
      </c>
      <c r="B501" s="4">
        <v>42392.675999999999</v>
      </c>
      <c r="C501" s="5" t="s">
        <v>1792</v>
      </c>
      <c r="D501" s="2" t="s">
        <v>1782</v>
      </c>
      <c r="E501" s="2" t="s">
        <v>1784</v>
      </c>
      <c r="F501" s="2" t="s">
        <v>1784</v>
      </c>
      <c r="G501" s="2">
        <v>56</v>
      </c>
      <c r="H501" s="6">
        <v>9.2866925897938689E-4</v>
      </c>
      <c r="I501" s="3">
        <v>2</v>
      </c>
      <c r="J501" s="11" t="e">
        <f>AND(CCDATA[[#This Row],[Date]]&gt;='Dashboard Requirement hints'!#REF!,CCDATA[[#This Row],[Date]]&lt;'Dashboard Requirement hints'!#REF!+7)</f>
        <v>#REF!</v>
      </c>
      <c r="K501" s="1" t="b">
        <f>AND(CCDATA[[#This Row],[Date]]&gt;'Dashboard Requirement hints'!$I$11,CCDATA[[#This Row],[Date]]&lt;'Dashboard Requirement hints'!$I$11+7)</f>
        <v>0</v>
      </c>
    </row>
    <row r="502" spans="1:11" x14ac:dyDescent="0.25">
      <c r="A502" s="7" t="s">
        <v>1276</v>
      </c>
      <c r="B502" s="4">
        <v>42392.667999999998</v>
      </c>
      <c r="C502" s="5" t="s">
        <v>1789</v>
      </c>
      <c r="D502" s="2" t="s">
        <v>1779</v>
      </c>
      <c r="E502" s="2" t="s">
        <v>1784</v>
      </c>
      <c r="F502" s="2" t="s">
        <v>1785</v>
      </c>
      <c r="G502" s="2">
        <v>56</v>
      </c>
      <c r="H502" s="6">
        <v>1.3638200394289165E-3</v>
      </c>
      <c r="I502" s="3">
        <v>4</v>
      </c>
      <c r="J502" s="11" t="e">
        <f>AND(CCDATA[[#This Row],[Date]]&gt;='Dashboard Requirement hints'!#REF!,CCDATA[[#This Row],[Date]]&lt;'Dashboard Requirement hints'!#REF!+7)</f>
        <v>#REF!</v>
      </c>
      <c r="K502" s="1" t="b">
        <f>AND(CCDATA[[#This Row],[Date]]&gt;'Dashboard Requirement hints'!$I$11,CCDATA[[#This Row],[Date]]&lt;'Dashboard Requirement hints'!$I$11+7)</f>
        <v>0</v>
      </c>
    </row>
    <row r="503" spans="1:11" x14ac:dyDescent="0.25">
      <c r="A503" s="7" t="s">
        <v>1277</v>
      </c>
      <c r="B503" s="4">
        <v>42392.667999999998</v>
      </c>
      <c r="C503" s="5" t="s">
        <v>1788</v>
      </c>
      <c r="D503" s="2" t="s">
        <v>1783</v>
      </c>
      <c r="E503" s="2" t="s">
        <v>1785</v>
      </c>
      <c r="F503" s="2" t="s">
        <v>1785</v>
      </c>
      <c r="G503" s="2" t="s">
        <v>1786</v>
      </c>
      <c r="H503" s="6" t="s">
        <v>1786</v>
      </c>
      <c r="I503" s="3" t="s">
        <v>1786</v>
      </c>
      <c r="J503" s="11" t="e">
        <f>AND(CCDATA[[#This Row],[Date]]&gt;='Dashboard Requirement hints'!#REF!,CCDATA[[#This Row],[Date]]&lt;'Dashboard Requirement hints'!#REF!+7)</f>
        <v>#REF!</v>
      </c>
      <c r="K503" s="1" t="b">
        <f>AND(CCDATA[[#This Row],[Date]]&gt;'Dashboard Requirement hints'!$I$11,CCDATA[[#This Row],[Date]]&lt;'Dashboard Requirement hints'!$I$11+7)</f>
        <v>0</v>
      </c>
    </row>
    <row r="504" spans="1:11" x14ac:dyDescent="0.25">
      <c r="A504" s="7" t="s">
        <v>1274</v>
      </c>
      <c r="B504" s="4">
        <v>42392.62</v>
      </c>
      <c r="C504" s="5" t="s">
        <v>1790</v>
      </c>
      <c r="D504" s="2" t="s">
        <v>1780</v>
      </c>
      <c r="E504" s="2" t="s">
        <v>1784</v>
      </c>
      <c r="F504" s="2" t="s">
        <v>1784</v>
      </c>
      <c r="G504" s="2">
        <v>33</v>
      </c>
      <c r="H504" s="6">
        <v>7.6026824061227645E-4</v>
      </c>
      <c r="I504" s="3">
        <v>5</v>
      </c>
      <c r="J504" s="11" t="e">
        <f>AND(CCDATA[[#This Row],[Date]]&gt;='Dashboard Requirement hints'!#REF!,CCDATA[[#This Row],[Date]]&lt;'Dashboard Requirement hints'!#REF!+7)</f>
        <v>#REF!</v>
      </c>
      <c r="K504" s="1" t="b">
        <f>AND(CCDATA[[#This Row],[Date]]&gt;'Dashboard Requirement hints'!$I$11,CCDATA[[#This Row],[Date]]&lt;'Dashboard Requirement hints'!$I$11+7)</f>
        <v>0</v>
      </c>
    </row>
    <row r="505" spans="1:11" x14ac:dyDescent="0.25">
      <c r="A505" s="7" t="s">
        <v>1275</v>
      </c>
      <c r="B505" s="4">
        <v>42392.62</v>
      </c>
      <c r="C505" s="5" t="s">
        <v>1789</v>
      </c>
      <c r="D505" s="2" t="s">
        <v>1780</v>
      </c>
      <c r="E505" s="2" t="s">
        <v>1785</v>
      </c>
      <c r="F505" s="2" t="s">
        <v>1785</v>
      </c>
      <c r="G505" s="2" t="s">
        <v>1786</v>
      </c>
      <c r="H505" s="6" t="s">
        <v>1786</v>
      </c>
      <c r="I505" s="3" t="s">
        <v>1786</v>
      </c>
      <c r="J505" s="11" t="e">
        <f>AND(CCDATA[[#This Row],[Date]]&gt;='Dashboard Requirement hints'!#REF!,CCDATA[[#This Row],[Date]]&lt;'Dashboard Requirement hints'!#REF!+7)</f>
        <v>#REF!</v>
      </c>
      <c r="K505" s="1" t="b">
        <f>AND(CCDATA[[#This Row],[Date]]&gt;'Dashboard Requirement hints'!$I$11,CCDATA[[#This Row],[Date]]&lt;'Dashboard Requirement hints'!$I$11+7)</f>
        <v>0</v>
      </c>
    </row>
    <row r="506" spans="1:11" x14ac:dyDescent="0.25">
      <c r="A506" s="7" t="s">
        <v>1272</v>
      </c>
      <c r="B506" s="4">
        <v>42392.593000000001</v>
      </c>
      <c r="C506" s="5" t="s">
        <v>1790</v>
      </c>
      <c r="D506" s="2" t="s">
        <v>1779</v>
      </c>
      <c r="E506" s="2" t="s">
        <v>1784</v>
      </c>
      <c r="F506" s="2" t="s">
        <v>1784</v>
      </c>
      <c r="G506" s="2">
        <v>75</v>
      </c>
      <c r="H506" s="6">
        <v>1.3895251778461046E-3</v>
      </c>
      <c r="I506" s="3">
        <v>4</v>
      </c>
      <c r="J506" s="11" t="e">
        <f>AND(CCDATA[[#This Row],[Date]]&gt;='Dashboard Requirement hints'!#REF!,CCDATA[[#This Row],[Date]]&lt;'Dashboard Requirement hints'!#REF!+7)</f>
        <v>#REF!</v>
      </c>
      <c r="K506" s="1" t="b">
        <f>AND(CCDATA[[#This Row],[Date]]&gt;'Dashboard Requirement hints'!$I$11,CCDATA[[#This Row],[Date]]&lt;'Dashboard Requirement hints'!$I$11+7)</f>
        <v>0</v>
      </c>
    </row>
    <row r="507" spans="1:11" x14ac:dyDescent="0.25">
      <c r="A507" s="7" t="s">
        <v>1273</v>
      </c>
      <c r="B507" s="4">
        <v>42392.593000000001</v>
      </c>
      <c r="C507" s="5" t="s">
        <v>1788</v>
      </c>
      <c r="D507" s="2" t="s">
        <v>1782</v>
      </c>
      <c r="E507" s="2" t="s">
        <v>1785</v>
      </c>
      <c r="F507" s="2" t="s">
        <v>1785</v>
      </c>
      <c r="G507" s="2" t="s">
        <v>1786</v>
      </c>
      <c r="H507" s="6" t="s">
        <v>1786</v>
      </c>
      <c r="I507" s="3" t="s">
        <v>1786</v>
      </c>
      <c r="J507" s="11" t="e">
        <f>AND(CCDATA[[#This Row],[Date]]&gt;='Dashboard Requirement hints'!#REF!,CCDATA[[#This Row],[Date]]&lt;'Dashboard Requirement hints'!#REF!+7)</f>
        <v>#REF!</v>
      </c>
      <c r="K507" s="1" t="b">
        <f>AND(CCDATA[[#This Row],[Date]]&gt;'Dashboard Requirement hints'!$I$11,CCDATA[[#This Row],[Date]]&lt;'Dashboard Requirement hints'!$I$11+7)</f>
        <v>0</v>
      </c>
    </row>
    <row r="508" spans="1:11" x14ac:dyDescent="0.25">
      <c r="A508" s="7" t="s">
        <v>1270</v>
      </c>
      <c r="B508" s="4">
        <v>42392.567999999999</v>
      </c>
      <c r="C508" s="5" t="s">
        <v>1790</v>
      </c>
      <c r="D508" s="2" t="s">
        <v>1783</v>
      </c>
      <c r="E508" s="2" t="s">
        <v>1784</v>
      </c>
      <c r="F508" s="2" t="s">
        <v>1784</v>
      </c>
      <c r="G508" s="2">
        <v>29</v>
      </c>
      <c r="H508" s="6">
        <v>1.2685658862425623E-3</v>
      </c>
      <c r="I508" s="3">
        <v>5</v>
      </c>
      <c r="J508" s="11" t="e">
        <f>AND(CCDATA[[#This Row],[Date]]&gt;='Dashboard Requirement hints'!#REF!,CCDATA[[#This Row],[Date]]&lt;'Dashboard Requirement hints'!#REF!+7)</f>
        <v>#REF!</v>
      </c>
      <c r="K508" s="1" t="b">
        <f>AND(CCDATA[[#This Row],[Date]]&gt;'Dashboard Requirement hints'!$I$11,CCDATA[[#This Row],[Date]]&lt;'Dashboard Requirement hints'!$I$11+7)</f>
        <v>0</v>
      </c>
    </row>
    <row r="509" spans="1:11" x14ac:dyDescent="0.25">
      <c r="A509" s="7" t="s">
        <v>1271</v>
      </c>
      <c r="B509" s="4">
        <v>42392.567999999999</v>
      </c>
      <c r="C509" s="5" t="s">
        <v>1787</v>
      </c>
      <c r="D509" s="2" t="s">
        <v>1783</v>
      </c>
      <c r="E509" s="2" t="s">
        <v>1784</v>
      </c>
      <c r="F509" s="2" t="s">
        <v>1784</v>
      </c>
      <c r="G509" s="2">
        <v>10</v>
      </c>
      <c r="H509" s="6">
        <v>4.6507597204813915E-3</v>
      </c>
      <c r="I509" s="3">
        <v>5</v>
      </c>
      <c r="J509" s="11" t="e">
        <f>AND(CCDATA[[#This Row],[Date]]&gt;='Dashboard Requirement hints'!#REF!,CCDATA[[#This Row],[Date]]&lt;'Dashboard Requirement hints'!#REF!+7)</f>
        <v>#REF!</v>
      </c>
      <c r="K509" s="1" t="b">
        <f>AND(CCDATA[[#This Row],[Date]]&gt;'Dashboard Requirement hints'!$I$11,CCDATA[[#This Row],[Date]]&lt;'Dashboard Requirement hints'!$I$11+7)</f>
        <v>0</v>
      </c>
    </row>
    <row r="510" spans="1:11" x14ac:dyDescent="0.25">
      <c r="A510" s="7" t="s">
        <v>1268</v>
      </c>
      <c r="B510" s="4">
        <v>42392.565000000002</v>
      </c>
      <c r="C510" s="5" t="s">
        <v>1794</v>
      </c>
      <c r="D510" s="2" t="s">
        <v>1783</v>
      </c>
      <c r="E510" s="2" t="s">
        <v>1784</v>
      </c>
      <c r="F510" s="2" t="s">
        <v>1784</v>
      </c>
      <c r="G510" s="2">
        <v>44</v>
      </c>
      <c r="H510" s="6">
        <v>2.2197275890329803E-3</v>
      </c>
      <c r="I510" s="3">
        <v>5</v>
      </c>
      <c r="J510" s="11" t="e">
        <f>AND(CCDATA[[#This Row],[Date]]&gt;='Dashboard Requirement hints'!#REF!,CCDATA[[#This Row],[Date]]&lt;'Dashboard Requirement hints'!#REF!+7)</f>
        <v>#REF!</v>
      </c>
      <c r="K510" s="1" t="b">
        <f>AND(CCDATA[[#This Row],[Date]]&gt;'Dashboard Requirement hints'!$I$11,CCDATA[[#This Row],[Date]]&lt;'Dashboard Requirement hints'!$I$11+7)</f>
        <v>0</v>
      </c>
    </row>
    <row r="511" spans="1:11" x14ac:dyDescent="0.25">
      <c r="A511" s="7" t="s">
        <v>1269</v>
      </c>
      <c r="B511" s="4">
        <v>42392.565000000002</v>
      </c>
      <c r="C511" s="5" t="s">
        <v>1794</v>
      </c>
      <c r="D511" s="2" t="s">
        <v>1781</v>
      </c>
      <c r="E511" s="2" t="s">
        <v>1784</v>
      </c>
      <c r="F511" s="2" t="s">
        <v>1785</v>
      </c>
      <c r="G511" s="2">
        <v>62</v>
      </c>
      <c r="H511" s="6">
        <v>2.4666807953926105E-3</v>
      </c>
      <c r="I511" s="3">
        <v>4</v>
      </c>
      <c r="J511" s="11" t="e">
        <f>AND(CCDATA[[#This Row],[Date]]&gt;='Dashboard Requirement hints'!#REF!,CCDATA[[#This Row],[Date]]&lt;'Dashboard Requirement hints'!#REF!+7)</f>
        <v>#REF!</v>
      </c>
      <c r="K511" s="1" t="b">
        <f>AND(CCDATA[[#This Row],[Date]]&gt;'Dashboard Requirement hints'!$I$11,CCDATA[[#This Row],[Date]]&lt;'Dashboard Requirement hints'!$I$11+7)</f>
        <v>0</v>
      </c>
    </row>
    <row r="512" spans="1:11" x14ac:dyDescent="0.25">
      <c r="A512" s="7" t="s">
        <v>1266</v>
      </c>
      <c r="B512" s="4">
        <v>42392.538</v>
      </c>
      <c r="C512" s="5" t="s">
        <v>1792</v>
      </c>
      <c r="D512" s="2" t="s">
        <v>1779</v>
      </c>
      <c r="E512" s="2" t="s">
        <v>1784</v>
      </c>
      <c r="F512" s="2" t="s">
        <v>1784</v>
      </c>
      <c r="G512" s="2">
        <v>89</v>
      </c>
      <c r="H512" s="6">
        <v>1.0933544532912677E-3</v>
      </c>
      <c r="I512" s="3">
        <v>2</v>
      </c>
      <c r="J512" s="11" t="e">
        <f>AND(CCDATA[[#This Row],[Date]]&gt;='Dashboard Requirement hints'!#REF!,CCDATA[[#This Row],[Date]]&lt;'Dashboard Requirement hints'!#REF!+7)</f>
        <v>#REF!</v>
      </c>
      <c r="K512" s="1" t="b">
        <f>AND(CCDATA[[#This Row],[Date]]&gt;'Dashboard Requirement hints'!$I$11,CCDATA[[#This Row],[Date]]&lt;'Dashboard Requirement hints'!$I$11+7)</f>
        <v>0</v>
      </c>
    </row>
    <row r="513" spans="1:11" x14ac:dyDescent="0.25">
      <c r="A513" s="7" t="s">
        <v>1267</v>
      </c>
      <c r="B513" s="4">
        <v>42392.538</v>
      </c>
      <c r="C513" s="5" t="s">
        <v>1788</v>
      </c>
      <c r="D513" s="2" t="s">
        <v>1780</v>
      </c>
      <c r="E513" s="2" t="s">
        <v>1785</v>
      </c>
      <c r="F513" s="2" t="s">
        <v>1785</v>
      </c>
      <c r="G513" s="2" t="s">
        <v>1786</v>
      </c>
      <c r="H513" s="6" t="s">
        <v>1786</v>
      </c>
      <c r="I513" s="3" t="s">
        <v>1786</v>
      </c>
      <c r="J513" s="11" t="e">
        <f>AND(CCDATA[[#This Row],[Date]]&gt;='Dashboard Requirement hints'!#REF!,CCDATA[[#This Row],[Date]]&lt;'Dashboard Requirement hints'!#REF!+7)</f>
        <v>#REF!</v>
      </c>
      <c r="K513" s="1" t="b">
        <f>AND(CCDATA[[#This Row],[Date]]&gt;'Dashboard Requirement hints'!$I$11,CCDATA[[#This Row],[Date]]&lt;'Dashboard Requirement hints'!$I$11+7)</f>
        <v>0</v>
      </c>
    </row>
    <row r="514" spans="1:11" x14ac:dyDescent="0.25">
      <c r="A514" s="7" t="s">
        <v>1264</v>
      </c>
      <c r="B514" s="4">
        <v>42392.53</v>
      </c>
      <c r="C514" s="5" t="s">
        <v>1790</v>
      </c>
      <c r="D514" s="2" t="s">
        <v>1782</v>
      </c>
      <c r="E514" s="2" t="s">
        <v>1784</v>
      </c>
      <c r="F514" s="2" t="s">
        <v>1784</v>
      </c>
      <c r="G514" s="2">
        <v>18</v>
      </c>
      <c r="H514" s="6">
        <v>8.6059523517485509E-4</v>
      </c>
      <c r="I514" s="3">
        <v>4</v>
      </c>
      <c r="J514" s="11" t="e">
        <f>AND(CCDATA[[#This Row],[Date]]&gt;='Dashboard Requirement hints'!#REF!,CCDATA[[#This Row],[Date]]&lt;'Dashboard Requirement hints'!#REF!+7)</f>
        <v>#REF!</v>
      </c>
      <c r="K514" s="1" t="b">
        <f>AND(CCDATA[[#This Row],[Date]]&gt;'Dashboard Requirement hints'!$I$11,CCDATA[[#This Row],[Date]]&lt;'Dashboard Requirement hints'!$I$11+7)</f>
        <v>0</v>
      </c>
    </row>
    <row r="515" spans="1:11" x14ac:dyDescent="0.25">
      <c r="A515" s="7" t="s">
        <v>1265</v>
      </c>
      <c r="B515" s="4">
        <v>42392.53</v>
      </c>
      <c r="C515" s="5" t="s">
        <v>1792</v>
      </c>
      <c r="D515" s="2" t="s">
        <v>1779</v>
      </c>
      <c r="E515" s="2" t="s">
        <v>1784</v>
      </c>
      <c r="F515" s="2" t="s">
        <v>1784</v>
      </c>
      <c r="G515" s="2">
        <v>29</v>
      </c>
      <c r="H515" s="6">
        <v>4.1099797608435728E-3</v>
      </c>
      <c r="I515" s="3">
        <v>5</v>
      </c>
      <c r="J515" s="11" t="e">
        <f>AND(CCDATA[[#This Row],[Date]]&gt;='Dashboard Requirement hints'!#REF!,CCDATA[[#This Row],[Date]]&lt;'Dashboard Requirement hints'!#REF!+7)</f>
        <v>#REF!</v>
      </c>
      <c r="K515" s="1" t="b">
        <f>AND(CCDATA[[#This Row],[Date]]&gt;'Dashboard Requirement hints'!$I$11,CCDATA[[#This Row],[Date]]&lt;'Dashboard Requirement hints'!$I$11+7)</f>
        <v>0</v>
      </c>
    </row>
    <row r="516" spans="1:11" x14ac:dyDescent="0.25">
      <c r="A516" s="7" t="s">
        <v>1262</v>
      </c>
      <c r="B516" s="4">
        <v>42392.51</v>
      </c>
      <c r="C516" s="5" t="s">
        <v>1788</v>
      </c>
      <c r="D516" s="2" t="s">
        <v>1781</v>
      </c>
      <c r="E516" s="2" t="s">
        <v>1784</v>
      </c>
      <c r="F516" s="2" t="s">
        <v>1784</v>
      </c>
      <c r="G516" s="2">
        <v>26</v>
      </c>
      <c r="H516" s="6">
        <v>2.6230281863372997E-3</v>
      </c>
      <c r="I516" s="3">
        <v>3</v>
      </c>
      <c r="J516" s="11" t="e">
        <f>AND(CCDATA[[#This Row],[Date]]&gt;='Dashboard Requirement hints'!#REF!,CCDATA[[#This Row],[Date]]&lt;'Dashboard Requirement hints'!#REF!+7)</f>
        <v>#REF!</v>
      </c>
      <c r="K516" s="1" t="b">
        <f>AND(CCDATA[[#This Row],[Date]]&gt;'Dashboard Requirement hints'!$I$11,CCDATA[[#This Row],[Date]]&lt;'Dashboard Requirement hints'!$I$11+7)</f>
        <v>0</v>
      </c>
    </row>
    <row r="517" spans="1:11" x14ac:dyDescent="0.25">
      <c r="A517" s="7" t="s">
        <v>1263</v>
      </c>
      <c r="B517" s="4">
        <v>42392.51</v>
      </c>
      <c r="C517" s="5" t="s">
        <v>1794</v>
      </c>
      <c r="D517" s="2" t="s">
        <v>1779</v>
      </c>
      <c r="E517" s="2" t="s">
        <v>1784</v>
      </c>
      <c r="F517" s="2" t="s">
        <v>1784</v>
      </c>
      <c r="G517" s="2">
        <v>33</v>
      </c>
      <c r="H517" s="6">
        <v>1.2065089271251013E-3</v>
      </c>
      <c r="I517" s="3">
        <v>5</v>
      </c>
      <c r="J517" s="11" t="e">
        <f>AND(CCDATA[[#This Row],[Date]]&gt;='Dashboard Requirement hints'!#REF!,CCDATA[[#This Row],[Date]]&lt;'Dashboard Requirement hints'!#REF!+7)</f>
        <v>#REF!</v>
      </c>
      <c r="K517" s="1" t="b">
        <f>AND(CCDATA[[#This Row],[Date]]&gt;'Dashboard Requirement hints'!$I$11,CCDATA[[#This Row],[Date]]&lt;'Dashboard Requirement hints'!$I$11+7)</f>
        <v>0</v>
      </c>
    </row>
    <row r="518" spans="1:11" x14ac:dyDescent="0.25">
      <c r="A518" s="7" t="s">
        <v>1260</v>
      </c>
      <c r="B518" s="4">
        <v>42392.497000000003</v>
      </c>
      <c r="C518" s="5" t="s">
        <v>1788</v>
      </c>
      <c r="D518" s="2" t="s">
        <v>1781</v>
      </c>
      <c r="E518" s="2" t="s">
        <v>1784</v>
      </c>
      <c r="F518" s="2" t="s">
        <v>1784</v>
      </c>
      <c r="G518" s="2">
        <v>15</v>
      </c>
      <c r="H518" s="6">
        <v>2.5122654827203655E-3</v>
      </c>
      <c r="I518" s="3">
        <v>3</v>
      </c>
      <c r="J518" s="11" t="e">
        <f>AND(CCDATA[[#This Row],[Date]]&gt;='Dashboard Requirement hints'!#REF!,CCDATA[[#This Row],[Date]]&lt;'Dashboard Requirement hints'!#REF!+7)</f>
        <v>#REF!</v>
      </c>
      <c r="K518" s="1" t="b">
        <f>AND(CCDATA[[#This Row],[Date]]&gt;'Dashboard Requirement hints'!$I$11,CCDATA[[#This Row],[Date]]&lt;'Dashboard Requirement hints'!$I$11+7)</f>
        <v>0</v>
      </c>
    </row>
    <row r="519" spans="1:11" x14ac:dyDescent="0.25">
      <c r="A519" s="7" t="s">
        <v>1261</v>
      </c>
      <c r="B519" s="4">
        <v>42392.497000000003</v>
      </c>
      <c r="C519" s="5" t="s">
        <v>1788</v>
      </c>
      <c r="D519" s="2" t="s">
        <v>1783</v>
      </c>
      <c r="E519" s="2" t="s">
        <v>1784</v>
      </c>
      <c r="F519" s="2" t="s">
        <v>1784</v>
      </c>
      <c r="G519" s="2">
        <v>120</v>
      </c>
      <c r="H519" s="6">
        <v>2.9151534651279034E-3</v>
      </c>
      <c r="I519" s="3">
        <v>2</v>
      </c>
      <c r="J519" s="11" t="e">
        <f>AND(CCDATA[[#This Row],[Date]]&gt;='Dashboard Requirement hints'!#REF!,CCDATA[[#This Row],[Date]]&lt;'Dashboard Requirement hints'!#REF!+7)</f>
        <v>#REF!</v>
      </c>
      <c r="K519" s="1" t="b">
        <f>AND(CCDATA[[#This Row],[Date]]&gt;'Dashboard Requirement hints'!$I$11,CCDATA[[#This Row],[Date]]&lt;'Dashboard Requirement hints'!$I$11+7)</f>
        <v>0</v>
      </c>
    </row>
    <row r="520" spans="1:11" x14ac:dyDescent="0.25">
      <c r="A520" s="7" t="s">
        <v>1258</v>
      </c>
      <c r="B520" s="4">
        <v>42392.489000000001</v>
      </c>
      <c r="C520" s="5" t="s">
        <v>1789</v>
      </c>
      <c r="D520" s="2" t="s">
        <v>1782</v>
      </c>
      <c r="E520" s="2" t="s">
        <v>1784</v>
      </c>
      <c r="F520" s="2" t="s">
        <v>1784</v>
      </c>
      <c r="G520" s="2">
        <v>22</v>
      </c>
      <c r="H520" s="6">
        <v>4.3096093158750117E-3</v>
      </c>
      <c r="I520" s="3">
        <v>3</v>
      </c>
      <c r="J520" s="11" t="e">
        <f>AND(CCDATA[[#This Row],[Date]]&gt;='Dashboard Requirement hints'!#REF!,CCDATA[[#This Row],[Date]]&lt;'Dashboard Requirement hints'!#REF!+7)</f>
        <v>#REF!</v>
      </c>
      <c r="K520" s="1" t="b">
        <f>AND(CCDATA[[#This Row],[Date]]&gt;'Dashboard Requirement hints'!$I$11,CCDATA[[#This Row],[Date]]&lt;'Dashboard Requirement hints'!$I$11+7)</f>
        <v>0</v>
      </c>
    </row>
    <row r="521" spans="1:11" x14ac:dyDescent="0.25">
      <c r="A521" s="7" t="s">
        <v>1259</v>
      </c>
      <c r="B521" s="4">
        <v>42392.489000000001</v>
      </c>
      <c r="C521" s="5" t="s">
        <v>1794</v>
      </c>
      <c r="D521" s="2" t="s">
        <v>1782</v>
      </c>
      <c r="E521" s="2" t="s">
        <v>1785</v>
      </c>
      <c r="F521" s="2" t="s">
        <v>1785</v>
      </c>
      <c r="G521" s="2" t="s">
        <v>1786</v>
      </c>
      <c r="H521" s="6" t="s">
        <v>1786</v>
      </c>
      <c r="I521" s="3" t="s">
        <v>1786</v>
      </c>
      <c r="J521" s="11" t="e">
        <f>AND(CCDATA[[#This Row],[Date]]&gt;='Dashboard Requirement hints'!#REF!,CCDATA[[#This Row],[Date]]&lt;'Dashboard Requirement hints'!#REF!+7)</f>
        <v>#REF!</v>
      </c>
      <c r="K521" s="1" t="b">
        <f>AND(CCDATA[[#This Row],[Date]]&gt;'Dashboard Requirement hints'!$I$11,CCDATA[[#This Row],[Date]]&lt;'Dashboard Requirement hints'!$I$11+7)</f>
        <v>0</v>
      </c>
    </row>
    <row r="522" spans="1:11" x14ac:dyDescent="0.25">
      <c r="A522" s="7" t="s">
        <v>1256</v>
      </c>
      <c r="B522" s="4">
        <v>42392.483999999997</v>
      </c>
      <c r="C522" s="5" t="s">
        <v>1787</v>
      </c>
      <c r="D522" s="2" t="s">
        <v>1783</v>
      </c>
      <c r="E522" s="2" t="s">
        <v>1784</v>
      </c>
      <c r="F522" s="2" t="s">
        <v>1784</v>
      </c>
      <c r="G522" s="2">
        <v>74</v>
      </c>
      <c r="H522" s="6">
        <v>8.6493533610950465E-4</v>
      </c>
      <c r="I522" s="3">
        <v>3</v>
      </c>
      <c r="J522" s="11" t="e">
        <f>AND(CCDATA[[#This Row],[Date]]&gt;='Dashboard Requirement hints'!#REF!,CCDATA[[#This Row],[Date]]&lt;'Dashboard Requirement hints'!#REF!+7)</f>
        <v>#REF!</v>
      </c>
      <c r="K522" s="1" t="b">
        <f>AND(CCDATA[[#This Row],[Date]]&gt;'Dashboard Requirement hints'!$I$11,CCDATA[[#This Row],[Date]]&lt;'Dashboard Requirement hints'!$I$11+7)</f>
        <v>0</v>
      </c>
    </row>
    <row r="523" spans="1:11" x14ac:dyDescent="0.25">
      <c r="A523" s="7" t="s">
        <v>1257</v>
      </c>
      <c r="B523" s="4">
        <v>42392.483999999997</v>
      </c>
      <c r="C523" s="5" t="s">
        <v>1793</v>
      </c>
      <c r="D523" s="2" t="s">
        <v>1783</v>
      </c>
      <c r="E523" s="2" t="s">
        <v>1784</v>
      </c>
      <c r="F523" s="2" t="s">
        <v>1784</v>
      </c>
      <c r="G523" s="2">
        <v>18</v>
      </c>
      <c r="H523" s="6">
        <v>9.32615738148667E-4</v>
      </c>
      <c r="I523" s="3">
        <v>3</v>
      </c>
      <c r="J523" s="11" t="e">
        <f>AND(CCDATA[[#This Row],[Date]]&gt;='Dashboard Requirement hints'!#REF!,CCDATA[[#This Row],[Date]]&lt;'Dashboard Requirement hints'!#REF!+7)</f>
        <v>#REF!</v>
      </c>
      <c r="K523" s="1" t="b">
        <f>AND(CCDATA[[#This Row],[Date]]&gt;'Dashboard Requirement hints'!$I$11,CCDATA[[#This Row],[Date]]&lt;'Dashboard Requirement hints'!$I$11+7)</f>
        <v>0</v>
      </c>
    </row>
    <row r="524" spans="1:11" x14ac:dyDescent="0.25">
      <c r="A524" s="7" t="s">
        <v>1254</v>
      </c>
      <c r="B524" s="4">
        <v>42392.483</v>
      </c>
      <c r="C524" s="5" t="s">
        <v>1794</v>
      </c>
      <c r="D524" s="2" t="s">
        <v>1781</v>
      </c>
      <c r="E524" s="2" t="s">
        <v>1784</v>
      </c>
      <c r="F524" s="2" t="s">
        <v>1784</v>
      </c>
      <c r="G524" s="2">
        <v>110</v>
      </c>
      <c r="H524" s="6">
        <v>3.5118389479241925E-3</v>
      </c>
      <c r="I524" s="3">
        <v>5</v>
      </c>
      <c r="J524" s="11" t="e">
        <f>AND(CCDATA[[#This Row],[Date]]&gt;='Dashboard Requirement hints'!#REF!,CCDATA[[#This Row],[Date]]&lt;'Dashboard Requirement hints'!#REF!+7)</f>
        <v>#REF!</v>
      </c>
      <c r="K524" s="1" t="b">
        <f>AND(CCDATA[[#This Row],[Date]]&gt;'Dashboard Requirement hints'!$I$11,CCDATA[[#This Row],[Date]]&lt;'Dashboard Requirement hints'!$I$11+7)</f>
        <v>0</v>
      </c>
    </row>
    <row r="525" spans="1:11" x14ac:dyDescent="0.25">
      <c r="A525" s="7" t="s">
        <v>1255</v>
      </c>
      <c r="B525" s="4">
        <v>42392.483</v>
      </c>
      <c r="C525" s="5" t="s">
        <v>1791</v>
      </c>
      <c r="D525" s="2" t="s">
        <v>1779</v>
      </c>
      <c r="E525" s="2" t="s">
        <v>1784</v>
      </c>
      <c r="F525" s="2" t="s">
        <v>1784</v>
      </c>
      <c r="G525" s="2">
        <v>28</v>
      </c>
      <c r="H525" s="6">
        <v>3.6607136477214194E-3</v>
      </c>
      <c r="I525" s="3">
        <v>2</v>
      </c>
      <c r="J525" s="11" t="e">
        <f>AND(CCDATA[[#This Row],[Date]]&gt;='Dashboard Requirement hints'!#REF!,CCDATA[[#This Row],[Date]]&lt;'Dashboard Requirement hints'!#REF!+7)</f>
        <v>#REF!</v>
      </c>
      <c r="K525" s="1" t="b">
        <f>AND(CCDATA[[#This Row],[Date]]&gt;'Dashboard Requirement hints'!$I$11,CCDATA[[#This Row],[Date]]&lt;'Dashboard Requirement hints'!$I$11+7)</f>
        <v>0</v>
      </c>
    </row>
    <row r="526" spans="1:11" x14ac:dyDescent="0.25">
      <c r="A526" s="7" t="s">
        <v>1252</v>
      </c>
      <c r="B526" s="4">
        <v>42392.481</v>
      </c>
      <c r="C526" s="5" t="s">
        <v>1792</v>
      </c>
      <c r="D526" s="2" t="s">
        <v>1783</v>
      </c>
      <c r="E526" s="2" t="s">
        <v>1784</v>
      </c>
      <c r="F526" s="2" t="s">
        <v>1785</v>
      </c>
      <c r="G526" s="2">
        <v>10</v>
      </c>
      <c r="H526" s="6">
        <v>7.0341295790850875E-4</v>
      </c>
      <c r="I526" s="3">
        <v>5</v>
      </c>
      <c r="J526" s="11" t="e">
        <f>AND(CCDATA[[#This Row],[Date]]&gt;='Dashboard Requirement hints'!#REF!,CCDATA[[#This Row],[Date]]&lt;'Dashboard Requirement hints'!#REF!+7)</f>
        <v>#REF!</v>
      </c>
      <c r="K526" s="1" t="b">
        <f>AND(CCDATA[[#This Row],[Date]]&gt;'Dashboard Requirement hints'!$I$11,CCDATA[[#This Row],[Date]]&lt;'Dashboard Requirement hints'!$I$11+7)</f>
        <v>0</v>
      </c>
    </row>
    <row r="527" spans="1:11" x14ac:dyDescent="0.25">
      <c r="A527" s="7" t="s">
        <v>1253</v>
      </c>
      <c r="B527" s="4">
        <v>42392.481</v>
      </c>
      <c r="C527" s="5" t="s">
        <v>1787</v>
      </c>
      <c r="D527" s="2" t="s">
        <v>1783</v>
      </c>
      <c r="E527" s="2" t="s">
        <v>1784</v>
      </c>
      <c r="F527" s="2" t="s">
        <v>1784</v>
      </c>
      <c r="G527" s="2">
        <v>100</v>
      </c>
      <c r="H527" s="6">
        <v>4.8622175237765606E-4</v>
      </c>
      <c r="I527" s="3">
        <v>5</v>
      </c>
      <c r="J527" s="11" t="e">
        <f>AND(CCDATA[[#This Row],[Date]]&gt;='Dashboard Requirement hints'!#REF!,CCDATA[[#This Row],[Date]]&lt;'Dashboard Requirement hints'!#REF!+7)</f>
        <v>#REF!</v>
      </c>
      <c r="K527" s="1" t="b">
        <f>AND(CCDATA[[#This Row],[Date]]&gt;'Dashboard Requirement hints'!$I$11,CCDATA[[#This Row],[Date]]&lt;'Dashboard Requirement hints'!$I$11+7)</f>
        <v>0</v>
      </c>
    </row>
    <row r="528" spans="1:11" x14ac:dyDescent="0.25">
      <c r="A528" s="7" t="s">
        <v>1250</v>
      </c>
      <c r="B528" s="4">
        <v>42392.478999999999</v>
      </c>
      <c r="C528" s="5" t="s">
        <v>1793</v>
      </c>
      <c r="D528" s="2" t="s">
        <v>1780</v>
      </c>
      <c r="E528" s="2" t="s">
        <v>1784</v>
      </c>
      <c r="F528" s="2" t="s">
        <v>1784</v>
      </c>
      <c r="G528" s="2">
        <v>33</v>
      </c>
      <c r="H528" s="6">
        <v>2.4240124383611552E-3</v>
      </c>
      <c r="I528" s="3">
        <v>3</v>
      </c>
      <c r="J528" s="11" t="e">
        <f>AND(CCDATA[[#This Row],[Date]]&gt;='Dashboard Requirement hints'!#REF!,CCDATA[[#This Row],[Date]]&lt;'Dashboard Requirement hints'!#REF!+7)</f>
        <v>#REF!</v>
      </c>
      <c r="K528" s="1" t="b">
        <f>AND(CCDATA[[#This Row],[Date]]&gt;'Dashboard Requirement hints'!$I$11,CCDATA[[#This Row],[Date]]&lt;'Dashboard Requirement hints'!$I$11+7)</f>
        <v>0</v>
      </c>
    </row>
    <row r="529" spans="1:11" x14ac:dyDescent="0.25">
      <c r="A529" s="7" t="s">
        <v>1251</v>
      </c>
      <c r="B529" s="4">
        <v>42392.478999999999</v>
      </c>
      <c r="C529" s="5" t="s">
        <v>1790</v>
      </c>
      <c r="D529" s="2" t="s">
        <v>1781</v>
      </c>
      <c r="E529" s="2" t="s">
        <v>1785</v>
      </c>
      <c r="F529" s="2" t="s">
        <v>1785</v>
      </c>
      <c r="G529" s="2" t="s">
        <v>1786</v>
      </c>
      <c r="H529" s="6" t="s">
        <v>1786</v>
      </c>
      <c r="I529" s="3" t="s">
        <v>1786</v>
      </c>
      <c r="J529" s="11" t="e">
        <f>AND(CCDATA[[#This Row],[Date]]&gt;='Dashboard Requirement hints'!#REF!,CCDATA[[#This Row],[Date]]&lt;'Dashboard Requirement hints'!#REF!+7)</f>
        <v>#REF!</v>
      </c>
      <c r="K529" s="1" t="b">
        <f>AND(CCDATA[[#This Row],[Date]]&gt;'Dashboard Requirement hints'!$I$11,CCDATA[[#This Row],[Date]]&lt;'Dashboard Requirement hints'!$I$11+7)</f>
        <v>0</v>
      </c>
    </row>
    <row r="530" spans="1:11" x14ac:dyDescent="0.25">
      <c r="A530" s="7" t="s">
        <v>1248</v>
      </c>
      <c r="B530" s="4">
        <v>42392.470999999998</v>
      </c>
      <c r="C530" s="5" t="s">
        <v>1787</v>
      </c>
      <c r="D530" s="2" t="s">
        <v>1782</v>
      </c>
      <c r="E530" s="2" t="s">
        <v>1784</v>
      </c>
      <c r="F530" s="2" t="s">
        <v>1784</v>
      </c>
      <c r="G530" s="2">
        <v>84</v>
      </c>
      <c r="H530" s="6">
        <v>9.3227715826944293E-4</v>
      </c>
      <c r="I530" s="3">
        <v>5</v>
      </c>
      <c r="J530" s="11" t="e">
        <f>AND(CCDATA[[#This Row],[Date]]&gt;='Dashboard Requirement hints'!#REF!,CCDATA[[#This Row],[Date]]&lt;'Dashboard Requirement hints'!#REF!+7)</f>
        <v>#REF!</v>
      </c>
      <c r="K530" s="1" t="b">
        <f>AND(CCDATA[[#This Row],[Date]]&gt;'Dashboard Requirement hints'!$I$11,CCDATA[[#This Row],[Date]]&lt;'Dashboard Requirement hints'!$I$11+7)</f>
        <v>0</v>
      </c>
    </row>
    <row r="531" spans="1:11" x14ac:dyDescent="0.25">
      <c r="A531" s="7" t="s">
        <v>1249</v>
      </c>
      <c r="B531" s="4">
        <v>42392.470999999998</v>
      </c>
      <c r="C531" s="5" t="s">
        <v>1789</v>
      </c>
      <c r="D531" s="2" t="s">
        <v>1779</v>
      </c>
      <c r="E531" s="2" t="s">
        <v>1784</v>
      </c>
      <c r="F531" s="2" t="s">
        <v>1785</v>
      </c>
      <c r="G531" s="2">
        <v>63</v>
      </c>
      <c r="H531" s="6">
        <v>3.4729918418800834E-3</v>
      </c>
      <c r="I531" s="3">
        <v>4</v>
      </c>
      <c r="J531" s="11" t="e">
        <f>AND(CCDATA[[#This Row],[Date]]&gt;='Dashboard Requirement hints'!#REF!,CCDATA[[#This Row],[Date]]&lt;'Dashboard Requirement hints'!#REF!+7)</f>
        <v>#REF!</v>
      </c>
      <c r="K531" s="1" t="b">
        <f>AND(CCDATA[[#This Row],[Date]]&gt;'Dashboard Requirement hints'!$I$11,CCDATA[[#This Row],[Date]]&lt;'Dashboard Requirement hints'!$I$11+7)</f>
        <v>0</v>
      </c>
    </row>
    <row r="532" spans="1:11" x14ac:dyDescent="0.25">
      <c r="A532" s="7" t="s">
        <v>1246</v>
      </c>
      <c r="B532" s="4">
        <v>42392.459000000003</v>
      </c>
      <c r="C532" s="5" t="s">
        <v>1793</v>
      </c>
      <c r="D532" s="2" t="s">
        <v>1781</v>
      </c>
      <c r="E532" s="2" t="s">
        <v>1784</v>
      </c>
      <c r="F532" s="2" t="s">
        <v>1784</v>
      </c>
      <c r="G532" s="2">
        <v>121</v>
      </c>
      <c r="H532" s="6">
        <v>1.9528115192007853E-3</v>
      </c>
      <c r="I532" s="3">
        <v>2</v>
      </c>
      <c r="J532" s="11" t="e">
        <f>AND(CCDATA[[#This Row],[Date]]&gt;='Dashboard Requirement hints'!#REF!,CCDATA[[#This Row],[Date]]&lt;'Dashboard Requirement hints'!#REF!+7)</f>
        <v>#REF!</v>
      </c>
      <c r="K532" s="1" t="b">
        <f>AND(CCDATA[[#This Row],[Date]]&gt;'Dashboard Requirement hints'!$I$11,CCDATA[[#This Row],[Date]]&lt;'Dashboard Requirement hints'!$I$11+7)</f>
        <v>0</v>
      </c>
    </row>
    <row r="533" spans="1:11" x14ac:dyDescent="0.25">
      <c r="A533" s="7" t="s">
        <v>1247</v>
      </c>
      <c r="B533" s="4">
        <v>42392.459000000003</v>
      </c>
      <c r="C533" s="5" t="s">
        <v>1788</v>
      </c>
      <c r="D533" s="2" t="s">
        <v>1782</v>
      </c>
      <c r="E533" s="2" t="s">
        <v>1784</v>
      </c>
      <c r="F533" s="2" t="s">
        <v>1784</v>
      </c>
      <c r="G533" s="2">
        <v>83</v>
      </c>
      <c r="H533" s="6">
        <v>4.7243378636406819E-3</v>
      </c>
      <c r="I533" s="3">
        <v>5</v>
      </c>
      <c r="J533" s="11" t="e">
        <f>AND(CCDATA[[#This Row],[Date]]&gt;='Dashboard Requirement hints'!#REF!,CCDATA[[#This Row],[Date]]&lt;'Dashboard Requirement hints'!#REF!+7)</f>
        <v>#REF!</v>
      </c>
      <c r="K533" s="1" t="b">
        <f>AND(CCDATA[[#This Row],[Date]]&gt;'Dashboard Requirement hints'!$I$11,CCDATA[[#This Row],[Date]]&lt;'Dashboard Requirement hints'!$I$11+7)</f>
        <v>0</v>
      </c>
    </row>
    <row r="534" spans="1:11" x14ac:dyDescent="0.25">
      <c r="A534" s="7" t="s">
        <v>1244</v>
      </c>
      <c r="B534" s="4">
        <v>42392.451000000001</v>
      </c>
      <c r="C534" s="5" t="s">
        <v>1794</v>
      </c>
      <c r="D534" s="2" t="s">
        <v>1783</v>
      </c>
      <c r="E534" s="2" t="s">
        <v>1785</v>
      </c>
      <c r="F534" s="2" t="s">
        <v>1785</v>
      </c>
      <c r="G534" s="2" t="s">
        <v>1786</v>
      </c>
      <c r="H534" s="6" t="s">
        <v>1786</v>
      </c>
      <c r="I534" s="3" t="s">
        <v>1786</v>
      </c>
      <c r="J534" s="11" t="e">
        <f>AND(CCDATA[[#This Row],[Date]]&gt;='Dashboard Requirement hints'!#REF!,CCDATA[[#This Row],[Date]]&lt;'Dashboard Requirement hints'!#REF!+7)</f>
        <v>#REF!</v>
      </c>
      <c r="K534" s="1" t="b">
        <f>AND(CCDATA[[#This Row],[Date]]&gt;'Dashboard Requirement hints'!$I$11,CCDATA[[#This Row],[Date]]&lt;'Dashboard Requirement hints'!$I$11+7)</f>
        <v>0</v>
      </c>
    </row>
    <row r="535" spans="1:11" x14ac:dyDescent="0.25">
      <c r="A535" s="7" t="s">
        <v>1245</v>
      </c>
      <c r="B535" s="4">
        <v>42392.451000000001</v>
      </c>
      <c r="C535" s="5" t="s">
        <v>1790</v>
      </c>
      <c r="D535" s="2" t="s">
        <v>1780</v>
      </c>
      <c r="E535" s="2" t="s">
        <v>1784</v>
      </c>
      <c r="F535" s="2" t="s">
        <v>1784</v>
      </c>
      <c r="G535" s="2">
        <v>118</v>
      </c>
      <c r="H535" s="6">
        <v>1.9589245312935468E-3</v>
      </c>
      <c r="I535" s="3">
        <v>4</v>
      </c>
      <c r="J535" s="11" t="e">
        <f>AND(CCDATA[[#This Row],[Date]]&gt;='Dashboard Requirement hints'!#REF!,CCDATA[[#This Row],[Date]]&lt;'Dashboard Requirement hints'!#REF!+7)</f>
        <v>#REF!</v>
      </c>
      <c r="K535" s="1" t="b">
        <f>AND(CCDATA[[#This Row],[Date]]&gt;'Dashboard Requirement hints'!$I$11,CCDATA[[#This Row],[Date]]&lt;'Dashboard Requirement hints'!$I$11+7)</f>
        <v>0</v>
      </c>
    </row>
    <row r="536" spans="1:11" x14ac:dyDescent="0.25">
      <c r="A536" s="7" t="s">
        <v>1242</v>
      </c>
      <c r="B536" s="4">
        <v>42392.415000000001</v>
      </c>
      <c r="C536" s="5" t="s">
        <v>1794</v>
      </c>
      <c r="D536" s="2" t="s">
        <v>1783</v>
      </c>
      <c r="E536" s="2" t="s">
        <v>1784</v>
      </c>
      <c r="F536" s="2" t="s">
        <v>1784</v>
      </c>
      <c r="G536" s="2">
        <v>12</v>
      </c>
      <c r="H536" s="6">
        <v>3.8292445172722098E-3</v>
      </c>
      <c r="I536" s="3">
        <v>3</v>
      </c>
      <c r="J536" s="11" t="e">
        <f>AND(CCDATA[[#This Row],[Date]]&gt;='Dashboard Requirement hints'!#REF!,CCDATA[[#This Row],[Date]]&lt;'Dashboard Requirement hints'!#REF!+7)</f>
        <v>#REF!</v>
      </c>
      <c r="K536" s="1" t="b">
        <f>AND(CCDATA[[#This Row],[Date]]&gt;'Dashboard Requirement hints'!$I$11,CCDATA[[#This Row],[Date]]&lt;'Dashboard Requirement hints'!$I$11+7)</f>
        <v>0</v>
      </c>
    </row>
    <row r="537" spans="1:11" x14ac:dyDescent="0.25">
      <c r="A537" s="7" t="s">
        <v>1243</v>
      </c>
      <c r="B537" s="4">
        <v>42392.415000000001</v>
      </c>
      <c r="C537" s="5" t="s">
        <v>1787</v>
      </c>
      <c r="D537" s="2" t="s">
        <v>1780</v>
      </c>
      <c r="E537" s="2" t="s">
        <v>1784</v>
      </c>
      <c r="F537" s="2" t="s">
        <v>1785</v>
      </c>
      <c r="G537" s="2">
        <v>120</v>
      </c>
      <c r="H537" s="6">
        <v>6.2740306679519872E-4</v>
      </c>
      <c r="I537" s="3">
        <v>4</v>
      </c>
      <c r="J537" s="11" t="e">
        <f>AND(CCDATA[[#This Row],[Date]]&gt;='Dashboard Requirement hints'!#REF!,CCDATA[[#This Row],[Date]]&lt;'Dashboard Requirement hints'!#REF!+7)</f>
        <v>#REF!</v>
      </c>
      <c r="K537" s="1" t="b">
        <f>AND(CCDATA[[#This Row],[Date]]&gt;'Dashboard Requirement hints'!$I$11,CCDATA[[#This Row],[Date]]&lt;'Dashboard Requirement hints'!$I$11+7)</f>
        <v>0</v>
      </c>
    </row>
    <row r="538" spans="1:11" x14ac:dyDescent="0.25">
      <c r="A538" s="7" t="s">
        <v>1240</v>
      </c>
      <c r="B538" s="4">
        <v>42392.411</v>
      </c>
      <c r="C538" s="5" t="s">
        <v>1789</v>
      </c>
      <c r="D538" s="2" t="s">
        <v>1779</v>
      </c>
      <c r="E538" s="2" t="s">
        <v>1784</v>
      </c>
      <c r="F538" s="2" t="s">
        <v>1785</v>
      </c>
      <c r="G538" s="2">
        <v>112</v>
      </c>
      <c r="H538" s="6">
        <v>4.3735305511923778E-3</v>
      </c>
      <c r="I538" s="3">
        <v>2</v>
      </c>
      <c r="J538" s="11" t="e">
        <f>AND(CCDATA[[#This Row],[Date]]&gt;='Dashboard Requirement hints'!#REF!,CCDATA[[#This Row],[Date]]&lt;'Dashboard Requirement hints'!#REF!+7)</f>
        <v>#REF!</v>
      </c>
      <c r="K538" s="1" t="b">
        <f>AND(CCDATA[[#This Row],[Date]]&gt;'Dashboard Requirement hints'!$I$11,CCDATA[[#This Row],[Date]]&lt;'Dashboard Requirement hints'!$I$11+7)</f>
        <v>0</v>
      </c>
    </row>
    <row r="539" spans="1:11" x14ac:dyDescent="0.25">
      <c r="A539" s="7" t="s">
        <v>1241</v>
      </c>
      <c r="B539" s="4">
        <v>42392.411</v>
      </c>
      <c r="C539" s="5" t="s">
        <v>1790</v>
      </c>
      <c r="D539" s="2" t="s">
        <v>1782</v>
      </c>
      <c r="E539" s="2" t="s">
        <v>1784</v>
      </c>
      <c r="F539" s="2" t="s">
        <v>1784</v>
      </c>
      <c r="G539" s="2">
        <v>53</v>
      </c>
      <c r="H539" s="6">
        <v>4.0054048495707503E-3</v>
      </c>
      <c r="I539" s="3">
        <v>4</v>
      </c>
      <c r="J539" s="11" t="e">
        <f>AND(CCDATA[[#This Row],[Date]]&gt;='Dashboard Requirement hints'!#REF!,CCDATA[[#This Row],[Date]]&lt;'Dashboard Requirement hints'!#REF!+7)</f>
        <v>#REF!</v>
      </c>
      <c r="K539" s="1" t="b">
        <f>AND(CCDATA[[#This Row],[Date]]&gt;'Dashboard Requirement hints'!$I$11,CCDATA[[#This Row],[Date]]&lt;'Dashboard Requirement hints'!$I$11+7)</f>
        <v>0</v>
      </c>
    </row>
    <row r="540" spans="1:11" x14ac:dyDescent="0.25">
      <c r="A540" s="7" t="s">
        <v>1238</v>
      </c>
      <c r="B540" s="4">
        <v>42392.402999999998</v>
      </c>
      <c r="C540" s="5" t="s">
        <v>1792</v>
      </c>
      <c r="D540" s="2" t="s">
        <v>1780</v>
      </c>
      <c r="E540" s="2" t="s">
        <v>1784</v>
      </c>
      <c r="F540" s="2" t="s">
        <v>1784</v>
      </c>
      <c r="G540" s="2">
        <v>112</v>
      </c>
      <c r="H540" s="6">
        <v>2.5102989962487486E-3</v>
      </c>
      <c r="I540" s="3">
        <v>5</v>
      </c>
      <c r="J540" s="11" t="e">
        <f>AND(CCDATA[[#This Row],[Date]]&gt;='Dashboard Requirement hints'!#REF!,CCDATA[[#This Row],[Date]]&lt;'Dashboard Requirement hints'!#REF!+7)</f>
        <v>#REF!</v>
      </c>
      <c r="K540" s="1" t="b">
        <f>AND(CCDATA[[#This Row],[Date]]&gt;'Dashboard Requirement hints'!$I$11,CCDATA[[#This Row],[Date]]&lt;'Dashboard Requirement hints'!$I$11+7)</f>
        <v>0</v>
      </c>
    </row>
    <row r="541" spans="1:11" x14ac:dyDescent="0.25">
      <c r="A541" s="7" t="s">
        <v>1239</v>
      </c>
      <c r="B541" s="4">
        <v>42392.402999999998</v>
      </c>
      <c r="C541" s="5" t="s">
        <v>1791</v>
      </c>
      <c r="D541" s="2" t="s">
        <v>1783</v>
      </c>
      <c r="E541" s="2" t="s">
        <v>1784</v>
      </c>
      <c r="F541" s="2" t="s">
        <v>1784</v>
      </c>
      <c r="G541" s="2">
        <v>116</v>
      </c>
      <c r="H541" s="6">
        <v>1.8792956210269805E-3</v>
      </c>
      <c r="I541" s="3">
        <v>3</v>
      </c>
      <c r="J541" s="11" t="e">
        <f>AND(CCDATA[[#This Row],[Date]]&gt;='Dashboard Requirement hints'!#REF!,CCDATA[[#This Row],[Date]]&lt;'Dashboard Requirement hints'!#REF!+7)</f>
        <v>#REF!</v>
      </c>
      <c r="K541" s="1" t="b">
        <f>AND(CCDATA[[#This Row],[Date]]&gt;'Dashboard Requirement hints'!$I$11,CCDATA[[#This Row],[Date]]&lt;'Dashboard Requirement hints'!$I$11+7)</f>
        <v>0</v>
      </c>
    </row>
    <row r="542" spans="1:11" x14ac:dyDescent="0.25">
      <c r="A542" s="7" t="s">
        <v>1236</v>
      </c>
      <c r="B542" s="4">
        <v>42392.396999999997</v>
      </c>
      <c r="C542" s="5" t="s">
        <v>1792</v>
      </c>
      <c r="D542" s="2" t="s">
        <v>1782</v>
      </c>
      <c r="E542" s="2" t="s">
        <v>1784</v>
      </c>
      <c r="F542" s="2" t="s">
        <v>1784</v>
      </c>
      <c r="G542" s="2">
        <v>116</v>
      </c>
      <c r="H542" s="6">
        <v>8.4150692361146878E-4</v>
      </c>
      <c r="I542" s="3">
        <v>2</v>
      </c>
      <c r="J542" s="11" t="e">
        <f>AND(CCDATA[[#This Row],[Date]]&gt;='Dashboard Requirement hints'!#REF!,CCDATA[[#This Row],[Date]]&lt;'Dashboard Requirement hints'!#REF!+7)</f>
        <v>#REF!</v>
      </c>
      <c r="K542" s="1" t="b">
        <f>AND(CCDATA[[#This Row],[Date]]&gt;'Dashboard Requirement hints'!$I$11,CCDATA[[#This Row],[Date]]&lt;'Dashboard Requirement hints'!$I$11+7)</f>
        <v>0</v>
      </c>
    </row>
    <row r="543" spans="1:11" x14ac:dyDescent="0.25">
      <c r="A543" s="7" t="s">
        <v>1237</v>
      </c>
      <c r="B543" s="4">
        <v>42392.396999999997</v>
      </c>
      <c r="C543" s="5" t="s">
        <v>1788</v>
      </c>
      <c r="D543" s="2" t="s">
        <v>1783</v>
      </c>
      <c r="E543" s="2" t="s">
        <v>1784</v>
      </c>
      <c r="F543" s="2" t="s">
        <v>1784</v>
      </c>
      <c r="G543" s="2">
        <v>52</v>
      </c>
      <c r="H543" s="6">
        <v>1.0035673899326072E-3</v>
      </c>
      <c r="I543" s="3">
        <v>5</v>
      </c>
      <c r="J543" s="11" t="e">
        <f>AND(CCDATA[[#This Row],[Date]]&gt;='Dashboard Requirement hints'!#REF!,CCDATA[[#This Row],[Date]]&lt;'Dashboard Requirement hints'!#REF!+7)</f>
        <v>#REF!</v>
      </c>
      <c r="K543" s="1" t="b">
        <f>AND(CCDATA[[#This Row],[Date]]&gt;'Dashboard Requirement hints'!$I$11,CCDATA[[#This Row],[Date]]&lt;'Dashboard Requirement hints'!$I$11+7)</f>
        <v>0</v>
      </c>
    </row>
    <row r="544" spans="1:11" x14ac:dyDescent="0.25">
      <c r="A544" s="7" t="s">
        <v>1234</v>
      </c>
      <c r="B544" s="4">
        <v>42391.741000000002</v>
      </c>
      <c r="C544" s="5" t="s">
        <v>1793</v>
      </c>
      <c r="D544" s="2" t="s">
        <v>1779</v>
      </c>
      <c r="E544" s="2" t="s">
        <v>1784</v>
      </c>
      <c r="F544" s="2" t="s">
        <v>1784</v>
      </c>
      <c r="G544" s="2">
        <v>71</v>
      </c>
      <c r="H544" s="6">
        <v>2.7901429062617638E-3</v>
      </c>
      <c r="I544" s="3">
        <v>2</v>
      </c>
      <c r="J544" s="11" t="e">
        <f>AND(CCDATA[[#This Row],[Date]]&gt;='Dashboard Requirement hints'!#REF!,CCDATA[[#This Row],[Date]]&lt;'Dashboard Requirement hints'!#REF!+7)</f>
        <v>#REF!</v>
      </c>
      <c r="K544" s="1" t="b">
        <f>AND(CCDATA[[#This Row],[Date]]&gt;'Dashboard Requirement hints'!$I$11,CCDATA[[#This Row],[Date]]&lt;'Dashboard Requirement hints'!$I$11+7)</f>
        <v>0</v>
      </c>
    </row>
    <row r="545" spans="1:11" x14ac:dyDescent="0.25">
      <c r="A545" s="7" t="s">
        <v>1235</v>
      </c>
      <c r="B545" s="4">
        <v>42391.741000000002</v>
      </c>
      <c r="C545" s="5" t="s">
        <v>1789</v>
      </c>
      <c r="D545" s="2" t="s">
        <v>1782</v>
      </c>
      <c r="E545" s="2" t="s">
        <v>1784</v>
      </c>
      <c r="F545" s="2" t="s">
        <v>1785</v>
      </c>
      <c r="G545" s="2">
        <v>50</v>
      </c>
      <c r="H545" s="6">
        <v>3.5650884377694207E-3</v>
      </c>
      <c r="I545" s="3">
        <v>3</v>
      </c>
      <c r="J545" s="11" t="e">
        <f>AND(CCDATA[[#This Row],[Date]]&gt;='Dashboard Requirement hints'!#REF!,CCDATA[[#This Row],[Date]]&lt;'Dashboard Requirement hints'!#REF!+7)</f>
        <v>#REF!</v>
      </c>
      <c r="K545" s="1" t="b">
        <f>AND(CCDATA[[#This Row],[Date]]&gt;'Dashboard Requirement hints'!$I$11,CCDATA[[#This Row],[Date]]&lt;'Dashboard Requirement hints'!$I$11+7)</f>
        <v>0</v>
      </c>
    </row>
    <row r="546" spans="1:11" x14ac:dyDescent="0.25">
      <c r="A546" s="7" t="s">
        <v>1232</v>
      </c>
      <c r="B546" s="4">
        <v>42391.735000000001</v>
      </c>
      <c r="C546" s="5" t="s">
        <v>1794</v>
      </c>
      <c r="D546" s="2" t="s">
        <v>1782</v>
      </c>
      <c r="E546" s="2" t="s">
        <v>1784</v>
      </c>
      <c r="F546" s="2" t="s">
        <v>1784</v>
      </c>
      <c r="G546" s="2">
        <v>64</v>
      </c>
      <c r="H546" s="6">
        <v>1.1792057776985987E-3</v>
      </c>
      <c r="I546" s="3">
        <v>3</v>
      </c>
      <c r="J546" s="11" t="e">
        <f>AND(CCDATA[[#This Row],[Date]]&gt;='Dashboard Requirement hints'!#REF!,CCDATA[[#This Row],[Date]]&lt;'Dashboard Requirement hints'!#REF!+7)</f>
        <v>#REF!</v>
      </c>
      <c r="K546" s="1" t="b">
        <f>AND(CCDATA[[#This Row],[Date]]&gt;'Dashboard Requirement hints'!$I$11,CCDATA[[#This Row],[Date]]&lt;'Dashboard Requirement hints'!$I$11+7)</f>
        <v>0</v>
      </c>
    </row>
    <row r="547" spans="1:11" x14ac:dyDescent="0.25">
      <c r="A547" s="7" t="s">
        <v>1233</v>
      </c>
      <c r="B547" s="4">
        <v>42391.735000000001</v>
      </c>
      <c r="C547" s="5" t="s">
        <v>1788</v>
      </c>
      <c r="D547" s="2" t="s">
        <v>1780</v>
      </c>
      <c r="E547" s="2" t="s">
        <v>1785</v>
      </c>
      <c r="F547" s="2" t="s">
        <v>1785</v>
      </c>
      <c r="G547" s="2" t="s">
        <v>1786</v>
      </c>
      <c r="H547" s="6" t="s">
        <v>1786</v>
      </c>
      <c r="I547" s="3" t="s">
        <v>1786</v>
      </c>
      <c r="J547" s="11" t="e">
        <f>AND(CCDATA[[#This Row],[Date]]&gt;='Dashboard Requirement hints'!#REF!,CCDATA[[#This Row],[Date]]&lt;'Dashboard Requirement hints'!#REF!+7)</f>
        <v>#REF!</v>
      </c>
      <c r="K547" s="1" t="b">
        <f>AND(CCDATA[[#This Row],[Date]]&gt;'Dashboard Requirement hints'!$I$11,CCDATA[[#This Row],[Date]]&lt;'Dashboard Requirement hints'!$I$11+7)</f>
        <v>0</v>
      </c>
    </row>
    <row r="548" spans="1:11" x14ac:dyDescent="0.25">
      <c r="A548" s="7" t="s">
        <v>1230</v>
      </c>
      <c r="B548" s="4">
        <v>42391.726000000002</v>
      </c>
      <c r="C548" s="5" t="s">
        <v>1792</v>
      </c>
      <c r="D548" s="2" t="s">
        <v>1783</v>
      </c>
      <c r="E548" s="2" t="s">
        <v>1785</v>
      </c>
      <c r="F548" s="2" t="s">
        <v>1785</v>
      </c>
      <c r="G548" s="2" t="s">
        <v>1786</v>
      </c>
      <c r="H548" s="6" t="s">
        <v>1786</v>
      </c>
      <c r="I548" s="3" t="s">
        <v>1786</v>
      </c>
      <c r="J548" s="11" t="e">
        <f>AND(CCDATA[[#This Row],[Date]]&gt;='Dashboard Requirement hints'!#REF!,CCDATA[[#This Row],[Date]]&lt;'Dashboard Requirement hints'!#REF!+7)</f>
        <v>#REF!</v>
      </c>
      <c r="K548" s="1" t="b">
        <f>AND(CCDATA[[#This Row],[Date]]&gt;'Dashboard Requirement hints'!$I$11,CCDATA[[#This Row],[Date]]&lt;'Dashboard Requirement hints'!$I$11+7)</f>
        <v>0</v>
      </c>
    </row>
    <row r="549" spans="1:11" x14ac:dyDescent="0.25">
      <c r="A549" s="7" t="s">
        <v>1231</v>
      </c>
      <c r="B549" s="4">
        <v>42391.726000000002</v>
      </c>
      <c r="C549" s="5" t="s">
        <v>1792</v>
      </c>
      <c r="D549" s="2" t="s">
        <v>1779</v>
      </c>
      <c r="E549" s="2" t="s">
        <v>1784</v>
      </c>
      <c r="F549" s="2" t="s">
        <v>1784</v>
      </c>
      <c r="G549" s="2">
        <v>115</v>
      </c>
      <c r="H549" s="6">
        <v>2.9120906632449451E-3</v>
      </c>
      <c r="I549" s="3">
        <v>5</v>
      </c>
      <c r="J549" s="11" t="e">
        <f>AND(CCDATA[[#This Row],[Date]]&gt;='Dashboard Requirement hints'!#REF!,CCDATA[[#This Row],[Date]]&lt;'Dashboard Requirement hints'!#REF!+7)</f>
        <v>#REF!</v>
      </c>
      <c r="K549" s="1" t="b">
        <f>AND(CCDATA[[#This Row],[Date]]&gt;'Dashboard Requirement hints'!$I$11,CCDATA[[#This Row],[Date]]&lt;'Dashboard Requirement hints'!$I$11+7)</f>
        <v>0</v>
      </c>
    </row>
    <row r="550" spans="1:11" x14ac:dyDescent="0.25">
      <c r="A550" s="7" t="s">
        <v>1228</v>
      </c>
      <c r="B550" s="4">
        <v>42391.705999999998</v>
      </c>
      <c r="C550" s="5" t="s">
        <v>1792</v>
      </c>
      <c r="D550" s="2" t="s">
        <v>1782</v>
      </c>
      <c r="E550" s="2" t="s">
        <v>1784</v>
      </c>
      <c r="F550" s="2" t="s">
        <v>1784</v>
      </c>
      <c r="G550" s="2">
        <v>72</v>
      </c>
      <c r="H550" s="6">
        <v>2.8837525294301645E-3</v>
      </c>
      <c r="I550" s="3">
        <v>5</v>
      </c>
      <c r="J550" s="11" t="e">
        <f>AND(CCDATA[[#This Row],[Date]]&gt;='Dashboard Requirement hints'!#REF!,CCDATA[[#This Row],[Date]]&lt;'Dashboard Requirement hints'!#REF!+7)</f>
        <v>#REF!</v>
      </c>
      <c r="K550" s="1" t="b">
        <f>AND(CCDATA[[#This Row],[Date]]&gt;'Dashboard Requirement hints'!$I$11,CCDATA[[#This Row],[Date]]&lt;'Dashboard Requirement hints'!$I$11+7)</f>
        <v>0</v>
      </c>
    </row>
    <row r="551" spans="1:11" x14ac:dyDescent="0.25">
      <c r="A551" s="7" t="s">
        <v>1229</v>
      </c>
      <c r="B551" s="4">
        <v>42391.705999999998</v>
      </c>
      <c r="C551" s="5" t="s">
        <v>1787</v>
      </c>
      <c r="D551" s="2" t="s">
        <v>1780</v>
      </c>
      <c r="E551" s="2" t="s">
        <v>1784</v>
      </c>
      <c r="F551" s="2" t="s">
        <v>1785</v>
      </c>
      <c r="G551" s="2">
        <v>82</v>
      </c>
      <c r="H551" s="6">
        <v>3.492725339154784E-3</v>
      </c>
      <c r="I551" s="3">
        <v>1</v>
      </c>
      <c r="J551" s="11" t="e">
        <f>AND(CCDATA[[#This Row],[Date]]&gt;='Dashboard Requirement hints'!#REF!,CCDATA[[#This Row],[Date]]&lt;'Dashboard Requirement hints'!#REF!+7)</f>
        <v>#REF!</v>
      </c>
      <c r="K551" s="1" t="b">
        <f>AND(CCDATA[[#This Row],[Date]]&gt;'Dashboard Requirement hints'!$I$11,CCDATA[[#This Row],[Date]]&lt;'Dashboard Requirement hints'!$I$11+7)</f>
        <v>0</v>
      </c>
    </row>
    <row r="552" spans="1:11" x14ac:dyDescent="0.25">
      <c r="A552" s="7" t="s">
        <v>1226</v>
      </c>
      <c r="B552" s="4">
        <v>42391.701999999997</v>
      </c>
      <c r="C552" s="5" t="s">
        <v>1789</v>
      </c>
      <c r="D552" s="2" t="s">
        <v>1781</v>
      </c>
      <c r="E552" s="2" t="s">
        <v>1785</v>
      </c>
      <c r="F552" s="2" t="s">
        <v>1785</v>
      </c>
      <c r="G552" s="2" t="s">
        <v>1786</v>
      </c>
      <c r="H552" s="6" t="s">
        <v>1786</v>
      </c>
      <c r="I552" s="3" t="s">
        <v>1786</v>
      </c>
      <c r="J552" s="11" t="e">
        <f>AND(CCDATA[[#This Row],[Date]]&gt;='Dashboard Requirement hints'!#REF!,CCDATA[[#This Row],[Date]]&lt;'Dashboard Requirement hints'!#REF!+7)</f>
        <v>#REF!</v>
      </c>
      <c r="K552" s="1" t="b">
        <f>AND(CCDATA[[#This Row],[Date]]&gt;'Dashboard Requirement hints'!$I$11,CCDATA[[#This Row],[Date]]&lt;'Dashboard Requirement hints'!$I$11+7)</f>
        <v>0</v>
      </c>
    </row>
    <row r="553" spans="1:11" x14ac:dyDescent="0.25">
      <c r="A553" s="7" t="s">
        <v>1227</v>
      </c>
      <c r="B553" s="4">
        <v>42391.701999999997</v>
      </c>
      <c r="C553" s="5" t="s">
        <v>1791</v>
      </c>
      <c r="D553" s="2" t="s">
        <v>1781</v>
      </c>
      <c r="E553" s="2" t="s">
        <v>1784</v>
      </c>
      <c r="F553" s="2" t="s">
        <v>1784</v>
      </c>
      <c r="G553" s="2">
        <v>33</v>
      </c>
      <c r="H553" s="6">
        <v>4.2734703499070466E-3</v>
      </c>
      <c r="I553" s="3">
        <v>5</v>
      </c>
      <c r="J553" s="11" t="e">
        <f>AND(CCDATA[[#This Row],[Date]]&gt;='Dashboard Requirement hints'!#REF!,CCDATA[[#This Row],[Date]]&lt;'Dashboard Requirement hints'!#REF!+7)</f>
        <v>#REF!</v>
      </c>
      <c r="K553" s="1" t="b">
        <f>AND(CCDATA[[#This Row],[Date]]&gt;'Dashboard Requirement hints'!$I$11,CCDATA[[#This Row],[Date]]&lt;'Dashboard Requirement hints'!$I$11+7)</f>
        <v>0</v>
      </c>
    </row>
    <row r="554" spans="1:11" x14ac:dyDescent="0.25">
      <c r="A554" s="7" t="s">
        <v>1224</v>
      </c>
      <c r="B554" s="4">
        <v>42391.694000000003</v>
      </c>
      <c r="C554" s="5" t="s">
        <v>1792</v>
      </c>
      <c r="D554" s="2" t="s">
        <v>1783</v>
      </c>
      <c r="E554" s="2" t="s">
        <v>1785</v>
      </c>
      <c r="F554" s="2" t="s">
        <v>1785</v>
      </c>
      <c r="G554" s="2" t="s">
        <v>1786</v>
      </c>
      <c r="H554" s="6" t="s">
        <v>1786</v>
      </c>
      <c r="I554" s="3" t="s">
        <v>1786</v>
      </c>
      <c r="J554" s="11" t="e">
        <f>AND(CCDATA[[#This Row],[Date]]&gt;='Dashboard Requirement hints'!#REF!,CCDATA[[#This Row],[Date]]&lt;'Dashboard Requirement hints'!#REF!+7)</f>
        <v>#REF!</v>
      </c>
      <c r="K554" s="1" t="b">
        <f>AND(CCDATA[[#This Row],[Date]]&gt;'Dashboard Requirement hints'!$I$11,CCDATA[[#This Row],[Date]]&lt;'Dashboard Requirement hints'!$I$11+7)</f>
        <v>0</v>
      </c>
    </row>
    <row r="555" spans="1:11" x14ac:dyDescent="0.25">
      <c r="A555" s="7" t="s">
        <v>1225</v>
      </c>
      <c r="B555" s="4">
        <v>42391.694000000003</v>
      </c>
      <c r="C555" s="5" t="s">
        <v>1793</v>
      </c>
      <c r="D555" s="2" t="s">
        <v>1779</v>
      </c>
      <c r="E555" s="2" t="s">
        <v>1784</v>
      </c>
      <c r="F555" s="2" t="s">
        <v>1785</v>
      </c>
      <c r="G555" s="2">
        <v>35</v>
      </c>
      <c r="H555" s="6">
        <v>3.571800633849328E-3</v>
      </c>
      <c r="I555" s="3">
        <v>5</v>
      </c>
      <c r="J555" s="11" t="e">
        <f>AND(CCDATA[[#This Row],[Date]]&gt;='Dashboard Requirement hints'!#REF!,CCDATA[[#This Row],[Date]]&lt;'Dashboard Requirement hints'!#REF!+7)</f>
        <v>#REF!</v>
      </c>
      <c r="K555" s="1" t="b">
        <f>AND(CCDATA[[#This Row],[Date]]&gt;'Dashboard Requirement hints'!$I$11,CCDATA[[#This Row],[Date]]&lt;'Dashboard Requirement hints'!$I$11+7)</f>
        <v>0</v>
      </c>
    </row>
    <row r="556" spans="1:11" x14ac:dyDescent="0.25">
      <c r="A556" s="7" t="s">
        <v>1222</v>
      </c>
      <c r="B556" s="4">
        <v>42391.667999999998</v>
      </c>
      <c r="C556" s="5" t="s">
        <v>1788</v>
      </c>
      <c r="D556" s="2" t="s">
        <v>1779</v>
      </c>
      <c r="E556" s="2" t="s">
        <v>1785</v>
      </c>
      <c r="F556" s="2" t="s">
        <v>1785</v>
      </c>
      <c r="G556" s="2" t="s">
        <v>1786</v>
      </c>
      <c r="H556" s="6" t="s">
        <v>1786</v>
      </c>
      <c r="I556" s="3" t="s">
        <v>1786</v>
      </c>
      <c r="J556" s="11" t="e">
        <f>AND(CCDATA[[#This Row],[Date]]&gt;='Dashboard Requirement hints'!#REF!,CCDATA[[#This Row],[Date]]&lt;'Dashboard Requirement hints'!#REF!+7)</f>
        <v>#REF!</v>
      </c>
      <c r="K556" s="1" t="b">
        <f>AND(CCDATA[[#This Row],[Date]]&gt;'Dashboard Requirement hints'!$I$11,CCDATA[[#This Row],[Date]]&lt;'Dashboard Requirement hints'!$I$11+7)</f>
        <v>0</v>
      </c>
    </row>
    <row r="557" spans="1:11" x14ac:dyDescent="0.25">
      <c r="A557" s="7" t="s">
        <v>1223</v>
      </c>
      <c r="B557" s="4">
        <v>42391.667999999998</v>
      </c>
      <c r="C557" s="5" t="s">
        <v>1789</v>
      </c>
      <c r="D557" s="2" t="s">
        <v>1782</v>
      </c>
      <c r="E557" s="2" t="s">
        <v>1784</v>
      </c>
      <c r="F557" s="2" t="s">
        <v>1784</v>
      </c>
      <c r="G557" s="2">
        <v>78</v>
      </c>
      <c r="H557" s="6">
        <v>7.4861361861883007E-4</v>
      </c>
      <c r="I557" s="3">
        <v>5</v>
      </c>
      <c r="J557" s="11" t="e">
        <f>AND(CCDATA[[#This Row],[Date]]&gt;='Dashboard Requirement hints'!#REF!,CCDATA[[#This Row],[Date]]&lt;'Dashboard Requirement hints'!#REF!+7)</f>
        <v>#REF!</v>
      </c>
      <c r="K557" s="1" t="b">
        <f>AND(CCDATA[[#This Row],[Date]]&gt;'Dashboard Requirement hints'!$I$11,CCDATA[[#This Row],[Date]]&lt;'Dashboard Requirement hints'!$I$11+7)</f>
        <v>0</v>
      </c>
    </row>
    <row r="558" spans="1:11" x14ac:dyDescent="0.25">
      <c r="A558" s="7" t="s">
        <v>1220</v>
      </c>
      <c r="B558" s="4">
        <v>42391.663999999997</v>
      </c>
      <c r="C558" s="5" t="s">
        <v>1788</v>
      </c>
      <c r="D558" s="2" t="s">
        <v>1782</v>
      </c>
      <c r="E558" s="2" t="s">
        <v>1785</v>
      </c>
      <c r="F558" s="2" t="s">
        <v>1785</v>
      </c>
      <c r="G558" s="2" t="s">
        <v>1786</v>
      </c>
      <c r="H558" s="6" t="s">
        <v>1786</v>
      </c>
      <c r="I558" s="3" t="s">
        <v>1786</v>
      </c>
      <c r="J558" s="11" t="e">
        <f>AND(CCDATA[[#This Row],[Date]]&gt;='Dashboard Requirement hints'!#REF!,CCDATA[[#This Row],[Date]]&lt;'Dashboard Requirement hints'!#REF!+7)</f>
        <v>#REF!</v>
      </c>
      <c r="K558" s="1" t="b">
        <f>AND(CCDATA[[#This Row],[Date]]&gt;'Dashboard Requirement hints'!$I$11,CCDATA[[#This Row],[Date]]&lt;'Dashboard Requirement hints'!$I$11+7)</f>
        <v>0</v>
      </c>
    </row>
    <row r="559" spans="1:11" x14ac:dyDescent="0.25">
      <c r="A559" s="7" t="s">
        <v>1221</v>
      </c>
      <c r="B559" s="4">
        <v>42391.663999999997</v>
      </c>
      <c r="C559" s="5" t="s">
        <v>1788</v>
      </c>
      <c r="D559" s="2" t="s">
        <v>1783</v>
      </c>
      <c r="E559" s="2" t="s">
        <v>1785</v>
      </c>
      <c r="F559" s="2" t="s">
        <v>1785</v>
      </c>
      <c r="G559" s="2" t="s">
        <v>1786</v>
      </c>
      <c r="H559" s="6" t="s">
        <v>1786</v>
      </c>
      <c r="I559" s="3" t="s">
        <v>1786</v>
      </c>
      <c r="J559" s="11" t="e">
        <f>AND(CCDATA[[#This Row],[Date]]&gt;='Dashboard Requirement hints'!#REF!,CCDATA[[#This Row],[Date]]&lt;'Dashboard Requirement hints'!#REF!+7)</f>
        <v>#REF!</v>
      </c>
      <c r="K559" s="1" t="b">
        <f>AND(CCDATA[[#This Row],[Date]]&gt;'Dashboard Requirement hints'!$I$11,CCDATA[[#This Row],[Date]]&lt;'Dashboard Requirement hints'!$I$11+7)</f>
        <v>0</v>
      </c>
    </row>
    <row r="560" spans="1:11" x14ac:dyDescent="0.25">
      <c r="A560" s="7" t="s">
        <v>1218</v>
      </c>
      <c r="B560" s="4">
        <v>42391.646000000001</v>
      </c>
      <c r="C560" s="5" t="s">
        <v>1788</v>
      </c>
      <c r="D560" s="2" t="s">
        <v>1781</v>
      </c>
      <c r="E560" s="2" t="s">
        <v>1785</v>
      </c>
      <c r="F560" s="2" t="s">
        <v>1785</v>
      </c>
      <c r="G560" s="2" t="s">
        <v>1786</v>
      </c>
      <c r="H560" s="6" t="s">
        <v>1786</v>
      </c>
      <c r="I560" s="3" t="s">
        <v>1786</v>
      </c>
      <c r="J560" s="11" t="e">
        <f>AND(CCDATA[[#This Row],[Date]]&gt;='Dashboard Requirement hints'!#REF!,CCDATA[[#This Row],[Date]]&lt;'Dashboard Requirement hints'!#REF!+7)</f>
        <v>#REF!</v>
      </c>
      <c r="K560" s="1" t="b">
        <f>AND(CCDATA[[#This Row],[Date]]&gt;'Dashboard Requirement hints'!$I$11,CCDATA[[#This Row],[Date]]&lt;'Dashboard Requirement hints'!$I$11+7)</f>
        <v>0</v>
      </c>
    </row>
    <row r="561" spans="1:11" x14ac:dyDescent="0.25">
      <c r="A561" s="7" t="s">
        <v>1219</v>
      </c>
      <c r="B561" s="4">
        <v>42391.646000000001</v>
      </c>
      <c r="C561" s="5" t="s">
        <v>1793</v>
      </c>
      <c r="D561" s="2" t="s">
        <v>1782</v>
      </c>
      <c r="E561" s="2" t="s">
        <v>1785</v>
      </c>
      <c r="F561" s="2" t="s">
        <v>1785</v>
      </c>
      <c r="G561" s="2" t="s">
        <v>1786</v>
      </c>
      <c r="H561" s="6" t="s">
        <v>1786</v>
      </c>
      <c r="I561" s="3" t="s">
        <v>1786</v>
      </c>
      <c r="J561" s="11" t="e">
        <f>AND(CCDATA[[#This Row],[Date]]&gt;='Dashboard Requirement hints'!#REF!,CCDATA[[#This Row],[Date]]&lt;'Dashboard Requirement hints'!#REF!+7)</f>
        <v>#REF!</v>
      </c>
      <c r="K561" s="1" t="b">
        <f>AND(CCDATA[[#This Row],[Date]]&gt;'Dashboard Requirement hints'!$I$11,CCDATA[[#This Row],[Date]]&lt;'Dashboard Requirement hints'!$I$11+7)</f>
        <v>0</v>
      </c>
    </row>
    <row r="562" spans="1:11" x14ac:dyDescent="0.25">
      <c r="A562" s="7" t="s">
        <v>1216</v>
      </c>
      <c r="B562" s="4">
        <v>42391.618000000002</v>
      </c>
      <c r="C562" s="5" t="s">
        <v>1789</v>
      </c>
      <c r="D562" s="2" t="s">
        <v>1783</v>
      </c>
      <c r="E562" s="2" t="s">
        <v>1784</v>
      </c>
      <c r="F562" s="2" t="s">
        <v>1785</v>
      </c>
      <c r="G562" s="2">
        <v>54</v>
      </c>
      <c r="H562" s="6">
        <v>2.2620986465800986E-3</v>
      </c>
      <c r="I562" s="3">
        <v>5</v>
      </c>
      <c r="J562" s="11" t="e">
        <f>AND(CCDATA[[#This Row],[Date]]&gt;='Dashboard Requirement hints'!#REF!,CCDATA[[#This Row],[Date]]&lt;'Dashboard Requirement hints'!#REF!+7)</f>
        <v>#REF!</v>
      </c>
      <c r="K562" s="1" t="b">
        <f>AND(CCDATA[[#This Row],[Date]]&gt;'Dashboard Requirement hints'!$I$11,CCDATA[[#This Row],[Date]]&lt;'Dashboard Requirement hints'!$I$11+7)</f>
        <v>0</v>
      </c>
    </row>
    <row r="563" spans="1:11" x14ac:dyDescent="0.25">
      <c r="A563" s="7" t="s">
        <v>1217</v>
      </c>
      <c r="B563" s="4">
        <v>42391.618000000002</v>
      </c>
      <c r="C563" s="5" t="s">
        <v>1792</v>
      </c>
      <c r="D563" s="2" t="s">
        <v>1779</v>
      </c>
      <c r="E563" s="2" t="s">
        <v>1784</v>
      </c>
      <c r="F563" s="2" t="s">
        <v>1784</v>
      </c>
      <c r="G563" s="2">
        <v>99</v>
      </c>
      <c r="H563" s="6">
        <v>6.9554949142411056E-4</v>
      </c>
      <c r="I563" s="3">
        <v>1</v>
      </c>
      <c r="J563" s="11" t="e">
        <f>AND(CCDATA[[#This Row],[Date]]&gt;='Dashboard Requirement hints'!#REF!,CCDATA[[#This Row],[Date]]&lt;'Dashboard Requirement hints'!#REF!+7)</f>
        <v>#REF!</v>
      </c>
      <c r="K563" s="1" t="b">
        <f>AND(CCDATA[[#This Row],[Date]]&gt;'Dashboard Requirement hints'!$I$11,CCDATA[[#This Row],[Date]]&lt;'Dashboard Requirement hints'!$I$11+7)</f>
        <v>0</v>
      </c>
    </row>
    <row r="564" spans="1:11" x14ac:dyDescent="0.25">
      <c r="A564" s="7" t="s">
        <v>1214</v>
      </c>
      <c r="B564" s="4">
        <v>42391.616999999998</v>
      </c>
      <c r="C564" s="5" t="s">
        <v>1791</v>
      </c>
      <c r="D564" s="2" t="s">
        <v>1782</v>
      </c>
      <c r="E564" s="2" t="s">
        <v>1785</v>
      </c>
      <c r="F564" s="2" t="s">
        <v>1785</v>
      </c>
      <c r="G564" s="2" t="s">
        <v>1786</v>
      </c>
      <c r="H564" s="6" t="s">
        <v>1786</v>
      </c>
      <c r="I564" s="3" t="s">
        <v>1786</v>
      </c>
      <c r="J564" s="11" t="e">
        <f>AND(CCDATA[[#This Row],[Date]]&gt;='Dashboard Requirement hints'!#REF!,CCDATA[[#This Row],[Date]]&lt;'Dashboard Requirement hints'!#REF!+7)</f>
        <v>#REF!</v>
      </c>
      <c r="K564" s="1" t="b">
        <f>AND(CCDATA[[#This Row],[Date]]&gt;'Dashboard Requirement hints'!$I$11,CCDATA[[#This Row],[Date]]&lt;'Dashboard Requirement hints'!$I$11+7)</f>
        <v>0</v>
      </c>
    </row>
    <row r="565" spans="1:11" x14ac:dyDescent="0.25">
      <c r="A565" s="7" t="s">
        <v>1215</v>
      </c>
      <c r="B565" s="4">
        <v>42391.616999999998</v>
      </c>
      <c r="C565" s="5" t="s">
        <v>1793</v>
      </c>
      <c r="D565" s="2" t="s">
        <v>1783</v>
      </c>
      <c r="E565" s="2" t="s">
        <v>1784</v>
      </c>
      <c r="F565" s="2" t="s">
        <v>1784</v>
      </c>
      <c r="G565" s="2">
        <v>15</v>
      </c>
      <c r="H565" s="6">
        <v>3.411511444810441E-3</v>
      </c>
      <c r="I565" s="3">
        <v>4</v>
      </c>
      <c r="J565" s="11" t="e">
        <f>AND(CCDATA[[#This Row],[Date]]&gt;='Dashboard Requirement hints'!#REF!,CCDATA[[#This Row],[Date]]&lt;'Dashboard Requirement hints'!#REF!+7)</f>
        <v>#REF!</v>
      </c>
      <c r="K565" s="1" t="b">
        <f>AND(CCDATA[[#This Row],[Date]]&gt;'Dashboard Requirement hints'!$I$11,CCDATA[[#This Row],[Date]]&lt;'Dashboard Requirement hints'!$I$11+7)</f>
        <v>0</v>
      </c>
    </row>
    <row r="566" spans="1:11" x14ac:dyDescent="0.25">
      <c r="A566" s="7" t="s">
        <v>1212</v>
      </c>
      <c r="B566" s="4">
        <v>42391.614000000001</v>
      </c>
      <c r="C566" s="5" t="s">
        <v>1789</v>
      </c>
      <c r="D566" s="2" t="s">
        <v>1782</v>
      </c>
      <c r="E566" s="2" t="s">
        <v>1784</v>
      </c>
      <c r="F566" s="2" t="s">
        <v>1784</v>
      </c>
      <c r="G566" s="2">
        <v>35</v>
      </c>
      <c r="H566" s="6">
        <v>8.079656230248586E-4</v>
      </c>
      <c r="I566" s="3">
        <v>3</v>
      </c>
      <c r="J566" s="11" t="e">
        <f>AND(CCDATA[[#This Row],[Date]]&gt;='Dashboard Requirement hints'!#REF!,CCDATA[[#This Row],[Date]]&lt;'Dashboard Requirement hints'!#REF!+7)</f>
        <v>#REF!</v>
      </c>
      <c r="K566" s="1" t="b">
        <f>AND(CCDATA[[#This Row],[Date]]&gt;'Dashboard Requirement hints'!$I$11,CCDATA[[#This Row],[Date]]&lt;'Dashboard Requirement hints'!$I$11+7)</f>
        <v>0</v>
      </c>
    </row>
    <row r="567" spans="1:11" x14ac:dyDescent="0.25">
      <c r="A567" s="7" t="s">
        <v>1213</v>
      </c>
      <c r="B567" s="4">
        <v>42391.614000000001</v>
      </c>
      <c r="C567" s="5" t="s">
        <v>1794</v>
      </c>
      <c r="D567" s="2" t="s">
        <v>1783</v>
      </c>
      <c r="E567" s="2" t="s">
        <v>1784</v>
      </c>
      <c r="F567" s="2" t="s">
        <v>1784</v>
      </c>
      <c r="G567" s="2">
        <v>57</v>
      </c>
      <c r="H567" s="6">
        <v>9.4167771273245588E-4</v>
      </c>
      <c r="I567" s="3">
        <v>5</v>
      </c>
      <c r="J567" s="11" t="e">
        <f>AND(CCDATA[[#This Row],[Date]]&gt;='Dashboard Requirement hints'!#REF!,CCDATA[[#This Row],[Date]]&lt;'Dashboard Requirement hints'!#REF!+7)</f>
        <v>#REF!</v>
      </c>
      <c r="K567" s="1" t="b">
        <f>AND(CCDATA[[#This Row],[Date]]&gt;'Dashboard Requirement hints'!$I$11,CCDATA[[#This Row],[Date]]&lt;'Dashboard Requirement hints'!$I$11+7)</f>
        <v>0</v>
      </c>
    </row>
    <row r="568" spans="1:11" x14ac:dyDescent="0.25">
      <c r="A568" s="7" t="s">
        <v>1210</v>
      </c>
      <c r="B568" s="4">
        <v>42391.599000000002</v>
      </c>
      <c r="C568" s="5" t="s">
        <v>1791</v>
      </c>
      <c r="D568" s="2" t="s">
        <v>1782</v>
      </c>
      <c r="E568" s="2" t="s">
        <v>1784</v>
      </c>
      <c r="F568" s="2" t="s">
        <v>1785</v>
      </c>
      <c r="G568" s="2">
        <v>94</v>
      </c>
      <c r="H568" s="6">
        <v>2.7537309560418336E-3</v>
      </c>
      <c r="I568" s="3">
        <v>4</v>
      </c>
      <c r="J568" s="11" t="e">
        <f>AND(CCDATA[[#This Row],[Date]]&gt;='Dashboard Requirement hints'!#REF!,CCDATA[[#This Row],[Date]]&lt;'Dashboard Requirement hints'!#REF!+7)</f>
        <v>#REF!</v>
      </c>
      <c r="K568" s="1" t="b">
        <f>AND(CCDATA[[#This Row],[Date]]&gt;'Dashboard Requirement hints'!$I$11,CCDATA[[#This Row],[Date]]&lt;'Dashboard Requirement hints'!$I$11+7)</f>
        <v>0</v>
      </c>
    </row>
    <row r="569" spans="1:11" x14ac:dyDescent="0.25">
      <c r="A569" s="7" t="s">
        <v>1211</v>
      </c>
      <c r="B569" s="4">
        <v>42391.599000000002</v>
      </c>
      <c r="C569" s="5" t="s">
        <v>1791</v>
      </c>
      <c r="D569" s="2" t="s">
        <v>1782</v>
      </c>
      <c r="E569" s="2" t="s">
        <v>1784</v>
      </c>
      <c r="F569" s="2" t="s">
        <v>1784</v>
      </c>
      <c r="G569" s="2">
        <v>92</v>
      </c>
      <c r="H569" s="6">
        <v>4.2872714977361635E-3</v>
      </c>
      <c r="I569" s="3">
        <v>1</v>
      </c>
      <c r="J569" s="11" t="e">
        <f>AND(CCDATA[[#This Row],[Date]]&gt;='Dashboard Requirement hints'!#REF!,CCDATA[[#This Row],[Date]]&lt;'Dashboard Requirement hints'!#REF!+7)</f>
        <v>#REF!</v>
      </c>
      <c r="K569" s="1" t="b">
        <f>AND(CCDATA[[#This Row],[Date]]&gt;'Dashboard Requirement hints'!$I$11,CCDATA[[#This Row],[Date]]&lt;'Dashboard Requirement hints'!$I$11+7)</f>
        <v>0</v>
      </c>
    </row>
    <row r="570" spans="1:11" x14ac:dyDescent="0.25">
      <c r="A570" s="7" t="s">
        <v>1208</v>
      </c>
      <c r="B570" s="4">
        <v>42391.597000000002</v>
      </c>
      <c r="C570" s="5" t="s">
        <v>1787</v>
      </c>
      <c r="D570" s="2" t="s">
        <v>1783</v>
      </c>
      <c r="E570" s="2" t="s">
        <v>1785</v>
      </c>
      <c r="F570" s="2" t="s">
        <v>1785</v>
      </c>
      <c r="G570" s="2" t="s">
        <v>1786</v>
      </c>
      <c r="H570" s="6" t="s">
        <v>1786</v>
      </c>
      <c r="I570" s="3" t="s">
        <v>1786</v>
      </c>
      <c r="J570" s="11" t="e">
        <f>AND(CCDATA[[#This Row],[Date]]&gt;='Dashboard Requirement hints'!#REF!,CCDATA[[#This Row],[Date]]&lt;'Dashboard Requirement hints'!#REF!+7)</f>
        <v>#REF!</v>
      </c>
      <c r="K570" s="1" t="b">
        <f>AND(CCDATA[[#This Row],[Date]]&gt;'Dashboard Requirement hints'!$I$11,CCDATA[[#This Row],[Date]]&lt;'Dashboard Requirement hints'!$I$11+7)</f>
        <v>0</v>
      </c>
    </row>
    <row r="571" spans="1:11" x14ac:dyDescent="0.25">
      <c r="A571" s="7" t="s">
        <v>1209</v>
      </c>
      <c r="B571" s="4">
        <v>42391.597000000002</v>
      </c>
      <c r="C571" s="5" t="s">
        <v>1790</v>
      </c>
      <c r="D571" s="2" t="s">
        <v>1779</v>
      </c>
      <c r="E571" s="2" t="s">
        <v>1784</v>
      </c>
      <c r="F571" s="2" t="s">
        <v>1784</v>
      </c>
      <c r="G571" s="2">
        <v>67</v>
      </c>
      <c r="H571" s="6">
        <v>4.6567959402865353E-3</v>
      </c>
      <c r="I571" s="3">
        <v>4</v>
      </c>
      <c r="J571" s="11" t="e">
        <f>AND(CCDATA[[#This Row],[Date]]&gt;='Dashboard Requirement hints'!#REF!,CCDATA[[#This Row],[Date]]&lt;'Dashboard Requirement hints'!#REF!+7)</f>
        <v>#REF!</v>
      </c>
      <c r="K571" s="1" t="b">
        <f>AND(CCDATA[[#This Row],[Date]]&gt;'Dashboard Requirement hints'!$I$11,CCDATA[[#This Row],[Date]]&lt;'Dashboard Requirement hints'!$I$11+7)</f>
        <v>0</v>
      </c>
    </row>
    <row r="572" spans="1:11" x14ac:dyDescent="0.25">
      <c r="A572" s="7" t="s">
        <v>1206</v>
      </c>
      <c r="B572" s="4">
        <v>42391.533000000003</v>
      </c>
      <c r="C572" s="5" t="s">
        <v>1791</v>
      </c>
      <c r="D572" s="2" t="s">
        <v>1780</v>
      </c>
      <c r="E572" s="2" t="s">
        <v>1785</v>
      </c>
      <c r="F572" s="2" t="s">
        <v>1785</v>
      </c>
      <c r="G572" s="2" t="s">
        <v>1786</v>
      </c>
      <c r="H572" s="6" t="s">
        <v>1786</v>
      </c>
      <c r="I572" s="3" t="s">
        <v>1786</v>
      </c>
      <c r="J572" s="11" t="e">
        <f>AND(CCDATA[[#This Row],[Date]]&gt;='Dashboard Requirement hints'!#REF!,CCDATA[[#This Row],[Date]]&lt;'Dashboard Requirement hints'!#REF!+7)</f>
        <v>#REF!</v>
      </c>
      <c r="K572" s="1" t="b">
        <f>AND(CCDATA[[#This Row],[Date]]&gt;'Dashboard Requirement hints'!$I$11,CCDATA[[#This Row],[Date]]&lt;'Dashboard Requirement hints'!$I$11+7)</f>
        <v>0</v>
      </c>
    </row>
    <row r="573" spans="1:11" x14ac:dyDescent="0.25">
      <c r="A573" s="7" t="s">
        <v>1207</v>
      </c>
      <c r="B573" s="4">
        <v>42391.533000000003</v>
      </c>
      <c r="C573" s="5" t="s">
        <v>1792</v>
      </c>
      <c r="D573" s="2" t="s">
        <v>1781</v>
      </c>
      <c r="E573" s="2" t="s">
        <v>1785</v>
      </c>
      <c r="F573" s="2" t="s">
        <v>1785</v>
      </c>
      <c r="G573" s="2" t="s">
        <v>1786</v>
      </c>
      <c r="H573" s="6" t="s">
        <v>1786</v>
      </c>
      <c r="I573" s="3" t="s">
        <v>1786</v>
      </c>
      <c r="J573" s="11" t="e">
        <f>AND(CCDATA[[#This Row],[Date]]&gt;='Dashboard Requirement hints'!#REF!,CCDATA[[#This Row],[Date]]&lt;'Dashboard Requirement hints'!#REF!+7)</f>
        <v>#REF!</v>
      </c>
      <c r="K573" s="1" t="b">
        <f>AND(CCDATA[[#This Row],[Date]]&gt;'Dashboard Requirement hints'!$I$11,CCDATA[[#This Row],[Date]]&lt;'Dashboard Requirement hints'!$I$11+7)</f>
        <v>0</v>
      </c>
    </row>
    <row r="574" spans="1:11" x14ac:dyDescent="0.25">
      <c r="A574" s="7" t="s">
        <v>1202</v>
      </c>
      <c r="B574" s="4">
        <v>42391.497000000003</v>
      </c>
      <c r="C574" s="5" t="s">
        <v>1792</v>
      </c>
      <c r="D574" s="2" t="s">
        <v>1779</v>
      </c>
      <c r="E574" s="2" t="s">
        <v>1784</v>
      </c>
      <c r="F574" s="2" t="s">
        <v>1784</v>
      </c>
      <c r="G574" s="2">
        <v>13</v>
      </c>
      <c r="H574" s="6">
        <v>4.8606523959291931E-3</v>
      </c>
      <c r="I574" s="3">
        <v>3</v>
      </c>
      <c r="J574" s="11" t="e">
        <f>AND(CCDATA[[#This Row],[Date]]&gt;='Dashboard Requirement hints'!#REF!,CCDATA[[#This Row],[Date]]&lt;'Dashboard Requirement hints'!#REF!+7)</f>
        <v>#REF!</v>
      </c>
      <c r="K574" s="1" t="b">
        <f>AND(CCDATA[[#This Row],[Date]]&gt;'Dashboard Requirement hints'!$I$11,CCDATA[[#This Row],[Date]]&lt;'Dashboard Requirement hints'!$I$11+7)</f>
        <v>0</v>
      </c>
    </row>
    <row r="575" spans="1:11" x14ac:dyDescent="0.25">
      <c r="A575" s="7" t="s">
        <v>1203</v>
      </c>
      <c r="B575" s="4">
        <v>42391.497000000003</v>
      </c>
      <c r="C575" s="5" t="s">
        <v>1793</v>
      </c>
      <c r="D575" s="2" t="s">
        <v>1783</v>
      </c>
      <c r="E575" s="2" t="s">
        <v>1784</v>
      </c>
      <c r="F575" s="2" t="s">
        <v>1784</v>
      </c>
      <c r="G575" s="2">
        <v>84</v>
      </c>
      <c r="H575" s="6">
        <v>3.8625878523125051E-3</v>
      </c>
      <c r="I575" s="3">
        <v>5</v>
      </c>
      <c r="J575" s="11" t="e">
        <f>AND(CCDATA[[#This Row],[Date]]&gt;='Dashboard Requirement hints'!#REF!,CCDATA[[#This Row],[Date]]&lt;'Dashboard Requirement hints'!#REF!+7)</f>
        <v>#REF!</v>
      </c>
      <c r="K575" s="1" t="b">
        <f>AND(CCDATA[[#This Row],[Date]]&gt;'Dashboard Requirement hints'!$I$11,CCDATA[[#This Row],[Date]]&lt;'Dashboard Requirement hints'!$I$11+7)</f>
        <v>0</v>
      </c>
    </row>
    <row r="576" spans="1:11" x14ac:dyDescent="0.25">
      <c r="A576" s="7" t="s">
        <v>1204</v>
      </c>
      <c r="B576" s="4">
        <v>42391.497000000003</v>
      </c>
      <c r="C576" s="5" t="s">
        <v>1790</v>
      </c>
      <c r="D576" s="2" t="s">
        <v>1783</v>
      </c>
      <c r="E576" s="2" t="s">
        <v>1784</v>
      </c>
      <c r="F576" s="2" t="s">
        <v>1784</v>
      </c>
      <c r="G576" s="2">
        <v>60</v>
      </c>
      <c r="H576" s="6">
        <v>3.3145893594829479E-3</v>
      </c>
      <c r="I576" s="3">
        <v>3</v>
      </c>
      <c r="J576" s="11" t="e">
        <f>AND(CCDATA[[#This Row],[Date]]&gt;='Dashboard Requirement hints'!#REF!,CCDATA[[#This Row],[Date]]&lt;'Dashboard Requirement hints'!#REF!+7)</f>
        <v>#REF!</v>
      </c>
      <c r="K576" s="1" t="b">
        <f>AND(CCDATA[[#This Row],[Date]]&gt;'Dashboard Requirement hints'!$I$11,CCDATA[[#This Row],[Date]]&lt;'Dashboard Requirement hints'!$I$11+7)</f>
        <v>0</v>
      </c>
    </row>
    <row r="577" spans="1:11" x14ac:dyDescent="0.25">
      <c r="A577" s="7" t="s">
        <v>1205</v>
      </c>
      <c r="B577" s="4">
        <v>42391.497000000003</v>
      </c>
      <c r="C577" s="5" t="s">
        <v>1790</v>
      </c>
      <c r="D577" s="2" t="s">
        <v>1783</v>
      </c>
      <c r="E577" s="2" t="s">
        <v>1784</v>
      </c>
      <c r="F577" s="2" t="s">
        <v>1784</v>
      </c>
      <c r="G577" s="2">
        <v>32</v>
      </c>
      <c r="H577" s="6">
        <v>4.0505816327347392E-4</v>
      </c>
      <c r="I577" s="3">
        <v>5</v>
      </c>
      <c r="J577" s="11" t="e">
        <f>AND(CCDATA[[#This Row],[Date]]&gt;='Dashboard Requirement hints'!#REF!,CCDATA[[#This Row],[Date]]&lt;'Dashboard Requirement hints'!#REF!+7)</f>
        <v>#REF!</v>
      </c>
      <c r="K577" s="1" t="b">
        <f>AND(CCDATA[[#This Row],[Date]]&gt;'Dashboard Requirement hints'!$I$11,CCDATA[[#This Row],[Date]]&lt;'Dashboard Requirement hints'!$I$11+7)</f>
        <v>0</v>
      </c>
    </row>
    <row r="578" spans="1:11" x14ac:dyDescent="0.25">
      <c r="A578" s="7" t="s">
        <v>1200</v>
      </c>
      <c r="B578" s="4">
        <v>42391.487999999998</v>
      </c>
      <c r="C578" s="5" t="s">
        <v>1792</v>
      </c>
      <c r="D578" s="2" t="s">
        <v>1780</v>
      </c>
      <c r="E578" s="2" t="s">
        <v>1785</v>
      </c>
      <c r="F578" s="2" t="s">
        <v>1785</v>
      </c>
      <c r="G578" s="2" t="s">
        <v>1786</v>
      </c>
      <c r="H578" s="6" t="s">
        <v>1786</v>
      </c>
      <c r="I578" s="3" t="s">
        <v>1786</v>
      </c>
      <c r="J578" s="11" t="e">
        <f>AND(CCDATA[[#This Row],[Date]]&gt;='Dashboard Requirement hints'!#REF!,CCDATA[[#This Row],[Date]]&lt;'Dashboard Requirement hints'!#REF!+7)</f>
        <v>#REF!</v>
      </c>
      <c r="K578" s="1" t="b">
        <f>AND(CCDATA[[#This Row],[Date]]&gt;'Dashboard Requirement hints'!$I$11,CCDATA[[#This Row],[Date]]&lt;'Dashboard Requirement hints'!$I$11+7)</f>
        <v>0</v>
      </c>
    </row>
    <row r="579" spans="1:11" x14ac:dyDescent="0.25">
      <c r="A579" s="7" t="s">
        <v>1201</v>
      </c>
      <c r="B579" s="4">
        <v>42391.487999999998</v>
      </c>
      <c r="C579" s="5" t="s">
        <v>1788</v>
      </c>
      <c r="D579" s="2" t="s">
        <v>1779</v>
      </c>
      <c r="E579" s="2" t="s">
        <v>1784</v>
      </c>
      <c r="F579" s="2" t="s">
        <v>1784</v>
      </c>
      <c r="G579" s="2">
        <v>39</v>
      </c>
      <c r="H579" s="6">
        <v>3.5281299319356654E-3</v>
      </c>
      <c r="I579" s="3">
        <v>4</v>
      </c>
      <c r="J579" s="11" t="e">
        <f>AND(CCDATA[[#This Row],[Date]]&gt;='Dashboard Requirement hints'!#REF!,CCDATA[[#This Row],[Date]]&lt;'Dashboard Requirement hints'!#REF!+7)</f>
        <v>#REF!</v>
      </c>
      <c r="K579" s="1" t="b">
        <f>AND(CCDATA[[#This Row],[Date]]&gt;'Dashboard Requirement hints'!$I$11,CCDATA[[#This Row],[Date]]&lt;'Dashboard Requirement hints'!$I$11+7)</f>
        <v>0</v>
      </c>
    </row>
    <row r="580" spans="1:11" x14ac:dyDescent="0.25">
      <c r="A580" s="7" t="s">
        <v>1198</v>
      </c>
      <c r="B580" s="4">
        <v>42391.485999999997</v>
      </c>
      <c r="C580" s="5" t="s">
        <v>1788</v>
      </c>
      <c r="D580" s="2" t="s">
        <v>1783</v>
      </c>
      <c r="E580" s="2" t="s">
        <v>1784</v>
      </c>
      <c r="F580" s="2" t="s">
        <v>1784</v>
      </c>
      <c r="G580" s="2">
        <v>77</v>
      </c>
      <c r="H580" s="6">
        <v>3.4924828651943514E-3</v>
      </c>
      <c r="I580" s="3">
        <v>5</v>
      </c>
      <c r="J580" s="11" t="e">
        <f>AND(CCDATA[[#This Row],[Date]]&gt;='Dashboard Requirement hints'!#REF!,CCDATA[[#This Row],[Date]]&lt;'Dashboard Requirement hints'!#REF!+7)</f>
        <v>#REF!</v>
      </c>
      <c r="K580" s="1" t="b">
        <f>AND(CCDATA[[#This Row],[Date]]&gt;'Dashboard Requirement hints'!$I$11,CCDATA[[#This Row],[Date]]&lt;'Dashboard Requirement hints'!$I$11+7)</f>
        <v>0</v>
      </c>
    </row>
    <row r="581" spans="1:11" x14ac:dyDescent="0.25">
      <c r="A581" s="7" t="s">
        <v>1199</v>
      </c>
      <c r="B581" s="4">
        <v>42391.485999999997</v>
      </c>
      <c r="C581" s="5" t="s">
        <v>1789</v>
      </c>
      <c r="D581" s="2" t="s">
        <v>1780</v>
      </c>
      <c r="E581" s="2" t="s">
        <v>1784</v>
      </c>
      <c r="F581" s="2" t="s">
        <v>1784</v>
      </c>
      <c r="G581" s="2">
        <v>46</v>
      </c>
      <c r="H581" s="6">
        <v>4.2261558031748197E-3</v>
      </c>
      <c r="I581" s="3">
        <v>3</v>
      </c>
      <c r="J581" s="11" t="e">
        <f>AND(CCDATA[[#This Row],[Date]]&gt;='Dashboard Requirement hints'!#REF!,CCDATA[[#This Row],[Date]]&lt;'Dashboard Requirement hints'!#REF!+7)</f>
        <v>#REF!</v>
      </c>
      <c r="K581" s="1" t="b">
        <f>AND(CCDATA[[#This Row],[Date]]&gt;'Dashboard Requirement hints'!$I$11,CCDATA[[#This Row],[Date]]&lt;'Dashboard Requirement hints'!$I$11+7)</f>
        <v>0</v>
      </c>
    </row>
    <row r="582" spans="1:11" x14ac:dyDescent="0.25">
      <c r="A582" s="7" t="s">
        <v>1196</v>
      </c>
      <c r="B582" s="4">
        <v>42391.442999999999</v>
      </c>
      <c r="C582" s="5" t="s">
        <v>1789</v>
      </c>
      <c r="D582" s="2" t="s">
        <v>1780</v>
      </c>
      <c r="E582" s="2" t="s">
        <v>1785</v>
      </c>
      <c r="F582" s="2" t="s">
        <v>1785</v>
      </c>
      <c r="G582" s="2" t="s">
        <v>1786</v>
      </c>
      <c r="H582" s="6" t="s">
        <v>1786</v>
      </c>
      <c r="I582" s="3" t="s">
        <v>1786</v>
      </c>
      <c r="J582" s="11" t="e">
        <f>AND(CCDATA[[#This Row],[Date]]&gt;='Dashboard Requirement hints'!#REF!,CCDATA[[#This Row],[Date]]&lt;'Dashboard Requirement hints'!#REF!+7)</f>
        <v>#REF!</v>
      </c>
      <c r="K582" s="1" t="b">
        <f>AND(CCDATA[[#This Row],[Date]]&gt;'Dashboard Requirement hints'!$I$11,CCDATA[[#This Row],[Date]]&lt;'Dashboard Requirement hints'!$I$11+7)</f>
        <v>0</v>
      </c>
    </row>
    <row r="583" spans="1:11" x14ac:dyDescent="0.25">
      <c r="A583" s="7" t="s">
        <v>1197</v>
      </c>
      <c r="B583" s="4">
        <v>42391.442999999999</v>
      </c>
      <c r="C583" s="5" t="s">
        <v>1794</v>
      </c>
      <c r="D583" s="2" t="s">
        <v>1781</v>
      </c>
      <c r="E583" s="2" t="s">
        <v>1784</v>
      </c>
      <c r="F583" s="2" t="s">
        <v>1785</v>
      </c>
      <c r="G583" s="2">
        <v>55</v>
      </c>
      <c r="H583" s="6">
        <v>3.2355248040394952E-3</v>
      </c>
      <c r="I583" s="3">
        <v>4</v>
      </c>
      <c r="J583" s="11" t="e">
        <f>AND(CCDATA[[#This Row],[Date]]&gt;='Dashboard Requirement hints'!#REF!,CCDATA[[#This Row],[Date]]&lt;'Dashboard Requirement hints'!#REF!+7)</f>
        <v>#REF!</v>
      </c>
      <c r="K583" s="1" t="b">
        <f>AND(CCDATA[[#This Row],[Date]]&gt;'Dashboard Requirement hints'!$I$11,CCDATA[[#This Row],[Date]]&lt;'Dashboard Requirement hints'!$I$11+7)</f>
        <v>0</v>
      </c>
    </row>
    <row r="584" spans="1:11" x14ac:dyDescent="0.25">
      <c r="A584" s="7" t="s">
        <v>1194</v>
      </c>
      <c r="B584" s="4">
        <v>42391.415999999997</v>
      </c>
      <c r="C584" s="5" t="s">
        <v>1789</v>
      </c>
      <c r="D584" s="2" t="s">
        <v>1780</v>
      </c>
      <c r="E584" s="2" t="s">
        <v>1784</v>
      </c>
      <c r="F584" s="2" t="s">
        <v>1784</v>
      </c>
      <c r="G584" s="2">
        <v>23</v>
      </c>
      <c r="H584" s="6">
        <v>3.281992438786894E-3</v>
      </c>
      <c r="I584" s="3">
        <v>1</v>
      </c>
      <c r="J584" s="11" t="e">
        <f>AND(CCDATA[[#This Row],[Date]]&gt;='Dashboard Requirement hints'!#REF!,CCDATA[[#This Row],[Date]]&lt;'Dashboard Requirement hints'!#REF!+7)</f>
        <v>#REF!</v>
      </c>
      <c r="K584" s="1" t="b">
        <f>AND(CCDATA[[#This Row],[Date]]&gt;'Dashboard Requirement hints'!$I$11,CCDATA[[#This Row],[Date]]&lt;'Dashboard Requirement hints'!$I$11+7)</f>
        <v>0</v>
      </c>
    </row>
    <row r="585" spans="1:11" x14ac:dyDescent="0.25">
      <c r="A585" s="7" t="s">
        <v>1195</v>
      </c>
      <c r="B585" s="4">
        <v>42391.415999999997</v>
      </c>
      <c r="C585" s="5" t="s">
        <v>1788</v>
      </c>
      <c r="D585" s="2" t="s">
        <v>1783</v>
      </c>
      <c r="E585" s="2" t="s">
        <v>1784</v>
      </c>
      <c r="F585" s="2" t="s">
        <v>1784</v>
      </c>
      <c r="G585" s="2">
        <v>53</v>
      </c>
      <c r="H585" s="6">
        <v>8.9008601573242556E-4</v>
      </c>
      <c r="I585" s="3">
        <v>2</v>
      </c>
      <c r="J585" s="11" t="e">
        <f>AND(CCDATA[[#This Row],[Date]]&gt;='Dashboard Requirement hints'!#REF!,CCDATA[[#This Row],[Date]]&lt;'Dashboard Requirement hints'!#REF!+7)</f>
        <v>#REF!</v>
      </c>
      <c r="K585" s="1" t="b">
        <f>AND(CCDATA[[#This Row],[Date]]&gt;'Dashboard Requirement hints'!$I$11,CCDATA[[#This Row],[Date]]&lt;'Dashboard Requirement hints'!$I$11+7)</f>
        <v>0</v>
      </c>
    </row>
    <row r="586" spans="1:11" x14ac:dyDescent="0.25">
      <c r="A586" s="7" t="s">
        <v>1192</v>
      </c>
      <c r="B586" s="4">
        <v>42391.409</v>
      </c>
      <c r="C586" s="5" t="s">
        <v>1788</v>
      </c>
      <c r="D586" s="2" t="s">
        <v>1782</v>
      </c>
      <c r="E586" s="2" t="s">
        <v>1784</v>
      </c>
      <c r="F586" s="2" t="s">
        <v>1784</v>
      </c>
      <c r="G586" s="2">
        <v>103</v>
      </c>
      <c r="H586" s="6">
        <v>1.5561076348658037E-3</v>
      </c>
      <c r="I586" s="3">
        <v>5</v>
      </c>
      <c r="J586" s="11" t="e">
        <f>AND(CCDATA[[#This Row],[Date]]&gt;='Dashboard Requirement hints'!#REF!,CCDATA[[#This Row],[Date]]&lt;'Dashboard Requirement hints'!#REF!+7)</f>
        <v>#REF!</v>
      </c>
      <c r="K586" s="1" t="b">
        <f>AND(CCDATA[[#This Row],[Date]]&gt;'Dashboard Requirement hints'!$I$11,CCDATA[[#This Row],[Date]]&lt;'Dashboard Requirement hints'!$I$11+7)</f>
        <v>0</v>
      </c>
    </row>
    <row r="587" spans="1:11" x14ac:dyDescent="0.25">
      <c r="A587" s="7" t="s">
        <v>1193</v>
      </c>
      <c r="B587" s="4">
        <v>42391.409</v>
      </c>
      <c r="C587" s="5" t="s">
        <v>1789</v>
      </c>
      <c r="D587" s="2" t="s">
        <v>1781</v>
      </c>
      <c r="E587" s="2" t="s">
        <v>1784</v>
      </c>
      <c r="F587" s="2" t="s">
        <v>1784</v>
      </c>
      <c r="G587" s="2">
        <v>98</v>
      </c>
      <c r="H587" s="6">
        <v>4.7807763483048143E-3</v>
      </c>
      <c r="I587" s="3">
        <v>4</v>
      </c>
      <c r="J587" s="11" t="e">
        <f>AND(CCDATA[[#This Row],[Date]]&gt;='Dashboard Requirement hints'!#REF!,CCDATA[[#This Row],[Date]]&lt;'Dashboard Requirement hints'!#REF!+7)</f>
        <v>#REF!</v>
      </c>
      <c r="K587" s="1" t="b">
        <f>AND(CCDATA[[#This Row],[Date]]&gt;'Dashboard Requirement hints'!$I$11,CCDATA[[#This Row],[Date]]&lt;'Dashboard Requirement hints'!$I$11+7)</f>
        <v>0</v>
      </c>
    </row>
    <row r="588" spans="1:11" x14ac:dyDescent="0.25">
      <c r="A588" s="7" t="s">
        <v>1190</v>
      </c>
      <c r="B588" s="4">
        <v>42391.392</v>
      </c>
      <c r="C588" s="5" t="s">
        <v>1788</v>
      </c>
      <c r="D588" s="2" t="s">
        <v>1783</v>
      </c>
      <c r="E588" s="2" t="s">
        <v>1784</v>
      </c>
      <c r="F588" s="2" t="s">
        <v>1784</v>
      </c>
      <c r="G588" s="2">
        <v>34</v>
      </c>
      <c r="H588" s="6">
        <v>4.2449228948025887E-3</v>
      </c>
      <c r="I588" s="3">
        <v>3</v>
      </c>
      <c r="J588" s="11" t="e">
        <f>AND(CCDATA[[#This Row],[Date]]&gt;='Dashboard Requirement hints'!#REF!,CCDATA[[#This Row],[Date]]&lt;'Dashboard Requirement hints'!#REF!+7)</f>
        <v>#REF!</v>
      </c>
      <c r="K588" s="1" t="b">
        <f>AND(CCDATA[[#This Row],[Date]]&gt;'Dashboard Requirement hints'!$I$11,CCDATA[[#This Row],[Date]]&lt;'Dashboard Requirement hints'!$I$11+7)</f>
        <v>0</v>
      </c>
    </row>
    <row r="589" spans="1:11" x14ac:dyDescent="0.25">
      <c r="A589" s="7" t="s">
        <v>1191</v>
      </c>
      <c r="B589" s="4">
        <v>42391.392</v>
      </c>
      <c r="C589" s="5" t="s">
        <v>1794</v>
      </c>
      <c r="D589" s="2" t="s">
        <v>1782</v>
      </c>
      <c r="E589" s="2" t="s">
        <v>1784</v>
      </c>
      <c r="F589" s="2" t="s">
        <v>1784</v>
      </c>
      <c r="G589" s="2">
        <v>53</v>
      </c>
      <c r="H589" s="6">
        <v>3.5005301315012647E-3</v>
      </c>
      <c r="I589" s="3">
        <v>4</v>
      </c>
      <c r="J589" s="11" t="e">
        <f>AND(CCDATA[[#This Row],[Date]]&gt;='Dashboard Requirement hints'!#REF!,CCDATA[[#This Row],[Date]]&lt;'Dashboard Requirement hints'!#REF!+7)</f>
        <v>#REF!</v>
      </c>
      <c r="K589" s="1" t="b">
        <f>AND(CCDATA[[#This Row],[Date]]&gt;'Dashboard Requirement hints'!$I$11,CCDATA[[#This Row],[Date]]&lt;'Dashboard Requirement hints'!$I$11+7)</f>
        <v>0</v>
      </c>
    </row>
    <row r="590" spans="1:11" x14ac:dyDescent="0.25">
      <c r="A590" s="7" t="s">
        <v>1186</v>
      </c>
      <c r="B590" s="4">
        <v>42391.383000000002</v>
      </c>
      <c r="C590" s="5" t="s">
        <v>1791</v>
      </c>
      <c r="D590" s="2" t="s">
        <v>1780</v>
      </c>
      <c r="E590" s="2" t="s">
        <v>1785</v>
      </c>
      <c r="F590" s="2" t="s">
        <v>1785</v>
      </c>
      <c r="G590" s="2" t="s">
        <v>1786</v>
      </c>
      <c r="H590" s="6" t="s">
        <v>1786</v>
      </c>
      <c r="I590" s="3" t="s">
        <v>1786</v>
      </c>
      <c r="J590" s="11" t="e">
        <f>AND(CCDATA[[#This Row],[Date]]&gt;='Dashboard Requirement hints'!#REF!,CCDATA[[#This Row],[Date]]&lt;'Dashboard Requirement hints'!#REF!+7)</f>
        <v>#REF!</v>
      </c>
      <c r="K590" s="1" t="b">
        <f>AND(CCDATA[[#This Row],[Date]]&gt;'Dashboard Requirement hints'!$I$11,CCDATA[[#This Row],[Date]]&lt;'Dashboard Requirement hints'!$I$11+7)</f>
        <v>0</v>
      </c>
    </row>
    <row r="591" spans="1:11" x14ac:dyDescent="0.25">
      <c r="A591" s="7" t="s">
        <v>1187</v>
      </c>
      <c r="B591" s="4">
        <v>42391.383000000002</v>
      </c>
      <c r="C591" s="5" t="s">
        <v>1794</v>
      </c>
      <c r="D591" s="2" t="s">
        <v>1783</v>
      </c>
      <c r="E591" s="2" t="s">
        <v>1784</v>
      </c>
      <c r="F591" s="2" t="s">
        <v>1784</v>
      </c>
      <c r="G591" s="2">
        <v>20</v>
      </c>
      <c r="H591" s="6">
        <v>7.8503181291579083E-4</v>
      </c>
      <c r="I591" s="3">
        <v>3</v>
      </c>
      <c r="J591" s="11" t="e">
        <f>AND(CCDATA[[#This Row],[Date]]&gt;='Dashboard Requirement hints'!#REF!,CCDATA[[#This Row],[Date]]&lt;'Dashboard Requirement hints'!#REF!+7)</f>
        <v>#REF!</v>
      </c>
      <c r="K591" s="1" t="b">
        <f>AND(CCDATA[[#This Row],[Date]]&gt;'Dashboard Requirement hints'!$I$11,CCDATA[[#This Row],[Date]]&lt;'Dashboard Requirement hints'!$I$11+7)</f>
        <v>0</v>
      </c>
    </row>
    <row r="592" spans="1:11" x14ac:dyDescent="0.25">
      <c r="A592" s="7" t="s">
        <v>1188</v>
      </c>
      <c r="B592" s="4">
        <v>42391.383000000002</v>
      </c>
      <c r="C592" s="5" t="s">
        <v>1794</v>
      </c>
      <c r="D592" s="2" t="s">
        <v>1780</v>
      </c>
      <c r="E592" s="2" t="s">
        <v>1784</v>
      </c>
      <c r="F592" s="2" t="s">
        <v>1784</v>
      </c>
      <c r="G592" s="2">
        <v>112</v>
      </c>
      <c r="H592" s="6">
        <v>2.5144934476066562E-3</v>
      </c>
      <c r="I592" s="3">
        <v>1</v>
      </c>
      <c r="J592" s="11" t="e">
        <f>AND(CCDATA[[#This Row],[Date]]&gt;='Dashboard Requirement hints'!#REF!,CCDATA[[#This Row],[Date]]&lt;'Dashboard Requirement hints'!#REF!+7)</f>
        <v>#REF!</v>
      </c>
      <c r="K592" s="1" t="b">
        <f>AND(CCDATA[[#This Row],[Date]]&gt;'Dashboard Requirement hints'!$I$11,CCDATA[[#This Row],[Date]]&lt;'Dashboard Requirement hints'!$I$11+7)</f>
        <v>0</v>
      </c>
    </row>
    <row r="593" spans="1:11" x14ac:dyDescent="0.25">
      <c r="A593" s="7" t="s">
        <v>1189</v>
      </c>
      <c r="B593" s="4">
        <v>42391.383000000002</v>
      </c>
      <c r="C593" s="5" t="s">
        <v>1789</v>
      </c>
      <c r="D593" s="2" t="s">
        <v>1782</v>
      </c>
      <c r="E593" s="2" t="s">
        <v>1784</v>
      </c>
      <c r="F593" s="2" t="s">
        <v>1784</v>
      </c>
      <c r="G593" s="2">
        <v>85</v>
      </c>
      <c r="H593" s="6">
        <v>3.7536627359669094E-3</v>
      </c>
      <c r="I593" s="3">
        <v>4</v>
      </c>
      <c r="J593" s="11" t="e">
        <f>AND(CCDATA[[#This Row],[Date]]&gt;='Dashboard Requirement hints'!#REF!,CCDATA[[#This Row],[Date]]&lt;'Dashboard Requirement hints'!#REF!+7)</f>
        <v>#REF!</v>
      </c>
      <c r="K593" s="1" t="b">
        <f>AND(CCDATA[[#This Row],[Date]]&gt;'Dashboard Requirement hints'!$I$11,CCDATA[[#This Row],[Date]]&lt;'Dashboard Requirement hints'!$I$11+7)</f>
        <v>0</v>
      </c>
    </row>
    <row r="594" spans="1:11" x14ac:dyDescent="0.25">
      <c r="A594" s="7" t="s">
        <v>1184</v>
      </c>
      <c r="B594" s="4">
        <v>42390.735000000001</v>
      </c>
      <c r="C594" s="5" t="s">
        <v>1790</v>
      </c>
      <c r="D594" s="2" t="s">
        <v>1780</v>
      </c>
      <c r="E594" s="2" t="s">
        <v>1785</v>
      </c>
      <c r="F594" s="2" t="s">
        <v>1785</v>
      </c>
      <c r="G594" s="2" t="s">
        <v>1786</v>
      </c>
      <c r="H594" s="6" t="s">
        <v>1786</v>
      </c>
      <c r="I594" s="3" t="s">
        <v>1786</v>
      </c>
      <c r="J594" s="11" t="e">
        <f>AND(CCDATA[[#This Row],[Date]]&gt;='Dashboard Requirement hints'!#REF!,CCDATA[[#This Row],[Date]]&lt;'Dashboard Requirement hints'!#REF!+7)</f>
        <v>#REF!</v>
      </c>
      <c r="K594" s="1" t="b">
        <f>AND(CCDATA[[#This Row],[Date]]&gt;'Dashboard Requirement hints'!$I$11,CCDATA[[#This Row],[Date]]&lt;'Dashboard Requirement hints'!$I$11+7)</f>
        <v>0</v>
      </c>
    </row>
    <row r="595" spans="1:11" x14ac:dyDescent="0.25">
      <c r="A595" s="7" t="s">
        <v>1185</v>
      </c>
      <c r="B595" s="4">
        <v>42390.735000000001</v>
      </c>
      <c r="C595" s="5" t="s">
        <v>1791</v>
      </c>
      <c r="D595" s="2" t="s">
        <v>1783</v>
      </c>
      <c r="E595" s="2" t="s">
        <v>1784</v>
      </c>
      <c r="F595" s="2" t="s">
        <v>1784</v>
      </c>
      <c r="G595" s="2">
        <v>21</v>
      </c>
      <c r="H595" s="6">
        <v>1.5001375548700326E-3</v>
      </c>
      <c r="I595" s="3">
        <v>4</v>
      </c>
      <c r="J595" s="11" t="e">
        <f>AND(CCDATA[[#This Row],[Date]]&gt;='Dashboard Requirement hints'!#REF!,CCDATA[[#This Row],[Date]]&lt;'Dashboard Requirement hints'!#REF!+7)</f>
        <v>#REF!</v>
      </c>
      <c r="K595" s="1" t="b">
        <f>AND(CCDATA[[#This Row],[Date]]&gt;'Dashboard Requirement hints'!$I$11,CCDATA[[#This Row],[Date]]&lt;'Dashboard Requirement hints'!$I$11+7)</f>
        <v>0</v>
      </c>
    </row>
    <row r="596" spans="1:11" x14ac:dyDescent="0.25">
      <c r="A596" s="7" t="s">
        <v>1182</v>
      </c>
      <c r="B596" s="4">
        <v>42390.733999999997</v>
      </c>
      <c r="C596" s="5" t="s">
        <v>1792</v>
      </c>
      <c r="D596" s="2" t="s">
        <v>1782</v>
      </c>
      <c r="E596" s="2" t="s">
        <v>1784</v>
      </c>
      <c r="F596" s="2" t="s">
        <v>1784</v>
      </c>
      <c r="G596" s="2">
        <v>75</v>
      </c>
      <c r="H596" s="6">
        <v>4.4884619914817942E-3</v>
      </c>
      <c r="I596" s="3">
        <v>4</v>
      </c>
      <c r="J596" s="11" t="e">
        <f>AND(CCDATA[[#This Row],[Date]]&gt;='Dashboard Requirement hints'!#REF!,CCDATA[[#This Row],[Date]]&lt;'Dashboard Requirement hints'!#REF!+7)</f>
        <v>#REF!</v>
      </c>
      <c r="K596" s="1" t="b">
        <f>AND(CCDATA[[#This Row],[Date]]&gt;'Dashboard Requirement hints'!$I$11,CCDATA[[#This Row],[Date]]&lt;'Dashboard Requirement hints'!$I$11+7)</f>
        <v>0</v>
      </c>
    </row>
    <row r="597" spans="1:11" x14ac:dyDescent="0.25">
      <c r="A597" s="7" t="s">
        <v>1183</v>
      </c>
      <c r="B597" s="4">
        <v>42390.733999999997</v>
      </c>
      <c r="C597" s="5" t="s">
        <v>1788</v>
      </c>
      <c r="D597" s="2" t="s">
        <v>1779</v>
      </c>
      <c r="E597" s="2" t="s">
        <v>1784</v>
      </c>
      <c r="F597" s="2" t="s">
        <v>1784</v>
      </c>
      <c r="G597" s="2">
        <v>114</v>
      </c>
      <c r="H597" s="6">
        <v>2.0193970266129862E-3</v>
      </c>
      <c r="I597" s="3">
        <v>4</v>
      </c>
      <c r="J597" s="11" t="e">
        <f>AND(CCDATA[[#This Row],[Date]]&gt;='Dashboard Requirement hints'!#REF!,CCDATA[[#This Row],[Date]]&lt;'Dashboard Requirement hints'!#REF!+7)</f>
        <v>#REF!</v>
      </c>
      <c r="K597" s="1" t="b">
        <f>AND(CCDATA[[#This Row],[Date]]&gt;'Dashboard Requirement hints'!$I$11,CCDATA[[#This Row],[Date]]&lt;'Dashboard Requirement hints'!$I$11+7)</f>
        <v>0</v>
      </c>
    </row>
    <row r="598" spans="1:11" x14ac:dyDescent="0.25">
      <c r="A598" s="7" t="s">
        <v>1176</v>
      </c>
      <c r="B598" s="4">
        <v>42390.726999999999</v>
      </c>
      <c r="C598" s="5" t="s">
        <v>1793</v>
      </c>
      <c r="D598" s="2" t="s">
        <v>1780</v>
      </c>
      <c r="E598" s="2" t="s">
        <v>1784</v>
      </c>
      <c r="F598" s="2" t="s">
        <v>1784</v>
      </c>
      <c r="G598" s="2">
        <v>44</v>
      </c>
      <c r="H598" s="6">
        <v>8.7391440316392894E-4</v>
      </c>
      <c r="I598" s="3">
        <v>4</v>
      </c>
      <c r="J598" s="11" t="e">
        <f>AND(CCDATA[[#This Row],[Date]]&gt;='Dashboard Requirement hints'!#REF!,CCDATA[[#This Row],[Date]]&lt;'Dashboard Requirement hints'!#REF!+7)</f>
        <v>#REF!</v>
      </c>
      <c r="K598" s="1" t="b">
        <f>AND(CCDATA[[#This Row],[Date]]&gt;'Dashboard Requirement hints'!$I$11,CCDATA[[#This Row],[Date]]&lt;'Dashboard Requirement hints'!$I$11+7)</f>
        <v>0</v>
      </c>
    </row>
    <row r="599" spans="1:11" x14ac:dyDescent="0.25">
      <c r="A599" s="7" t="s">
        <v>1177</v>
      </c>
      <c r="B599" s="4">
        <v>42390.726999999999</v>
      </c>
      <c r="C599" s="5" t="s">
        <v>1789</v>
      </c>
      <c r="D599" s="2" t="s">
        <v>1780</v>
      </c>
      <c r="E599" s="2" t="s">
        <v>1785</v>
      </c>
      <c r="F599" s="2" t="s">
        <v>1785</v>
      </c>
      <c r="G599" s="2" t="s">
        <v>1786</v>
      </c>
      <c r="H599" s="6" t="s">
        <v>1786</v>
      </c>
      <c r="I599" s="3" t="s">
        <v>1786</v>
      </c>
      <c r="J599" s="11" t="e">
        <f>AND(CCDATA[[#This Row],[Date]]&gt;='Dashboard Requirement hints'!#REF!,CCDATA[[#This Row],[Date]]&lt;'Dashboard Requirement hints'!#REF!+7)</f>
        <v>#REF!</v>
      </c>
      <c r="K599" s="1" t="b">
        <f>AND(CCDATA[[#This Row],[Date]]&gt;'Dashboard Requirement hints'!$I$11,CCDATA[[#This Row],[Date]]&lt;'Dashboard Requirement hints'!$I$11+7)</f>
        <v>0</v>
      </c>
    </row>
    <row r="600" spans="1:11" x14ac:dyDescent="0.25">
      <c r="A600" s="7" t="s">
        <v>1178</v>
      </c>
      <c r="B600" s="4">
        <v>42390.726999999999</v>
      </c>
      <c r="C600" s="5" t="s">
        <v>1791</v>
      </c>
      <c r="D600" s="2" t="s">
        <v>1782</v>
      </c>
      <c r="E600" s="2" t="s">
        <v>1784</v>
      </c>
      <c r="F600" s="2" t="s">
        <v>1784</v>
      </c>
      <c r="G600" s="2">
        <v>119</v>
      </c>
      <c r="H600" s="6">
        <v>4.8429974334104816E-4</v>
      </c>
      <c r="I600" s="3">
        <v>4</v>
      </c>
      <c r="J600" s="11" t="e">
        <f>AND(CCDATA[[#This Row],[Date]]&gt;='Dashboard Requirement hints'!#REF!,CCDATA[[#This Row],[Date]]&lt;'Dashboard Requirement hints'!#REF!+7)</f>
        <v>#REF!</v>
      </c>
      <c r="K600" s="1" t="b">
        <f>AND(CCDATA[[#This Row],[Date]]&gt;'Dashboard Requirement hints'!$I$11,CCDATA[[#This Row],[Date]]&lt;'Dashboard Requirement hints'!$I$11+7)</f>
        <v>0</v>
      </c>
    </row>
    <row r="601" spans="1:11" x14ac:dyDescent="0.25">
      <c r="A601" s="7" t="s">
        <v>1179</v>
      </c>
      <c r="B601" s="4">
        <v>42390.726999999999</v>
      </c>
      <c r="C601" s="5" t="s">
        <v>1788</v>
      </c>
      <c r="D601" s="2" t="s">
        <v>1782</v>
      </c>
      <c r="E601" s="2" t="s">
        <v>1784</v>
      </c>
      <c r="F601" s="2" t="s">
        <v>1784</v>
      </c>
      <c r="G601" s="2">
        <v>62</v>
      </c>
      <c r="H601" s="6">
        <v>6.28291639839382E-4</v>
      </c>
      <c r="I601" s="3">
        <v>5</v>
      </c>
      <c r="J601" s="11" t="e">
        <f>AND(CCDATA[[#This Row],[Date]]&gt;='Dashboard Requirement hints'!#REF!,CCDATA[[#This Row],[Date]]&lt;'Dashboard Requirement hints'!#REF!+7)</f>
        <v>#REF!</v>
      </c>
      <c r="K601" s="1" t="b">
        <f>AND(CCDATA[[#This Row],[Date]]&gt;'Dashboard Requirement hints'!$I$11,CCDATA[[#This Row],[Date]]&lt;'Dashboard Requirement hints'!$I$11+7)</f>
        <v>0</v>
      </c>
    </row>
    <row r="602" spans="1:11" x14ac:dyDescent="0.25">
      <c r="A602" s="7" t="s">
        <v>1180</v>
      </c>
      <c r="B602" s="4">
        <v>42390.726999999999</v>
      </c>
      <c r="C602" s="5" t="s">
        <v>1792</v>
      </c>
      <c r="D602" s="2" t="s">
        <v>1782</v>
      </c>
      <c r="E602" s="2" t="s">
        <v>1784</v>
      </c>
      <c r="F602" s="2" t="s">
        <v>1784</v>
      </c>
      <c r="G602" s="2">
        <v>84</v>
      </c>
      <c r="H602" s="6">
        <v>4.2159874160173525E-3</v>
      </c>
      <c r="I602" s="3">
        <v>5</v>
      </c>
      <c r="J602" s="11" t="e">
        <f>AND(CCDATA[[#This Row],[Date]]&gt;='Dashboard Requirement hints'!#REF!,CCDATA[[#This Row],[Date]]&lt;'Dashboard Requirement hints'!#REF!+7)</f>
        <v>#REF!</v>
      </c>
      <c r="K602" s="1" t="b">
        <f>AND(CCDATA[[#This Row],[Date]]&gt;'Dashboard Requirement hints'!$I$11,CCDATA[[#This Row],[Date]]&lt;'Dashboard Requirement hints'!$I$11+7)</f>
        <v>0</v>
      </c>
    </row>
    <row r="603" spans="1:11" x14ac:dyDescent="0.25">
      <c r="A603" s="7" t="s">
        <v>1181</v>
      </c>
      <c r="B603" s="4">
        <v>42390.726999999999</v>
      </c>
      <c r="C603" s="5" t="s">
        <v>1788</v>
      </c>
      <c r="D603" s="2" t="s">
        <v>1780</v>
      </c>
      <c r="E603" s="2" t="s">
        <v>1785</v>
      </c>
      <c r="F603" s="2" t="s">
        <v>1785</v>
      </c>
      <c r="G603" s="2" t="s">
        <v>1786</v>
      </c>
      <c r="H603" s="6" t="s">
        <v>1786</v>
      </c>
      <c r="I603" s="3" t="s">
        <v>1786</v>
      </c>
      <c r="J603" s="11" t="e">
        <f>AND(CCDATA[[#This Row],[Date]]&gt;='Dashboard Requirement hints'!#REF!,CCDATA[[#This Row],[Date]]&lt;'Dashboard Requirement hints'!#REF!+7)</f>
        <v>#REF!</v>
      </c>
      <c r="K603" s="1" t="b">
        <f>AND(CCDATA[[#This Row],[Date]]&gt;'Dashboard Requirement hints'!$I$11,CCDATA[[#This Row],[Date]]&lt;'Dashboard Requirement hints'!$I$11+7)</f>
        <v>0</v>
      </c>
    </row>
    <row r="604" spans="1:11" x14ac:dyDescent="0.25">
      <c r="A604" s="7" t="s">
        <v>1174</v>
      </c>
      <c r="B604" s="4">
        <v>42390.716</v>
      </c>
      <c r="C604" s="5" t="s">
        <v>1790</v>
      </c>
      <c r="D604" s="2" t="s">
        <v>1780</v>
      </c>
      <c r="E604" s="2" t="s">
        <v>1784</v>
      </c>
      <c r="F604" s="2" t="s">
        <v>1784</v>
      </c>
      <c r="G604" s="2">
        <v>125</v>
      </c>
      <c r="H604" s="6">
        <v>3.2070150115108718E-3</v>
      </c>
      <c r="I604" s="3">
        <v>4</v>
      </c>
      <c r="J604" s="11" t="e">
        <f>AND(CCDATA[[#This Row],[Date]]&gt;='Dashboard Requirement hints'!#REF!,CCDATA[[#This Row],[Date]]&lt;'Dashboard Requirement hints'!#REF!+7)</f>
        <v>#REF!</v>
      </c>
      <c r="K604" s="1" t="b">
        <f>AND(CCDATA[[#This Row],[Date]]&gt;'Dashboard Requirement hints'!$I$11,CCDATA[[#This Row],[Date]]&lt;'Dashboard Requirement hints'!$I$11+7)</f>
        <v>0</v>
      </c>
    </row>
    <row r="605" spans="1:11" x14ac:dyDescent="0.25">
      <c r="A605" s="7" t="s">
        <v>1175</v>
      </c>
      <c r="B605" s="4">
        <v>42390.716</v>
      </c>
      <c r="C605" s="5" t="s">
        <v>1788</v>
      </c>
      <c r="D605" s="2" t="s">
        <v>1779</v>
      </c>
      <c r="E605" s="2" t="s">
        <v>1784</v>
      </c>
      <c r="F605" s="2" t="s">
        <v>1784</v>
      </c>
      <c r="G605" s="2">
        <v>68</v>
      </c>
      <c r="H605" s="6">
        <v>3.5461302549695106E-3</v>
      </c>
      <c r="I605" s="3">
        <v>3</v>
      </c>
      <c r="J605" s="11" t="e">
        <f>AND(CCDATA[[#This Row],[Date]]&gt;='Dashboard Requirement hints'!#REF!,CCDATA[[#This Row],[Date]]&lt;'Dashboard Requirement hints'!#REF!+7)</f>
        <v>#REF!</v>
      </c>
      <c r="K605" s="1" t="b">
        <f>AND(CCDATA[[#This Row],[Date]]&gt;'Dashboard Requirement hints'!$I$11,CCDATA[[#This Row],[Date]]&lt;'Dashboard Requirement hints'!$I$11+7)</f>
        <v>0</v>
      </c>
    </row>
    <row r="606" spans="1:11" x14ac:dyDescent="0.25">
      <c r="A606" s="7" t="s">
        <v>1172</v>
      </c>
      <c r="B606" s="4">
        <v>42390.699000000001</v>
      </c>
      <c r="C606" s="5" t="s">
        <v>1787</v>
      </c>
      <c r="D606" s="2" t="s">
        <v>1781</v>
      </c>
      <c r="E606" s="2" t="s">
        <v>1784</v>
      </c>
      <c r="F606" s="2" t="s">
        <v>1784</v>
      </c>
      <c r="G606" s="2">
        <v>22</v>
      </c>
      <c r="H606" s="6">
        <v>4.8331256962553387E-3</v>
      </c>
      <c r="I606" s="3">
        <v>3</v>
      </c>
      <c r="J606" s="11" t="e">
        <f>AND(CCDATA[[#This Row],[Date]]&gt;='Dashboard Requirement hints'!#REF!,CCDATA[[#This Row],[Date]]&lt;'Dashboard Requirement hints'!#REF!+7)</f>
        <v>#REF!</v>
      </c>
      <c r="K606" s="1" t="b">
        <f>AND(CCDATA[[#This Row],[Date]]&gt;'Dashboard Requirement hints'!$I$11,CCDATA[[#This Row],[Date]]&lt;'Dashboard Requirement hints'!$I$11+7)</f>
        <v>0</v>
      </c>
    </row>
    <row r="607" spans="1:11" x14ac:dyDescent="0.25">
      <c r="A607" s="7" t="s">
        <v>1173</v>
      </c>
      <c r="B607" s="4">
        <v>42390.699000000001</v>
      </c>
      <c r="C607" s="5" t="s">
        <v>1790</v>
      </c>
      <c r="D607" s="2" t="s">
        <v>1781</v>
      </c>
      <c r="E607" s="2" t="s">
        <v>1784</v>
      </c>
      <c r="F607" s="2" t="s">
        <v>1784</v>
      </c>
      <c r="G607" s="2">
        <v>115</v>
      </c>
      <c r="H607" s="6">
        <v>9.8123054409585066E-4</v>
      </c>
      <c r="I607" s="3">
        <v>1</v>
      </c>
      <c r="J607" s="11" t="e">
        <f>AND(CCDATA[[#This Row],[Date]]&gt;='Dashboard Requirement hints'!#REF!,CCDATA[[#This Row],[Date]]&lt;'Dashboard Requirement hints'!#REF!+7)</f>
        <v>#REF!</v>
      </c>
      <c r="K607" s="1" t="b">
        <f>AND(CCDATA[[#This Row],[Date]]&gt;'Dashboard Requirement hints'!$I$11,CCDATA[[#This Row],[Date]]&lt;'Dashboard Requirement hints'!$I$11+7)</f>
        <v>0</v>
      </c>
    </row>
    <row r="608" spans="1:11" x14ac:dyDescent="0.25">
      <c r="A608" s="7" t="s">
        <v>1170</v>
      </c>
      <c r="B608" s="4">
        <v>42390.686999999998</v>
      </c>
      <c r="C608" s="5" t="s">
        <v>1788</v>
      </c>
      <c r="D608" s="2" t="s">
        <v>1782</v>
      </c>
      <c r="E608" s="2" t="s">
        <v>1784</v>
      </c>
      <c r="F608" s="2" t="s">
        <v>1784</v>
      </c>
      <c r="G608" s="2">
        <v>112</v>
      </c>
      <c r="H608" s="6">
        <v>1.9834091860252883E-3</v>
      </c>
      <c r="I608" s="3">
        <v>5</v>
      </c>
      <c r="J608" s="11" t="e">
        <f>AND(CCDATA[[#This Row],[Date]]&gt;='Dashboard Requirement hints'!#REF!,CCDATA[[#This Row],[Date]]&lt;'Dashboard Requirement hints'!#REF!+7)</f>
        <v>#REF!</v>
      </c>
      <c r="K608" s="1" t="b">
        <f>AND(CCDATA[[#This Row],[Date]]&gt;'Dashboard Requirement hints'!$I$11,CCDATA[[#This Row],[Date]]&lt;'Dashboard Requirement hints'!$I$11+7)</f>
        <v>0</v>
      </c>
    </row>
    <row r="609" spans="1:11" x14ac:dyDescent="0.25">
      <c r="A609" s="7" t="s">
        <v>1171</v>
      </c>
      <c r="B609" s="4">
        <v>42390.686999999998</v>
      </c>
      <c r="C609" s="5" t="s">
        <v>1794</v>
      </c>
      <c r="D609" s="2" t="s">
        <v>1779</v>
      </c>
      <c r="E609" s="2" t="s">
        <v>1784</v>
      </c>
      <c r="F609" s="2" t="s">
        <v>1784</v>
      </c>
      <c r="G609" s="2">
        <v>16</v>
      </c>
      <c r="H609" s="6">
        <v>3.047397530032091E-3</v>
      </c>
      <c r="I609" s="3">
        <v>3</v>
      </c>
      <c r="J609" s="11" t="e">
        <f>AND(CCDATA[[#This Row],[Date]]&gt;='Dashboard Requirement hints'!#REF!,CCDATA[[#This Row],[Date]]&lt;'Dashboard Requirement hints'!#REF!+7)</f>
        <v>#REF!</v>
      </c>
      <c r="K609" s="1" t="b">
        <f>AND(CCDATA[[#This Row],[Date]]&gt;'Dashboard Requirement hints'!$I$11,CCDATA[[#This Row],[Date]]&lt;'Dashboard Requirement hints'!$I$11+7)</f>
        <v>0</v>
      </c>
    </row>
    <row r="610" spans="1:11" x14ac:dyDescent="0.25">
      <c r="A610" s="7" t="s">
        <v>1168</v>
      </c>
      <c r="B610" s="4">
        <v>42390.680999999997</v>
      </c>
      <c r="C610" s="5" t="s">
        <v>1789</v>
      </c>
      <c r="D610" s="2" t="s">
        <v>1779</v>
      </c>
      <c r="E610" s="2" t="s">
        <v>1785</v>
      </c>
      <c r="F610" s="2" t="s">
        <v>1785</v>
      </c>
      <c r="G610" s="2" t="s">
        <v>1786</v>
      </c>
      <c r="H610" s="6" t="s">
        <v>1786</v>
      </c>
      <c r="I610" s="3" t="s">
        <v>1786</v>
      </c>
      <c r="J610" s="11" t="e">
        <f>AND(CCDATA[[#This Row],[Date]]&gt;='Dashboard Requirement hints'!#REF!,CCDATA[[#This Row],[Date]]&lt;'Dashboard Requirement hints'!#REF!+7)</f>
        <v>#REF!</v>
      </c>
      <c r="K610" s="1" t="b">
        <f>AND(CCDATA[[#This Row],[Date]]&gt;'Dashboard Requirement hints'!$I$11,CCDATA[[#This Row],[Date]]&lt;'Dashboard Requirement hints'!$I$11+7)</f>
        <v>0</v>
      </c>
    </row>
    <row r="611" spans="1:11" x14ac:dyDescent="0.25">
      <c r="A611" s="7" t="s">
        <v>1169</v>
      </c>
      <c r="B611" s="4">
        <v>42390.680999999997</v>
      </c>
      <c r="C611" s="5" t="s">
        <v>1793</v>
      </c>
      <c r="D611" s="2" t="s">
        <v>1781</v>
      </c>
      <c r="E611" s="2" t="s">
        <v>1784</v>
      </c>
      <c r="F611" s="2" t="s">
        <v>1784</v>
      </c>
      <c r="G611" s="2">
        <v>79</v>
      </c>
      <c r="H611" s="6">
        <v>5.438843954059878E-4</v>
      </c>
      <c r="I611" s="3">
        <v>3</v>
      </c>
      <c r="J611" s="11" t="e">
        <f>AND(CCDATA[[#This Row],[Date]]&gt;='Dashboard Requirement hints'!#REF!,CCDATA[[#This Row],[Date]]&lt;'Dashboard Requirement hints'!#REF!+7)</f>
        <v>#REF!</v>
      </c>
      <c r="K611" s="1" t="b">
        <f>AND(CCDATA[[#This Row],[Date]]&gt;'Dashboard Requirement hints'!$I$11,CCDATA[[#This Row],[Date]]&lt;'Dashboard Requirement hints'!$I$11+7)</f>
        <v>0</v>
      </c>
    </row>
    <row r="612" spans="1:11" x14ac:dyDescent="0.25">
      <c r="A612" s="7" t="s">
        <v>1166</v>
      </c>
      <c r="B612" s="4">
        <v>42390.669000000002</v>
      </c>
      <c r="C612" s="5" t="s">
        <v>1790</v>
      </c>
      <c r="D612" s="2" t="s">
        <v>1781</v>
      </c>
      <c r="E612" s="2" t="s">
        <v>1784</v>
      </c>
      <c r="F612" s="2" t="s">
        <v>1784</v>
      </c>
      <c r="G612" s="2">
        <v>52</v>
      </c>
      <c r="H612" s="6">
        <v>1.2413302587727406E-3</v>
      </c>
      <c r="I612" s="3">
        <v>2</v>
      </c>
      <c r="J612" s="11" t="e">
        <f>AND(CCDATA[[#This Row],[Date]]&gt;='Dashboard Requirement hints'!#REF!,CCDATA[[#This Row],[Date]]&lt;'Dashboard Requirement hints'!#REF!+7)</f>
        <v>#REF!</v>
      </c>
      <c r="K612" s="1" t="b">
        <f>AND(CCDATA[[#This Row],[Date]]&gt;'Dashboard Requirement hints'!$I$11,CCDATA[[#This Row],[Date]]&lt;'Dashboard Requirement hints'!$I$11+7)</f>
        <v>0</v>
      </c>
    </row>
    <row r="613" spans="1:11" x14ac:dyDescent="0.25">
      <c r="A613" s="7" t="s">
        <v>1167</v>
      </c>
      <c r="B613" s="4">
        <v>42390.669000000002</v>
      </c>
      <c r="C613" s="5" t="s">
        <v>1788</v>
      </c>
      <c r="D613" s="2" t="s">
        <v>1783</v>
      </c>
      <c r="E613" s="2" t="s">
        <v>1785</v>
      </c>
      <c r="F613" s="2" t="s">
        <v>1785</v>
      </c>
      <c r="G613" s="2" t="s">
        <v>1786</v>
      </c>
      <c r="H613" s="6" t="s">
        <v>1786</v>
      </c>
      <c r="I613" s="3" t="s">
        <v>1786</v>
      </c>
      <c r="J613" s="11" t="e">
        <f>AND(CCDATA[[#This Row],[Date]]&gt;='Dashboard Requirement hints'!#REF!,CCDATA[[#This Row],[Date]]&lt;'Dashboard Requirement hints'!#REF!+7)</f>
        <v>#REF!</v>
      </c>
      <c r="K613" s="1" t="b">
        <f>AND(CCDATA[[#This Row],[Date]]&gt;'Dashboard Requirement hints'!$I$11,CCDATA[[#This Row],[Date]]&lt;'Dashboard Requirement hints'!$I$11+7)</f>
        <v>0</v>
      </c>
    </row>
    <row r="614" spans="1:11" x14ac:dyDescent="0.25">
      <c r="A614" s="7" t="s">
        <v>1164</v>
      </c>
      <c r="B614" s="4">
        <v>42390.659</v>
      </c>
      <c r="C614" s="5" t="s">
        <v>1788</v>
      </c>
      <c r="D614" s="2" t="s">
        <v>1780</v>
      </c>
      <c r="E614" s="2" t="s">
        <v>1785</v>
      </c>
      <c r="F614" s="2" t="s">
        <v>1785</v>
      </c>
      <c r="G614" s="2" t="s">
        <v>1786</v>
      </c>
      <c r="H614" s="6" t="s">
        <v>1786</v>
      </c>
      <c r="I614" s="3" t="s">
        <v>1786</v>
      </c>
      <c r="J614" s="11" t="e">
        <f>AND(CCDATA[[#This Row],[Date]]&gt;='Dashboard Requirement hints'!#REF!,CCDATA[[#This Row],[Date]]&lt;'Dashboard Requirement hints'!#REF!+7)</f>
        <v>#REF!</v>
      </c>
      <c r="K614" s="1" t="b">
        <f>AND(CCDATA[[#This Row],[Date]]&gt;'Dashboard Requirement hints'!$I$11,CCDATA[[#This Row],[Date]]&lt;'Dashboard Requirement hints'!$I$11+7)</f>
        <v>0</v>
      </c>
    </row>
    <row r="615" spans="1:11" x14ac:dyDescent="0.25">
      <c r="A615" s="7" t="s">
        <v>1165</v>
      </c>
      <c r="B615" s="4">
        <v>42390.659</v>
      </c>
      <c r="C615" s="5" t="s">
        <v>1791</v>
      </c>
      <c r="D615" s="2" t="s">
        <v>1782</v>
      </c>
      <c r="E615" s="2" t="s">
        <v>1784</v>
      </c>
      <c r="F615" s="2" t="s">
        <v>1784</v>
      </c>
      <c r="G615" s="2">
        <v>99</v>
      </c>
      <c r="H615" s="6">
        <v>1.5494426243246318E-3</v>
      </c>
      <c r="I615" s="3">
        <v>4</v>
      </c>
      <c r="J615" s="11" t="e">
        <f>AND(CCDATA[[#This Row],[Date]]&gt;='Dashboard Requirement hints'!#REF!,CCDATA[[#This Row],[Date]]&lt;'Dashboard Requirement hints'!#REF!+7)</f>
        <v>#REF!</v>
      </c>
      <c r="K615" s="1" t="b">
        <f>AND(CCDATA[[#This Row],[Date]]&gt;'Dashboard Requirement hints'!$I$11,CCDATA[[#This Row],[Date]]&lt;'Dashboard Requirement hints'!$I$11+7)</f>
        <v>0</v>
      </c>
    </row>
    <row r="616" spans="1:11" x14ac:dyDescent="0.25">
      <c r="A616" s="7" t="s">
        <v>1162</v>
      </c>
      <c r="B616" s="4">
        <v>42390.658000000003</v>
      </c>
      <c r="C616" s="5" t="s">
        <v>1787</v>
      </c>
      <c r="D616" s="2" t="s">
        <v>1779</v>
      </c>
      <c r="E616" s="2" t="s">
        <v>1785</v>
      </c>
      <c r="F616" s="2" t="s">
        <v>1785</v>
      </c>
      <c r="G616" s="2" t="s">
        <v>1786</v>
      </c>
      <c r="H616" s="6" t="s">
        <v>1786</v>
      </c>
      <c r="I616" s="3" t="s">
        <v>1786</v>
      </c>
      <c r="J616" s="11" t="e">
        <f>AND(CCDATA[[#This Row],[Date]]&gt;='Dashboard Requirement hints'!#REF!,CCDATA[[#This Row],[Date]]&lt;'Dashboard Requirement hints'!#REF!+7)</f>
        <v>#REF!</v>
      </c>
      <c r="K616" s="1" t="b">
        <f>AND(CCDATA[[#This Row],[Date]]&gt;'Dashboard Requirement hints'!$I$11,CCDATA[[#This Row],[Date]]&lt;'Dashboard Requirement hints'!$I$11+7)</f>
        <v>0</v>
      </c>
    </row>
    <row r="617" spans="1:11" x14ac:dyDescent="0.25">
      <c r="A617" s="7" t="s">
        <v>1163</v>
      </c>
      <c r="B617" s="4">
        <v>42390.658000000003</v>
      </c>
      <c r="C617" s="5" t="s">
        <v>1787</v>
      </c>
      <c r="D617" s="2" t="s">
        <v>1780</v>
      </c>
      <c r="E617" s="2" t="s">
        <v>1785</v>
      </c>
      <c r="F617" s="2" t="s">
        <v>1785</v>
      </c>
      <c r="G617" s="2" t="s">
        <v>1786</v>
      </c>
      <c r="H617" s="6" t="s">
        <v>1786</v>
      </c>
      <c r="I617" s="3" t="s">
        <v>1786</v>
      </c>
      <c r="J617" s="11" t="e">
        <f>AND(CCDATA[[#This Row],[Date]]&gt;='Dashboard Requirement hints'!#REF!,CCDATA[[#This Row],[Date]]&lt;'Dashboard Requirement hints'!#REF!+7)</f>
        <v>#REF!</v>
      </c>
      <c r="K617" s="1" t="b">
        <f>AND(CCDATA[[#This Row],[Date]]&gt;'Dashboard Requirement hints'!$I$11,CCDATA[[#This Row],[Date]]&lt;'Dashboard Requirement hints'!$I$11+7)</f>
        <v>0</v>
      </c>
    </row>
    <row r="618" spans="1:11" x14ac:dyDescent="0.25">
      <c r="A618" s="7" t="s">
        <v>1160</v>
      </c>
      <c r="B618" s="4">
        <v>42390.504999999997</v>
      </c>
      <c r="C618" s="5" t="s">
        <v>1791</v>
      </c>
      <c r="D618" s="2" t="s">
        <v>1780</v>
      </c>
      <c r="E618" s="2" t="s">
        <v>1784</v>
      </c>
      <c r="F618" s="2" t="s">
        <v>1784</v>
      </c>
      <c r="G618" s="2">
        <v>18</v>
      </c>
      <c r="H618" s="6">
        <v>4.2723622787432954E-4</v>
      </c>
      <c r="I618" s="3">
        <v>5</v>
      </c>
      <c r="J618" s="11" t="e">
        <f>AND(CCDATA[[#This Row],[Date]]&gt;='Dashboard Requirement hints'!#REF!,CCDATA[[#This Row],[Date]]&lt;'Dashboard Requirement hints'!#REF!+7)</f>
        <v>#REF!</v>
      </c>
      <c r="K618" s="1" t="b">
        <f>AND(CCDATA[[#This Row],[Date]]&gt;'Dashboard Requirement hints'!$I$11,CCDATA[[#This Row],[Date]]&lt;'Dashboard Requirement hints'!$I$11+7)</f>
        <v>0</v>
      </c>
    </row>
    <row r="619" spans="1:11" x14ac:dyDescent="0.25">
      <c r="A619" s="7" t="s">
        <v>1161</v>
      </c>
      <c r="B619" s="4">
        <v>42390.504999999997</v>
      </c>
      <c r="C619" s="5" t="s">
        <v>1787</v>
      </c>
      <c r="D619" s="2" t="s">
        <v>1782</v>
      </c>
      <c r="E619" s="2" t="s">
        <v>1785</v>
      </c>
      <c r="F619" s="2" t="s">
        <v>1785</v>
      </c>
      <c r="G619" s="2" t="s">
        <v>1786</v>
      </c>
      <c r="H619" s="6" t="s">
        <v>1786</v>
      </c>
      <c r="I619" s="3" t="s">
        <v>1786</v>
      </c>
      <c r="J619" s="11" t="e">
        <f>AND(CCDATA[[#This Row],[Date]]&gt;='Dashboard Requirement hints'!#REF!,CCDATA[[#This Row],[Date]]&lt;'Dashboard Requirement hints'!#REF!+7)</f>
        <v>#REF!</v>
      </c>
      <c r="K619" s="1" t="b">
        <f>AND(CCDATA[[#This Row],[Date]]&gt;'Dashboard Requirement hints'!$I$11,CCDATA[[#This Row],[Date]]&lt;'Dashboard Requirement hints'!$I$11+7)</f>
        <v>0</v>
      </c>
    </row>
    <row r="620" spans="1:11" x14ac:dyDescent="0.25">
      <c r="A620" s="7" t="s">
        <v>1156</v>
      </c>
      <c r="B620" s="4">
        <v>42390.502</v>
      </c>
      <c r="C620" s="5" t="s">
        <v>1793</v>
      </c>
      <c r="D620" s="2" t="s">
        <v>1780</v>
      </c>
      <c r="E620" s="2" t="s">
        <v>1784</v>
      </c>
      <c r="F620" s="2" t="s">
        <v>1784</v>
      </c>
      <c r="G620" s="2">
        <v>30</v>
      </c>
      <c r="H620" s="6">
        <v>3.4549812178760147E-3</v>
      </c>
      <c r="I620" s="3">
        <v>3</v>
      </c>
      <c r="J620" s="11" t="e">
        <f>AND(CCDATA[[#This Row],[Date]]&gt;='Dashboard Requirement hints'!#REF!,CCDATA[[#This Row],[Date]]&lt;'Dashboard Requirement hints'!#REF!+7)</f>
        <v>#REF!</v>
      </c>
      <c r="K620" s="1" t="b">
        <f>AND(CCDATA[[#This Row],[Date]]&gt;'Dashboard Requirement hints'!$I$11,CCDATA[[#This Row],[Date]]&lt;'Dashboard Requirement hints'!$I$11+7)</f>
        <v>0</v>
      </c>
    </row>
    <row r="621" spans="1:11" x14ac:dyDescent="0.25">
      <c r="A621" s="7" t="s">
        <v>1157</v>
      </c>
      <c r="B621" s="4">
        <v>42390.502</v>
      </c>
      <c r="C621" s="5" t="s">
        <v>1788</v>
      </c>
      <c r="D621" s="2" t="s">
        <v>1783</v>
      </c>
      <c r="E621" s="2" t="s">
        <v>1784</v>
      </c>
      <c r="F621" s="2" t="s">
        <v>1784</v>
      </c>
      <c r="G621" s="2">
        <v>107</v>
      </c>
      <c r="H621" s="6">
        <v>5.7693148908933678E-4</v>
      </c>
      <c r="I621" s="3">
        <v>4</v>
      </c>
      <c r="J621" s="11" t="e">
        <f>AND(CCDATA[[#This Row],[Date]]&gt;='Dashboard Requirement hints'!#REF!,CCDATA[[#This Row],[Date]]&lt;'Dashboard Requirement hints'!#REF!+7)</f>
        <v>#REF!</v>
      </c>
      <c r="K621" s="1" t="b">
        <f>AND(CCDATA[[#This Row],[Date]]&gt;'Dashboard Requirement hints'!$I$11,CCDATA[[#This Row],[Date]]&lt;'Dashboard Requirement hints'!$I$11+7)</f>
        <v>0</v>
      </c>
    </row>
    <row r="622" spans="1:11" x14ac:dyDescent="0.25">
      <c r="A622" s="7" t="s">
        <v>1158</v>
      </c>
      <c r="B622" s="4">
        <v>42390.502</v>
      </c>
      <c r="C622" s="5" t="s">
        <v>1792</v>
      </c>
      <c r="D622" s="2" t="s">
        <v>1780</v>
      </c>
      <c r="E622" s="2" t="s">
        <v>1784</v>
      </c>
      <c r="F622" s="2" t="s">
        <v>1784</v>
      </c>
      <c r="G622" s="2">
        <v>122</v>
      </c>
      <c r="H622" s="6">
        <v>4.4544187771245591E-3</v>
      </c>
      <c r="I622" s="3">
        <v>5</v>
      </c>
      <c r="J622" s="11" t="e">
        <f>AND(CCDATA[[#This Row],[Date]]&gt;='Dashboard Requirement hints'!#REF!,CCDATA[[#This Row],[Date]]&lt;'Dashboard Requirement hints'!#REF!+7)</f>
        <v>#REF!</v>
      </c>
      <c r="K622" s="1" t="b">
        <f>AND(CCDATA[[#This Row],[Date]]&gt;'Dashboard Requirement hints'!$I$11,CCDATA[[#This Row],[Date]]&lt;'Dashboard Requirement hints'!$I$11+7)</f>
        <v>0</v>
      </c>
    </row>
    <row r="623" spans="1:11" x14ac:dyDescent="0.25">
      <c r="A623" s="7" t="s">
        <v>1159</v>
      </c>
      <c r="B623" s="4">
        <v>42390.502</v>
      </c>
      <c r="C623" s="5" t="s">
        <v>1788</v>
      </c>
      <c r="D623" s="2" t="s">
        <v>1783</v>
      </c>
      <c r="E623" s="2" t="s">
        <v>1785</v>
      </c>
      <c r="F623" s="2" t="s">
        <v>1785</v>
      </c>
      <c r="G623" s="2" t="s">
        <v>1786</v>
      </c>
      <c r="H623" s="6" t="s">
        <v>1786</v>
      </c>
      <c r="I623" s="3" t="s">
        <v>1786</v>
      </c>
      <c r="J623" s="11" t="e">
        <f>AND(CCDATA[[#This Row],[Date]]&gt;='Dashboard Requirement hints'!#REF!,CCDATA[[#This Row],[Date]]&lt;'Dashboard Requirement hints'!#REF!+7)</f>
        <v>#REF!</v>
      </c>
      <c r="K623" s="1" t="b">
        <f>AND(CCDATA[[#This Row],[Date]]&gt;'Dashboard Requirement hints'!$I$11,CCDATA[[#This Row],[Date]]&lt;'Dashboard Requirement hints'!$I$11+7)</f>
        <v>0</v>
      </c>
    </row>
    <row r="624" spans="1:11" x14ac:dyDescent="0.25">
      <c r="A624" s="7" t="s">
        <v>1154</v>
      </c>
      <c r="B624" s="4">
        <v>42390.468999999997</v>
      </c>
      <c r="C624" s="5" t="s">
        <v>1790</v>
      </c>
      <c r="D624" s="2" t="s">
        <v>1779</v>
      </c>
      <c r="E624" s="2" t="s">
        <v>1784</v>
      </c>
      <c r="F624" s="2" t="s">
        <v>1784</v>
      </c>
      <c r="G624" s="2">
        <v>68</v>
      </c>
      <c r="H624" s="6">
        <v>4.7757732509042883E-3</v>
      </c>
      <c r="I624" s="3">
        <v>1</v>
      </c>
      <c r="J624" s="11" t="e">
        <f>AND(CCDATA[[#This Row],[Date]]&gt;='Dashboard Requirement hints'!#REF!,CCDATA[[#This Row],[Date]]&lt;'Dashboard Requirement hints'!#REF!+7)</f>
        <v>#REF!</v>
      </c>
      <c r="K624" s="1" t="b">
        <f>AND(CCDATA[[#This Row],[Date]]&gt;'Dashboard Requirement hints'!$I$11,CCDATA[[#This Row],[Date]]&lt;'Dashboard Requirement hints'!$I$11+7)</f>
        <v>0</v>
      </c>
    </row>
    <row r="625" spans="1:11" x14ac:dyDescent="0.25">
      <c r="A625" s="7" t="s">
        <v>1155</v>
      </c>
      <c r="B625" s="4">
        <v>42390.468999999997</v>
      </c>
      <c r="C625" s="5" t="s">
        <v>1793</v>
      </c>
      <c r="D625" s="2" t="s">
        <v>1783</v>
      </c>
      <c r="E625" s="2" t="s">
        <v>1784</v>
      </c>
      <c r="F625" s="2" t="s">
        <v>1785</v>
      </c>
      <c r="G625" s="2">
        <v>46</v>
      </c>
      <c r="H625" s="6">
        <v>3.9551089911251086E-4</v>
      </c>
      <c r="I625" s="3">
        <v>3</v>
      </c>
      <c r="J625" s="11" t="e">
        <f>AND(CCDATA[[#This Row],[Date]]&gt;='Dashboard Requirement hints'!#REF!,CCDATA[[#This Row],[Date]]&lt;'Dashboard Requirement hints'!#REF!+7)</f>
        <v>#REF!</v>
      </c>
      <c r="K625" s="1" t="b">
        <f>AND(CCDATA[[#This Row],[Date]]&gt;'Dashboard Requirement hints'!$I$11,CCDATA[[#This Row],[Date]]&lt;'Dashboard Requirement hints'!$I$11+7)</f>
        <v>0</v>
      </c>
    </row>
    <row r="626" spans="1:11" x14ac:dyDescent="0.25">
      <c r="A626" s="7" t="s">
        <v>1152</v>
      </c>
      <c r="B626" s="4">
        <v>42390.457999999999</v>
      </c>
      <c r="C626" s="5" t="s">
        <v>1792</v>
      </c>
      <c r="D626" s="2" t="s">
        <v>1781</v>
      </c>
      <c r="E626" s="2" t="s">
        <v>1784</v>
      </c>
      <c r="F626" s="2" t="s">
        <v>1784</v>
      </c>
      <c r="G626" s="2">
        <v>55</v>
      </c>
      <c r="H626" s="6">
        <v>1.1259534874804302E-3</v>
      </c>
      <c r="I626" s="3">
        <v>2</v>
      </c>
      <c r="J626" s="11" t="e">
        <f>AND(CCDATA[[#This Row],[Date]]&gt;='Dashboard Requirement hints'!#REF!,CCDATA[[#This Row],[Date]]&lt;'Dashboard Requirement hints'!#REF!+7)</f>
        <v>#REF!</v>
      </c>
      <c r="K626" s="1" t="b">
        <f>AND(CCDATA[[#This Row],[Date]]&gt;'Dashboard Requirement hints'!$I$11,CCDATA[[#This Row],[Date]]&lt;'Dashboard Requirement hints'!$I$11+7)</f>
        <v>0</v>
      </c>
    </row>
    <row r="627" spans="1:11" x14ac:dyDescent="0.25">
      <c r="A627" s="7" t="s">
        <v>1153</v>
      </c>
      <c r="B627" s="4">
        <v>42390.457999999999</v>
      </c>
      <c r="C627" s="5" t="s">
        <v>1788</v>
      </c>
      <c r="D627" s="2" t="s">
        <v>1780</v>
      </c>
      <c r="E627" s="2" t="s">
        <v>1785</v>
      </c>
      <c r="F627" s="2" t="s">
        <v>1785</v>
      </c>
      <c r="G627" s="2" t="s">
        <v>1786</v>
      </c>
      <c r="H627" s="6" t="s">
        <v>1786</v>
      </c>
      <c r="I627" s="3" t="s">
        <v>1786</v>
      </c>
      <c r="J627" s="11" t="e">
        <f>AND(CCDATA[[#This Row],[Date]]&gt;='Dashboard Requirement hints'!#REF!,CCDATA[[#This Row],[Date]]&lt;'Dashboard Requirement hints'!#REF!+7)</f>
        <v>#REF!</v>
      </c>
      <c r="K627" s="1" t="b">
        <f>AND(CCDATA[[#This Row],[Date]]&gt;'Dashboard Requirement hints'!$I$11,CCDATA[[#This Row],[Date]]&lt;'Dashboard Requirement hints'!$I$11+7)</f>
        <v>0</v>
      </c>
    </row>
    <row r="628" spans="1:11" x14ac:dyDescent="0.25">
      <c r="A628" s="7" t="s">
        <v>1150</v>
      </c>
      <c r="B628" s="4">
        <v>42390.453999999998</v>
      </c>
      <c r="C628" s="5" t="s">
        <v>1789</v>
      </c>
      <c r="D628" s="2" t="s">
        <v>1782</v>
      </c>
      <c r="E628" s="2" t="s">
        <v>1784</v>
      </c>
      <c r="F628" s="2" t="s">
        <v>1784</v>
      </c>
      <c r="G628" s="2">
        <v>57</v>
      </c>
      <c r="H628" s="6">
        <v>1.2372761907050174E-3</v>
      </c>
      <c r="I628" s="3">
        <v>4</v>
      </c>
      <c r="J628" s="11" t="e">
        <f>AND(CCDATA[[#This Row],[Date]]&gt;='Dashboard Requirement hints'!#REF!,CCDATA[[#This Row],[Date]]&lt;'Dashboard Requirement hints'!#REF!+7)</f>
        <v>#REF!</v>
      </c>
      <c r="K628" s="1" t="b">
        <f>AND(CCDATA[[#This Row],[Date]]&gt;'Dashboard Requirement hints'!$I$11,CCDATA[[#This Row],[Date]]&lt;'Dashboard Requirement hints'!$I$11+7)</f>
        <v>0</v>
      </c>
    </row>
    <row r="629" spans="1:11" x14ac:dyDescent="0.25">
      <c r="A629" s="7" t="s">
        <v>1151</v>
      </c>
      <c r="B629" s="4">
        <v>42390.453999999998</v>
      </c>
      <c r="C629" s="5" t="s">
        <v>1788</v>
      </c>
      <c r="D629" s="2" t="s">
        <v>1781</v>
      </c>
      <c r="E629" s="2" t="s">
        <v>1784</v>
      </c>
      <c r="F629" s="2" t="s">
        <v>1784</v>
      </c>
      <c r="G629" s="2">
        <v>109</v>
      </c>
      <c r="H629" s="6">
        <v>4.1232095438557166E-3</v>
      </c>
      <c r="I629" s="3">
        <v>3</v>
      </c>
      <c r="J629" s="11" t="e">
        <f>AND(CCDATA[[#This Row],[Date]]&gt;='Dashboard Requirement hints'!#REF!,CCDATA[[#This Row],[Date]]&lt;'Dashboard Requirement hints'!#REF!+7)</f>
        <v>#REF!</v>
      </c>
      <c r="K629" s="1" t="b">
        <f>AND(CCDATA[[#This Row],[Date]]&gt;'Dashboard Requirement hints'!$I$11,CCDATA[[#This Row],[Date]]&lt;'Dashboard Requirement hints'!$I$11+7)</f>
        <v>0</v>
      </c>
    </row>
    <row r="630" spans="1:11" x14ac:dyDescent="0.25">
      <c r="A630" s="7" t="s">
        <v>1148</v>
      </c>
      <c r="B630" s="4">
        <v>42390.434000000001</v>
      </c>
      <c r="C630" s="5" t="s">
        <v>1792</v>
      </c>
      <c r="D630" s="2" t="s">
        <v>1782</v>
      </c>
      <c r="E630" s="2" t="s">
        <v>1784</v>
      </c>
      <c r="F630" s="2" t="s">
        <v>1784</v>
      </c>
      <c r="G630" s="2">
        <v>28</v>
      </c>
      <c r="H630" s="6">
        <v>4.1714441511690563E-3</v>
      </c>
      <c r="I630" s="3">
        <v>4</v>
      </c>
      <c r="J630" s="11" t="e">
        <f>AND(CCDATA[[#This Row],[Date]]&gt;='Dashboard Requirement hints'!#REF!,CCDATA[[#This Row],[Date]]&lt;'Dashboard Requirement hints'!#REF!+7)</f>
        <v>#REF!</v>
      </c>
      <c r="K630" s="1" t="b">
        <f>AND(CCDATA[[#This Row],[Date]]&gt;'Dashboard Requirement hints'!$I$11,CCDATA[[#This Row],[Date]]&lt;'Dashboard Requirement hints'!$I$11+7)</f>
        <v>0</v>
      </c>
    </row>
    <row r="631" spans="1:11" x14ac:dyDescent="0.25">
      <c r="A631" s="7" t="s">
        <v>1149</v>
      </c>
      <c r="B631" s="4">
        <v>42390.434000000001</v>
      </c>
      <c r="C631" s="5" t="s">
        <v>1788</v>
      </c>
      <c r="D631" s="2" t="s">
        <v>1781</v>
      </c>
      <c r="E631" s="2" t="s">
        <v>1784</v>
      </c>
      <c r="F631" s="2" t="s">
        <v>1784</v>
      </c>
      <c r="G631" s="2">
        <v>108</v>
      </c>
      <c r="H631" s="6">
        <v>4.1954112143018944E-3</v>
      </c>
      <c r="I631" s="3">
        <v>1</v>
      </c>
      <c r="J631" s="11" t="e">
        <f>AND(CCDATA[[#This Row],[Date]]&gt;='Dashboard Requirement hints'!#REF!,CCDATA[[#This Row],[Date]]&lt;'Dashboard Requirement hints'!#REF!+7)</f>
        <v>#REF!</v>
      </c>
      <c r="K631" s="1" t="b">
        <f>AND(CCDATA[[#This Row],[Date]]&gt;'Dashboard Requirement hints'!$I$11,CCDATA[[#This Row],[Date]]&lt;'Dashboard Requirement hints'!$I$11+7)</f>
        <v>0</v>
      </c>
    </row>
    <row r="632" spans="1:11" x14ac:dyDescent="0.25">
      <c r="A632" s="7" t="s">
        <v>1146</v>
      </c>
      <c r="B632" s="4">
        <v>42390.43</v>
      </c>
      <c r="C632" s="5" t="s">
        <v>1788</v>
      </c>
      <c r="D632" s="2" t="s">
        <v>1783</v>
      </c>
      <c r="E632" s="2" t="s">
        <v>1784</v>
      </c>
      <c r="F632" s="2" t="s">
        <v>1784</v>
      </c>
      <c r="G632" s="2">
        <v>106</v>
      </c>
      <c r="H632" s="6">
        <v>1.261035255864452E-3</v>
      </c>
      <c r="I632" s="3">
        <v>5</v>
      </c>
      <c r="J632" s="11" t="e">
        <f>AND(CCDATA[[#This Row],[Date]]&gt;='Dashboard Requirement hints'!#REF!,CCDATA[[#This Row],[Date]]&lt;'Dashboard Requirement hints'!#REF!+7)</f>
        <v>#REF!</v>
      </c>
      <c r="K632" s="1" t="b">
        <f>AND(CCDATA[[#This Row],[Date]]&gt;'Dashboard Requirement hints'!$I$11,CCDATA[[#This Row],[Date]]&lt;'Dashboard Requirement hints'!$I$11+7)</f>
        <v>0</v>
      </c>
    </row>
    <row r="633" spans="1:11" x14ac:dyDescent="0.25">
      <c r="A633" s="7" t="s">
        <v>1147</v>
      </c>
      <c r="B633" s="4">
        <v>42390.43</v>
      </c>
      <c r="C633" s="5" t="s">
        <v>1793</v>
      </c>
      <c r="D633" s="2" t="s">
        <v>1782</v>
      </c>
      <c r="E633" s="2" t="s">
        <v>1784</v>
      </c>
      <c r="F633" s="2" t="s">
        <v>1784</v>
      </c>
      <c r="G633" s="2">
        <v>92</v>
      </c>
      <c r="H633" s="6">
        <v>1.5364325799901689E-3</v>
      </c>
      <c r="I633" s="3">
        <v>4</v>
      </c>
      <c r="J633" s="11" t="e">
        <f>AND(CCDATA[[#This Row],[Date]]&gt;='Dashboard Requirement hints'!#REF!,CCDATA[[#This Row],[Date]]&lt;'Dashboard Requirement hints'!#REF!+7)</f>
        <v>#REF!</v>
      </c>
      <c r="K633" s="1" t="b">
        <f>AND(CCDATA[[#This Row],[Date]]&gt;'Dashboard Requirement hints'!$I$11,CCDATA[[#This Row],[Date]]&lt;'Dashboard Requirement hints'!$I$11+7)</f>
        <v>0</v>
      </c>
    </row>
    <row r="634" spans="1:11" x14ac:dyDescent="0.25">
      <c r="A634" s="7" t="s">
        <v>1144</v>
      </c>
      <c r="B634" s="4">
        <v>42390.427000000003</v>
      </c>
      <c r="C634" s="5" t="s">
        <v>1793</v>
      </c>
      <c r="D634" s="2" t="s">
        <v>1781</v>
      </c>
      <c r="E634" s="2" t="s">
        <v>1784</v>
      </c>
      <c r="F634" s="2" t="s">
        <v>1784</v>
      </c>
      <c r="G634" s="2">
        <v>73</v>
      </c>
      <c r="H634" s="6">
        <v>2.2315155930603169E-3</v>
      </c>
      <c r="I634" s="3">
        <v>1</v>
      </c>
      <c r="J634" s="11" t="e">
        <f>AND(CCDATA[[#This Row],[Date]]&gt;='Dashboard Requirement hints'!#REF!,CCDATA[[#This Row],[Date]]&lt;'Dashboard Requirement hints'!#REF!+7)</f>
        <v>#REF!</v>
      </c>
      <c r="K634" s="1" t="b">
        <f>AND(CCDATA[[#This Row],[Date]]&gt;'Dashboard Requirement hints'!$I$11,CCDATA[[#This Row],[Date]]&lt;'Dashboard Requirement hints'!$I$11+7)</f>
        <v>0</v>
      </c>
    </row>
    <row r="635" spans="1:11" x14ac:dyDescent="0.25">
      <c r="A635" s="7" t="s">
        <v>1145</v>
      </c>
      <c r="B635" s="4">
        <v>42390.427000000003</v>
      </c>
      <c r="C635" s="5" t="s">
        <v>1793</v>
      </c>
      <c r="D635" s="2" t="s">
        <v>1780</v>
      </c>
      <c r="E635" s="2" t="s">
        <v>1784</v>
      </c>
      <c r="F635" s="2" t="s">
        <v>1784</v>
      </c>
      <c r="G635" s="2">
        <v>110</v>
      </c>
      <c r="H635" s="6">
        <v>1.5121905869158374E-3</v>
      </c>
      <c r="I635" s="3">
        <v>5</v>
      </c>
      <c r="J635" s="11" t="e">
        <f>AND(CCDATA[[#This Row],[Date]]&gt;='Dashboard Requirement hints'!#REF!,CCDATA[[#This Row],[Date]]&lt;'Dashboard Requirement hints'!#REF!+7)</f>
        <v>#REF!</v>
      </c>
      <c r="K635" s="1" t="b">
        <f>AND(CCDATA[[#This Row],[Date]]&gt;'Dashboard Requirement hints'!$I$11,CCDATA[[#This Row],[Date]]&lt;'Dashboard Requirement hints'!$I$11+7)</f>
        <v>0</v>
      </c>
    </row>
    <row r="636" spans="1:11" x14ac:dyDescent="0.25">
      <c r="A636" s="7" t="s">
        <v>1142</v>
      </c>
      <c r="B636" s="4">
        <v>42390.413999999997</v>
      </c>
      <c r="C636" s="5" t="s">
        <v>1788</v>
      </c>
      <c r="D636" s="2" t="s">
        <v>1781</v>
      </c>
      <c r="E636" s="2" t="s">
        <v>1784</v>
      </c>
      <c r="F636" s="2" t="s">
        <v>1784</v>
      </c>
      <c r="G636" s="2">
        <v>57</v>
      </c>
      <c r="H636" s="6">
        <v>3.7529077660481695E-3</v>
      </c>
      <c r="I636" s="3">
        <v>3</v>
      </c>
      <c r="J636" s="11" t="e">
        <f>AND(CCDATA[[#This Row],[Date]]&gt;='Dashboard Requirement hints'!#REF!,CCDATA[[#This Row],[Date]]&lt;'Dashboard Requirement hints'!#REF!+7)</f>
        <v>#REF!</v>
      </c>
      <c r="K636" s="1" t="b">
        <f>AND(CCDATA[[#This Row],[Date]]&gt;'Dashboard Requirement hints'!$I$11,CCDATA[[#This Row],[Date]]&lt;'Dashboard Requirement hints'!$I$11+7)</f>
        <v>0</v>
      </c>
    </row>
    <row r="637" spans="1:11" x14ac:dyDescent="0.25">
      <c r="A637" s="7" t="s">
        <v>1143</v>
      </c>
      <c r="B637" s="4">
        <v>42390.413999999997</v>
      </c>
      <c r="C637" s="5" t="s">
        <v>1794</v>
      </c>
      <c r="D637" s="2" t="s">
        <v>1783</v>
      </c>
      <c r="E637" s="2" t="s">
        <v>1784</v>
      </c>
      <c r="F637" s="2" t="s">
        <v>1784</v>
      </c>
      <c r="G637" s="2">
        <v>82</v>
      </c>
      <c r="H637" s="6">
        <v>3.3862558387387763E-3</v>
      </c>
      <c r="I637" s="3">
        <v>4</v>
      </c>
      <c r="J637" s="11" t="e">
        <f>AND(CCDATA[[#This Row],[Date]]&gt;='Dashboard Requirement hints'!#REF!,CCDATA[[#This Row],[Date]]&lt;'Dashboard Requirement hints'!#REF!+7)</f>
        <v>#REF!</v>
      </c>
      <c r="K637" s="1" t="b">
        <f>AND(CCDATA[[#This Row],[Date]]&gt;'Dashboard Requirement hints'!$I$11,CCDATA[[#This Row],[Date]]&lt;'Dashboard Requirement hints'!$I$11+7)</f>
        <v>0</v>
      </c>
    </row>
    <row r="638" spans="1:11" x14ac:dyDescent="0.25">
      <c r="A638" s="7" t="s">
        <v>1140</v>
      </c>
      <c r="B638" s="4">
        <v>42390.400999999998</v>
      </c>
      <c r="C638" s="5" t="s">
        <v>1790</v>
      </c>
      <c r="D638" s="2" t="s">
        <v>1782</v>
      </c>
      <c r="E638" s="2" t="s">
        <v>1785</v>
      </c>
      <c r="F638" s="2" t="s">
        <v>1785</v>
      </c>
      <c r="G638" s="2" t="s">
        <v>1786</v>
      </c>
      <c r="H638" s="6" t="s">
        <v>1786</v>
      </c>
      <c r="I638" s="3" t="s">
        <v>1786</v>
      </c>
      <c r="J638" s="11" t="e">
        <f>AND(CCDATA[[#This Row],[Date]]&gt;='Dashboard Requirement hints'!#REF!,CCDATA[[#This Row],[Date]]&lt;'Dashboard Requirement hints'!#REF!+7)</f>
        <v>#REF!</v>
      </c>
      <c r="K638" s="1" t="b">
        <f>AND(CCDATA[[#This Row],[Date]]&gt;'Dashboard Requirement hints'!$I$11,CCDATA[[#This Row],[Date]]&lt;'Dashboard Requirement hints'!$I$11+7)</f>
        <v>0</v>
      </c>
    </row>
    <row r="639" spans="1:11" x14ac:dyDescent="0.25">
      <c r="A639" s="7" t="s">
        <v>1141</v>
      </c>
      <c r="B639" s="4">
        <v>42390.400999999998</v>
      </c>
      <c r="C639" s="5" t="s">
        <v>1792</v>
      </c>
      <c r="D639" s="2" t="s">
        <v>1780</v>
      </c>
      <c r="E639" s="2" t="s">
        <v>1784</v>
      </c>
      <c r="F639" s="2" t="s">
        <v>1784</v>
      </c>
      <c r="G639" s="2">
        <v>79</v>
      </c>
      <c r="H639" s="6">
        <v>9.1384992642940162E-4</v>
      </c>
      <c r="I639" s="3">
        <v>5</v>
      </c>
      <c r="J639" s="11" t="e">
        <f>AND(CCDATA[[#This Row],[Date]]&gt;='Dashboard Requirement hints'!#REF!,CCDATA[[#This Row],[Date]]&lt;'Dashboard Requirement hints'!#REF!+7)</f>
        <v>#REF!</v>
      </c>
      <c r="K639" s="1" t="b">
        <f>AND(CCDATA[[#This Row],[Date]]&gt;'Dashboard Requirement hints'!$I$11,CCDATA[[#This Row],[Date]]&lt;'Dashboard Requirement hints'!$I$11+7)</f>
        <v>0</v>
      </c>
    </row>
    <row r="640" spans="1:11" x14ac:dyDescent="0.25">
      <c r="A640" s="7" t="s">
        <v>1138</v>
      </c>
      <c r="B640" s="4">
        <v>42390.389000000003</v>
      </c>
      <c r="C640" s="5" t="s">
        <v>1789</v>
      </c>
      <c r="D640" s="2" t="s">
        <v>1782</v>
      </c>
      <c r="E640" s="2" t="s">
        <v>1784</v>
      </c>
      <c r="F640" s="2" t="s">
        <v>1784</v>
      </c>
      <c r="G640" s="2">
        <v>39</v>
      </c>
      <c r="H640" s="6">
        <v>1.5175451864367386E-3</v>
      </c>
      <c r="I640" s="3">
        <v>1</v>
      </c>
      <c r="J640" s="11" t="e">
        <f>AND(CCDATA[[#This Row],[Date]]&gt;='Dashboard Requirement hints'!#REF!,CCDATA[[#This Row],[Date]]&lt;'Dashboard Requirement hints'!#REF!+7)</f>
        <v>#REF!</v>
      </c>
      <c r="K640" s="1" t="b">
        <f>AND(CCDATA[[#This Row],[Date]]&gt;'Dashboard Requirement hints'!$I$11,CCDATA[[#This Row],[Date]]&lt;'Dashboard Requirement hints'!$I$11+7)</f>
        <v>0</v>
      </c>
    </row>
    <row r="641" spans="1:11" x14ac:dyDescent="0.25">
      <c r="A641" s="7" t="s">
        <v>1139</v>
      </c>
      <c r="B641" s="4">
        <v>42390.389000000003</v>
      </c>
      <c r="C641" s="5" t="s">
        <v>1793</v>
      </c>
      <c r="D641" s="2" t="s">
        <v>1780</v>
      </c>
      <c r="E641" s="2" t="s">
        <v>1784</v>
      </c>
      <c r="F641" s="2" t="s">
        <v>1784</v>
      </c>
      <c r="G641" s="2">
        <v>71</v>
      </c>
      <c r="H641" s="6">
        <v>2.0183129260452517E-3</v>
      </c>
      <c r="I641" s="3">
        <v>5</v>
      </c>
      <c r="J641" s="11" t="e">
        <f>AND(CCDATA[[#This Row],[Date]]&gt;='Dashboard Requirement hints'!#REF!,CCDATA[[#This Row],[Date]]&lt;'Dashboard Requirement hints'!#REF!+7)</f>
        <v>#REF!</v>
      </c>
      <c r="K641" s="1" t="b">
        <f>AND(CCDATA[[#This Row],[Date]]&gt;'Dashboard Requirement hints'!$I$11,CCDATA[[#This Row],[Date]]&lt;'Dashboard Requirement hints'!$I$11+7)</f>
        <v>0</v>
      </c>
    </row>
    <row r="642" spans="1:11" x14ac:dyDescent="0.25">
      <c r="A642" s="7" t="s">
        <v>1136</v>
      </c>
      <c r="B642" s="4">
        <v>42389.748</v>
      </c>
      <c r="C642" s="5" t="s">
        <v>1787</v>
      </c>
      <c r="D642" s="2" t="s">
        <v>1783</v>
      </c>
      <c r="E642" s="2" t="s">
        <v>1784</v>
      </c>
      <c r="F642" s="2" t="s">
        <v>1785</v>
      </c>
      <c r="G642" s="2">
        <v>100</v>
      </c>
      <c r="H642" s="6">
        <v>2.8258014630727028E-3</v>
      </c>
      <c r="I642" s="3">
        <v>2</v>
      </c>
      <c r="J642" s="11" t="e">
        <f>AND(CCDATA[[#This Row],[Date]]&gt;='Dashboard Requirement hints'!#REF!,CCDATA[[#This Row],[Date]]&lt;'Dashboard Requirement hints'!#REF!+7)</f>
        <v>#REF!</v>
      </c>
      <c r="K642" s="1" t="b">
        <f>AND(CCDATA[[#This Row],[Date]]&gt;'Dashboard Requirement hints'!$I$11,CCDATA[[#This Row],[Date]]&lt;'Dashboard Requirement hints'!$I$11+7)</f>
        <v>0</v>
      </c>
    </row>
    <row r="643" spans="1:11" x14ac:dyDescent="0.25">
      <c r="A643" s="7" t="s">
        <v>1137</v>
      </c>
      <c r="B643" s="4">
        <v>42389.748</v>
      </c>
      <c r="C643" s="5" t="s">
        <v>1787</v>
      </c>
      <c r="D643" s="2" t="s">
        <v>1780</v>
      </c>
      <c r="E643" s="2" t="s">
        <v>1784</v>
      </c>
      <c r="F643" s="2" t="s">
        <v>1784</v>
      </c>
      <c r="G643" s="2">
        <v>69</v>
      </c>
      <c r="H643" s="6">
        <v>9.4476018808533789E-4</v>
      </c>
      <c r="I643" s="3">
        <v>3</v>
      </c>
      <c r="J643" s="11" t="e">
        <f>AND(CCDATA[[#This Row],[Date]]&gt;='Dashboard Requirement hints'!#REF!,CCDATA[[#This Row],[Date]]&lt;'Dashboard Requirement hints'!#REF!+7)</f>
        <v>#REF!</v>
      </c>
      <c r="K643" s="1" t="b">
        <f>AND(CCDATA[[#This Row],[Date]]&gt;'Dashboard Requirement hints'!$I$11,CCDATA[[#This Row],[Date]]&lt;'Dashboard Requirement hints'!$I$11+7)</f>
        <v>0</v>
      </c>
    </row>
    <row r="644" spans="1:11" x14ac:dyDescent="0.25">
      <c r="A644" s="7" t="s">
        <v>1134</v>
      </c>
      <c r="B644" s="4">
        <v>42389.747000000003</v>
      </c>
      <c r="C644" s="5" t="s">
        <v>1787</v>
      </c>
      <c r="D644" s="2" t="s">
        <v>1782</v>
      </c>
      <c r="E644" s="2" t="s">
        <v>1784</v>
      </c>
      <c r="F644" s="2" t="s">
        <v>1784</v>
      </c>
      <c r="G644" s="2">
        <v>50</v>
      </c>
      <c r="H644" s="6">
        <v>1.2543205742605716E-3</v>
      </c>
      <c r="I644" s="3">
        <v>4</v>
      </c>
      <c r="J644" s="11" t="e">
        <f>AND(CCDATA[[#This Row],[Date]]&gt;='Dashboard Requirement hints'!#REF!,CCDATA[[#This Row],[Date]]&lt;'Dashboard Requirement hints'!#REF!+7)</f>
        <v>#REF!</v>
      </c>
      <c r="K644" s="1" t="b">
        <f>AND(CCDATA[[#This Row],[Date]]&gt;'Dashboard Requirement hints'!$I$11,CCDATA[[#This Row],[Date]]&lt;'Dashboard Requirement hints'!$I$11+7)</f>
        <v>0</v>
      </c>
    </row>
    <row r="645" spans="1:11" x14ac:dyDescent="0.25">
      <c r="A645" s="7" t="s">
        <v>1135</v>
      </c>
      <c r="B645" s="4">
        <v>42389.747000000003</v>
      </c>
      <c r="C645" s="5" t="s">
        <v>1791</v>
      </c>
      <c r="D645" s="2" t="s">
        <v>1780</v>
      </c>
      <c r="E645" s="2" t="s">
        <v>1785</v>
      </c>
      <c r="F645" s="2" t="s">
        <v>1785</v>
      </c>
      <c r="G645" s="2" t="s">
        <v>1786</v>
      </c>
      <c r="H645" s="6" t="s">
        <v>1786</v>
      </c>
      <c r="I645" s="3" t="s">
        <v>1786</v>
      </c>
      <c r="J645" s="11" t="e">
        <f>AND(CCDATA[[#This Row],[Date]]&gt;='Dashboard Requirement hints'!#REF!,CCDATA[[#This Row],[Date]]&lt;'Dashboard Requirement hints'!#REF!+7)</f>
        <v>#REF!</v>
      </c>
      <c r="K645" s="1" t="b">
        <f>AND(CCDATA[[#This Row],[Date]]&gt;'Dashboard Requirement hints'!$I$11,CCDATA[[#This Row],[Date]]&lt;'Dashboard Requirement hints'!$I$11+7)</f>
        <v>0</v>
      </c>
    </row>
    <row r="646" spans="1:11" x14ac:dyDescent="0.25">
      <c r="A646" s="7" t="s">
        <v>1132</v>
      </c>
      <c r="B646" s="4">
        <v>42389.737999999998</v>
      </c>
      <c r="C646" s="5" t="s">
        <v>1787</v>
      </c>
      <c r="D646" s="2" t="s">
        <v>1782</v>
      </c>
      <c r="E646" s="2" t="s">
        <v>1784</v>
      </c>
      <c r="F646" s="2" t="s">
        <v>1784</v>
      </c>
      <c r="G646" s="2">
        <v>73</v>
      </c>
      <c r="H646" s="6">
        <v>5.2330564582309103E-4</v>
      </c>
      <c r="I646" s="3">
        <v>3</v>
      </c>
      <c r="J646" s="11" t="e">
        <f>AND(CCDATA[[#This Row],[Date]]&gt;='Dashboard Requirement hints'!#REF!,CCDATA[[#This Row],[Date]]&lt;'Dashboard Requirement hints'!#REF!+7)</f>
        <v>#REF!</v>
      </c>
      <c r="K646" s="1" t="b">
        <f>AND(CCDATA[[#This Row],[Date]]&gt;'Dashboard Requirement hints'!$I$11,CCDATA[[#This Row],[Date]]&lt;'Dashboard Requirement hints'!$I$11+7)</f>
        <v>0</v>
      </c>
    </row>
    <row r="647" spans="1:11" x14ac:dyDescent="0.25">
      <c r="A647" s="7" t="s">
        <v>1133</v>
      </c>
      <c r="B647" s="4">
        <v>42389.737999999998</v>
      </c>
      <c r="C647" s="5" t="s">
        <v>1789</v>
      </c>
      <c r="D647" s="2" t="s">
        <v>1781</v>
      </c>
      <c r="E647" s="2" t="s">
        <v>1784</v>
      </c>
      <c r="F647" s="2" t="s">
        <v>1784</v>
      </c>
      <c r="G647" s="2">
        <v>108</v>
      </c>
      <c r="H647" s="6">
        <v>1.6156069579817663E-3</v>
      </c>
      <c r="I647" s="3">
        <v>4</v>
      </c>
      <c r="J647" s="11" t="e">
        <f>AND(CCDATA[[#This Row],[Date]]&gt;='Dashboard Requirement hints'!#REF!,CCDATA[[#This Row],[Date]]&lt;'Dashboard Requirement hints'!#REF!+7)</f>
        <v>#REF!</v>
      </c>
      <c r="K647" s="1" t="b">
        <f>AND(CCDATA[[#This Row],[Date]]&gt;'Dashboard Requirement hints'!$I$11,CCDATA[[#This Row],[Date]]&lt;'Dashboard Requirement hints'!$I$11+7)</f>
        <v>0</v>
      </c>
    </row>
    <row r="648" spans="1:11" x14ac:dyDescent="0.25">
      <c r="A648" s="7" t="s">
        <v>1130</v>
      </c>
      <c r="B648" s="4">
        <v>42389.680999999997</v>
      </c>
      <c r="C648" s="5" t="s">
        <v>1789</v>
      </c>
      <c r="D648" s="2" t="s">
        <v>1779</v>
      </c>
      <c r="E648" s="2" t="s">
        <v>1784</v>
      </c>
      <c r="F648" s="2" t="s">
        <v>1784</v>
      </c>
      <c r="G648" s="2">
        <v>52</v>
      </c>
      <c r="H648" s="6">
        <v>2.0469220470516782E-3</v>
      </c>
      <c r="I648" s="3">
        <v>5</v>
      </c>
      <c r="J648" s="11" t="e">
        <f>AND(CCDATA[[#This Row],[Date]]&gt;='Dashboard Requirement hints'!#REF!,CCDATA[[#This Row],[Date]]&lt;'Dashboard Requirement hints'!#REF!+7)</f>
        <v>#REF!</v>
      </c>
      <c r="K648" s="1" t="b">
        <f>AND(CCDATA[[#This Row],[Date]]&gt;'Dashboard Requirement hints'!$I$11,CCDATA[[#This Row],[Date]]&lt;'Dashboard Requirement hints'!$I$11+7)</f>
        <v>0</v>
      </c>
    </row>
    <row r="649" spans="1:11" x14ac:dyDescent="0.25">
      <c r="A649" s="7" t="s">
        <v>1131</v>
      </c>
      <c r="B649" s="4">
        <v>42389.680999999997</v>
      </c>
      <c r="C649" s="5" t="s">
        <v>1791</v>
      </c>
      <c r="D649" s="2" t="s">
        <v>1781</v>
      </c>
      <c r="E649" s="2" t="s">
        <v>1785</v>
      </c>
      <c r="F649" s="2" t="s">
        <v>1785</v>
      </c>
      <c r="G649" s="2" t="s">
        <v>1786</v>
      </c>
      <c r="H649" s="6" t="s">
        <v>1786</v>
      </c>
      <c r="I649" s="3" t="s">
        <v>1786</v>
      </c>
      <c r="J649" s="11" t="e">
        <f>AND(CCDATA[[#This Row],[Date]]&gt;='Dashboard Requirement hints'!#REF!,CCDATA[[#This Row],[Date]]&lt;'Dashboard Requirement hints'!#REF!+7)</f>
        <v>#REF!</v>
      </c>
      <c r="K649" s="1" t="b">
        <f>AND(CCDATA[[#This Row],[Date]]&gt;'Dashboard Requirement hints'!$I$11,CCDATA[[#This Row],[Date]]&lt;'Dashboard Requirement hints'!$I$11+7)</f>
        <v>0</v>
      </c>
    </row>
    <row r="650" spans="1:11" x14ac:dyDescent="0.25">
      <c r="A650" s="7" t="s">
        <v>1128</v>
      </c>
      <c r="B650" s="4">
        <v>42389.667000000001</v>
      </c>
      <c r="C650" s="5" t="s">
        <v>1789</v>
      </c>
      <c r="D650" s="2" t="s">
        <v>1783</v>
      </c>
      <c r="E650" s="2" t="s">
        <v>1784</v>
      </c>
      <c r="F650" s="2" t="s">
        <v>1784</v>
      </c>
      <c r="G650" s="2">
        <v>72</v>
      </c>
      <c r="H650" s="6">
        <v>2.9092513806176731E-3</v>
      </c>
      <c r="I650" s="3">
        <v>2</v>
      </c>
      <c r="J650" s="11" t="e">
        <f>AND(CCDATA[[#This Row],[Date]]&gt;='Dashboard Requirement hints'!#REF!,CCDATA[[#This Row],[Date]]&lt;'Dashboard Requirement hints'!#REF!+7)</f>
        <v>#REF!</v>
      </c>
      <c r="K650" s="1" t="b">
        <f>AND(CCDATA[[#This Row],[Date]]&gt;'Dashboard Requirement hints'!$I$11,CCDATA[[#This Row],[Date]]&lt;'Dashboard Requirement hints'!$I$11+7)</f>
        <v>0</v>
      </c>
    </row>
    <row r="651" spans="1:11" x14ac:dyDescent="0.25">
      <c r="A651" s="7" t="s">
        <v>1129</v>
      </c>
      <c r="B651" s="4">
        <v>42389.667000000001</v>
      </c>
      <c r="C651" s="5" t="s">
        <v>1789</v>
      </c>
      <c r="D651" s="2" t="s">
        <v>1783</v>
      </c>
      <c r="E651" s="2" t="s">
        <v>1784</v>
      </c>
      <c r="F651" s="2" t="s">
        <v>1784</v>
      </c>
      <c r="G651" s="2">
        <v>60</v>
      </c>
      <c r="H651" s="6">
        <v>4.53689974119721E-3</v>
      </c>
      <c r="I651" s="3">
        <v>3</v>
      </c>
      <c r="J651" s="11" t="e">
        <f>AND(CCDATA[[#This Row],[Date]]&gt;='Dashboard Requirement hints'!#REF!,CCDATA[[#This Row],[Date]]&lt;'Dashboard Requirement hints'!#REF!+7)</f>
        <v>#REF!</v>
      </c>
      <c r="K651" s="1" t="b">
        <f>AND(CCDATA[[#This Row],[Date]]&gt;'Dashboard Requirement hints'!$I$11,CCDATA[[#This Row],[Date]]&lt;'Dashboard Requirement hints'!$I$11+7)</f>
        <v>0</v>
      </c>
    </row>
    <row r="652" spans="1:11" x14ac:dyDescent="0.25">
      <c r="A652" s="7" t="s">
        <v>1126</v>
      </c>
      <c r="B652" s="4">
        <v>42389.586000000003</v>
      </c>
      <c r="C652" s="5" t="s">
        <v>1793</v>
      </c>
      <c r="D652" s="2" t="s">
        <v>1783</v>
      </c>
      <c r="E652" s="2" t="s">
        <v>1784</v>
      </c>
      <c r="F652" s="2" t="s">
        <v>1784</v>
      </c>
      <c r="G652" s="2">
        <v>57</v>
      </c>
      <c r="H652" s="6">
        <v>3.3886172546903157E-3</v>
      </c>
      <c r="I652" s="3">
        <v>3</v>
      </c>
      <c r="J652" s="11" t="e">
        <f>AND(CCDATA[[#This Row],[Date]]&gt;='Dashboard Requirement hints'!#REF!,CCDATA[[#This Row],[Date]]&lt;'Dashboard Requirement hints'!#REF!+7)</f>
        <v>#REF!</v>
      </c>
      <c r="K652" s="1" t="b">
        <f>AND(CCDATA[[#This Row],[Date]]&gt;'Dashboard Requirement hints'!$I$11,CCDATA[[#This Row],[Date]]&lt;'Dashboard Requirement hints'!$I$11+7)</f>
        <v>0</v>
      </c>
    </row>
    <row r="653" spans="1:11" x14ac:dyDescent="0.25">
      <c r="A653" s="7" t="s">
        <v>1127</v>
      </c>
      <c r="B653" s="4">
        <v>42389.586000000003</v>
      </c>
      <c r="C653" s="5" t="s">
        <v>1793</v>
      </c>
      <c r="D653" s="2" t="s">
        <v>1783</v>
      </c>
      <c r="E653" s="2" t="s">
        <v>1784</v>
      </c>
      <c r="F653" s="2" t="s">
        <v>1784</v>
      </c>
      <c r="G653" s="2">
        <v>14</v>
      </c>
      <c r="H653" s="6">
        <v>1.714300237434448E-3</v>
      </c>
      <c r="I653" s="3">
        <v>3</v>
      </c>
      <c r="J653" s="11" t="e">
        <f>AND(CCDATA[[#This Row],[Date]]&gt;='Dashboard Requirement hints'!#REF!,CCDATA[[#This Row],[Date]]&lt;'Dashboard Requirement hints'!#REF!+7)</f>
        <v>#REF!</v>
      </c>
      <c r="K653" s="1" t="b">
        <f>AND(CCDATA[[#This Row],[Date]]&gt;'Dashboard Requirement hints'!$I$11,CCDATA[[#This Row],[Date]]&lt;'Dashboard Requirement hints'!$I$11+7)</f>
        <v>0</v>
      </c>
    </row>
    <row r="654" spans="1:11" x14ac:dyDescent="0.25">
      <c r="A654" s="7" t="s">
        <v>1124</v>
      </c>
      <c r="B654" s="4">
        <v>42389.582999999999</v>
      </c>
      <c r="C654" s="5" t="s">
        <v>1787</v>
      </c>
      <c r="D654" s="2" t="s">
        <v>1782</v>
      </c>
      <c r="E654" s="2" t="s">
        <v>1784</v>
      </c>
      <c r="F654" s="2" t="s">
        <v>1784</v>
      </c>
      <c r="G654" s="2">
        <v>112</v>
      </c>
      <c r="H654" s="6">
        <v>4.6981461010701352E-3</v>
      </c>
      <c r="I654" s="3">
        <v>3</v>
      </c>
      <c r="J654" s="11" t="e">
        <f>AND(CCDATA[[#This Row],[Date]]&gt;='Dashboard Requirement hints'!#REF!,CCDATA[[#This Row],[Date]]&lt;'Dashboard Requirement hints'!#REF!+7)</f>
        <v>#REF!</v>
      </c>
      <c r="K654" s="1" t="b">
        <f>AND(CCDATA[[#This Row],[Date]]&gt;'Dashboard Requirement hints'!$I$11,CCDATA[[#This Row],[Date]]&lt;'Dashboard Requirement hints'!$I$11+7)</f>
        <v>0</v>
      </c>
    </row>
    <row r="655" spans="1:11" x14ac:dyDescent="0.25">
      <c r="A655" s="7" t="s">
        <v>1125</v>
      </c>
      <c r="B655" s="4">
        <v>42389.582999999999</v>
      </c>
      <c r="C655" s="5" t="s">
        <v>1794</v>
      </c>
      <c r="D655" s="2" t="s">
        <v>1779</v>
      </c>
      <c r="E655" s="2" t="s">
        <v>1785</v>
      </c>
      <c r="F655" s="2" t="s">
        <v>1785</v>
      </c>
      <c r="G655" s="2" t="s">
        <v>1786</v>
      </c>
      <c r="H655" s="6" t="s">
        <v>1786</v>
      </c>
      <c r="I655" s="3" t="s">
        <v>1786</v>
      </c>
      <c r="J655" s="11" t="e">
        <f>AND(CCDATA[[#This Row],[Date]]&gt;='Dashboard Requirement hints'!#REF!,CCDATA[[#This Row],[Date]]&lt;'Dashboard Requirement hints'!#REF!+7)</f>
        <v>#REF!</v>
      </c>
      <c r="K655" s="1" t="b">
        <f>AND(CCDATA[[#This Row],[Date]]&gt;'Dashboard Requirement hints'!$I$11,CCDATA[[#This Row],[Date]]&lt;'Dashboard Requirement hints'!$I$11+7)</f>
        <v>0</v>
      </c>
    </row>
    <row r="656" spans="1:11" x14ac:dyDescent="0.25">
      <c r="A656" s="7" t="s">
        <v>1120</v>
      </c>
      <c r="B656" s="4">
        <v>42389.56</v>
      </c>
      <c r="C656" s="5" t="s">
        <v>1792</v>
      </c>
      <c r="D656" s="2" t="s">
        <v>1780</v>
      </c>
      <c r="E656" s="2" t="s">
        <v>1784</v>
      </c>
      <c r="F656" s="2" t="s">
        <v>1785</v>
      </c>
      <c r="G656" s="2">
        <v>25</v>
      </c>
      <c r="H656" s="6">
        <v>4.5375867165866213E-3</v>
      </c>
      <c r="I656" s="3">
        <v>3</v>
      </c>
      <c r="J656" s="11" t="e">
        <f>AND(CCDATA[[#This Row],[Date]]&gt;='Dashboard Requirement hints'!#REF!,CCDATA[[#This Row],[Date]]&lt;'Dashboard Requirement hints'!#REF!+7)</f>
        <v>#REF!</v>
      </c>
      <c r="K656" s="1" t="b">
        <f>AND(CCDATA[[#This Row],[Date]]&gt;'Dashboard Requirement hints'!$I$11,CCDATA[[#This Row],[Date]]&lt;'Dashboard Requirement hints'!$I$11+7)</f>
        <v>0</v>
      </c>
    </row>
    <row r="657" spans="1:11" x14ac:dyDescent="0.25">
      <c r="A657" s="7" t="s">
        <v>1121</v>
      </c>
      <c r="B657" s="4">
        <v>42389.56</v>
      </c>
      <c r="C657" s="5" t="s">
        <v>1793</v>
      </c>
      <c r="D657" s="2" t="s">
        <v>1783</v>
      </c>
      <c r="E657" s="2" t="s">
        <v>1784</v>
      </c>
      <c r="F657" s="2" t="s">
        <v>1784</v>
      </c>
      <c r="G657" s="2">
        <v>122</v>
      </c>
      <c r="H657" s="6">
        <v>1.5338565619627167E-3</v>
      </c>
      <c r="I657" s="3">
        <v>4</v>
      </c>
      <c r="J657" s="11" t="e">
        <f>AND(CCDATA[[#This Row],[Date]]&gt;='Dashboard Requirement hints'!#REF!,CCDATA[[#This Row],[Date]]&lt;'Dashboard Requirement hints'!#REF!+7)</f>
        <v>#REF!</v>
      </c>
      <c r="K657" s="1" t="b">
        <f>AND(CCDATA[[#This Row],[Date]]&gt;'Dashboard Requirement hints'!$I$11,CCDATA[[#This Row],[Date]]&lt;'Dashboard Requirement hints'!$I$11+7)</f>
        <v>0</v>
      </c>
    </row>
    <row r="658" spans="1:11" x14ac:dyDescent="0.25">
      <c r="A658" s="7" t="s">
        <v>1122</v>
      </c>
      <c r="B658" s="4">
        <v>42389.56</v>
      </c>
      <c r="C658" s="5" t="s">
        <v>1791</v>
      </c>
      <c r="D658" s="2" t="s">
        <v>1782</v>
      </c>
      <c r="E658" s="2" t="s">
        <v>1784</v>
      </c>
      <c r="F658" s="2" t="s">
        <v>1784</v>
      </c>
      <c r="G658" s="2">
        <v>36</v>
      </c>
      <c r="H658" s="6">
        <v>7.0874542026595517E-4</v>
      </c>
      <c r="I658" s="3">
        <v>4</v>
      </c>
      <c r="J658" s="11" t="e">
        <f>AND(CCDATA[[#This Row],[Date]]&gt;='Dashboard Requirement hints'!#REF!,CCDATA[[#This Row],[Date]]&lt;'Dashboard Requirement hints'!#REF!+7)</f>
        <v>#REF!</v>
      </c>
      <c r="K658" s="1" t="b">
        <f>AND(CCDATA[[#This Row],[Date]]&gt;'Dashboard Requirement hints'!$I$11,CCDATA[[#This Row],[Date]]&lt;'Dashboard Requirement hints'!$I$11+7)</f>
        <v>0</v>
      </c>
    </row>
    <row r="659" spans="1:11" x14ac:dyDescent="0.25">
      <c r="A659" s="7" t="s">
        <v>1123</v>
      </c>
      <c r="B659" s="4">
        <v>42389.56</v>
      </c>
      <c r="C659" s="5" t="s">
        <v>1791</v>
      </c>
      <c r="D659" s="2" t="s">
        <v>1781</v>
      </c>
      <c r="E659" s="2" t="s">
        <v>1784</v>
      </c>
      <c r="F659" s="2" t="s">
        <v>1784</v>
      </c>
      <c r="G659" s="2">
        <v>37</v>
      </c>
      <c r="H659" s="6">
        <v>1.0856142124612094E-3</v>
      </c>
      <c r="I659" s="3">
        <v>3</v>
      </c>
      <c r="J659" s="11" t="e">
        <f>AND(CCDATA[[#This Row],[Date]]&gt;='Dashboard Requirement hints'!#REF!,CCDATA[[#This Row],[Date]]&lt;'Dashboard Requirement hints'!#REF!+7)</f>
        <v>#REF!</v>
      </c>
      <c r="K659" s="1" t="b">
        <f>AND(CCDATA[[#This Row],[Date]]&gt;'Dashboard Requirement hints'!$I$11,CCDATA[[#This Row],[Date]]&lt;'Dashboard Requirement hints'!$I$11+7)</f>
        <v>0</v>
      </c>
    </row>
    <row r="660" spans="1:11" x14ac:dyDescent="0.25">
      <c r="A660" s="7" t="s">
        <v>1118</v>
      </c>
      <c r="B660" s="4">
        <v>42389.542000000001</v>
      </c>
      <c r="C660" s="5" t="s">
        <v>1791</v>
      </c>
      <c r="D660" s="2" t="s">
        <v>1779</v>
      </c>
      <c r="E660" s="2" t="s">
        <v>1784</v>
      </c>
      <c r="F660" s="2" t="s">
        <v>1784</v>
      </c>
      <c r="G660" s="2">
        <v>34</v>
      </c>
      <c r="H660" s="6">
        <v>3.9336159223794066E-4</v>
      </c>
      <c r="I660" s="3">
        <v>5</v>
      </c>
      <c r="J660" s="11" t="e">
        <f>AND(CCDATA[[#This Row],[Date]]&gt;='Dashboard Requirement hints'!#REF!,CCDATA[[#This Row],[Date]]&lt;'Dashboard Requirement hints'!#REF!+7)</f>
        <v>#REF!</v>
      </c>
      <c r="K660" s="1" t="b">
        <f>AND(CCDATA[[#This Row],[Date]]&gt;'Dashboard Requirement hints'!$I$11,CCDATA[[#This Row],[Date]]&lt;'Dashboard Requirement hints'!$I$11+7)</f>
        <v>0</v>
      </c>
    </row>
    <row r="661" spans="1:11" x14ac:dyDescent="0.25">
      <c r="A661" s="7" t="s">
        <v>1119</v>
      </c>
      <c r="B661" s="4">
        <v>42389.542000000001</v>
      </c>
      <c r="C661" s="5" t="s">
        <v>1791</v>
      </c>
      <c r="D661" s="2" t="s">
        <v>1779</v>
      </c>
      <c r="E661" s="2" t="s">
        <v>1784</v>
      </c>
      <c r="F661" s="2" t="s">
        <v>1784</v>
      </c>
      <c r="G661" s="2">
        <v>64</v>
      </c>
      <c r="H661" s="6">
        <v>1.0878664138240185E-3</v>
      </c>
      <c r="I661" s="3">
        <v>5</v>
      </c>
      <c r="J661" s="11" t="e">
        <f>AND(CCDATA[[#This Row],[Date]]&gt;='Dashboard Requirement hints'!#REF!,CCDATA[[#This Row],[Date]]&lt;'Dashboard Requirement hints'!#REF!+7)</f>
        <v>#REF!</v>
      </c>
      <c r="K661" s="1" t="b">
        <f>AND(CCDATA[[#This Row],[Date]]&gt;'Dashboard Requirement hints'!$I$11,CCDATA[[#This Row],[Date]]&lt;'Dashboard Requirement hints'!$I$11+7)</f>
        <v>0</v>
      </c>
    </row>
    <row r="662" spans="1:11" x14ac:dyDescent="0.25">
      <c r="A662" s="7" t="s">
        <v>1116</v>
      </c>
      <c r="B662" s="4">
        <v>42389.540999999997</v>
      </c>
      <c r="C662" s="5" t="s">
        <v>1788</v>
      </c>
      <c r="D662" s="2" t="s">
        <v>1780</v>
      </c>
      <c r="E662" s="2" t="s">
        <v>1784</v>
      </c>
      <c r="F662" s="2" t="s">
        <v>1784</v>
      </c>
      <c r="G662" s="2">
        <v>93</v>
      </c>
      <c r="H662" s="6">
        <v>3.8206276326350182E-3</v>
      </c>
      <c r="I662" s="3">
        <v>4</v>
      </c>
      <c r="J662" s="11" t="e">
        <f>AND(CCDATA[[#This Row],[Date]]&gt;='Dashboard Requirement hints'!#REF!,CCDATA[[#This Row],[Date]]&lt;'Dashboard Requirement hints'!#REF!+7)</f>
        <v>#REF!</v>
      </c>
      <c r="K662" s="1" t="b">
        <f>AND(CCDATA[[#This Row],[Date]]&gt;'Dashboard Requirement hints'!$I$11,CCDATA[[#This Row],[Date]]&lt;'Dashboard Requirement hints'!$I$11+7)</f>
        <v>0</v>
      </c>
    </row>
    <row r="663" spans="1:11" x14ac:dyDescent="0.25">
      <c r="A663" s="7" t="s">
        <v>1117</v>
      </c>
      <c r="B663" s="4">
        <v>42389.540999999997</v>
      </c>
      <c r="C663" s="5" t="s">
        <v>1789</v>
      </c>
      <c r="D663" s="2" t="s">
        <v>1782</v>
      </c>
      <c r="E663" s="2" t="s">
        <v>1784</v>
      </c>
      <c r="F663" s="2" t="s">
        <v>1784</v>
      </c>
      <c r="G663" s="2">
        <v>101</v>
      </c>
      <c r="H663" s="6">
        <v>2.3366956370682959E-3</v>
      </c>
      <c r="I663" s="3">
        <v>5</v>
      </c>
      <c r="J663" s="11" t="e">
        <f>AND(CCDATA[[#This Row],[Date]]&gt;='Dashboard Requirement hints'!#REF!,CCDATA[[#This Row],[Date]]&lt;'Dashboard Requirement hints'!#REF!+7)</f>
        <v>#REF!</v>
      </c>
      <c r="K663" s="1" t="b">
        <f>AND(CCDATA[[#This Row],[Date]]&gt;'Dashboard Requirement hints'!$I$11,CCDATA[[#This Row],[Date]]&lt;'Dashboard Requirement hints'!$I$11+7)</f>
        <v>0</v>
      </c>
    </row>
    <row r="664" spans="1:11" x14ac:dyDescent="0.25">
      <c r="A664" s="7" t="s">
        <v>1114</v>
      </c>
      <c r="B664" s="4">
        <v>42389.519</v>
      </c>
      <c r="C664" s="5" t="s">
        <v>1794</v>
      </c>
      <c r="D664" s="2" t="s">
        <v>1780</v>
      </c>
      <c r="E664" s="2" t="s">
        <v>1784</v>
      </c>
      <c r="F664" s="2" t="s">
        <v>1784</v>
      </c>
      <c r="G664" s="2">
        <v>63</v>
      </c>
      <c r="H664" s="6">
        <v>3.3511493100236646E-3</v>
      </c>
      <c r="I664" s="3">
        <v>2</v>
      </c>
      <c r="J664" s="11" t="e">
        <f>AND(CCDATA[[#This Row],[Date]]&gt;='Dashboard Requirement hints'!#REF!,CCDATA[[#This Row],[Date]]&lt;'Dashboard Requirement hints'!#REF!+7)</f>
        <v>#REF!</v>
      </c>
      <c r="K664" s="1" t="b">
        <f>AND(CCDATA[[#This Row],[Date]]&gt;'Dashboard Requirement hints'!$I$11,CCDATA[[#This Row],[Date]]&lt;'Dashboard Requirement hints'!$I$11+7)</f>
        <v>0</v>
      </c>
    </row>
    <row r="665" spans="1:11" x14ac:dyDescent="0.25">
      <c r="A665" s="7" t="s">
        <v>1115</v>
      </c>
      <c r="B665" s="4">
        <v>42389.519</v>
      </c>
      <c r="C665" s="5" t="s">
        <v>1788</v>
      </c>
      <c r="D665" s="2" t="s">
        <v>1782</v>
      </c>
      <c r="E665" s="2" t="s">
        <v>1784</v>
      </c>
      <c r="F665" s="2" t="s">
        <v>1784</v>
      </c>
      <c r="G665" s="2">
        <v>77</v>
      </c>
      <c r="H665" s="6">
        <v>4.4227446270027285E-3</v>
      </c>
      <c r="I665" s="3">
        <v>4</v>
      </c>
      <c r="J665" s="11" t="e">
        <f>AND(CCDATA[[#This Row],[Date]]&gt;='Dashboard Requirement hints'!#REF!,CCDATA[[#This Row],[Date]]&lt;'Dashboard Requirement hints'!#REF!+7)</f>
        <v>#REF!</v>
      </c>
      <c r="K665" s="1" t="b">
        <f>AND(CCDATA[[#This Row],[Date]]&gt;'Dashboard Requirement hints'!$I$11,CCDATA[[#This Row],[Date]]&lt;'Dashboard Requirement hints'!$I$11+7)</f>
        <v>0</v>
      </c>
    </row>
    <row r="666" spans="1:11" x14ac:dyDescent="0.25">
      <c r="A666" s="7" t="s">
        <v>1112</v>
      </c>
      <c r="B666" s="4">
        <v>42389.504999999997</v>
      </c>
      <c r="C666" s="5" t="s">
        <v>1789</v>
      </c>
      <c r="D666" s="2" t="s">
        <v>1781</v>
      </c>
      <c r="E666" s="2" t="s">
        <v>1784</v>
      </c>
      <c r="F666" s="2" t="s">
        <v>1784</v>
      </c>
      <c r="G666" s="2">
        <v>102</v>
      </c>
      <c r="H666" s="6">
        <v>8.8236903981928256E-4</v>
      </c>
      <c r="I666" s="3">
        <v>1</v>
      </c>
      <c r="J666" s="11" t="e">
        <f>AND(CCDATA[[#This Row],[Date]]&gt;='Dashboard Requirement hints'!#REF!,CCDATA[[#This Row],[Date]]&lt;'Dashboard Requirement hints'!#REF!+7)</f>
        <v>#REF!</v>
      </c>
      <c r="K666" s="1" t="b">
        <f>AND(CCDATA[[#This Row],[Date]]&gt;'Dashboard Requirement hints'!$I$11,CCDATA[[#This Row],[Date]]&lt;'Dashboard Requirement hints'!$I$11+7)</f>
        <v>0</v>
      </c>
    </row>
    <row r="667" spans="1:11" x14ac:dyDescent="0.25">
      <c r="A667" s="7" t="s">
        <v>1113</v>
      </c>
      <c r="B667" s="4">
        <v>42389.504999999997</v>
      </c>
      <c r="C667" s="5" t="s">
        <v>1792</v>
      </c>
      <c r="D667" s="2" t="s">
        <v>1781</v>
      </c>
      <c r="E667" s="2" t="s">
        <v>1784</v>
      </c>
      <c r="F667" s="2" t="s">
        <v>1784</v>
      </c>
      <c r="G667" s="2">
        <v>40</v>
      </c>
      <c r="H667" s="6">
        <v>3.7231902857645222E-3</v>
      </c>
      <c r="I667" s="3">
        <v>2</v>
      </c>
      <c r="J667" s="11" t="e">
        <f>AND(CCDATA[[#This Row],[Date]]&gt;='Dashboard Requirement hints'!#REF!,CCDATA[[#This Row],[Date]]&lt;'Dashboard Requirement hints'!#REF!+7)</f>
        <v>#REF!</v>
      </c>
      <c r="K667" s="1" t="b">
        <f>AND(CCDATA[[#This Row],[Date]]&gt;'Dashboard Requirement hints'!$I$11,CCDATA[[#This Row],[Date]]&lt;'Dashboard Requirement hints'!$I$11+7)</f>
        <v>0</v>
      </c>
    </row>
    <row r="668" spans="1:11" x14ac:dyDescent="0.25">
      <c r="A668" s="7" t="s">
        <v>1110</v>
      </c>
      <c r="B668" s="4">
        <v>42389.5</v>
      </c>
      <c r="C668" s="5" t="s">
        <v>1787</v>
      </c>
      <c r="D668" s="2" t="s">
        <v>1782</v>
      </c>
      <c r="E668" s="2" t="s">
        <v>1784</v>
      </c>
      <c r="F668" s="2" t="s">
        <v>1784</v>
      </c>
      <c r="G668" s="2">
        <v>58</v>
      </c>
      <c r="H668" s="6">
        <v>2.943356214900876E-3</v>
      </c>
      <c r="I668" s="3">
        <v>5</v>
      </c>
      <c r="J668" s="11" t="e">
        <f>AND(CCDATA[[#This Row],[Date]]&gt;='Dashboard Requirement hints'!#REF!,CCDATA[[#This Row],[Date]]&lt;'Dashboard Requirement hints'!#REF!+7)</f>
        <v>#REF!</v>
      </c>
      <c r="K668" s="1" t="b">
        <f>AND(CCDATA[[#This Row],[Date]]&gt;'Dashboard Requirement hints'!$I$11,CCDATA[[#This Row],[Date]]&lt;'Dashboard Requirement hints'!$I$11+7)</f>
        <v>0</v>
      </c>
    </row>
    <row r="669" spans="1:11" x14ac:dyDescent="0.25">
      <c r="A669" s="7" t="s">
        <v>1111</v>
      </c>
      <c r="B669" s="4">
        <v>42389.5</v>
      </c>
      <c r="C669" s="5" t="s">
        <v>1792</v>
      </c>
      <c r="D669" s="2" t="s">
        <v>1779</v>
      </c>
      <c r="E669" s="2" t="s">
        <v>1784</v>
      </c>
      <c r="F669" s="2" t="s">
        <v>1784</v>
      </c>
      <c r="G669" s="2">
        <v>15</v>
      </c>
      <c r="H669" s="6">
        <v>4.5732608947833871E-3</v>
      </c>
      <c r="I669" s="3">
        <v>1</v>
      </c>
      <c r="J669" s="11" t="e">
        <f>AND(CCDATA[[#This Row],[Date]]&gt;='Dashboard Requirement hints'!#REF!,CCDATA[[#This Row],[Date]]&lt;'Dashboard Requirement hints'!#REF!+7)</f>
        <v>#REF!</v>
      </c>
      <c r="K669" s="1" t="b">
        <f>AND(CCDATA[[#This Row],[Date]]&gt;'Dashboard Requirement hints'!$I$11,CCDATA[[#This Row],[Date]]&lt;'Dashboard Requirement hints'!$I$11+7)</f>
        <v>0</v>
      </c>
    </row>
    <row r="670" spans="1:11" x14ac:dyDescent="0.25">
      <c r="A670" s="7" t="s">
        <v>1108</v>
      </c>
      <c r="B670" s="4">
        <v>42389.474999999999</v>
      </c>
      <c r="C670" s="5" t="s">
        <v>1789</v>
      </c>
      <c r="D670" s="2" t="s">
        <v>1779</v>
      </c>
      <c r="E670" s="2" t="s">
        <v>1784</v>
      </c>
      <c r="F670" s="2" t="s">
        <v>1784</v>
      </c>
      <c r="G670" s="2">
        <v>43</v>
      </c>
      <c r="H670" s="6">
        <v>6.4420581163005973E-4</v>
      </c>
      <c r="I670" s="3">
        <v>3</v>
      </c>
      <c r="J670" s="11" t="e">
        <f>AND(CCDATA[[#This Row],[Date]]&gt;='Dashboard Requirement hints'!#REF!,CCDATA[[#This Row],[Date]]&lt;'Dashboard Requirement hints'!#REF!+7)</f>
        <v>#REF!</v>
      </c>
      <c r="K670" s="1" t="b">
        <f>AND(CCDATA[[#This Row],[Date]]&gt;'Dashboard Requirement hints'!$I$11,CCDATA[[#This Row],[Date]]&lt;'Dashboard Requirement hints'!$I$11+7)</f>
        <v>0</v>
      </c>
    </row>
    <row r="671" spans="1:11" x14ac:dyDescent="0.25">
      <c r="A671" s="7" t="s">
        <v>1109</v>
      </c>
      <c r="B671" s="4">
        <v>42389.474999999999</v>
      </c>
      <c r="C671" s="5" t="s">
        <v>1788</v>
      </c>
      <c r="D671" s="2" t="s">
        <v>1782</v>
      </c>
      <c r="E671" s="2" t="s">
        <v>1785</v>
      </c>
      <c r="F671" s="2" t="s">
        <v>1785</v>
      </c>
      <c r="G671" s="2" t="s">
        <v>1786</v>
      </c>
      <c r="H671" s="6" t="s">
        <v>1786</v>
      </c>
      <c r="I671" s="3" t="s">
        <v>1786</v>
      </c>
      <c r="J671" s="11" t="e">
        <f>AND(CCDATA[[#This Row],[Date]]&gt;='Dashboard Requirement hints'!#REF!,CCDATA[[#This Row],[Date]]&lt;'Dashboard Requirement hints'!#REF!+7)</f>
        <v>#REF!</v>
      </c>
      <c r="K671" s="1" t="b">
        <f>AND(CCDATA[[#This Row],[Date]]&gt;'Dashboard Requirement hints'!$I$11,CCDATA[[#This Row],[Date]]&lt;'Dashboard Requirement hints'!$I$11+7)</f>
        <v>0</v>
      </c>
    </row>
    <row r="672" spans="1:11" x14ac:dyDescent="0.25">
      <c r="A672" s="7" t="s">
        <v>1106</v>
      </c>
      <c r="B672" s="4">
        <v>42389.432000000001</v>
      </c>
      <c r="C672" s="5" t="s">
        <v>1791</v>
      </c>
      <c r="D672" s="2" t="s">
        <v>1779</v>
      </c>
      <c r="E672" s="2" t="s">
        <v>1784</v>
      </c>
      <c r="F672" s="2" t="s">
        <v>1784</v>
      </c>
      <c r="G672" s="2">
        <v>24</v>
      </c>
      <c r="H672" s="6">
        <v>2.8741308566310776E-3</v>
      </c>
      <c r="I672" s="3">
        <v>4</v>
      </c>
      <c r="J672" s="11" t="e">
        <f>AND(CCDATA[[#This Row],[Date]]&gt;='Dashboard Requirement hints'!#REF!,CCDATA[[#This Row],[Date]]&lt;'Dashboard Requirement hints'!#REF!+7)</f>
        <v>#REF!</v>
      </c>
      <c r="K672" s="1" t="b">
        <f>AND(CCDATA[[#This Row],[Date]]&gt;'Dashboard Requirement hints'!$I$11,CCDATA[[#This Row],[Date]]&lt;'Dashboard Requirement hints'!$I$11+7)</f>
        <v>0</v>
      </c>
    </row>
    <row r="673" spans="1:11" x14ac:dyDescent="0.25">
      <c r="A673" s="7" t="s">
        <v>1107</v>
      </c>
      <c r="B673" s="4">
        <v>42389.432000000001</v>
      </c>
      <c r="C673" s="5" t="s">
        <v>1793</v>
      </c>
      <c r="D673" s="2" t="s">
        <v>1783</v>
      </c>
      <c r="E673" s="2" t="s">
        <v>1784</v>
      </c>
      <c r="F673" s="2" t="s">
        <v>1784</v>
      </c>
      <c r="G673" s="2">
        <v>94</v>
      </c>
      <c r="H673" s="6">
        <v>2.8982280092008103E-3</v>
      </c>
      <c r="I673" s="3">
        <v>5</v>
      </c>
      <c r="J673" s="11" t="e">
        <f>AND(CCDATA[[#This Row],[Date]]&gt;='Dashboard Requirement hints'!#REF!,CCDATA[[#This Row],[Date]]&lt;'Dashboard Requirement hints'!#REF!+7)</f>
        <v>#REF!</v>
      </c>
      <c r="K673" s="1" t="b">
        <f>AND(CCDATA[[#This Row],[Date]]&gt;'Dashboard Requirement hints'!$I$11,CCDATA[[#This Row],[Date]]&lt;'Dashboard Requirement hints'!$I$11+7)</f>
        <v>0</v>
      </c>
    </row>
    <row r="674" spans="1:11" x14ac:dyDescent="0.25">
      <c r="A674" s="7" t="s">
        <v>1100</v>
      </c>
      <c r="B674" s="4">
        <v>42389.406999999999</v>
      </c>
      <c r="C674" s="5" t="s">
        <v>1787</v>
      </c>
      <c r="D674" s="2" t="s">
        <v>1783</v>
      </c>
      <c r="E674" s="2" t="s">
        <v>1784</v>
      </c>
      <c r="F674" s="2" t="s">
        <v>1784</v>
      </c>
      <c r="G674" s="2">
        <v>71</v>
      </c>
      <c r="H674" s="6">
        <v>1.8667411250879245E-3</v>
      </c>
      <c r="I674" s="3">
        <v>3</v>
      </c>
      <c r="J674" s="11" t="e">
        <f>AND(CCDATA[[#This Row],[Date]]&gt;='Dashboard Requirement hints'!#REF!,CCDATA[[#This Row],[Date]]&lt;'Dashboard Requirement hints'!#REF!+7)</f>
        <v>#REF!</v>
      </c>
      <c r="K674" s="1" t="b">
        <f>AND(CCDATA[[#This Row],[Date]]&gt;'Dashboard Requirement hints'!$I$11,CCDATA[[#This Row],[Date]]&lt;'Dashboard Requirement hints'!$I$11+7)</f>
        <v>0</v>
      </c>
    </row>
    <row r="675" spans="1:11" x14ac:dyDescent="0.25">
      <c r="A675" s="7" t="s">
        <v>1101</v>
      </c>
      <c r="B675" s="4">
        <v>42389.406999999999</v>
      </c>
      <c r="C675" s="5" t="s">
        <v>1791</v>
      </c>
      <c r="D675" s="2" t="s">
        <v>1779</v>
      </c>
      <c r="E675" s="2" t="s">
        <v>1784</v>
      </c>
      <c r="F675" s="2" t="s">
        <v>1784</v>
      </c>
      <c r="G675" s="2">
        <v>54</v>
      </c>
      <c r="H675" s="6">
        <v>3.0568619279678936E-3</v>
      </c>
      <c r="I675" s="3">
        <v>4</v>
      </c>
      <c r="J675" s="11" t="e">
        <f>AND(CCDATA[[#This Row],[Date]]&gt;='Dashboard Requirement hints'!#REF!,CCDATA[[#This Row],[Date]]&lt;'Dashboard Requirement hints'!#REF!+7)</f>
        <v>#REF!</v>
      </c>
      <c r="K675" s="1" t="b">
        <f>AND(CCDATA[[#This Row],[Date]]&gt;'Dashboard Requirement hints'!$I$11,CCDATA[[#This Row],[Date]]&lt;'Dashboard Requirement hints'!$I$11+7)</f>
        <v>0</v>
      </c>
    </row>
    <row r="676" spans="1:11" x14ac:dyDescent="0.25">
      <c r="A676" s="7" t="s">
        <v>1102</v>
      </c>
      <c r="B676" s="4">
        <v>42389.406999999999</v>
      </c>
      <c r="C676" s="5" t="s">
        <v>1792</v>
      </c>
      <c r="D676" s="2" t="s">
        <v>1783</v>
      </c>
      <c r="E676" s="2" t="s">
        <v>1785</v>
      </c>
      <c r="F676" s="2" t="s">
        <v>1785</v>
      </c>
      <c r="G676" s="2" t="s">
        <v>1786</v>
      </c>
      <c r="H676" s="6" t="s">
        <v>1786</v>
      </c>
      <c r="I676" s="3" t="s">
        <v>1786</v>
      </c>
      <c r="J676" s="11" t="e">
        <f>AND(CCDATA[[#This Row],[Date]]&gt;='Dashboard Requirement hints'!#REF!,CCDATA[[#This Row],[Date]]&lt;'Dashboard Requirement hints'!#REF!+7)</f>
        <v>#REF!</v>
      </c>
      <c r="K676" s="1" t="b">
        <f>AND(CCDATA[[#This Row],[Date]]&gt;'Dashboard Requirement hints'!$I$11,CCDATA[[#This Row],[Date]]&lt;'Dashboard Requirement hints'!$I$11+7)</f>
        <v>0</v>
      </c>
    </row>
    <row r="677" spans="1:11" x14ac:dyDescent="0.25">
      <c r="A677" s="7" t="s">
        <v>1103</v>
      </c>
      <c r="B677" s="4">
        <v>42389.406999999999</v>
      </c>
      <c r="C677" s="5" t="s">
        <v>1790</v>
      </c>
      <c r="D677" s="2" t="s">
        <v>1779</v>
      </c>
      <c r="E677" s="2" t="s">
        <v>1785</v>
      </c>
      <c r="F677" s="2" t="s">
        <v>1785</v>
      </c>
      <c r="G677" s="2" t="s">
        <v>1786</v>
      </c>
      <c r="H677" s="6" t="s">
        <v>1786</v>
      </c>
      <c r="I677" s="3" t="s">
        <v>1786</v>
      </c>
      <c r="J677" s="11" t="e">
        <f>AND(CCDATA[[#This Row],[Date]]&gt;='Dashboard Requirement hints'!#REF!,CCDATA[[#This Row],[Date]]&lt;'Dashboard Requirement hints'!#REF!+7)</f>
        <v>#REF!</v>
      </c>
      <c r="K677" s="1" t="b">
        <f>AND(CCDATA[[#This Row],[Date]]&gt;'Dashboard Requirement hints'!$I$11,CCDATA[[#This Row],[Date]]&lt;'Dashboard Requirement hints'!$I$11+7)</f>
        <v>0</v>
      </c>
    </row>
    <row r="678" spans="1:11" x14ac:dyDescent="0.25">
      <c r="A678" s="7" t="s">
        <v>1104</v>
      </c>
      <c r="B678" s="4">
        <v>42389.406999999999</v>
      </c>
      <c r="C678" s="5" t="s">
        <v>1793</v>
      </c>
      <c r="D678" s="2" t="s">
        <v>1782</v>
      </c>
      <c r="E678" s="2" t="s">
        <v>1784</v>
      </c>
      <c r="F678" s="2" t="s">
        <v>1784</v>
      </c>
      <c r="G678" s="2">
        <v>54</v>
      </c>
      <c r="H678" s="6">
        <v>9.9445284763428551E-4</v>
      </c>
      <c r="I678" s="3">
        <v>4</v>
      </c>
      <c r="J678" s="11" t="e">
        <f>AND(CCDATA[[#This Row],[Date]]&gt;='Dashboard Requirement hints'!#REF!,CCDATA[[#This Row],[Date]]&lt;'Dashboard Requirement hints'!#REF!+7)</f>
        <v>#REF!</v>
      </c>
      <c r="K678" s="1" t="b">
        <f>AND(CCDATA[[#This Row],[Date]]&gt;'Dashboard Requirement hints'!$I$11,CCDATA[[#This Row],[Date]]&lt;'Dashboard Requirement hints'!$I$11+7)</f>
        <v>0</v>
      </c>
    </row>
    <row r="679" spans="1:11" x14ac:dyDescent="0.25">
      <c r="A679" s="7" t="s">
        <v>1105</v>
      </c>
      <c r="B679" s="4">
        <v>42389.406999999999</v>
      </c>
      <c r="C679" s="5" t="s">
        <v>1787</v>
      </c>
      <c r="D679" s="2" t="s">
        <v>1780</v>
      </c>
      <c r="E679" s="2" t="s">
        <v>1784</v>
      </c>
      <c r="F679" s="2" t="s">
        <v>1784</v>
      </c>
      <c r="G679" s="2">
        <v>62</v>
      </c>
      <c r="H679" s="6">
        <v>1.2564405553808402E-3</v>
      </c>
      <c r="I679" s="3">
        <v>2</v>
      </c>
      <c r="J679" s="11" t="e">
        <f>AND(CCDATA[[#This Row],[Date]]&gt;='Dashboard Requirement hints'!#REF!,CCDATA[[#This Row],[Date]]&lt;'Dashboard Requirement hints'!#REF!+7)</f>
        <v>#REF!</v>
      </c>
      <c r="K679" s="1" t="b">
        <f>AND(CCDATA[[#This Row],[Date]]&gt;'Dashboard Requirement hints'!$I$11,CCDATA[[#This Row],[Date]]&lt;'Dashboard Requirement hints'!$I$11+7)</f>
        <v>0</v>
      </c>
    </row>
    <row r="680" spans="1:11" x14ac:dyDescent="0.25">
      <c r="A680" s="7" t="s">
        <v>1098</v>
      </c>
      <c r="B680" s="4">
        <v>42389.379000000001</v>
      </c>
      <c r="C680" s="5" t="s">
        <v>1791</v>
      </c>
      <c r="D680" s="2" t="s">
        <v>1780</v>
      </c>
      <c r="E680" s="2" t="s">
        <v>1785</v>
      </c>
      <c r="F680" s="2" t="s">
        <v>1785</v>
      </c>
      <c r="G680" s="2" t="s">
        <v>1786</v>
      </c>
      <c r="H680" s="6" t="s">
        <v>1786</v>
      </c>
      <c r="I680" s="3" t="s">
        <v>1786</v>
      </c>
      <c r="J680" s="11" t="e">
        <f>AND(CCDATA[[#This Row],[Date]]&gt;='Dashboard Requirement hints'!#REF!,CCDATA[[#This Row],[Date]]&lt;'Dashboard Requirement hints'!#REF!+7)</f>
        <v>#REF!</v>
      </c>
      <c r="K680" s="1" t="b">
        <f>AND(CCDATA[[#This Row],[Date]]&gt;'Dashboard Requirement hints'!$I$11,CCDATA[[#This Row],[Date]]&lt;'Dashboard Requirement hints'!$I$11+7)</f>
        <v>0</v>
      </c>
    </row>
    <row r="681" spans="1:11" x14ac:dyDescent="0.25">
      <c r="A681" s="7" t="s">
        <v>1099</v>
      </c>
      <c r="B681" s="4">
        <v>42389.379000000001</v>
      </c>
      <c r="C681" s="5" t="s">
        <v>1791</v>
      </c>
      <c r="D681" s="2" t="s">
        <v>1783</v>
      </c>
      <c r="E681" s="2" t="s">
        <v>1784</v>
      </c>
      <c r="F681" s="2" t="s">
        <v>1784</v>
      </c>
      <c r="G681" s="2">
        <v>99</v>
      </c>
      <c r="H681" s="6">
        <v>3.2344251231931813E-3</v>
      </c>
      <c r="I681" s="3">
        <v>4</v>
      </c>
      <c r="J681" s="11" t="e">
        <f>AND(CCDATA[[#This Row],[Date]]&gt;='Dashboard Requirement hints'!#REF!,CCDATA[[#This Row],[Date]]&lt;'Dashboard Requirement hints'!#REF!+7)</f>
        <v>#REF!</v>
      </c>
      <c r="K681" s="1" t="b">
        <f>AND(CCDATA[[#This Row],[Date]]&gt;'Dashboard Requirement hints'!$I$11,CCDATA[[#This Row],[Date]]&lt;'Dashboard Requirement hints'!$I$11+7)</f>
        <v>0</v>
      </c>
    </row>
    <row r="682" spans="1:11" x14ac:dyDescent="0.25">
      <c r="A682" s="7" t="s">
        <v>1096</v>
      </c>
      <c r="B682" s="4">
        <v>42388.724999999999</v>
      </c>
      <c r="C682" s="5" t="s">
        <v>1793</v>
      </c>
      <c r="D682" s="2" t="s">
        <v>1781</v>
      </c>
      <c r="E682" s="2" t="s">
        <v>1785</v>
      </c>
      <c r="F682" s="2" t="s">
        <v>1785</v>
      </c>
      <c r="G682" s="2" t="s">
        <v>1786</v>
      </c>
      <c r="H682" s="6" t="s">
        <v>1786</v>
      </c>
      <c r="I682" s="3" t="s">
        <v>1786</v>
      </c>
      <c r="J682" s="11" t="e">
        <f>AND(CCDATA[[#This Row],[Date]]&gt;='Dashboard Requirement hints'!#REF!,CCDATA[[#This Row],[Date]]&lt;'Dashboard Requirement hints'!#REF!+7)</f>
        <v>#REF!</v>
      </c>
      <c r="K682" s="1" t="b">
        <f>AND(CCDATA[[#This Row],[Date]]&gt;'Dashboard Requirement hints'!$I$11,CCDATA[[#This Row],[Date]]&lt;'Dashboard Requirement hints'!$I$11+7)</f>
        <v>0</v>
      </c>
    </row>
    <row r="683" spans="1:11" x14ac:dyDescent="0.25">
      <c r="A683" s="7" t="s">
        <v>1097</v>
      </c>
      <c r="B683" s="4">
        <v>42388.724999999999</v>
      </c>
      <c r="C683" s="5" t="s">
        <v>1793</v>
      </c>
      <c r="D683" s="2" t="s">
        <v>1780</v>
      </c>
      <c r="E683" s="2" t="s">
        <v>1784</v>
      </c>
      <c r="F683" s="2" t="s">
        <v>1784</v>
      </c>
      <c r="G683" s="2">
        <v>56</v>
      </c>
      <c r="H683" s="6">
        <v>4.6010317030705647E-3</v>
      </c>
      <c r="I683" s="3">
        <v>4</v>
      </c>
      <c r="J683" s="11" t="e">
        <f>AND(CCDATA[[#This Row],[Date]]&gt;='Dashboard Requirement hints'!#REF!,CCDATA[[#This Row],[Date]]&lt;'Dashboard Requirement hints'!#REF!+7)</f>
        <v>#REF!</v>
      </c>
      <c r="K683" s="1" t="b">
        <f>AND(CCDATA[[#This Row],[Date]]&gt;'Dashboard Requirement hints'!$I$11,CCDATA[[#This Row],[Date]]&lt;'Dashboard Requirement hints'!$I$11+7)</f>
        <v>0</v>
      </c>
    </row>
    <row r="684" spans="1:11" x14ac:dyDescent="0.25">
      <c r="A684" s="7" t="s">
        <v>1094</v>
      </c>
      <c r="B684" s="4">
        <v>42388.718999999997</v>
      </c>
      <c r="C684" s="5" t="s">
        <v>1789</v>
      </c>
      <c r="D684" s="2" t="s">
        <v>1782</v>
      </c>
      <c r="E684" s="2" t="s">
        <v>1784</v>
      </c>
      <c r="F684" s="2" t="s">
        <v>1784</v>
      </c>
      <c r="G684" s="2">
        <v>35</v>
      </c>
      <c r="H684" s="6">
        <v>6.8758754335215692E-4</v>
      </c>
      <c r="I684" s="3">
        <v>3</v>
      </c>
      <c r="J684" s="11" t="e">
        <f>AND(CCDATA[[#This Row],[Date]]&gt;='Dashboard Requirement hints'!#REF!,CCDATA[[#This Row],[Date]]&lt;'Dashboard Requirement hints'!#REF!+7)</f>
        <v>#REF!</v>
      </c>
      <c r="K684" s="1" t="b">
        <f>AND(CCDATA[[#This Row],[Date]]&gt;'Dashboard Requirement hints'!$I$11,CCDATA[[#This Row],[Date]]&lt;'Dashboard Requirement hints'!$I$11+7)</f>
        <v>0</v>
      </c>
    </row>
    <row r="685" spans="1:11" x14ac:dyDescent="0.25">
      <c r="A685" s="7" t="s">
        <v>1095</v>
      </c>
      <c r="B685" s="4">
        <v>42388.718999999997</v>
      </c>
      <c r="C685" s="5" t="s">
        <v>1794</v>
      </c>
      <c r="D685" s="2" t="s">
        <v>1781</v>
      </c>
      <c r="E685" s="2" t="s">
        <v>1784</v>
      </c>
      <c r="F685" s="2" t="s">
        <v>1784</v>
      </c>
      <c r="G685" s="2">
        <v>48</v>
      </c>
      <c r="H685" s="6">
        <v>4.5687627115991829E-3</v>
      </c>
      <c r="I685" s="3">
        <v>4</v>
      </c>
      <c r="J685" s="11" t="e">
        <f>AND(CCDATA[[#This Row],[Date]]&gt;='Dashboard Requirement hints'!#REF!,CCDATA[[#This Row],[Date]]&lt;'Dashboard Requirement hints'!#REF!+7)</f>
        <v>#REF!</v>
      </c>
      <c r="K685" s="1" t="b">
        <f>AND(CCDATA[[#This Row],[Date]]&gt;'Dashboard Requirement hints'!$I$11,CCDATA[[#This Row],[Date]]&lt;'Dashboard Requirement hints'!$I$11+7)</f>
        <v>0</v>
      </c>
    </row>
    <row r="686" spans="1:11" x14ac:dyDescent="0.25">
      <c r="A686" s="7" t="s">
        <v>1092</v>
      </c>
      <c r="B686" s="4">
        <v>42388.705999999998</v>
      </c>
      <c r="C686" s="5" t="s">
        <v>1787</v>
      </c>
      <c r="D686" s="2" t="s">
        <v>1783</v>
      </c>
      <c r="E686" s="2" t="s">
        <v>1784</v>
      </c>
      <c r="F686" s="2" t="s">
        <v>1784</v>
      </c>
      <c r="G686" s="2">
        <v>115</v>
      </c>
      <c r="H686" s="6">
        <v>4.7071955412059593E-3</v>
      </c>
      <c r="I686" s="3">
        <v>4</v>
      </c>
      <c r="J686" s="11" t="e">
        <f>AND(CCDATA[[#This Row],[Date]]&gt;='Dashboard Requirement hints'!#REF!,CCDATA[[#This Row],[Date]]&lt;'Dashboard Requirement hints'!#REF!+7)</f>
        <v>#REF!</v>
      </c>
      <c r="K686" s="1" t="b">
        <f>AND(CCDATA[[#This Row],[Date]]&gt;'Dashboard Requirement hints'!$I$11,CCDATA[[#This Row],[Date]]&lt;'Dashboard Requirement hints'!$I$11+7)</f>
        <v>0</v>
      </c>
    </row>
    <row r="687" spans="1:11" x14ac:dyDescent="0.25">
      <c r="A687" s="7" t="s">
        <v>1093</v>
      </c>
      <c r="B687" s="4">
        <v>42388.705999999998</v>
      </c>
      <c r="C687" s="5" t="s">
        <v>1790</v>
      </c>
      <c r="D687" s="2" t="s">
        <v>1779</v>
      </c>
      <c r="E687" s="2" t="s">
        <v>1784</v>
      </c>
      <c r="F687" s="2" t="s">
        <v>1784</v>
      </c>
      <c r="G687" s="2">
        <v>106</v>
      </c>
      <c r="H687" s="6">
        <v>1.2795144083502551E-3</v>
      </c>
      <c r="I687" s="3">
        <v>4</v>
      </c>
      <c r="J687" s="11" t="e">
        <f>AND(CCDATA[[#This Row],[Date]]&gt;='Dashboard Requirement hints'!#REF!,CCDATA[[#This Row],[Date]]&lt;'Dashboard Requirement hints'!#REF!+7)</f>
        <v>#REF!</v>
      </c>
      <c r="K687" s="1" t="b">
        <f>AND(CCDATA[[#This Row],[Date]]&gt;'Dashboard Requirement hints'!$I$11,CCDATA[[#This Row],[Date]]&lt;'Dashboard Requirement hints'!$I$11+7)</f>
        <v>0</v>
      </c>
    </row>
    <row r="688" spans="1:11" x14ac:dyDescent="0.25">
      <c r="A688" s="7" t="s">
        <v>1090</v>
      </c>
      <c r="B688" s="4">
        <v>42388.695</v>
      </c>
      <c r="C688" s="5" t="s">
        <v>1793</v>
      </c>
      <c r="D688" s="2" t="s">
        <v>1781</v>
      </c>
      <c r="E688" s="2" t="s">
        <v>1784</v>
      </c>
      <c r="F688" s="2" t="s">
        <v>1785</v>
      </c>
      <c r="G688" s="2">
        <v>105</v>
      </c>
      <c r="H688" s="6">
        <v>1.2708707963529457E-3</v>
      </c>
      <c r="I688" s="3">
        <v>4</v>
      </c>
      <c r="J688" s="11" t="e">
        <f>AND(CCDATA[[#This Row],[Date]]&gt;='Dashboard Requirement hints'!#REF!,CCDATA[[#This Row],[Date]]&lt;'Dashboard Requirement hints'!#REF!+7)</f>
        <v>#REF!</v>
      </c>
      <c r="K688" s="1" t="b">
        <f>AND(CCDATA[[#This Row],[Date]]&gt;'Dashboard Requirement hints'!$I$11,CCDATA[[#This Row],[Date]]&lt;'Dashboard Requirement hints'!$I$11+7)</f>
        <v>0</v>
      </c>
    </row>
    <row r="689" spans="1:11" x14ac:dyDescent="0.25">
      <c r="A689" s="7" t="s">
        <v>1091</v>
      </c>
      <c r="B689" s="4">
        <v>42388.695</v>
      </c>
      <c r="C689" s="5" t="s">
        <v>1787</v>
      </c>
      <c r="D689" s="2" t="s">
        <v>1781</v>
      </c>
      <c r="E689" s="2" t="s">
        <v>1784</v>
      </c>
      <c r="F689" s="2" t="s">
        <v>1784</v>
      </c>
      <c r="G689" s="2">
        <v>59</v>
      </c>
      <c r="H689" s="6">
        <v>3.5926904153006389E-3</v>
      </c>
      <c r="I689" s="3">
        <v>5</v>
      </c>
      <c r="J689" s="11" t="e">
        <f>AND(CCDATA[[#This Row],[Date]]&gt;='Dashboard Requirement hints'!#REF!,CCDATA[[#This Row],[Date]]&lt;'Dashboard Requirement hints'!#REF!+7)</f>
        <v>#REF!</v>
      </c>
      <c r="K689" s="1" t="b">
        <f>AND(CCDATA[[#This Row],[Date]]&gt;'Dashboard Requirement hints'!$I$11,CCDATA[[#This Row],[Date]]&lt;'Dashboard Requirement hints'!$I$11+7)</f>
        <v>0</v>
      </c>
    </row>
    <row r="690" spans="1:11" x14ac:dyDescent="0.25">
      <c r="A690" s="7" t="s">
        <v>1088</v>
      </c>
      <c r="B690" s="4">
        <v>42388.673000000003</v>
      </c>
      <c r="C690" s="5" t="s">
        <v>1792</v>
      </c>
      <c r="D690" s="2" t="s">
        <v>1781</v>
      </c>
      <c r="E690" s="2" t="s">
        <v>1784</v>
      </c>
      <c r="F690" s="2" t="s">
        <v>1784</v>
      </c>
      <c r="G690" s="2">
        <v>90</v>
      </c>
      <c r="H690" s="6">
        <v>4.5345370852130614E-3</v>
      </c>
      <c r="I690" s="3">
        <v>4</v>
      </c>
      <c r="J690" s="11" t="e">
        <f>AND(CCDATA[[#This Row],[Date]]&gt;='Dashboard Requirement hints'!#REF!,CCDATA[[#This Row],[Date]]&lt;'Dashboard Requirement hints'!#REF!+7)</f>
        <v>#REF!</v>
      </c>
      <c r="K690" s="1" t="b">
        <f>AND(CCDATA[[#This Row],[Date]]&gt;'Dashboard Requirement hints'!$I$11,CCDATA[[#This Row],[Date]]&lt;'Dashboard Requirement hints'!$I$11+7)</f>
        <v>0</v>
      </c>
    </row>
    <row r="691" spans="1:11" x14ac:dyDescent="0.25">
      <c r="A691" s="7" t="s">
        <v>1089</v>
      </c>
      <c r="B691" s="4">
        <v>42388.673000000003</v>
      </c>
      <c r="C691" s="5" t="s">
        <v>1790</v>
      </c>
      <c r="D691" s="2" t="s">
        <v>1781</v>
      </c>
      <c r="E691" s="2" t="s">
        <v>1784</v>
      </c>
      <c r="F691" s="2" t="s">
        <v>1784</v>
      </c>
      <c r="G691" s="2">
        <v>43</v>
      </c>
      <c r="H691" s="6">
        <v>2.7761697433188815E-3</v>
      </c>
      <c r="I691" s="3">
        <v>4</v>
      </c>
      <c r="J691" s="11" t="e">
        <f>AND(CCDATA[[#This Row],[Date]]&gt;='Dashboard Requirement hints'!#REF!,CCDATA[[#This Row],[Date]]&lt;'Dashboard Requirement hints'!#REF!+7)</f>
        <v>#REF!</v>
      </c>
      <c r="K691" s="1" t="b">
        <f>AND(CCDATA[[#This Row],[Date]]&gt;'Dashboard Requirement hints'!$I$11,CCDATA[[#This Row],[Date]]&lt;'Dashboard Requirement hints'!$I$11+7)</f>
        <v>0</v>
      </c>
    </row>
    <row r="692" spans="1:11" x14ac:dyDescent="0.25">
      <c r="A692" s="7" t="s">
        <v>1086</v>
      </c>
      <c r="B692" s="4">
        <v>42388.663</v>
      </c>
      <c r="C692" s="5" t="s">
        <v>1789</v>
      </c>
      <c r="D692" s="2" t="s">
        <v>1783</v>
      </c>
      <c r="E692" s="2" t="s">
        <v>1785</v>
      </c>
      <c r="F692" s="2" t="s">
        <v>1785</v>
      </c>
      <c r="G692" s="2" t="s">
        <v>1786</v>
      </c>
      <c r="H692" s="6" t="s">
        <v>1786</v>
      </c>
      <c r="I692" s="3" t="s">
        <v>1786</v>
      </c>
      <c r="J692" s="11" t="e">
        <f>AND(CCDATA[[#This Row],[Date]]&gt;='Dashboard Requirement hints'!#REF!,CCDATA[[#This Row],[Date]]&lt;'Dashboard Requirement hints'!#REF!+7)</f>
        <v>#REF!</v>
      </c>
      <c r="K692" s="1" t="b">
        <f>AND(CCDATA[[#This Row],[Date]]&gt;'Dashboard Requirement hints'!$I$11,CCDATA[[#This Row],[Date]]&lt;'Dashboard Requirement hints'!$I$11+7)</f>
        <v>0</v>
      </c>
    </row>
    <row r="693" spans="1:11" x14ac:dyDescent="0.25">
      <c r="A693" s="7" t="s">
        <v>1087</v>
      </c>
      <c r="B693" s="4">
        <v>42388.663</v>
      </c>
      <c r="C693" s="5" t="s">
        <v>1787</v>
      </c>
      <c r="D693" s="2" t="s">
        <v>1780</v>
      </c>
      <c r="E693" s="2" t="s">
        <v>1784</v>
      </c>
      <c r="F693" s="2" t="s">
        <v>1784</v>
      </c>
      <c r="G693" s="2">
        <v>63</v>
      </c>
      <c r="H693" s="6">
        <v>3.0068472464175487E-3</v>
      </c>
      <c r="I693" s="3">
        <v>4</v>
      </c>
      <c r="J693" s="11" t="e">
        <f>AND(CCDATA[[#This Row],[Date]]&gt;='Dashboard Requirement hints'!#REF!,CCDATA[[#This Row],[Date]]&lt;'Dashboard Requirement hints'!#REF!+7)</f>
        <v>#REF!</v>
      </c>
      <c r="K693" s="1" t="b">
        <f>AND(CCDATA[[#This Row],[Date]]&gt;'Dashboard Requirement hints'!$I$11,CCDATA[[#This Row],[Date]]&lt;'Dashboard Requirement hints'!$I$11+7)</f>
        <v>0</v>
      </c>
    </row>
    <row r="694" spans="1:11" x14ac:dyDescent="0.25">
      <c r="A694" s="7" t="s">
        <v>1084</v>
      </c>
      <c r="B694" s="4">
        <v>42388.648999999998</v>
      </c>
      <c r="C694" s="5" t="s">
        <v>1793</v>
      </c>
      <c r="D694" s="2" t="s">
        <v>1781</v>
      </c>
      <c r="E694" s="2" t="s">
        <v>1784</v>
      </c>
      <c r="F694" s="2" t="s">
        <v>1784</v>
      </c>
      <c r="G694" s="2">
        <v>20</v>
      </c>
      <c r="H694" s="6">
        <v>1.6992162384382695E-3</v>
      </c>
      <c r="I694" s="3">
        <v>4</v>
      </c>
      <c r="J694" s="11" t="e">
        <f>AND(CCDATA[[#This Row],[Date]]&gt;='Dashboard Requirement hints'!#REF!,CCDATA[[#This Row],[Date]]&lt;'Dashboard Requirement hints'!#REF!+7)</f>
        <v>#REF!</v>
      </c>
      <c r="K694" s="1" t="b">
        <f>AND(CCDATA[[#This Row],[Date]]&gt;'Dashboard Requirement hints'!$I$11,CCDATA[[#This Row],[Date]]&lt;'Dashboard Requirement hints'!$I$11+7)</f>
        <v>0</v>
      </c>
    </row>
    <row r="695" spans="1:11" x14ac:dyDescent="0.25">
      <c r="A695" s="7" t="s">
        <v>1085</v>
      </c>
      <c r="B695" s="4">
        <v>42388.648999999998</v>
      </c>
      <c r="C695" s="5" t="s">
        <v>1792</v>
      </c>
      <c r="D695" s="2" t="s">
        <v>1779</v>
      </c>
      <c r="E695" s="2" t="s">
        <v>1784</v>
      </c>
      <c r="F695" s="2" t="s">
        <v>1784</v>
      </c>
      <c r="G695" s="2">
        <v>93</v>
      </c>
      <c r="H695" s="6">
        <v>1.1704512537828091E-3</v>
      </c>
      <c r="I695" s="3">
        <v>2</v>
      </c>
      <c r="J695" s="11" t="e">
        <f>AND(CCDATA[[#This Row],[Date]]&gt;='Dashboard Requirement hints'!#REF!,CCDATA[[#This Row],[Date]]&lt;'Dashboard Requirement hints'!#REF!+7)</f>
        <v>#REF!</v>
      </c>
      <c r="K695" s="1" t="b">
        <f>AND(CCDATA[[#This Row],[Date]]&gt;'Dashboard Requirement hints'!$I$11,CCDATA[[#This Row],[Date]]&lt;'Dashboard Requirement hints'!$I$11+7)</f>
        <v>0</v>
      </c>
    </row>
    <row r="696" spans="1:11" x14ac:dyDescent="0.25">
      <c r="A696" s="7" t="s">
        <v>1082</v>
      </c>
      <c r="B696" s="4">
        <v>42388.646000000001</v>
      </c>
      <c r="C696" s="5" t="s">
        <v>1789</v>
      </c>
      <c r="D696" s="2" t="s">
        <v>1782</v>
      </c>
      <c r="E696" s="2" t="s">
        <v>1784</v>
      </c>
      <c r="F696" s="2" t="s">
        <v>1784</v>
      </c>
      <c r="G696" s="2">
        <v>103</v>
      </c>
      <c r="H696" s="6">
        <v>1.9590276079960479E-3</v>
      </c>
      <c r="I696" s="3">
        <v>3</v>
      </c>
      <c r="J696" s="11" t="e">
        <f>AND(CCDATA[[#This Row],[Date]]&gt;='Dashboard Requirement hints'!#REF!,CCDATA[[#This Row],[Date]]&lt;'Dashboard Requirement hints'!#REF!+7)</f>
        <v>#REF!</v>
      </c>
      <c r="K696" s="1" t="b">
        <f>AND(CCDATA[[#This Row],[Date]]&gt;'Dashboard Requirement hints'!$I$11,CCDATA[[#This Row],[Date]]&lt;'Dashboard Requirement hints'!$I$11+7)</f>
        <v>0</v>
      </c>
    </row>
    <row r="697" spans="1:11" x14ac:dyDescent="0.25">
      <c r="A697" s="7" t="s">
        <v>1083</v>
      </c>
      <c r="B697" s="4">
        <v>42388.646000000001</v>
      </c>
      <c r="C697" s="5" t="s">
        <v>1789</v>
      </c>
      <c r="D697" s="2" t="s">
        <v>1780</v>
      </c>
      <c r="E697" s="2" t="s">
        <v>1784</v>
      </c>
      <c r="F697" s="2" t="s">
        <v>1784</v>
      </c>
      <c r="G697" s="2">
        <v>18</v>
      </c>
      <c r="H697" s="6">
        <v>1.400053102890891E-3</v>
      </c>
      <c r="I697" s="3">
        <v>5</v>
      </c>
      <c r="J697" s="11" t="e">
        <f>AND(CCDATA[[#This Row],[Date]]&gt;='Dashboard Requirement hints'!#REF!,CCDATA[[#This Row],[Date]]&lt;'Dashboard Requirement hints'!#REF!+7)</f>
        <v>#REF!</v>
      </c>
      <c r="K697" s="1" t="b">
        <f>AND(CCDATA[[#This Row],[Date]]&gt;'Dashboard Requirement hints'!$I$11,CCDATA[[#This Row],[Date]]&lt;'Dashboard Requirement hints'!$I$11+7)</f>
        <v>0</v>
      </c>
    </row>
    <row r="698" spans="1:11" x14ac:dyDescent="0.25">
      <c r="A698" s="7" t="s">
        <v>1080</v>
      </c>
      <c r="B698" s="4">
        <v>42388.625</v>
      </c>
      <c r="C698" s="5" t="s">
        <v>1792</v>
      </c>
      <c r="D698" s="2" t="s">
        <v>1781</v>
      </c>
      <c r="E698" s="2" t="s">
        <v>1785</v>
      </c>
      <c r="F698" s="2" t="s">
        <v>1785</v>
      </c>
      <c r="G698" s="2" t="s">
        <v>1786</v>
      </c>
      <c r="H698" s="6" t="s">
        <v>1786</v>
      </c>
      <c r="I698" s="3" t="s">
        <v>1786</v>
      </c>
      <c r="J698" s="11" t="e">
        <f>AND(CCDATA[[#This Row],[Date]]&gt;='Dashboard Requirement hints'!#REF!,CCDATA[[#This Row],[Date]]&lt;'Dashboard Requirement hints'!#REF!+7)</f>
        <v>#REF!</v>
      </c>
      <c r="K698" s="1" t="b">
        <f>AND(CCDATA[[#This Row],[Date]]&gt;'Dashboard Requirement hints'!$I$11,CCDATA[[#This Row],[Date]]&lt;'Dashboard Requirement hints'!$I$11+7)</f>
        <v>0</v>
      </c>
    </row>
    <row r="699" spans="1:11" x14ac:dyDescent="0.25">
      <c r="A699" s="7" t="s">
        <v>1081</v>
      </c>
      <c r="B699" s="4">
        <v>42388.625</v>
      </c>
      <c r="C699" s="5" t="s">
        <v>1788</v>
      </c>
      <c r="D699" s="2" t="s">
        <v>1780</v>
      </c>
      <c r="E699" s="2" t="s">
        <v>1784</v>
      </c>
      <c r="F699" s="2" t="s">
        <v>1784</v>
      </c>
      <c r="G699" s="2">
        <v>122</v>
      </c>
      <c r="H699" s="6">
        <v>2.952396971539682E-3</v>
      </c>
      <c r="I699" s="3">
        <v>3</v>
      </c>
      <c r="J699" s="11" t="e">
        <f>AND(CCDATA[[#This Row],[Date]]&gt;='Dashboard Requirement hints'!#REF!,CCDATA[[#This Row],[Date]]&lt;'Dashboard Requirement hints'!#REF!+7)</f>
        <v>#REF!</v>
      </c>
      <c r="K699" s="1" t="b">
        <f>AND(CCDATA[[#This Row],[Date]]&gt;'Dashboard Requirement hints'!$I$11,CCDATA[[#This Row],[Date]]&lt;'Dashboard Requirement hints'!$I$11+7)</f>
        <v>0</v>
      </c>
    </row>
    <row r="700" spans="1:11" x14ac:dyDescent="0.25">
      <c r="A700" s="7" t="s">
        <v>1078</v>
      </c>
      <c r="B700" s="4">
        <v>42388.599000000002</v>
      </c>
      <c r="C700" s="5" t="s">
        <v>1791</v>
      </c>
      <c r="D700" s="2" t="s">
        <v>1782</v>
      </c>
      <c r="E700" s="2" t="s">
        <v>1784</v>
      </c>
      <c r="F700" s="2" t="s">
        <v>1784</v>
      </c>
      <c r="G700" s="2">
        <v>44</v>
      </c>
      <c r="H700" s="6">
        <v>4.2757236722920419E-3</v>
      </c>
      <c r="I700" s="3">
        <v>5</v>
      </c>
      <c r="J700" s="11" t="e">
        <f>AND(CCDATA[[#This Row],[Date]]&gt;='Dashboard Requirement hints'!#REF!,CCDATA[[#This Row],[Date]]&lt;'Dashboard Requirement hints'!#REF!+7)</f>
        <v>#REF!</v>
      </c>
      <c r="K700" s="1" t="b">
        <f>AND(CCDATA[[#This Row],[Date]]&gt;'Dashboard Requirement hints'!$I$11,CCDATA[[#This Row],[Date]]&lt;'Dashboard Requirement hints'!$I$11+7)</f>
        <v>0</v>
      </c>
    </row>
    <row r="701" spans="1:11" x14ac:dyDescent="0.25">
      <c r="A701" s="7" t="s">
        <v>1079</v>
      </c>
      <c r="B701" s="4">
        <v>42388.599000000002</v>
      </c>
      <c r="C701" s="5" t="s">
        <v>1787</v>
      </c>
      <c r="D701" s="2" t="s">
        <v>1779</v>
      </c>
      <c r="E701" s="2" t="s">
        <v>1784</v>
      </c>
      <c r="F701" s="2" t="s">
        <v>1784</v>
      </c>
      <c r="G701" s="2">
        <v>91</v>
      </c>
      <c r="H701" s="6">
        <v>4.6602682665229586E-3</v>
      </c>
      <c r="I701" s="3">
        <v>4</v>
      </c>
      <c r="J701" s="11" t="e">
        <f>AND(CCDATA[[#This Row],[Date]]&gt;='Dashboard Requirement hints'!#REF!,CCDATA[[#This Row],[Date]]&lt;'Dashboard Requirement hints'!#REF!+7)</f>
        <v>#REF!</v>
      </c>
      <c r="K701" s="1" t="b">
        <f>AND(CCDATA[[#This Row],[Date]]&gt;'Dashboard Requirement hints'!$I$11,CCDATA[[#This Row],[Date]]&lt;'Dashboard Requirement hints'!$I$11+7)</f>
        <v>0</v>
      </c>
    </row>
    <row r="702" spans="1:11" x14ac:dyDescent="0.25">
      <c r="A702" s="7" t="s">
        <v>1076</v>
      </c>
      <c r="B702" s="4">
        <v>42388.572999999997</v>
      </c>
      <c r="C702" s="5" t="s">
        <v>1788</v>
      </c>
      <c r="D702" s="2" t="s">
        <v>1779</v>
      </c>
      <c r="E702" s="2" t="s">
        <v>1784</v>
      </c>
      <c r="F702" s="2" t="s">
        <v>1784</v>
      </c>
      <c r="G702" s="2">
        <v>104</v>
      </c>
      <c r="H702" s="6">
        <v>2.4676183295761489E-3</v>
      </c>
      <c r="I702" s="3">
        <v>4</v>
      </c>
      <c r="J702" s="11" t="e">
        <f>AND(CCDATA[[#This Row],[Date]]&gt;='Dashboard Requirement hints'!#REF!,CCDATA[[#This Row],[Date]]&lt;'Dashboard Requirement hints'!#REF!+7)</f>
        <v>#REF!</v>
      </c>
      <c r="K702" s="1" t="b">
        <f>AND(CCDATA[[#This Row],[Date]]&gt;'Dashboard Requirement hints'!$I$11,CCDATA[[#This Row],[Date]]&lt;'Dashboard Requirement hints'!$I$11+7)</f>
        <v>0</v>
      </c>
    </row>
    <row r="703" spans="1:11" x14ac:dyDescent="0.25">
      <c r="A703" s="7" t="s">
        <v>1077</v>
      </c>
      <c r="B703" s="4">
        <v>42388.572999999997</v>
      </c>
      <c r="C703" s="5" t="s">
        <v>1788</v>
      </c>
      <c r="D703" s="2" t="s">
        <v>1779</v>
      </c>
      <c r="E703" s="2" t="s">
        <v>1784</v>
      </c>
      <c r="F703" s="2" t="s">
        <v>1784</v>
      </c>
      <c r="G703" s="2">
        <v>116</v>
      </c>
      <c r="H703" s="6">
        <v>3.9873079579228459E-3</v>
      </c>
      <c r="I703" s="3">
        <v>3</v>
      </c>
      <c r="J703" s="11" t="e">
        <f>AND(CCDATA[[#This Row],[Date]]&gt;='Dashboard Requirement hints'!#REF!,CCDATA[[#This Row],[Date]]&lt;'Dashboard Requirement hints'!#REF!+7)</f>
        <v>#REF!</v>
      </c>
      <c r="K703" s="1" t="b">
        <f>AND(CCDATA[[#This Row],[Date]]&gt;'Dashboard Requirement hints'!$I$11,CCDATA[[#This Row],[Date]]&lt;'Dashboard Requirement hints'!$I$11+7)</f>
        <v>0</v>
      </c>
    </row>
    <row r="704" spans="1:11" x14ac:dyDescent="0.25">
      <c r="A704" s="7" t="s">
        <v>1074</v>
      </c>
      <c r="B704" s="4">
        <v>42388.567999999999</v>
      </c>
      <c r="C704" s="5" t="s">
        <v>1791</v>
      </c>
      <c r="D704" s="2" t="s">
        <v>1779</v>
      </c>
      <c r="E704" s="2" t="s">
        <v>1784</v>
      </c>
      <c r="F704" s="2" t="s">
        <v>1784</v>
      </c>
      <c r="G704" s="2">
        <v>18</v>
      </c>
      <c r="H704" s="6">
        <v>3.6916560525329838E-3</v>
      </c>
      <c r="I704" s="3">
        <v>3</v>
      </c>
      <c r="J704" s="11" t="e">
        <f>AND(CCDATA[[#This Row],[Date]]&gt;='Dashboard Requirement hints'!#REF!,CCDATA[[#This Row],[Date]]&lt;'Dashboard Requirement hints'!#REF!+7)</f>
        <v>#REF!</v>
      </c>
      <c r="K704" s="1" t="b">
        <f>AND(CCDATA[[#This Row],[Date]]&gt;'Dashboard Requirement hints'!$I$11,CCDATA[[#This Row],[Date]]&lt;'Dashboard Requirement hints'!$I$11+7)</f>
        <v>0</v>
      </c>
    </row>
    <row r="705" spans="1:11" x14ac:dyDescent="0.25">
      <c r="A705" s="7" t="s">
        <v>1075</v>
      </c>
      <c r="B705" s="4">
        <v>42388.567999999999</v>
      </c>
      <c r="C705" s="5" t="s">
        <v>1794</v>
      </c>
      <c r="D705" s="2" t="s">
        <v>1781</v>
      </c>
      <c r="E705" s="2" t="s">
        <v>1785</v>
      </c>
      <c r="F705" s="2" t="s">
        <v>1785</v>
      </c>
      <c r="G705" s="2" t="s">
        <v>1786</v>
      </c>
      <c r="H705" s="6" t="s">
        <v>1786</v>
      </c>
      <c r="I705" s="3" t="s">
        <v>1786</v>
      </c>
      <c r="J705" s="11" t="e">
        <f>AND(CCDATA[[#This Row],[Date]]&gt;='Dashboard Requirement hints'!#REF!,CCDATA[[#This Row],[Date]]&lt;'Dashboard Requirement hints'!#REF!+7)</f>
        <v>#REF!</v>
      </c>
      <c r="K705" s="1" t="b">
        <f>AND(CCDATA[[#This Row],[Date]]&gt;'Dashboard Requirement hints'!$I$11,CCDATA[[#This Row],[Date]]&lt;'Dashboard Requirement hints'!$I$11+7)</f>
        <v>0</v>
      </c>
    </row>
    <row r="706" spans="1:11" x14ac:dyDescent="0.25">
      <c r="A706" s="7" t="s">
        <v>1072</v>
      </c>
      <c r="B706" s="4">
        <v>42388.567000000003</v>
      </c>
      <c r="C706" s="5" t="s">
        <v>1792</v>
      </c>
      <c r="D706" s="2" t="s">
        <v>1780</v>
      </c>
      <c r="E706" s="2" t="s">
        <v>1785</v>
      </c>
      <c r="F706" s="2" t="s">
        <v>1785</v>
      </c>
      <c r="G706" s="2" t="s">
        <v>1786</v>
      </c>
      <c r="H706" s="6" t="s">
        <v>1786</v>
      </c>
      <c r="I706" s="3" t="s">
        <v>1786</v>
      </c>
      <c r="J706" s="11" t="e">
        <f>AND(CCDATA[[#This Row],[Date]]&gt;='Dashboard Requirement hints'!#REF!,CCDATA[[#This Row],[Date]]&lt;'Dashboard Requirement hints'!#REF!+7)</f>
        <v>#REF!</v>
      </c>
      <c r="K706" s="1" t="b">
        <f>AND(CCDATA[[#This Row],[Date]]&gt;'Dashboard Requirement hints'!$I$11,CCDATA[[#This Row],[Date]]&lt;'Dashboard Requirement hints'!$I$11+7)</f>
        <v>0</v>
      </c>
    </row>
    <row r="707" spans="1:11" x14ac:dyDescent="0.25">
      <c r="A707" s="7" t="s">
        <v>1073</v>
      </c>
      <c r="B707" s="4">
        <v>42388.567000000003</v>
      </c>
      <c r="C707" s="5" t="s">
        <v>1790</v>
      </c>
      <c r="D707" s="2" t="s">
        <v>1783</v>
      </c>
      <c r="E707" s="2" t="s">
        <v>1784</v>
      </c>
      <c r="F707" s="2" t="s">
        <v>1784</v>
      </c>
      <c r="G707" s="2">
        <v>80</v>
      </c>
      <c r="H707" s="6">
        <v>3.3793561635049227E-3</v>
      </c>
      <c r="I707" s="3">
        <v>5</v>
      </c>
      <c r="J707" s="11" t="e">
        <f>AND(CCDATA[[#This Row],[Date]]&gt;='Dashboard Requirement hints'!#REF!,CCDATA[[#This Row],[Date]]&lt;'Dashboard Requirement hints'!#REF!+7)</f>
        <v>#REF!</v>
      </c>
      <c r="K707" s="1" t="b">
        <f>AND(CCDATA[[#This Row],[Date]]&gt;'Dashboard Requirement hints'!$I$11,CCDATA[[#This Row],[Date]]&lt;'Dashboard Requirement hints'!$I$11+7)</f>
        <v>0</v>
      </c>
    </row>
    <row r="708" spans="1:11" x14ac:dyDescent="0.25">
      <c r="A708" s="7" t="s">
        <v>1070</v>
      </c>
      <c r="B708" s="4">
        <v>42388.56</v>
      </c>
      <c r="C708" s="5" t="s">
        <v>1794</v>
      </c>
      <c r="D708" s="2" t="s">
        <v>1782</v>
      </c>
      <c r="E708" s="2" t="s">
        <v>1784</v>
      </c>
      <c r="F708" s="2" t="s">
        <v>1784</v>
      </c>
      <c r="G708" s="2">
        <v>99</v>
      </c>
      <c r="H708" s="6">
        <v>1.5753430927179994E-3</v>
      </c>
      <c r="I708" s="3">
        <v>5</v>
      </c>
      <c r="J708" s="11" t="e">
        <f>AND(CCDATA[[#This Row],[Date]]&gt;='Dashboard Requirement hints'!#REF!,CCDATA[[#This Row],[Date]]&lt;'Dashboard Requirement hints'!#REF!+7)</f>
        <v>#REF!</v>
      </c>
      <c r="K708" s="1" t="b">
        <f>AND(CCDATA[[#This Row],[Date]]&gt;'Dashboard Requirement hints'!$I$11,CCDATA[[#This Row],[Date]]&lt;'Dashboard Requirement hints'!$I$11+7)</f>
        <v>0</v>
      </c>
    </row>
    <row r="709" spans="1:11" x14ac:dyDescent="0.25">
      <c r="A709" s="7" t="s">
        <v>1071</v>
      </c>
      <c r="B709" s="4">
        <v>42388.56</v>
      </c>
      <c r="C709" s="5" t="s">
        <v>1794</v>
      </c>
      <c r="D709" s="2" t="s">
        <v>1782</v>
      </c>
      <c r="E709" s="2" t="s">
        <v>1784</v>
      </c>
      <c r="F709" s="2" t="s">
        <v>1784</v>
      </c>
      <c r="G709" s="2">
        <v>23</v>
      </c>
      <c r="H709" s="6">
        <v>3.1529212267605192E-3</v>
      </c>
      <c r="I709" s="3">
        <v>4</v>
      </c>
      <c r="J709" s="11" t="e">
        <f>AND(CCDATA[[#This Row],[Date]]&gt;='Dashboard Requirement hints'!#REF!,CCDATA[[#This Row],[Date]]&lt;'Dashboard Requirement hints'!#REF!+7)</f>
        <v>#REF!</v>
      </c>
      <c r="K709" s="1" t="b">
        <f>AND(CCDATA[[#This Row],[Date]]&gt;'Dashboard Requirement hints'!$I$11,CCDATA[[#This Row],[Date]]&lt;'Dashboard Requirement hints'!$I$11+7)</f>
        <v>0</v>
      </c>
    </row>
    <row r="710" spans="1:11" x14ac:dyDescent="0.25">
      <c r="A710" s="7" t="s">
        <v>1068</v>
      </c>
      <c r="B710" s="4">
        <v>42388.557000000001</v>
      </c>
      <c r="C710" s="5" t="s">
        <v>1793</v>
      </c>
      <c r="D710" s="2" t="s">
        <v>1783</v>
      </c>
      <c r="E710" s="2" t="s">
        <v>1784</v>
      </c>
      <c r="F710" s="2" t="s">
        <v>1784</v>
      </c>
      <c r="G710" s="2">
        <v>94</v>
      </c>
      <c r="H710" s="6">
        <v>6.6135889477803998E-4</v>
      </c>
      <c r="I710" s="3">
        <v>5</v>
      </c>
      <c r="J710" s="11" t="e">
        <f>AND(CCDATA[[#This Row],[Date]]&gt;='Dashboard Requirement hints'!#REF!,CCDATA[[#This Row],[Date]]&lt;'Dashboard Requirement hints'!#REF!+7)</f>
        <v>#REF!</v>
      </c>
      <c r="K710" s="1" t="b">
        <f>AND(CCDATA[[#This Row],[Date]]&gt;'Dashboard Requirement hints'!$I$11,CCDATA[[#This Row],[Date]]&lt;'Dashboard Requirement hints'!$I$11+7)</f>
        <v>0</v>
      </c>
    </row>
    <row r="711" spans="1:11" x14ac:dyDescent="0.25">
      <c r="A711" s="7" t="s">
        <v>1069</v>
      </c>
      <c r="B711" s="4">
        <v>42388.557000000001</v>
      </c>
      <c r="C711" s="5" t="s">
        <v>1790</v>
      </c>
      <c r="D711" s="2" t="s">
        <v>1779</v>
      </c>
      <c r="E711" s="2" t="s">
        <v>1785</v>
      </c>
      <c r="F711" s="2" t="s">
        <v>1785</v>
      </c>
      <c r="G711" s="2" t="s">
        <v>1786</v>
      </c>
      <c r="H711" s="6" t="s">
        <v>1786</v>
      </c>
      <c r="I711" s="3" t="s">
        <v>1786</v>
      </c>
      <c r="J711" s="11" t="e">
        <f>AND(CCDATA[[#This Row],[Date]]&gt;='Dashboard Requirement hints'!#REF!,CCDATA[[#This Row],[Date]]&lt;'Dashboard Requirement hints'!#REF!+7)</f>
        <v>#REF!</v>
      </c>
      <c r="K711" s="1" t="b">
        <f>AND(CCDATA[[#This Row],[Date]]&gt;'Dashboard Requirement hints'!$I$11,CCDATA[[#This Row],[Date]]&lt;'Dashboard Requirement hints'!$I$11+7)</f>
        <v>0</v>
      </c>
    </row>
    <row r="712" spans="1:11" x14ac:dyDescent="0.25">
      <c r="A712" s="7" t="s">
        <v>1066</v>
      </c>
      <c r="B712" s="4">
        <v>42388.552000000003</v>
      </c>
      <c r="C712" s="5" t="s">
        <v>1793</v>
      </c>
      <c r="D712" s="2" t="s">
        <v>1779</v>
      </c>
      <c r="E712" s="2" t="s">
        <v>1784</v>
      </c>
      <c r="F712" s="2" t="s">
        <v>1784</v>
      </c>
      <c r="G712" s="2">
        <v>19</v>
      </c>
      <c r="H712" s="6">
        <v>1.1075916249895642E-3</v>
      </c>
      <c r="I712" s="3">
        <v>5</v>
      </c>
      <c r="J712" s="11" t="e">
        <f>AND(CCDATA[[#This Row],[Date]]&gt;='Dashboard Requirement hints'!#REF!,CCDATA[[#This Row],[Date]]&lt;'Dashboard Requirement hints'!#REF!+7)</f>
        <v>#REF!</v>
      </c>
      <c r="K712" s="1" t="b">
        <f>AND(CCDATA[[#This Row],[Date]]&gt;'Dashboard Requirement hints'!$I$11,CCDATA[[#This Row],[Date]]&lt;'Dashboard Requirement hints'!$I$11+7)</f>
        <v>0</v>
      </c>
    </row>
    <row r="713" spans="1:11" x14ac:dyDescent="0.25">
      <c r="A713" s="7" t="s">
        <v>1067</v>
      </c>
      <c r="B713" s="4">
        <v>42388.552000000003</v>
      </c>
      <c r="C713" s="5" t="s">
        <v>1792</v>
      </c>
      <c r="D713" s="2" t="s">
        <v>1781</v>
      </c>
      <c r="E713" s="2" t="s">
        <v>1784</v>
      </c>
      <c r="F713" s="2" t="s">
        <v>1784</v>
      </c>
      <c r="G713" s="2">
        <v>114</v>
      </c>
      <c r="H713" s="6">
        <v>9.7879291578137546E-4</v>
      </c>
      <c r="I713" s="3">
        <v>3</v>
      </c>
      <c r="J713" s="11" t="e">
        <f>AND(CCDATA[[#This Row],[Date]]&gt;='Dashboard Requirement hints'!#REF!,CCDATA[[#This Row],[Date]]&lt;'Dashboard Requirement hints'!#REF!+7)</f>
        <v>#REF!</v>
      </c>
      <c r="K713" s="1" t="b">
        <f>AND(CCDATA[[#This Row],[Date]]&gt;'Dashboard Requirement hints'!$I$11,CCDATA[[#This Row],[Date]]&lt;'Dashboard Requirement hints'!$I$11+7)</f>
        <v>0</v>
      </c>
    </row>
    <row r="714" spans="1:11" x14ac:dyDescent="0.25">
      <c r="A714" s="7" t="s">
        <v>1064</v>
      </c>
      <c r="B714" s="4">
        <v>42388.540999999997</v>
      </c>
      <c r="C714" s="5" t="s">
        <v>1790</v>
      </c>
      <c r="D714" s="2" t="s">
        <v>1782</v>
      </c>
      <c r="E714" s="2" t="s">
        <v>1784</v>
      </c>
      <c r="F714" s="2" t="s">
        <v>1785</v>
      </c>
      <c r="G714" s="2">
        <v>45</v>
      </c>
      <c r="H714" s="6">
        <v>2.5947583111442757E-3</v>
      </c>
      <c r="I714" s="3">
        <v>4</v>
      </c>
      <c r="J714" s="11" t="e">
        <f>AND(CCDATA[[#This Row],[Date]]&gt;='Dashboard Requirement hints'!#REF!,CCDATA[[#This Row],[Date]]&lt;'Dashboard Requirement hints'!#REF!+7)</f>
        <v>#REF!</v>
      </c>
      <c r="K714" s="1" t="b">
        <f>AND(CCDATA[[#This Row],[Date]]&gt;'Dashboard Requirement hints'!$I$11,CCDATA[[#This Row],[Date]]&lt;'Dashboard Requirement hints'!$I$11+7)</f>
        <v>0</v>
      </c>
    </row>
    <row r="715" spans="1:11" x14ac:dyDescent="0.25">
      <c r="A715" s="7" t="s">
        <v>1065</v>
      </c>
      <c r="B715" s="4">
        <v>42388.540999999997</v>
      </c>
      <c r="C715" s="5" t="s">
        <v>1790</v>
      </c>
      <c r="D715" s="2" t="s">
        <v>1780</v>
      </c>
      <c r="E715" s="2" t="s">
        <v>1785</v>
      </c>
      <c r="F715" s="2" t="s">
        <v>1785</v>
      </c>
      <c r="G715" s="2" t="s">
        <v>1786</v>
      </c>
      <c r="H715" s="6" t="s">
        <v>1786</v>
      </c>
      <c r="I715" s="3" t="s">
        <v>1786</v>
      </c>
      <c r="J715" s="11" t="e">
        <f>AND(CCDATA[[#This Row],[Date]]&gt;='Dashboard Requirement hints'!#REF!,CCDATA[[#This Row],[Date]]&lt;'Dashboard Requirement hints'!#REF!+7)</f>
        <v>#REF!</v>
      </c>
      <c r="K715" s="1" t="b">
        <f>AND(CCDATA[[#This Row],[Date]]&gt;'Dashboard Requirement hints'!$I$11,CCDATA[[#This Row],[Date]]&lt;'Dashboard Requirement hints'!$I$11+7)</f>
        <v>0</v>
      </c>
    </row>
    <row r="716" spans="1:11" x14ac:dyDescent="0.25">
      <c r="A716" s="7" t="s">
        <v>1062</v>
      </c>
      <c r="B716" s="4">
        <v>42388.527999999998</v>
      </c>
      <c r="C716" s="5" t="s">
        <v>1787</v>
      </c>
      <c r="D716" s="2" t="s">
        <v>1780</v>
      </c>
      <c r="E716" s="2" t="s">
        <v>1784</v>
      </c>
      <c r="F716" s="2" t="s">
        <v>1784</v>
      </c>
      <c r="G716" s="2">
        <v>47</v>
      </c>
      <c r="H716" s="6">
        <v>4.1386871934469913E-3</v>
      </c>
      <c r="I716" s="3">
        <v>5</v>
      </c>
      <c r="J716" s="11" t="e">
        <f>AND(CCDATA[[#This Row],[Date]]&gt;='Dashboard Requirement hints'!#REF!,CCDATA[[#This Row],[Date]]&lt;'Dashboard Requirement hints'!#REF!+7)</f>
        <v>#REF!</v>
      </c>
      <c r="K716" s="1" t="b">
        <f>AND(CCDATA[[#This Row],[Date]]&gt;'Dashboard Requirement hints'!$I$11,CCDATA[[#This Row],[Date]]&lt;'Dashboard Requirement hints'!$I$11+7)</f>
        <v>0</v>
      </c>
    </row>
    <row r="717" spans="1:11" x14ac:dyDescent="0.25">
      <c r="A717" s="7" t="s">
        <v>1063</v>
      </c>
      <c r="B717" s="4">
        <v>42388.527999999998</v>
      </c>
      <c r="C717" s="5" t="s">
        <v>1788</v>
      </c>
      <c r="D717" s="2" t="s">
        <v>1779</v>
      </c>
      <c r="E717" s="2" t="s">
        <v>1784</v>
      </c>
      <c r="F717" s="2" t="s">
        <v>1784</v>
      </c>
      <c r="G717" s="2">
        <v>42</v>
      </c>
      <c r="H717" s="6">
        <v>1.4624200680172384E-3</v>
      </c>
      <c r="I717" s="3">
        <v>5</v>
      </c>
      <c r="J717" s="11" t="e">
        <f>AND(CCDATA[[#This Row],[Date]]&gt;='Dashboard Requirement hints'!#REF!,CCDATA[[#This Row],[Date]]&lt;'Dashboard Requirement hints'!#REF!+7)</f>
        <v>#REF!</v>
      </c>
      <c r="K717" s="1" t="b">
        <f>AND(CCDATA[[#This Row],[Date]]&gt;'Dashboard Requirement hints'!$I$11,CCDATA[[#This Row],[Date]]&lt;'Dashboard Requirement hints'!$I$11+7)</f>
        <v>0</v>
      </c>
    </row>
    <row r="718" spans="1:11" x14ac:dyDescent="0.25">
      <c r="A718" s="7" t="s">
        <v>1060</v>
      </c>
      <c r="B718" s="4">
        <v>42388.52</v>
      </c>
      <c r="C718" s="5" t="s">
        <v>1788</v>
      </c>
      <c r="D718" s="2" t="s">
        <v>1782</v>
      </c>
      <c r="E718" s="2" t="s">
        <v>1785</v>
      </c>
      <c r="F718" s="2" t="s">
        <v>1785</v>
      </c>
      <c r="G718" s="2" t="s">
        <v>1786</v>
      </c>
      <c r="H718" s="6" t="s">
        <v>1786</v>
      </c>
      <c r="I718" s="3" t="s">
        <v>1786</v>
      </c>
      <c r="J718" s="11" t="e">
        <f>AND(CCDATA[[#This Row],[Date]]&gt;='Dashboard Requirement hints'!#REF!,CCDATA[[#This Row],[Date]]&lt;'Dashboard Requirement hints'!#REF!+7)</f>
        <v>#REF!</v>
      </c>
      <c r="K718" s="1" t="b">
        <f>AND(CCDATA[[#This Row],[Date]]&gt;'Dashboard Requirement hints'!$I$11,CCDATA[[#This Row],[Date]]&lt;'Dashboard Requirement hints'!$I$11+7)</f>
        <v>0</v>
      </c>
    </row>
    <row r="719" spans="1:11" x14ac:dyDescent="0.25">
      <c r="A719" s="7" t="s">
        <v>1061</v>
      </c>
      <c r="B719" s="4">
        <v>42388.52</v>
      </c>
      <c r="C719" s="5" t="s">
        <v>1791</v>
      </c>
      <c r="D719" s="2" t="s">
        <v>1781</v>
      </c>
      <c r="E719" s="2" t="s">
        <v>1784</v>
      </c>
      <c r="F719" s="2" t="s">
        <v>1784</v>
      </c>
      <c r="G719" s="2">
        <v>84</v>
      </c>
      <c r="H719" s="6">
        <v>4.6734978508868562E-3</v>
      </c>
      <c r="I719" s="3">
        <v>2</v>
      </c>
      <c r="J719" s="11" t="e">
        <f>AND(CCDATA[[#This Row],[Date]]&gt;='Dashboard Requirement hints'!#REF!,CCDATA[[#This Row],[Date]]&lt;'Dashboard Requirement hints'!#REF!+7)</f>
        <v>#REF!</v>
      </c>
      <c r="K719" s="1" t="b">
        <f>AND(CCDATA[[#This Row],[Date]]&gt;'Dashboard Requirement hints'!$I$11,CCDATA[[#This Row],[Date]]&lt;'Dashboard Requirement hints'!$I$11+7)</f>
        <v>0</v>
      </c>
    </row>
    <row r="720" spans="1:11" x14ac:dyDescent="0.25">
      <c r="A720" s="7" t="s">
        <v>1058</v>
      </c>
      <c r="B720" s="4">
        <v>42388.497000000003</v>
      </c>
      <c r="C720" s="5" t="s">
        <v>1793</v>
      </c>
      <c r="D720" s="2" t="s">
        <v>1779</v>
      </c>
      <c r="E720" s="2" t="s">
        <v>1784</v>
      </c>
      <c r="F720" s="2" t="s">
        <v>1784</v>
      </c>
      <c r="G720" s="2">
        <v>98</v>
      </c>
      <c r="H720" s="6">
        <v>1.6569651798027008E-3</v>
      </c>
      <c r="I720" s="3">
        <v>1</v>
      </c>
      <c r="J720" s="11" t="e">
        <f>AND(CCDATA[[#This Row],[Date]]&gt;='Dashboard Requirement hints'!#REF!,CCDATA[[#This Row],[Date]]&lt;'Dashboard Requirement hints'!#REF!+7)</f>
        <v>#REF!</v>
      </c>
      <c r="K720" s="1" t="b">
        <f>AND(CCDATA[[#This Row],[Date]]&gt;'Dashboard Requirement hints'!$I$11,CCDATA[[#This Row],[Date]]&lt;'Dashboard Requirement hints'!$I$11+7)</f>
        <v>0</v>
      </c>
    </row>
    <row r="721" spans="1:11" x14ac:dyDescent="0.25">
      <c r="A721" s="7" t="s">
        <v>1059</v>
      </c>
      <c r="B721" s="4">
        <v>42388.497000000003</v>
      </c>
      <c r="C721" s="5" t="s">
        <v>1787</v>
      </c>
      <c r="D721" s="2" t="s">
        <v>1783</v>
      </c>
      <c r="E721" s="2" t="s">
        <v>1784</v>
      </c>
      <c r="F721" s="2" t="s">
        <v>1784</v>
      </c>
      <c r="G721" s="2">
        <v>91</v>
      </c>
      <c r="H721" s="6">
        <v>2.7769537734004543E-3</v>
      </c>
      <c r="I721" s="3">
        <v>5</v>
      </c>
      <c r="J721" s="11" t="e">
        <f>AND(CCDATA[[#This Row],[Date]]&gt;='Dashboard Requirement hints'!#REF!,CCDATA[[#This Row],[Date]]&lt;'Dashboard Requirement hints'!#REF!+7)</f>
        <v>#REF!</v>
      </c>
      <c r="K721" s="1" t="b">
        <f>AND(CCDATA[[#This Row],[Date]]&gt;'Dashboard Requirement hints'!$I$11,CCDATA[[#This Row],[Date]]&lt;'Dashboard Requirement hints'!$I$11+7)</f>
        <v>0</v>
      </c>
    </row>
    <row r="722" spans="1:11" x14ac:dyDescent="0.25">
      <c r="A722" s="7" t="s">
        <v>1056</v>
      </c>
      <c r="B722" s="4">
        <v>42388.489000000001</v>
      </c>
      <c r="C722" s="5" t="s">
        <v>1793</v>
      </c>
      <c r="D722" s="2" t="s">
        <v>1779</v>
      </c>
      <c r="E722" s="2" t="s">
        <v>1784</v>
      </c>
      <c r="F722" s="2" t="s">
        <v>1784</v>
      </c>
      <c r="G722" s="2">
        <v>64</v>
      </c>
      <c r="H722" s="6">
        <v>4.2410399818103043E-3</v>
      </c>
      <c r="I722" s="3">
        <v>5</v>
      </c>
      <c r="J722" s="11" t="e">
        <f>AND(CCDATA[[#This Row],[Date]]&gt;='Dashboard Requirement hints'!#REF!,CCDATA[[#This Row],[Date]]&lt;'Dashboard Requirement hints'!#REF!+7)</f>
        <v>#REF!</v>
      </c>
      <c r="K722" s="1" t="b">
        <f>AND(CCDATA[[#This Row],[Date]]&gt;'Dashboard Requirement hints'!$I$11,CCDATA[[#This Row],[Date]]&lt;'Dashboard Requirement hints'!$I$11+7)</f>
        <v>0</v>
      </c>
    </row>
    <row r="723" spans="1:11" x14ac:dyDescent="0.25">
      <c r="A723" s="7" t="s">
        <v>1057</v>
      </c>
      <c r="B723" s="4">
        <v>42388.489000000001</v>
      </c>
      <c r="C723" s="5" t="s">
        <v>1793</v>
      </c>
      <c r="D723" s="2" t="s">
        <v>1781</v>
      </c>
      <c r="E723" s="2" t="s">
        <v>1784</v>
      </c>
      <c r="F723" s="2" t="s">
        <v>1785</v>
      </c>
      <c r="G723" s="2">
        <v>79</v>
      </c>
      <c r="H723" s="6">
        <v>4.7285451194717587E-3</v>
      </c>
      <c r="I723" s="3">
        <v>1</v>
      </c>
      <c r="J723" s="11" t="e">
        <f>AND(CCDATA[[#This Row],[Date]]&gt;='Dashboard Requirement hints'!#REF!,CCDATA[[#This Row],[Date]]&lt;'Dashboard Requirement hints'!#REF!+7)</f>
        <v>#REF!</v>
      </c>
      <c r="K723" s="1" t="b">
        <f>AND(CCDATA[[#This Row],[Date]]&gt;'Dashboard Requirement hints'!$I$11,CCDATA[[#This Row],[Date]]&lt;'Dashboard Requirement hints'!$I$11+7)</f>
        <v>0</v>
      </c>
    </row>
    <row r="724" spans="1:11" x14ac:dyDescent="0.25">
      <c r="A724" s="7" t="s">
        <v>1054</v>
      </c>
      <c r="B724" s="4">
        <v>42388.476000000002</v>
      </c>
      <c r="C724" s="5" t="s">
        <v>1790</v>
      </c>
      <c r="D724" s="2" t="s">
        <v>1781</v>
      </c>
      <c r="E724" s="2" t="s">
        <v>1785</v>
      </c>
      <c r="F724" s="2" t="s">
        <v>1785</v>
      </c>
      <c r="G724" s="2" t="s">
        <v>1786</v>
      </c>
      <c r="H724" s="6" t="s">
        <v>1786</v>
      </c>
      <c r="I724" s="3" t="s">
        <v>1786</v>
      </c>
      <c r="J724" s="11" t="e">
        <f>AND(CCDATA[[#This Row],[Date]]&gt;='Dashboard Requirement hints'!#REF!,CCDATA[[#This Row],[Date]]&lt;'Dashboard Requirement hints'!#REF!+7)</f>
        <v>#REF!</v>
      </c>
      <c r="K724" s="1" t="b">
        <f>AND(CCDATA[[#This Row],[Date]]&gt;'Dashboard Requirement hints'!$I$11,CCDATA[[#This Row],[Date]]&lt;'Dashboard Requirement hints'!$I$11+7)</f>
        <v>0</v>
      </c>
    </row>
    <row r="725" spans="1:11" x14ac:dyDescent="0.25">
      <c r="A725" s="7" t="s">
        <v>1055</v>
      </c>
      <c r="B725" s="4">
        <v>42388.476000000002</v>
      </c>
      <c r="C725" s="5" t="s">
        <v>1793</v>
      </c>
      <c r="D725" s="2" t="s">
        <v>1783</v>
      </c>
      <c r="E725" s="2" t="s">
        <v>1784</v>
      </c>
      <c r="F725" s="2" t="s">
        <v>1784</v>
      </c>
      <c r="G725" s="2">
        <v>96</v>
      </c>
      <c r="H725" s="6">
        <v>3.9278947456412531E-3</v>
      </c>
      <c r="I725" s="3">
        <v>5</v>
      </c>
      <c r="J725" s="11" t="e">
        <f>AND(CCDATA[[#This Row],[Date]]&gt;='Dashboard Requirement hints'!#REF!,CCDATA[[#This Row],[Date]]&lt;'Dashboard Requirement hints'!#REF!+7)</f>
        <v>#REF!</v>
      </c>
      <c r="K725" s="1" t="b">
        <f>AND(CCDATA[[#This Row],[Date]]&gt;'Dashboard Requirement hints'!$I$11,CCDATA[[#This Row],[Date]]&lt;'Dashboard Requirement hints'!$I$11+7)</f>
        <v>0</v>
      </c>
    </row>
    <row r="726" spans="1:11" x14ac:dyDescent="0.25">
      <c r="A726" s="7" t="s">
        <v>1052</v>
      </c>
      <c r="B726" s="4">
        <v>42388.453000000001</v>
      </c>
      <c r="C726" s="5" t="s">
        <v>1791</v>
      </c>
      <c r="D726" s="2" t="s">
        <v>1782</v>
      </c>
      <c r="E726" s="2" t="s">
        <v>1785</v>
      </c>
      <c r="F726" s="2" t="s">
        <v>1785</v>
      </c>
      <c r="G726" s="2" t="s">
        <v>1786</v>
      </c>
      <c r="H726" s="6" t="s">
        <v>1786</v>
      </c>
      <c r="I726" s="3" t="s">
        <v>1786</v>
      </c>
      <c r="J726" s="11" t="e">
        <f>AND(CCDATA[[#This Row],[Date]]&gt;='Dashboard Requirement hints'!#REF!,CCDATA[[#This Row],[Date]]&lt;'Dashboard Requirement hints'!#REF!+7)</f>
        <v>#REF!</v>
      </c>
      <c r="K726" s="1" t="b">
        <f>AND(CCDATA[[#This Row],[Date]]&gt;'Dashboard Requirement hints'!$I$11,CCDATA[[#This Row],[Date]]&lt;'Dashboard Requirement hints'!$I$11+7)</f>
        <v>0</v>
      </c>
    </row>
    <row r="727" spans="1:11" x14ac:dyDescent="0.25">
      <c r="A727" s="7" t="s">
        <v>1053</v>
      </c>
      <c r="B727" s="4">
        <v>42388.453000000001</v>
      </c>
      <c r="C727" s="5" t="s">
        <v>1788</v>
      </c>
      <c r="D727" s="2" t="s">
        <v>1782</v>
      </c>
      <c r="E727" s="2" t="s">
        <v>1784</v>
      </c>
      <c r="F727" s="2" t="s">
        <v>1784</v>
      </c>
      <c r="G727" s="2">
        <v>81</v>
      </c>
      <c r="H727" s="6">
        <v>1.0029014394540925E-3</v>
      </c>
      <c r="I727" s="3">
        <v>4</v>
      </c>
      <c r="J727" s="11" t="e">
        <f>AND(CCDATA[[#This Row],[Date]]&gt;='Dashboard Requirement hints'!#REF!,CCDATA[[#This Row],[Date]]&lt;'Dashboard Requirement hints'!#REF!+7)</f>
        <v>#REF!</v>
      </c>
      <c r="K727" s="1" t="b">
        <f>AND(CCDATA[[#This Row],[Date]]&gt;'Dashboard Requirement hints'!$I$11,CCDATA[[#This Row],[Date]]&lt;'Dashboard Requirement hints'!$I$11+7)</f>
        <v>0</v>
      </c>
    </row>
    <row r="728" spans="1:11" x14ac:dyDescent="0.25">
      <c r="A728" s="7" t="s">
        <v>1050</v>
      </c>
      <c r="B728" s="4">
        <v>42388.44</v>
      </c>
      <c r="C728" s="5" t="s">
        <v>1789</v>
      </c>
      <c r="D728" s="2" t="s">
        <v>1781</v>
      </c>
      <c r="E728" s="2" t="s">
        <v>1785</v>
      </c>
      <c r="F728" s="2" t="s">
        <v>1785</v>
      </c>
      <c r="G728" s="2" t="s">
        <v>1786</v>
      </c>
      <c r="H728" s="6" t="s">
        <v>1786</v>
      </c>
      <c r="I728" s="3" t="s">
        <v>1786</v>
      </c>
      <c r="J728" s="11" t="e">
        <f>AND(CCDATA[[#This Row],[Date]]&gt;='Dashboard Requirement hints'!#REF!,CCDATA[[#This Row],[Date]]&lt;'Dashboard Requirement hints'!#REF!+7)</f>
        <v>#REF!</v>
      </c>
      <c r="K728" s="1" t="b">
        <f>AND(CCDATA[[#This Row],[Date]]&gt;'Dashboard Requirement hints'!$I$11,CCDATA[[#This Row],[Date]]&lt;'Dashboard Requirement hints'!$I$11+7)</f>
        <v>0</v>
      </c>
    </row>
    <row r="729" spans="1:11" x14ac:dyDescent="0.25">
      <c r="A729" s="7" t="s">
        <v>1051</v>
      </c>
      <c r="B729" s="4">
        <v>42388.44</v>
      </c>
      <c r="C729" s="5" t="s">
        <v>1787</v>
      </c>
      <c r="D729" s="2" t="s">
        <v>1781</v>
      </c>
      <c r="E729" s="2" t="s">
        <v>1784</v>
      </c>
      <c r="F729" s="2" t="s">
        <v>1785</v>
      </c>
      <c r="G729" s="2">
        <v>106</v>
      </c>
      <c r="H729" s="6">
        <v>2.6909355118824238E-3</v>
      </c>
      <c r="I729" s="3">
        <v>4</v>
      </c>
      <c r="J729" s="11" t="e">
        <f>AND(CCDATA[[#This Row],[Date]]&gt;='Dashboard Requirement hints'!#REF!,CCDATA[[#This Row],[Date]]&lt;'Dashboard Requirement hints'!#REF!+7)</f>
        <v>#REF!</v>
      </c>
      <c r="K729" s="1" t="b">
        <f>AND(CCDATA[[#This Row],[Date]]&gt;'Dashboard Requirement hints'!$I$11,CCDATA[[#This Row],[Date]]&lt;'Dashboard Requirement hints'!$I$11+7)</f>
        <v>0</v>
      </c>
    </row>
    <row r="730" spans="1:11" x14ac:dyDescent="0.25">
      <c r="A730" s="7" t="s">
        <v>1048</v>
      </c>
      <c r="B730" s="4">
        <v>42388.43</v>
      </c>
      <c r="C730" s="5" t="s">
        <v>1792</v>
      </c>
      <c r="D730" s="2" t="s">
        <v>1779</v>
      </c>
      <c r="E730" s="2" t="s">
        <v>1784</v>
      </c>
      <c r="F730" s="2" t="s">
        <v>1784</v>
      </c>
      <c r="G730" s="2">
        <v>116</v>
      </c>
      <c r="H730" s="6">
        <v>4.0332520409538924E-3</v>
      </c>
      <c r="I730" s="3">
        <v>5</v>
      </c>
      <c r="J730" s="11" t="e">
        <f>AND(CCDATA[[#This Row],[Date]]&gt;='Dashboard Requirement hints'!#REF!,CCDATA[[#This Row],[Date]]&lt;'Dashboard Requirement hints'!#REF!+7)</f>
        <v>#REF!</v>
      </c>
      <c r="K730" s="1" t="b">
        <f>AND(CCDATA[[#This Row],[Date]]&gt;'Dashboard Requirement hints'!$I$11,CCDATA[[#This Row],[Date]]&lt;'Dashboard Requirement hints'!$I$11+7)</f>
        <v>0</v>
      </c>
    </row>
    <row r="731" spans="1:11" x14ac:dyDescent="0.25">
      <c r="A731" s="7" t="s">
        <v>1049</v>
      </c>
      <c r="B731" s="4">
        <v>42388.43</v>
      </c>
      <c r="C731" s="5" t="s">
        <v>1794</v>
      </c>
      <c r="D731" s="2" t="s">
        <v>1783</v>
      </c>
      <c r="E731" s="2" t="s">
        <v>1784</v>
      </c>
      <c r="F731" s="2" t="s">
        <v>1785</v>
      </c>
      <c r="G731" s="2">
        <v>89</v>
      </c>
      <c r="H731" s="6">
        <v>2.3161490524080423E-3</v>
      </c>
      <c r="I731" s="3">
        <v>3</v>
      </c>
      <c r="J731" s="11" t="e">
        <f>AND(CCDATA[[#This Row],[Date]]&gt;='Dashboard Requirement hints'!#REF!,CCDATA[[#This Row],[Date]]&lt;'Dashboard Requirement hints'!#REF!+7)</f>
        <v>#REF!</v>
      </c>
      <c r="K731" s="1" t="b">
        <f>AND(CCDATA[[#This Row],[Date]]&gt;'Dashboard Requirement hints'!$I$11,CCDATA[[#This Row],[Date]]&lt;'Dashboard Requirement hints'!$I$11+7)</f>
        <v>0</v>
      </c>
    </row>
    <row r="732" spans="1:11" x14ac:dyDescent="0.25">
      <c r="A732" s="7" t="s">
        <v>1046</v>
      </c>
      <c r="B732" s="4">
        <v>42388.425999999999</v>
      </c>
      <c r="C732" s="5" t="s">
        <v>1787</v>
      </c>
      <c r="D732" s="2" t="s">
        <v>1780</v>
      </c>
      <c r="E732" s="2" t="s">
        <v>1785</v>
      </c>
      <c r="F732" s="2" t="s">
        <v>1785</v>
      </c>
      <c r="G732" s="2" t="s">
        <v>1786</v>
      </c>
      <c r="H732" s="6" t="s">
        <v>1786</v>
      </c>
      <c r="I732" s="3" t="s">
        <v>1786</v>
      </c>
      <c r="J732" s="11" t="e">
        <f>AND(CCDATA[[#This Row],[Date]]&gt;='Dashboard Requirement hints'!#REF!,CCDATA[[#This Row],[Date]]&lt;'Dashboard Requirement hints'!#REF!+7)</f>
        <v>#REF!</v>
      </c>
      <c r="K732" s="1" t="b">
        <f>AND(CCDATA[[#This Row],[Date]]&gt;'Dashboard Requirement hints'!$I$11,CCDATA[[#This Row],[Date]]&lt;'Dashboard Requirement hints'!$I$11+7)</f>
        <v>0</v>
      </c>
    </row>
    <row r="733" spans="1:11" x14ac:dyDescent="0.25">
      <c r="A733" s="7" t="s">
        <v>1047</v>
      </c>
      <c r="B733" s="4">
        <v>42388.425999999999</v>
      </c>
      <c r="C733" s="5" t="s">
        <v>1787</v>
      </c>
      <c r="D733" s="2" t="s">
        <v>1782</v>
      </c>
      <c r="E733" s="2" t="s">
        <v>1785</v>
      </c>
      <c r="F733" s="2" t="s">
        <v>1785</v>
      </c>
      <c r="G733" s="2" t="s">
        <v>1786</v>
      </c>
      <c r="H733" s="6" t="s">
        <v>1786</v>
      </c>
      <c r="I733" s="3" t="s">
        <v>1786</v>
      </c>
      <c r="J733" s="11" t="e">
        <f>AND(CCDATA[[#This Row],[Date]]&gt;='Dashboard Requirement hints'!#REF!,CCDATA[[#This Row],[Date]]&lt;'Dashboard Requirement hints'!#REF!+7)</f>
        <v>#REF!</v>
      </c>
      <c r="K733" s="1" t="b">
        <f>AND(CCDATA[[#This Row],[Date]]&gt;'Dashboard Requirement hints'!$I$11,CCDATA[[#This Row],[Date]]&lt;'Dashboard Requirement hints'!$I$11+7)</f>
        <v>0</v>
      </c>
    </row>
    <row r="734" spans="1:11" x14ac:dyDescent="0.25">
      <c r="A734" s="7" t="s">
        <v>1044</v>
      </c>
      <c r="B734" s="4">
        <v>42388.406000000003</v>
      </c>
      <c r="C734" s="5" t="s">
        <v>1787</v>
      </c>
      <c r="D734" s="2" t="s">
        <v>1781</v>
      </c>
      <c r="E734" s="2" t="s">
        <v>1785</v>
      </c>
      <c r="F734" s="2" t="s">
        <v>1785</v>
      </c>
      <c r="G734" s="2" t="s">
        <v>1786</v>
      </c>
      <c r="H734" s="6" t="s">
        <v>1786</v>
      </c>
      <c r="I734" s="3" t="s">
        <v>1786</v>
      </c>
      <c r="J734" s="11" t="e">
        <f>AND(CCDATA[[#This Row],[Date]]&gt;='Dashboard Requirement hints'!#REF!,CCDATA[[#This Row],[Date]]&lt;'Dashboard Requirement hints'!#REF!+7)</f>
        <v>#REF!</v>
      </c>
      <c r="K734" s="1" t="b">
        <f>AND(CCDATA[[#This Row],[Date]]&gt;'Dashboard Requirement hints'!$I$11,CCDATA[[#This Row],[Date]]&lt;'Dashboard Requirement hints'!$I$11+7)</f>
        <v>0</v>
      </c>
    </row>
    <row r="735" spans="1:11" x14ac:dyDescent="0.25">
      <c r="A735" s="7" t="s">
        <v>1045</v>
      </c>
      <c r="B735" s="4">
        <v>42388.406000000003</v>
      </c>
      <c r="C735" s="5" t="s">
        <v>1789</v>
      </c>
      <c r="D735" s="2" t="s">
        <v>1779</v>
      </c>
      <c r="E735" s="2" t="s">
        <v>1784</v>
      </c>
      <c r="F735" s="2" t="s">
        <v>1784</v>
      </c>
      <c r="G735" s="2">
        <v>10</v>
      </c>
      <c r="H735" s="6">
        <v>2.2065856979001032E-3</v>
      </c>
      <c r="I735" s="3">
        <v>2</v>
      </c>
      <c r="J735" s="11" t="e">
        <f>AND(CCDATA[[#This Row],[Date]]&gt;='Dashboard Requirement hints'!#REF!,CCDATA[[#This Row],[Date]]&lt;'Dashboard Requirement hints'!#REF!+7)</f>
        <v>#REF!</v>
      </c>
      <c r="K735" s="1" t="b">
        <f>AND(CCDATA[[#This Row],[Date]]&gt;'Dashboard Requirement hints'!$I$11,CCDATA[[#This Row],[Date]]&lt;'Dashboard Requirement hints'!$I$11+7)</f>
        <v>0</v>
      </c>
    </row>
    <row r="736" spans="1:11" x14ac:dyDescent="0.25">
      <c r="A736" s="7" t="s">
        <v>1042</v>
      </c>
      <c r="B736" s="4">
        <v>42388.4</v>
      </c>
      <c r="C736" s="5" t="s">
        <v>1791</v>
      </c>
      <c r="D736" s="2" t="s">
        <v>1780</v>
      </c>
      <c r="E736" s="2" t="s">
        <v>1784</v>
      </c>
      <c r="F736" s="2" t="s">
        <v>1784</v>
      </c>
      <c r="G736" s="2">
        <v>87</v>
      </c>
      <c r="H736" s="6">
        <v>2.5840176869904117E-3</v>
      </c>
      <c r="I736" s="3">
        <v>5</v>
      </c>
      <c r="J736" s="11" t="e">
        <f>AND(CCDATA[[#This Row],[Date]]&gt;='Dashboard Requirement hints'!#REF!,CCDATA[[#This Row],[Date]]&lt;'Dashboard Requirement hints'!#REF!+7)</f>
        <v>#REF!</v>
      </c>
      <c r="K736" s="1" t="b">
        <f>AND(CCDATA[[#This Row],[Date]]&gt;'Dashboard Requirement hints'!$I$11,CCDATA[[#This Row],[Date]]&lt;'Dashboard Requirement hints'!$I$11+7)</f>
        <v>0</v>
      </c>
    </row>
    <row r="737" spans="1:11" x14ac:dyDescent="0.25">
      <c r="A737" s="7" t="s">
        <v>1043</v>
      </c>
      <c r="B737" s="4">
        <v>42388.4</v>
      </c>
      <c r="C737" s="5" t="s">
        <v>1788</v>
      </c>
      <c r="D737" s="2" t="s">
        <v>1781</v>
      </c>
      <c r="E737" s="2" t="s">
        <v>1784</v>
      </c>
      <c r="F737" s="2" t="s">
        <v>1784</v>
      </c>
      <c r="G737" s="2">
        <v>111</v>
      </c>
      <c r="H737" s="6">
        <v>2.1565070989511279E-3</v>
      </c>
      <c r="I737" s="3">
        <v>5</v>
      </c>
      <c r="J737" s="11" t="e">
        <f>AND(CCDATA[[#This Row],[Date]]&gt;='Dashboard Requirement hints'!#REF!,CCDATA[[#This Row],[Date]]&lt;'Dashboard Requirement hints'!#REF!+7)</f>
        <v>#REF!</v>
      </c>
      <c r="K737" s="1" t="b">
        <f>AND(CCDATA[[#This Row],[Date]]&gt;'Dashboard Requirement hints'!$I$11,CCDATA[[#This Row],[Date]]&lt;'Dashboard Requirement hints'!$I$11+7)</f>
        <v>0</v>
      </c>
    </row>
    <row r="738" spans="1:11" x14ac:dyDescent="0.25">
      <c r="A738" s="7" t="s">
        <v>1040</v>
      </c>
      <c r="B738" s="4">
        <v>42388.387999999999</v>
      </c>
      <c r="C738" s="5" t="s">
        <v>1788</v>
      </c>
      <c r="D738" s="2" t="s">
        <v>1781</v>
      </c>
      <c r="E738" s="2" t="s">
        <v>1784</v>
      </c>
      <c r="F738" s="2" t="s">
        <v>1784</v>
      </c>
      <c r="G738" s="2">
        <v>60</v>
      </c>
      <c r="H738" s="6">
        <v>3.6623618781012822E-4</v>
      </c>
      <c r="I738" s="3">
        <v>3</v>
      </c>
      <c r="J738" s="11" t="e">
        <f>AND(CCDATA[[#This Row],[Date]]&gt;='Dashboard Requirement hints'!#REF!,CCDATA[[#This Row],[Date]]&lt;'Dashboard Requirement hints'!#REF!+7)</f>
        <v>#REF!</v>
      </c>
      <c r="K738" s="1" t="b">
        <f>AND(CCDATA[[#This Row],[Date]]&gt;'Dashboard Requirement hints'!$I$11,CCDATA[[#This Row],[Date]]&lt;'Dashboard Requirement hints'!$I$11+7)</f>
        <v>0</v>
      </c>
    </row>
    <row r="739" spans="1:11" x14ac:dyDescent="0.25">
      <c r="A739" s="7" t="s">
        <v>1041</v>
      </c>
      <c r="B739" s="4">
        <v>42388.387999999999</v>
      </c>
      <c r="C739" s="5" t="s">
        <v>1794</v>
      </c>
      <c r="D739" s="2" t="s">
        <v>1782</v>
      </c>
      <c r="E739" s="2" t="s">
        <v>1784</v>
      </c>
      <c r="F739" s="2" t="s">
        <v>1784</v>
      </c>
      <c r="G739" s="2">
        <v>59</v>
      </c>
      <c r="H739" s="6">
        <v>3.4933574532410214E-3</v>
      </c>
      <c r="I739" s="3">
        <v>5</v>
      </c>
      <c r="J739" s="11" t="e">
        <f>AND(CCDATA[[#This Row],[Date]]&gt;='Dashboard Requirement hints'!#REF!,CCDATA[[#This Row],[Date]]&lt;'Dashboard Requirement hints'!#REF!+7)</f>
        <v>#REF!</v>
      </c>
      <c r="K739" s="1" t="b">
        <f>AND(CCDATA[[#This Row],[Date]]&gt;'Dashboard Requirement hints'!$I$11,CCDATA[[#This Row],[Date]]&lt;'Dashboard Requirement hints'!$I$11+7)</f>
        <v>0</v>
      </c>
    </row>
    <row r="740" spans="1:11" x14ac:dyDescent="0.25">
      <c r="A740" s="7" t="s">
        <v>1038</v>
      </c>
      <c r="B740" s="4">
        <v>42388.385999999999</v>
      </c>
      <c r="C740" s="5" t="s">
        <v>1789</v>
      </c>
      <c r="D740" s="2" t="s">
        <v>1780</v>
      </c>
      <c r="E740" s="2" t="s">
        <v>1784</v>
      </c>
      <c r="F740" s="2" t="s">
        <v>1784</v>
      </c>
      <c r="G740" s="2">
        <v>14</v>
      </c>
      <c r="H740" s="6">
        <v>1.3446815056000602E-3</v>
      </c>
      <c r="I740" s="3">
        <v>3</v>
      </c>
      <c r="J740" s="11" t="e">
        <f>AND(CCDATA[[#This Row],[Date]]&gt;='Dashboard Requirement hints'!#REF!,CCDATA[[#This Row],[Date]]&lt;'Dashboard Requirement hints'!#REF!+7)</f>
        <v>#REF!</v>
      </c>
      <c r="K740" s="1" t="b">
        <f>AND(CCDATA[[#This Row],[Date]]&gt;'Dashboard Requirement hints'!$I$11,CCDATA[[#This Row],[Date]]&lt;'Dashboard Requirement hints'!$I$11+7)</f>
        <v>0</v>
      </c>
    </row>
    <row r="741" spans="1:11" x14ac:dyDescent="0.25">
      <c r="A741" s="7" t="s">
        <v>1039</v>
      </c>
      <c r="B741" s="4">
        <v>42388.385999999999</v>
      </c>
      <c r="C741" s="5" t="s">
        <v>1787</v>
      </c>
      <c r="D741" s="2" t="s">
        <v>1781</v>
      </c>
      <c r="E741" s="2" t="s">
        <v>1784</v>
      </c>
      <c r="F741" s="2" t="s">
        <v>1785</v>
      </c>
      <c r="G741" s="2">
        <v>10</v>
      </c>
      <c r="H741" s="6">
        <v>3.2733274720423053E-3</v>
      </c>
      <c r="I741" s="3">
        <v>4</v>
      </c>
      <c r="J741" s="11" t="e">
        <f>AND(CCDATA[[#This Row],[Date]]&gt;='Dashboard Requirement hints'!#REF!,CCDATA[[#This Row],[Date]]&lt;'Dashboard Requirement hints'!#REF!+7)</f>
        <v>#REF!</v>
      </c>
      <c r="K741" s="1" t="b">
        <f>AND(CCDATA[[#This Row],[Date]]&gt;'Dashboard Requirement hints'!$I$11,CCDATA[[#This Row],[Date]]&lt;'Dashboard Requirement hints'!$I$11+7)</f>
        <v>0</v>
      </c>
    </row>
    <row r="742" spans="1:11" x14ac:dyDescent="0.25">
      <c r="A742" s="7" t="s">
        <v>1036</v>
      </c>
      <c r="B742" s="4">
        <v>42388.377</v>
      </c>
      <c r="C742" s="5" t="s">
        <v>1790</v>
      </c>
      <c r="D742" s="2" t="s">
        <v>1779</v>
      </c>
      <c r="E742" s="2" t="s">
        <v>1784</v>
      </c>
      <c r="F742" s="2" t="s">
        <v>1784</v>
      </c>
      <c r="G742" s="2">
        <v>125</v>
      </c>
      <c r="H742" s="6">
        <v>4.199044796369923E-3</v>
      </c>
      <c r="I742" s="3">
        <v>3</v>
      </c>
      <c r="J742" s="11" t="e">
        <f>AND(CCDATA[[#This Row],[Date]]&gt;='Dashboard Requirement hints'!#REF!,CCDATA[[#This Row],[Date]]&lt;'Dashboard Requirement hints'!#REF!+7)</f>
        <v>#REF!</v>
      </c>
      <c r="K742" s="1" t="b">
        <f>AND(CCDATA[[#This Row],[Date]]&gt;'Dashboard Requirement hints'!$I$11,CCDATA[[#This Row],[Date]]&lt;'Dashboard Requirement hints'!$I$11+7)</f>
        <v>0</v>
      </c>
    </row>
    <row r="743" spans="1:11" x14ac:dyDescent="0.25">
      <c r="A743" s="7" t="s">
        <v>1037</v>
      </c>
      <c r="B743" s="4">
        <v>42388.377</v>
      </c>
      <c r="C743" s="5" t="s">
        <v>1791</v>
      </c>
      <c r="D743" s="2" t="s">
        <v>1783</v>
      </c>
      <c r="E743" s="2" t="s">
        <v>1784</v>
      </c>
      <c r="F743" s="2" t="s">
        <v>1784</v>
      </c>
      <c r="G743" s="2">
        <v>112</v>
      </c>
      <c r="H743" s="6">
        <v>1.3104128789981672E-3</v>
      </c>
      <c r="I743" s="3">
        <v>3</v>
      </c>
      <c r="J743" s="11" t="e">
        <f>AND(CCDATA[[#This Row],[Date]]&gt;='Dashboard Requirement hints'!#REF!,CCDATA[[#This Row],[Date]]&lt;'Dashboard Requirement hints'!#REF!+7)</f>
        <v>#REF!</v>
      </c>
      <c r="K743" s="1" t="b">
        <f>AND(CCDATA[[#This Row],[Date]]&gt;'Dashboard Requirement hints'!$I$11,CCDATA[[#This Row],[Date]]&lt;'Dashboard Requirement hints'!$I$11+7)</f>
        <v>0</v>
      </c>
    </row>
    <row r="744" spans="1:11" x14ac:dyDescent="0.25">
      <c r="A744" s="7" t="s">
        <v>1034</v>
      </c>
      <c r="B744" s="4">
        <v>42387.747000000003</v>
      </c>
      <c r="C744" s="5" t="s">
        <v>1792</v>
      </c>
      <c r="D744" s="2" t="s">
        <v>1779</v>
      </c>
      <c r="E744" s="2" t="s">
        <v>1784</v>
      </c>
      <c r="F744" s="2" t="s">
        <v>1784</v>
      </c>
      <c r="G744" s="2">
        <v>46</v>
      </c>
      <c r="H744" s="6">
        <v>3.4826093391521241E-3</v>
      </c>
      <c r="I744" s="3">
        <v>3</v>
      </c>
      <c r="J744" s="11" t="e">
        <f>AND(CCDATA[[#This Row],[Date]]&gt;='Dashboard Requirement hints'!#REF!,CCDATA[[#This Row],[Date]]&lt;'Dashboard Requirement hints'!#REF!+7)</f>
        <v>#REF!</v>
      </c>
      <c r="K744" s="1" t="b">
        <f>AND(CCDATA[[#This Row],[Date]]&gt;'Dashboard Requirement hints'!$I$11,CCDATA[[#This Row],[Date]]&lt;'Dashboard Requirement hints'!$I$11+7)</f>
        <v>0</v>
      </c>
    </row>
    <row r="745" spans="1:11" x14ac:dyDescent="0.25">
      <c r="A745" s="7" t="s">
        <v>1035</v>
      </c>
      <c r="B745" s="4">
        <v>42387.747000000003</v>
      </c>
      <c r="C745" s="5" t="s">
        <v>1791</v>
      </c>
      <c r="D745" s="2" t="s">
        <v>1783</v>
      </c>
      <c r="E745" s="2" t="s">
        <v>1784</v>
      </c>
      <c r="F745" s="2" t="s">
        <v>1784</v>
      </c>
      <c r="G745" s="2">
        <v>11</v>
      </c>
      <c r="H745" s="6">
        <v>6.069346750330459E-4</v>
      </c>
      <c r="I745" s="3">
        <v>1</v>
      </c>
      <c r="J745" s="11" t="e">
        <f>AND(CCDATA[[#This Row],[Date]]&gt;='Dashboard Requirement hints'!#REF!,CCDATA[[#This Row],[Date]]&lt;'Dashboard Requirement hints'!#REF!+7)</f>
        <v>#REF!</v>
      </c>
      <c r="K745" s="1" t="b">
        <f>AND(CCDATA[[#This Row],[Date]]&gt;'Dashboard Requirement hints'!$I$11,CCDATA[[#This Row],[Date]]&lt;'Dashboard Requirement hints'!$I$11+7)</f>
        <v>0</v>
      </c>
    </row>
    <row r="746" spans="1:11" x14ac:dyDescent="0.25">
      <c r="A746" s="7" t="s">
        <v>1032</v>
      </c>
      <c r="B746" s="4">
        <v>42387.737999999998</v>
      </c>
      <c r="C746" s="5" t="s">
        <v>1792</v>
      </c>
      <c r="D746" s="2" t="s">
        <v>1780</v>
      </c>
      <c r="E746" s="2" t="s">
        <v>1784</v>
      </c>
      <c r="F746" s="2" t="s">
        <v>1784</v>
      </c>
      <c r="G746" s="2">
        <v>105</v>
      </c>
      <c r="H746" s="6">
        <v>3.4081806198059429E-3</v>
      </c>
      <c r="I746" s="3">
        <v>4</v>
      </c>
      <c r="J746" s="11" t="e">
        <f>AND(CCDATA[[#This Row],[Date]]&gt;='Dashboard Requirement hints'!#REF!,CCDATA[[#This Row],[Date]]&lt;'Dashboard Requirement hints'!#REF!+7)</f>
        <v>#REF!</v>
      </c>
      <c r="K746" s="1" t="b">
        <f>AND(CCDATA[[#This Row],[Date]]&gt;'Dashboard Requirement hints'!$I$11,CCDATA[[#This Row],[Date]]&lt;'Dashboard Requirement hints'!$I$11+7)</f>
        <v>0</v>
      </c>
    </row>
    <row r="747" spans="1:11" x14ac:dyDescent="0.25">
      <c r="A747" s="7" t="s">
        <v>1033</v>
      </c>
      <c r="B747" s="4">
        <v>42387.737999999998</v>
      </c>
      <c r="C747" s="5" t="s">
        <v>1793</v>
      </c>
      <c r="D747" s="2" t="s">
        <v>1779</v>
      </c>
      <c r="E747" s="2" t="s">
        <v>1784</v>
      </c>
      <c r="F747" s="2" t="s">
        <v>1784</v>
      </c>
      <c r="G747" s="2">
        <v>102</v>
      </c>
      <c r="H747" s="6">
        <v>3.3970251622184992E-3</v>
      </c>
      <c r="I747" s="3">
        <v>4</v>
      </c>
      <c r="J747" s="11" t="e">
        <f>AND(CCDATA[[#This Row],[Date]]&gt;='Dashboard Requirement hints'!#REF!,CCDATA[[#This Row],[Date]]&lt;'Dashboard Requirement hints'!#REF!+7)</f>
        <v>#REF!</v>
      </c>
      <c r="K747" s="1" t="b">
        <f>AND(CCDATA[[#This Row],[Date]]&gt;'Dashboard Requirement hints'!$I$11,CCDATA[[#This Row],[Date]]&lt;'Dashboard Requirement hints'!$I$11+7)</f>
        <v>0</v>
      </c>
    </row>
    <row r="748" spans="1:11" x14ac:dyDescent="0.25">
      <c r="A748" s="7" t="s">
        <v>1030</v>
      </c>
      <c r="B748" s="4">
        <v>42387.726999999999</v>
      </c>
      <c r="C748" s="5" t="s">
        <v>1788</v>
      </c>
      <c r="D748" s="2" t="s">
        <v>1780</v>
      </c>
      <c r="E748" s="2" t="s">
        <v>1784</v>
      </c>
      <c r="F748" s="2" t="s">
        <v>1784</v>
      </c>
      <c r="G748" s="2">
        <v>45</v>
      </c>
      <c r="H748" s="6">
        <v>3.7644774141042067E-3</v>
      </c>
      <c r="I748" s="3">
        <v>4</v>
      </c>
      <c r="J748" s="11" t="e">
        <f>AND(CCDATA[[#This Row],[Date]]&gt;='Dashboard Requirement hints'!#REF!,CCDATA[[#This Row],[Date]]&lt;'Dashboard Requirement hints'!#REF!+7)</f>
        <v>#REF!</v>
      </c>
      <c r="K748" s="1" t="b">
        <f>AND(CCDATA[[#This Row],[Date]]&gt;'Dashboard Requirement hints'!$I$11,CCDATA[[#This Row],[Date]]&lt;'Dashboard Requirement hints'!$I$11+7)</f>
        <v>0</v>
      </c>
    </row>
    <row r="749" spans="1:11" x14ac:dyDescent="0.25">
      <c r="A749" s="7" t="s">
        <v>1031</v>
      </c>
      <c r="B749" s="4">
        <v>42387.726999999999</v>
      </c>
      <c r="C749" s="5" t="s">
        <v>1793</v>
      </c>
      <c r="D749" s="2" t="s">
        <v>1783</v>
      </c>
      <c r="E749" s="2" t="s">
        <v>1784</v>
      </c>
      <c r="F749" s="2" t="s">
        <v>1784</v>
      </c>
      <c r="G749" s="2">
        <v>30</v>
      </c>
      <c r="H749" s="6">
        <v>3.4527020289314438E-3</v>
      </c>
      <c r="I749" s="3">
        <v>5</v>
      </c>
      <c r="J749" s="11" t="e">
        <f>AND(CCDATA[[#This Row],[Date]]&gt;='Dashboard Requirement hints'!#REF!,CCDATA[[#This Row],[Date]]&lt;'Dashboard Requirement hints'!#REF!+7)</f>
        <v>#REF!</v>
      </c>
      <c r="K749" s="1" t="b">
        <f>AND(CCDATA[[#This Row],[Date]]&gt;'Dashboard Requirement hints'!$I$11,CCDATA[[#This Row],[Date]]&lt;'Dashboard Requirement hints'!$I$11+7)</f>
        <v>0</v>
      </c>
    </row>
    <row r="750" spans="1:11" x14ac:dyDescent="0.25">
      <c r="A750" s="7" t="s">
        <v>1028</v>
      </c>
      <c r="B750" s="4">
        <v>42387.726000000002</v>
      </c>
      <c r="C750" s="5" t="s">
        <v>1788</v>
      </c>
      <c r="D750" s="2" t="s">
        <v>1782</v>
      </c>
      <c r="E750" s="2" t="s">
        <v>1784</v>
      </c>
      <c r="F750" s="2" t="s">
        <v>1784</v>
      </c>
      <c r="G750" s="2">
        <v>46</v>
      </c>
      <c r="H750" s="6">
        <v>1.4735233080576985E-3</v>
      </c>
      <c r="I750" s="3">
        <v>3</v>
      </c>
      <c r="J750" s="11" t="e">
        <f>AND(CCDATA[[#This Row],[Date]]&gt;='Dashboard Requirement hints'!#REF!,CCDATA[[#This Row],[Date]]&lt;'Dashboard Requirement hints'!#REF!+7)</f>
        <v>#REF!</v>
      </c>
      <c r="K750" s="1" t="b">
        <f>AND(CCDATA[[#This Row],[Date]]&gt;'Dashboard Requirement hints'!$I$11,CCDATA[[#This Row],[Date]]&lt;'Dashboard Requirement hints'!$I$11+7)</f>
        <v>0</v>
      </c>
    </row>
    <row r="751" spans="1:11" x14ac:dyDescent="0.25">
      <c r="A751" s="7" t="s">
        <v>1029</v>
      </c>
      <c r="B751" s="4">
        <v>42387.726000000002</v>
      </c>
      <c r="C751" s="5" t="s">
        <v>1789</v>
      </c>
      <c r="D751" s="2" t="s">
        <v>1780</v>
      </c>
      <c r="E751" s="2" t="s">
        <v>1784</v>
      </c>
      <c r="F751" s="2" t="s">
        <v>1784</v>
      </c>
      <c r="G751" s="2">
        <v>45</v>
      </c>
      <c r="H751" s="6">
        <v>4.8005177121640341E-3</v>
      </c>
      <c r="I751" s="3">
        <v>3</v>
      </c>
      <c r="J751" s="11" t="e">
        <f>AND(CCDATA[[#This Row],[Date]]&gt;='Dashboard Requirement hints'!#REF!,CCDATA[[#This Row],[Date]]&lt;'Dashboard Requirement hints'!#REF!+7)</f>
        <v>#REF!</v>
      </c>
      <c r="K751" s="1" t="b">
        <f>AND(CCDATA[[#This Row],[Date]]&gt;'Dashboard Requirement hints'!$I$11,CCDATA[[#This Row],[Date]]&lt;'Dashboard Requirement hints'!$I$11+7)</f>
        <v>0</v>
      </c>
    </row>
    <row r="752" spans="1:11" x14ac:dyDescent="0.25">
      <c r="A752" s="7" t="s">
        <v>1024</v>
      </c>
      <c r="B752" s="4">
        <v>42387.720999999998</v>
      </c>
      <c r="C752" s="5" t="s">
        <v>1787</v>
      </c>
      <c r="D752" s="2" t="s">
        <v>1781</v>
      </c>
      <c r="E752" s="2" t="s">
        <v>1784</v>
      </c>
      <c r="F752" s="2" t="s">
        <v>1784</v>
      </c>
      <c r="G752" s="2">
        <v>71</v>
      </c>
      <c r="H752" s="6">
        <v>4.3115070331052342E-4</v>
      </c>
      <c r="I752" s="3">
        <v>3</v>
      </c>
      <c r="J752" s="11" t="e">
        <f>AND(CCDATA[[#This Row],[Date]]&gt;='Dashboard Requirement hints'!#REF!,CCDATA[[#This Row],[Date]]&lt;'Dashboard Requirement hints'!#REF!+7)</f>
        <v>#REF!</v>
      </c>
      <c r="K752" s="1" t="b">
        <f>AND(CCDATA[[#This Row],[Date]]&gt;'Dashboard Requirement hints'!$I$11,CCDATA[[#This Row],[Date]]&lt;'Dashboard Requirement hints'!$I$11+7)</f>
        <v>0</v>
      </c>
    </row>
    <row r="753" spans="1:11" x14ac:dyDescent="0.25">
      <c r="A753" s="7" t="s">
        <v>1025</v>
      </c>
      <c r="B753" s="4">
        <v>42387.720999999998</v>
      </c>
      <c r="C753" s="5" t="s">
        <v>1791</v>
      </c>
      <c r="D753" s="2" t="s">
        <v>1780</v>
      </c>
      <c r="E753" s="2" t="s">
        <v>1784</v>
      </c>
      <c r="F753" s="2" t="s">
        <v>1784</v>
      </c>
      <c r="G753" s="2">
        <v>47</v>
      </c>
      <c r="H753" s="6">
        <v>1.5870373537553517E-3</v>
      </c>
      <c r="I753" s="3">
        <v>3</v>
      </c>
      <c r="J753" s="11" t="e">
        <f>AND(CCDATA[[#This Row],[Date]]&gt;='Dashboard Requirement hints'!#REF!,CCDATA[[#This Row],[Date]]&lt;'Dashboard Requirement hints'!#REF!+7)</f>
        <v>#REF!</v>
      </c>
      <c r="K753" s="1" t="b">
        <f>AND(CCDATA[[#This Row],[Date]]&gt;'Dashboard Requirement hints'!$I$11,CCDATA[[#This Row],[Date]]&lt;'Dashboard Requirement hints'!$I$11+7)</f>
        <v>0</v>
      </c>
    </row>
    <row r="754" spans="1:11" x14ac:dyDescent="0.25">
      <c r="A754" s="7" t="s">
        <v>1026</v>
      </c>
      <c r="B754" s="4">
        <v>42387.720999999998</v>
      </c>
      <c r="C754" s="5" t="s">
        <v>1791</v>
      </c>
      <c r="D754" s="2" t="s">
        <v>1783</v>
      </c>
      <c r="E754" s="2" t="s">
        <v>1784</v>
      </c>
      <c r="F754" s="2" t="s">
        <v>1784</v>
      </c>
      <c r="G754" s="2">
        <v>54</v>
      </c>
      <c r="H754" s="6">
        <v>3.3381707487922271E-3</v>
      </c>
      <c r="I754" s="3">
        <v>3</v>
      </c>
      <c r="J754" s="11" t="e">
        <f>AND(CCDATA[[#This Row],[Date]]&gt;='Dashboard Requirement hints'!#REF!,CCDATA[[#This Row],[Date]]&lt;'Dashboard Requirement hints'!#REF!+7)</f>
        <v>#REF!</v>
      </c>
      <c r="K754" s="1" t="b">
        <f>AND(CCDATA[[#This Row],[Date]]&gt;'Dashboard Requirement hints'!$I$11,CCDATA[[#This Row],[Date]]&lt;'Dashboard Requirement hints'!$I$11+7)</f>
        <v>0</v>
      </c>
    </row>
    <row r="755" spans="1:11" x14ac:dyDescent="0.25">
      <c r="A755" s="7" t="s">
        <v>1027</v>
      </c>
      <c r="B755" s="4">
        <v>42387.720999999998</v>
      </c>
      <c r="C755" s="5" t="s">
        <v>1789</v>
      </c>
      <c r="D755" s="2" t="s">
        <v>1779</v>
      </c>
      <c r="E755" s="2" t="s">
        <v>1784</v>
      </c>
      <c r="F755" s="2" t="s">
        <v>1784</v>
      </c>
      <c r="G755" s="2">
        <v>101</v>
      </c>
      <c r="H755" s="6">
        <v>3.1141919194019462E-3</v>
      </c>
      <c r="I755" s="3">
        <v>4</v>
      </c>
      <c r="J755" s="11" t="e">
        <f>AND(CCDATA[[#This Row],[Date]]&gt;='Dashboard Requirement hints'!#REF!,CCDATA[[#This Row],[Date]]&lt;'Dashboard Requirement hints'!#REF!+7)</f>
        <v>#REF!</v>
      </c>
      <c r="K755" s="1" t="b">
        <f>AND(CCDATA[[#This Row],[Date]]&gt;'Dashboard Requirement hints'!$I$11,CCDATA[[#This Row],[Date]]&lt;'Dashboard Requirement hints'!$I$11+7)</f>
        <v>0</v>
      </c>
    </row>
    <row r="756" spans="1:11" x14ac:dyDescent="0.25">
      <c r="A756" s="7" t="s">
        <v>1022</v>
      </c>
      <c r="B756" s="4">
        <v>42387.718000000001</v>
      </c>
      <c r="C756" s="5" t="s">
        <v>1793</v>
      </c>
      <c r="D756" s="2" t="s">
        <v>1783</v>
      </c>
      <c r="E756" s="2" t="s">
        <v>1784</v>
      </c>
      <c r="F756" s="2" t="s">
        <v>1784</v>
      </c>
      <c r="G756" s="2">
        <v>16</v>
      </c>
      <c r="H756" s="6">
        <v>3.5737715704881323E-3</v>
      </c>
      <c r="I756" s="3">
        <v>1</v>
      </c>
      <c r="J756" s="11" t="e">
        <f>AND(CCDATA[[#This Row],[Date]]&gt;='Dashboard Requirement hints'!#REF!,CCDATA[[#This Row],[Date]]&lt;'Dashboard Requirement hints'!#REF!+7)</f>
        <v>#REF!</v>
      </c>
      <c r="K756" s="1" t="b">
        <f>AND(CCDATA[[#This Row],[Date]]&gt;'Dashboard Requirement hints'!$I$11,CCDATA[[#This Row],[Date]]&lt;'Dashboard Requirement hints'!$I$11+7)</f>
        <v>0</v>
      </c>
    </row>
    <row r="757" spans="1:11" x14ac:dyDescent="0.25">
      <c r="A757" s="7" t="s">
        <v>1023</v>
      </c>
      <c r="B757" s="4">
        <v>42387.718000000001</v>
      </c>
      <c r="C757" s="5" t="s">
        <v>1792</v>
      </c>
      <c r="D757" s="2" t="s">
        <v>1780</v>
      </c>
      <c r="E757" s="2" t="s">
        <v>1784</v>
      </c>
      <c r="F757" s="2" t="s">
        <v>1784</v>
      </c>
      <c r="G757" s="2">
        <v>75</v>
      </c>
      <c r="H757" s="6">
        <v>4.8096902287556422E-3</v>
      </c>
      <c r="I757" s="3">
        <v>5</v>
      </c>
      <c r="J757" s="11" t="e">
        <f>AND(CCDATA[[#This Row],[Date]]&gt;='Dashboard Requirement hints'!#REF!,CCDATA[[#This Row],[Date]]&lt;'Dashboard Requirement hints'!#REF!+7)</f>
        <v>#REF!</v>
      </c>
      <c r="K757" s="1" t="b">
        <f>AND(CCDATA[[#This Row],[Date]]&gt;'Dashboard Requirement hints'!$I$11,CCDATA[[#This Row],[Date]]&lt;'Dashboard Requirement hints'!$I$11+7)</f>
        <v>0</v>
      </c>
    </row>
    <row r="758" spans="1:11" x14ac:dyDescent="0.25">
      <c r="A758" s="7" t="s">
        <v>1020</v>
      </c>
      <c r="B758" s="4">
        <v>42387.701000000001</v>
      </c>
      <c r="C758" s="5" t="s">
        <v>1791</v>
      </c>
      <c r="D758" s="2" t="s">
        <v>1780</v>
      </c>
      <c r="E758" s="2" t="s">
        <v>1784</v>
      </c>
      <c r="F758" s="2" t="s">
        <v>1784</v>
      </c>
      <c r="G758" s="2">
        <v>96</v>
      </c>
      <c r="H758" s="6">
        <v>3.8098494078848129E-3</v>
      </c>
      <c r="I758" s="3">
        <v>5</v>
      </c>
      <c r="J758" s="11" t="e">
        <f>AND(CCDATA[[#This Row],[Date]]&gt;='Dashboard Requirement hints'!#REF!,CCDATA[[#This Row],[Date]]&lt;'Dashboard Requirement hints'!#REF!+7)</f>
        <v>#REF!</v>
      </c>
      <c r="K758" s="1" t="b">
        <f>AND(CCDATA[[#This Row],[Date]]&gt;'Dashboard Requirement hints'!$I$11,CCDATA[[#This Row],[Date]]&lt;'Dashboard Requirement hints'!$I$11+7)</f>
        <v>0</v>
      </c>
    </row>
    <row r="759" spans="1:11" x14ac:dyDescent="0.25">
      <c r="A759" s="7" t="s">
        <v>1021</v>
      </c>
      <c r="B759" s="4">
        <v>42387.701000000001</v>
      </c>
      <c r="C759" s="5" t="s">
        <v>1787</v>
      </c>
      <c r="D759" s="2" t="s">
        <v>1780</v>
      </c>
      <c r="E759" s="2" t="s">
        <v>1784</v>
      </c>
      <c r="F759" s="2" t="s">
        <v>1784</v>
      </c>
      <c r="G759" s="2">
        <v>45</v>
      </c>
      <c r="H759" s="6">
        <v>1.450456258039288E-3</v>
      </c>
      <c r="I759" s="3">
        <v>5</v>
      </c>
      <c r="J759" s="11" t="e">
        <f>AND(CCDATA[[#This Row],[Date]]&gt;='Dashboard Requirement hints'!#REF!,CCDATA[[#This Row],[Date]]&lt;'Dashboard Requirement hints'!#REF!+7)</f>
        <v>#REF!</v>
      </c>
      <c r="K759" s="1" t="b">
        <f>AND(CCDATA[[#This Row],[Date]]&gt;'Dashboard Requirement hints'!$I$11,CCDATA[[#This Row],[Date]]&lt;'Dashboard Requirement hints'!$I$11+7)</f>
        <v>0</v>
      </c>
    </row>
    <row r="760" spans="1:11" x14ac:dyDescent="0.25">
      <c r="A760" s="7" t="s">
        <v>1018</v>
      </c>
      <c r="B760" s="4">
        <v>42387.675000000003</v>
      </c>
      <c r="C760" s="5" t="s">
        <v>1791</v>
      </c>
      <c r="D760" s="2" t="s">
        <v>1783</v>
      </c>
      <c r="E760" s="2" t="s">
        <v>1784</v>
      </c>
      <c r="F760" s="2" t="s">
        <v>1784</v>
      </c>
      <c r="G760" s="2">
        <v>32</v>
      </c>
      <c r="H760" s="6">
        <v>2.5479568618858623E-3</v>
      </c>
      <c r="I760" s="3">
        <v>5</v>
      </c>
      <c r="J760" s="11" t="e">
        <f>AND(CCDATA[[#This Row],[Date]]&gt;='Dashboard Requirement hints'!#REF!,CCDATA[[#This Row],[Date]]&lt;'Dashboard Requirement hints'!#REF!+7)</f>
        <v>#REF!</v>
      </c>
      <c r="K760" s="1" t="b">
        <f>AND(CCDATA[[#This Row],[Date]]&gt;'Dashboard Requirement hints'!$I$11,CCDATA[[#This Row],[Date]]&lt;'Dashboard Requirement hints'!$I$11+7)</f>
        <v>0</v>
      </c>
    </row>
    <row r="761" spans="1:11" x14ac:dyDescent="0.25">
      <c r="A761" s="7" t="s">
        <v>1019</v>
      </c>
      <c r="B761" s="4">
        <v>42387.675000000003</v>
      </c>
      <c r="C761" s="5" t="s">
        <v>1787</v>
      </c>
      <c r="D761" s="2" t="s">
        <v>1781</v>
      </c>
      <c r="E761" s="2" t="s">
        <v>1784</v>
      </c>
      <c r="F761" s="2" t="s">
        <v>1785</v>
      </c>
      <c r="G761" s="2">
        <v>24</v>
      </c>
      <c r="H761" s="6">
        <v>2.6196630373986024E-3</v>
      </c>
      <c r="I761" s="3">
        <v>4</v>
      </c>
      <c r="J761" s="11" t="e">
        <f>AND(CCDATA[[#This Row],[Date]]&gt;='Dashboard Requirement hints'!#REF!,CCDATA[[#This Row],[Date]]&lt;'Dashboard Requirement hints'!#REF!+7)</f>
        <v>#REF!</v>
      </c>
      <c r="K761" s="1" t="b">
        <f>AND(CCDATA[[#This Row],[Date]]&gt;'Dashboard Requirement hints'!$I$11,CCDATA[[#This Row],[Date]]&lt;'Dashboard Requirement hints'!$I$11+7)</f>
        <v>0</v>
      </c>
    </row>
    <row r="762" spans="1:11" x14ac:dyDescent="0.25">
      <c r="A762" s="7" t="s">
        <v>1016</v>
      </c>
      <c r="B762" s="4">
        <v>42387.66</v>
      </c>
      <c r="C762" s="5" t="s">
        <v>1793</v>
      </c>
      <c r="D762" s="2" t="s">
        <v>1783</v>
      </c>
      <c r="E762" s="2" t="s">
        <v>1785</v>
      </c>
      <c r="F762" s="2" t="s">
        <v>1785</v>
      </c>
      <c r="G762" s="2" t="s">
        <v>1786</v>
      </c>
      <c r="H762" s="6" t="s">
        <v>1786</v>
      </c>
      <c r="I762" s="3" t="s">
        <v>1786</v>
      </c>
      <c r="J762" s="11" t="e">
        <f>AND(CCDATA[[#This Row],[Date]]&gt;='Dashboard Requirement hints'!#REF!,CCDATA[[#This Row],[Date]]&lt;'Dashboard Requirement hints'!#REF!+7)</f>
        <v>#REF!</v>
      </c>
      <c r="K762" s="1" t="b">
        <f>AND(CCDATA[[#This Row],[Date]]&gt;'Dashboard Requirement hints'!$I$11,CCDATA[[#This Row],[Date]]&lt;'Dashboard Requirement hints'!$I$11+7)</f>
        <v>0</v>
      </c>
    </row>
    <row r="763" spans="1:11" x14ac:dyDescent="0.25">
      <c r="A763" s="7" t="s">
        <v>1017</v>
      </c>
      <c r="B763" s="4">
        <v>42387.66</v>
      </c>
      <c r="C763" s="5" t="s">
        <v>1792</v>
      </c>
      <c r="D763" s="2" t="s">
        <v>1782</v>
      </c>
      <c r="E763" s="2" t="s">
        <v>1784</v>
      </c>
      <c r="F763" s="2" t="s">
        <v>1784</v>
      </c>
      <c r="G763" s="2">
        <v>24</v>
      </c>
      <c r="H763" s="6">
        <v>2.2596826210596545E-3</v>
      </c>
      <c r="I763" s="3">
        <v>5</v>
      </c>
      <c r="J763" s="11" t="e">
        <f>AND(CCDATA[[#This Row],[Date]]&gt;='Dashboard Requirement hints'!#REF!,CCDATA[[#This Row],[Date]]&lt;'Dashboard Requirement hints'!#REF!+7)</f>
        <v>#REF!</v>
      </c>
      <c r="K763" s="1" t="b">
        <f>AND(CCDATA[[#This Row],[Date]]&gt;'Dashboard Requirement hints'!$I$11,CCDATA[[#This Row],[Date]]&lt;'Dashboard Requirement hints'!$I$11+7)</f>
        <v>0</v>
      </c>
    </row>
    <row r="764" spans="1:11" x14ac:dyDescent="0.25">
      <c r="A764" s="7" t="s">
        <v>1014</v>
      </c>
      <c r="B764" s="4">
        <v>42387.637999999999</v>
      </c>
      <c r="C764" s="5" t="s">
        <v>1791</v>
      </c>
      <c r="D764" s="2" t="s">
        <v>1782</v>
      </c>
      <c r="E764" s="2" t="s">
        <v>1784</v>
      </c>
      <c r="F764" s="2" t="s">
        <v>1784</v>
      </c>
      <c r="G764" s="2">
        <v>33</v>
      </c>
      <c r="H764" s="6">
        <v>1.5700040144382631E-3</v>
      </c>
      <c r="I764" s="3">
        <v>4</v>
      </c>
      <c r="J764" s="11" t="e">
        <f>AND(CCDATA[[#This Row],[Date]]&gt;='Dashboard Requirement hints'!#REF!,CCDATA[[#This Row],[Date]]&lt;'Dashboard Requirement hints'!#REF!+7)</f>
        <v>#REF!</v>
      </c>
      <c r="K764" s="1" t="b">
        <f>AND(CCDATA[[#This Row],[Date]]&gt;'Dashboard Requirement hints'!$I$11,CCDATA[[#This Row],[Date]]&lt;'Dashboard Requirement hints'!$I$11+7)</f>
        <v>0</v>
      </c>
    </row>
    <row r="765" spans="1:11" x14ac:dyDescent="0.25">
      <c r="A765" s="7" t="s">
        <v>1015</v>
      </c>
      <c r="B765" s="4">
        <v>42387.637999999999</v>
      </c>
      <c r="C765" s="5" t="s">
        <v>1789</v>
      </c>
      <c r="D765" s="2" t="s">
        <v>1781</v>
      </c>
      <c r="E765" s="2" t="s">
        <v>1785</v>
      </c>
      <c r="F765" s="2" t="s">
        <v>1785</v>
      </c>
      <c r="G765" s="2" t="s">
        <v>1786</v>
      </c>
      <c r="H765" s="6" t="s">
        <v>1786</v>
      </c>
      <c r="I765" s="3" t="s">
        <v>1786</v>
      </c>
      <c r="J765" s="11" t="e">
        <f>AND(CCDATA[[#This Row],[Date]]&gt;='Dashboard Requirement hints'!#REF!,CCDATA[[#This Row],[Date]]&lt;'Dashboard Requirement hints'!#REF!+7)</f>
        <v>#REF!</v>
      </c>
      <c r="K765" s="1" t="b">
        <f>AND(CCDATA[[#This Row],[Date]]&gt;'Dashboard Requirement hints'!$I$11,CCDATA[[#This Row],[Date]]&lt;'Dashboard Requirement hints'!$I$11+7)</f>
        <v>0</v>
      </c>
    </row>
    <row r="766" spans="1:11" x14ac:dyDescent="0.25">
      <c r="A766" s="7" t="s">
        <v>1012</v>
      </c>
      <c r="B766" s="4">
        <v>42387.624000000003</v>
      </c>
      <c r="C766" s="5" t="s">
        <v>1788</v>
      </c>
      <c r="D766" s="2" t="s">
        <v>1781</v>
      </c>
      <c r="E766" s="2" t="s">
        <v>1784</v>
      </c>
      <c r="F766" s="2" t="s">
        <v>1784</v>
      </c>
      <c r="G766" s="2">
        <v>36</v>
      </c>
      <c r="H766" s="6">
        <v>3.0416362467752273E-3</v>
      </c>
      <c r="I766" s="3">
        <v>3</v>
      </c>
      <c r="J766" s="11" t="e">
        <f>AND(CCDATA[[#This Row],[Date]]&gt;='Dashboard Requirement hints'!#REF!,CCDATA[[#This Row],[Date]]&lt;'Dashboard Requirement hints'!#REF!+7)</f>
        <v>#REF!</v>
      </c>
      <c r="K766" s="1" t="b">
        <f>AND(CCDATA[[#This Row],[Date]]&gt;'Dashboard Requirement hints'!$I$11,CCDATA[[#This Row],[Date]]&lt;'Dashboard Requirement hints'!$I$11+7)</f>
        <v>0</v>
      </c>
    </row>
    <row r="767" spans="1:11" x14ac:dyDescent="0.25">
      <c r="A767" s="7" t="s">
        <v>1013</v>
      </c>
      <c r="B767" s="4">
        <v>42387.624000000003</v>
      </c>
      <c r="C767" s="5" t="s">
        <v>1787</v>
      </c>
      <c r="D767" s="2" t="s">
        <v>1780</v>
      </c>
      <c r="E767" s="2" t="s">
        <v>1785</v>
      </c>
      <c r="F767" s="2" t="s">
        <v>1785</v>
      </c>
      <c r="G767" s="2" t="s">
        <v>1786</v>
      </c>
      <c r="H767" s="6" t="s">
        <v>1786</v>
      </c>
      <c r="I767" s="3" t="s">
        <v>1786</v>
      </c>
      <c r="J767" s="11" t="e">
        <f>AND(CCDATA[[#This Row],[Date]]&gt;='Dashboard Requirement hints'!#REF!,CCDATA[[#This Row],[Date]]&lt;'Dashboard Requirement hints'!#REF!+7)</f>
        <v>#REF!</v>
      </c>
      <c r="K767" s="1" t="b">
        <f>AND(CCDATA[[#This Row],[Date]]&gt;'Dashboard Requirement hints'!$I$11,CCDATA[[#This Row],[Date]]&lt;'Dashboard Requirement hints'!$I$11+7)</f>
        <v>0</v>
      </c>
    </row>
    <row r="768" spans="1:11" x14ac:dyDescent="0.25">
      <c r="A768" s="7" t="s">
        <v>1008</v>
      </c>
      <c r="B768" s="4">
        <v>42387.548999999999</v>
      </c>
      <c r="C768" s="5" t="s">
        <v>1790</v>
      </c>
      <c r="D768" s="2" t="s">
        <v>1782</v>
      </c>
      <c r="E768" s="2" t="s">
        <v>1784</v>
      </c>
      <c r="F768" s="2" t="s">
        <v>1784</v>
      </c>
      <c r="G768" s="2">
        <v>79</v>
      </c>
      <c r="H768" s="6">
        <v>5.4659028977496868E-4</v>
      </c>
      <c r="I768" s="3">
        <v>4</v>
      </c>
      <c r="J768" s="11" t="e">
        <f>AND(CCDATA[[#This Row],[Date]]&gt;='Dashboard Requirement hints'!#REF!,CCDATA[[#This Row],[Date]]&lt;'Dashboard Requirement hints'!#REF!+7)</f>
        <v>#REF!</v>
      </c>
      <c r="K768" s="1" t="b">
        <f>AND(CCDATA[[#This Row],[Date]]&gt;'Dashboard Requirement hints'!$I$11,CCDATA[[#This Row],[Date]]&lt;'Dashboard Requirement hints'!$I$11+7)</f>
        <v>0</v>
      </c>
    </row>
    <row r="769" spans="1:11" x14ac:dyDescent="0.25">
      <c r="A769" s="7" t="s">
        <v>1009</v>
      </c>
      <c r="B769" s="4">
        <v>42387.548999999999</v>
      </c>
      <c r="C769" s="5" t="s">
        <v>1793</v>
      </c>
      <c r="D769" s="2" t="s">
        <v>1780</v>
      </c>
      <c r="E769" s="2" t="s">
        <v>1785</v>
      </c>
      <c r="F769" s="2" t="s">
        <v>1785</v>
      </c>
      <c r="G769" s="2" t="s">
        <v>1786</v>
      </c>
      <c r="H769" s="6" t="s">
        <v>1786</v>
      </c>
      <c r="I769" s="3" t="s">
        <v>1786</v>
      </c>
      <c r="J769" s="11" t="e">
        <f>AND(CCDATA[[#This Row],[Date]]&gt;='Dashboard Requirement hints'!#REF!,CCDATA[[#This Row],[Date]]&lt;'Dashboard Requirement hints'!#REF!+7)</f>
        <v>#REF!</v>
      </c>
      <c r="K769" s="1" t="b">
        <f>AND(CCDATA[[#This Row],[Date]]&gt;'Dashboard Requirement hints'!$I$11,CCDATA[[#This Row],[Date]]&lt;'Dashboard Requirement hints'!$I$11+7)</f>
        <v>0</v>
      </c>
    </row>
    <row r="770" spans="1:11" x14ac:dyDescent="0.25">
      <c r="A770" s="7" t="s">
        <v>1010</v>
      </c>
      <c r="B770" s="4">
        <v>42387.548999999999</v>
      </c>
      <c r="C770" s="5" t="s">
        <v>1788</v>
      </c>
      <c r="D770" s="2" t="s">
        <v>1783</v>
      </c>
      <c r="E770" s="2" t="s">
        <v>1784</v>
      </c>
      <c r="F770" s="2" t="s">
        <v>1784</v>
      </c>
      <c r="G770" s="2">
        <v>87</v>
      </c>
      <c r="H770" s="6">
        <v>3.2433938248599367E-3</v>
      </c>
      <c r="I770" s="3">
        <v>4</v>
      </c>
      <c r="J770" s="11" t="e">
        <f>AND(CCDATA[[#This Row],[Date]]&gt;='Dashboard Requirement hints'!#REF!,CCDATA[[#This Row],[Date]]&lt;'Dashboard Requirement hints'!#REF!+7)</f>
        <v>#REF!</v>
      </c>
      <c r="K770" s="1" t="b">
        <f>AND(CCDATA[[#This Row],[Date]]&gt;'Dashboard Requirement hints'!$I$11,CCDATA[[#This Row],[Date]]&lt;'Dashboard Requirement hints'!$I$11+7)</f>
        <v>0</v>
      </c>
    </row>
    <row r="771" spans="1:11" x14ac:dyDescent="0.25">
      <c r="A771" s="7" t="s">
        <v>1011</v>
      </c>
      <c r="B771" s="4">
        <v>42387.548999999999</v>
      </c>
      <c r="C771" s="5" t="s">
        <v>1790</v>
      </c>
      <c r="D771" s="2" t="s">
        <v>1781</v>
      </c>
      <c r="E771" s="2" t="s">
        <v>1784</v>
      </c>
      <c r="F771" s="2" t="s">
        <v>1785</v>
      </c>
      <c r="G771" s="2">
        <v>65</v>
      </c>
      <c r="H771" s="6">
        <v>4.2090703066775311E-3</v>
      </c>
      <c r="I771" s="3">
        <v>4</v>
      </c>
      <c r="J771" s="11" t="e">
        <f>AND(CCDATA[[#This Row],[Date]]&gt;='Dashboard Requirement hints'!#REF!,CCDATA[[#This Row],[Date]]&lt;'Dashboard Requirement hints'!#REF!+7)</f>
        <v>#REF!</v>
      </c>
      <c r="K771" s="1" t="b">
        <f>AND(CCDATA[[#This Row],[Date]]&gt;'Dashboard Requirement hints'!$I$11,CCDATA[[#This Row],[Date]]&lt;'Dashboard Requirement hints'!$I$11+7)</f>
        <v>0</v>
      </c>
    </row>
    <row r="772" spans="1:11" x14ac:dyDescent="0.25">
      <c r="A772" s="7" t="s">
        <v>1006</v>
      </c>
      <c r="B772" s="4">
        <v>42387.534</v>
      </c>
      <c r="C772" s="5" t="s">
        <v>1788</v>
      </c>
      <c r="D772" s="2" t="s">
        <v>1779</v>
      </c>
      <c r="E772" s="2" t="s">
        <v>1784</v>
      </c>
      <c r="F772" s="2" t="s">
        <v>1784</v>
      </c>
      <c r="G772" s="2">
        <v>24</v>
      </c>
      <c r="H772" s="6">
        <v>4.198366962633795E-3</v>
      </c>
      <c r="I772" s="3">
        <v>4</v>
      </c>
      <c r="J772" s="11" t="e">
        <f>AND(CCDATA[[#This Row],[Date]]&gt;='Dashboard Requirement hints'!#REF!,CCDATA[[#This Row],[Date]]&lt;'Dashboard Requirement hints'!#REF!+7)</f>
        <v>#REF!</v>
      </c>
      <c r="K772" s="1" t="b">
        <f>AND(CCDATA[[#This Row],[Date]]&gt;'Dashboard Requirement hints'!$I$11,CCDATA[[#This Row],[Date]]&lt;'Dashboard Requirement hints'!$I$11+7)</f>
        <v>0</v>
      </c>
    </row>
    <row r="773" spans="1:11" x14ac:dyDescent="0.25">
      <c r="A773" s="7" t="s">
        <v>1007</v>
      </c>
      <c r="B773" s="4">
        <v>42387.534</v>
      </c>
      <c r="C773" s="5" t="s">
        <v>1790</v>
      </c>
      <c r="D773" s="2" t="s">
        <v>1779</v>
      </c>
      <c r="E773" s="2" t="s">
        <v>1784</v>
      </c>
      <c r="F773" s="2" t="s">
        <v>1785</v>
      </c>
      <c r="G773" s="2">
        <v>94</v>
      </c>
      <c r="H773" s="6">
        <v>3.2589960507189851E-3</v>
      </c>
      <c r="I773" s="3">
        <v>4</v>
      </c>
      <c r="J773" s="11" t="e">
        <f>AND(CCDATA[[#This Row],[Date]]&gt;='Dashboard Requirement hints'!#REF!,CCDATA[[#This Row],[Date]]&lt;'Dashboard Requirement hints'!#REF!+7)</f>
        <v>#REF!</v>
      </c>
      <c r="K773" s="1" t="b">
        <f>AND(CCDATA[[#This Row],[Date]]&gt;'Dashboard Requirement hints'!$I$11,CCDATA[[#This Row],[Date]]&lt;'Dashboard Requirement hints'!$I$11+7)</f>
        <v>0</v>
      </c>
    </row>
    <row r="774" spans="1:11" x14ac:dyDescent="0.25">
      <c r="A774" s="7" t="s">
        <v>1004</v>
      </c>
      <c r="B774" s="4">
        <v>42387.529000000002</v>
      </c>
      <c r="C774" s="5" t="s">
        <v>1791</v>
      </c>
      <c r="D774" s="2" t="s">
        <v>1782</v>
      </c>
      <c r="E774" s="2" t="s">
        <v>1784</v>
      </c>
      <c r="F774" s="2" t="s">
        <v>1784</v>
      </c>
      <c r="G774" s="2">
        <v>19</v>
      </c>
      <c r="H774" s="6">
        <v>2.7422928717987399E-3</v>
      </c>
      <c r="I774" s="3">
        <v>2</v>
      </c>
      <c r="J774" s="11" t="e">
        <f>AND(CCDATA[[#This Row],[Date]]&gt;='Dashboard Requirement hints'!#REF!,CCDATA[[#This Row],[Date]]&lt;'Dashboard Requirement hints'!#REF!+7)</f>
        <v>#REF!</v>
      </c>
      <c r="K774" s="1" t="b">
        <f>AND(CCDATA[[#This Row],[Date]]&gt;'Dashboard Requirement hints'!$I$11,CCDATA[[#This Row],[Date]]&lt;'Dashboard Requirement hints'!$I$11+7)</f>
        <v>0</v>
      </c>
    </row>
    <row r="775" spans="1:11" x14ac:dyDescent="0.25">
      <c r="A775" s="7" t="s">
        <v>1005</v>
      </c>
      <c r="B775" s="4">
        <v>42387.529000000002</v>
      </c>
      <c r="C775" s="5" t="s">
        <v>1789</v>
      </c>
      <c r="D775" s="2" t="s">
        <v>1783</v>
      </c>
      <c r="E775" s="2" t="s">
        <v>1784</v>
      </c>
      <c r="F775" s="2" t="s">
        <v>1784</v>
      </c>
      <c r="G775" s="2">
        <v>31</v>
      </c>
      <c r="H775" s="6">
        <v>1.7374001837290758E-3</v>
      </c>
      <c r="I775" s="3">
        <v>4</v>
      </c>
      <c r="J775" s="11" t="e">
        <f>AND(CCDATA[[#This Row],[Date]]&gt;='Dashboard Requirement hints'!#REF!,CCDATA[[#This Row],[Date]]&lt;'Dashboard Requirement hints'!#REF!+7)</f>
        <v>#REF!</v>
      </c>
      <c r="K775" s="1" t="b">
        <f>AND(CCDATA[[#This Row],[Date]]&gt;'Dashboard Requirement hints'!$I$11,CCDATA[[#This Row],[Date]]&lt;'Dashboard Requirement hints'!$I$11+7)</f>
        <v>0</v>
      </c>
    </row>
    <row r="776" spans="1:11" x14ac:dyDescent="0.25">
      <c r="A776" s="7" t="s">
        <v>1002</v>
      </c>
      <c r="B776" s="4">
        <v>42387.527000000002</v>
      </c>
      <c r="C776" s="5" t="s">
        <v>1787</v>
      </c>
      <c r="D776" s="2" t="s">
        <v>1779</v>
      </c>
      <c r="E776" s="2" t="s">
        <v>1784</v>
      </c>
      <c r="F776" s="2" t="s">
        <v>1784</v>
      </c>
      <c r="G776" s="2">
        <v>87</v>
      </c>
      <c r="H776" s="6">
        <v>3.6867003487803213E-3</v>
      </c>
      <c r="I776" s="3">
        <v>4</v>
      </c>
      <c r="J776" s="11" t="e">
        <f>AND(CCDATA[[#This Row],[Date]]&gt;='Dashboard Requirement hints'!#REF!,CCDATA[[#This Row],[Date]]&lt;'Dashboard Requirement hints'!#REF!+7)</f>
        <v>#REF!</v>
      </c>
      <c r="K776" s="1" t="b">
        <f>AND(CCDATA[[#This Row],[Date]]&gt;'Dashboard Requirement hints'!$I$11,CCDATA[[#This Row],[Date]]&lt;'Dashboard Requirement hints'!$I$11+7)</f>
        <v>0</v>
      </c>
    </row>
    <row r="777" spans="1:11" x14ac:dyDescent="0.25">
      <c r="A777" s="7" t="s">
        <v>1003</v>
      </c>
      <c r="B777" s="4">
        <v>42387.527000000002</v>
      </c>
      <c r="C777" s="5" t="s">
        <v>1792</v>
      </c>
      <c r="D777" s="2" t="s">
        <v>1783</v>
      </c>
      <c r="E777" s="2" t="s">
        <v>1784</v>
      </c>
      <c r="F777" s="2" t="s">
        <v>1784</v>
      </c>
      <c r="G777" s="2">
        <v>22</v>
      </c>
      <c r="H777" s="6">
        <v>4.1924736345885141E-3</v>
      </c>
      <c r="I777" s="3">
        <v>5</v>
      </c>
      <c r="J777" s="11" t="e">
        <f>AND(CCDATA[[#This Row],[Date]]&gt;='Dashboard Requirement hints'!#REF!,CCDATA[[#This Row],[Date]]&lt;'Dashboard Requirement hints'!#REF!+7)</f>
        <v>#REF!</v>
      </c>
      <c r="K777" s="1" t="b">
        <f>AND(CCDATA[[#This Row],[Date]]&gt;'Dashboard Requirement hints'!$I$11,CCDATA[[#This Row],[Date]]&lt;'Dashboard Requirement hints'!$I$11+7)</f>
        <v>0</v>
      </c>
    </row>
    <row r="778" spans="1:11" x14ac:dyDescent="0.25">
      <c r="A778" s="7" t="s">
        <v>1000</v>
      </c>
      <c r="B778" s="4">
        <v>42387.525999999998</v>
      </c>
      <c r="C778" s="5" t="s">
        <v>1789</v>
      </c>
      <c r="D778" s="2" t="s">
        <v>1782</v>
      </c>
      <c r="E778" s="2" t="s">
        <v>1785</v>
      </c>
      <c r="F778" s="2" t="s">
        <v>1785</v>
      </c>
      <c r="G778" s="2" t="s">
        <v>1786</v>
      </c>
      <c r="H778" s="6" t="s">
        <v>1786</v>
      </c>
      <c r="I778" s="3" t="s">
        <v>1786</v>
      </c>
      <c r="J778" s="11" t="e">
        <f>AND(CCDATA[[#This Row],[Date]]&gt;='Dashboard Requirement hints'!#REF!,CCDATA[[#This Row],[Date]]&lt;'Dashboard Requirement hints'!#REF!+7)</f>
        <v>#REF!</v>
      </c>
      <c r="K778" s="1" t="b">
        <f>AND(CCDATA[[#This Row],[Date]]&gt;'Dashboard Requirement hints'!$I$11,CCDATA[[#This Row],[Date]]&lt;'Dashboard Requirement hints'!$I$11+7)</f>
        <v>0</v>
      </c>
    </row>
    <row r="779" spans="1:11" x14ac:dyDescent="0.25">
      <c r="A779" s="7" t="s">
        <v>1001</v>
      </c>
      <c r="B779" s="4">
        <v>42387.525999999998</v>
      </c>
      <c r="C779" s="5" t="s">
        <v>1789</v>
      </c>
      <c r="D779" s="2" t="s">
        <v>1783</v>
      </c>
      <c r="E779" s="2" t="s">
        <v>1784</v>
      </c>
      <c r="F779" s="2" t="s">
        <v>1785</v>
      </c>
      <c r="G779" s="2">
        <v>101</v>
      </c>
      <c r="H779" s="6">
        <v>3.1928997993761121E-3</v>
      </c>
      <c r="I779" s="3">
        <v>3</v>
      </c>
      <c r="J779" s="11" t="e">
        <f>AND(CCDATA[[#This Row],[Date]]&gt;='Dashboard Requirement hints'!#REF!,CCDATA[[#This Row],[Date]]&lt;'Dashboard Requirement hints'!#REF!+7)</f>
        <v>#REF!</v>
      </c>
      <c r="K779" s="1" t="b">
        <f>AND(CCDATA[[#This Row],[Date]]&gt;'Dashboard Requirement hints'!$I$11,CCDATA[[#This Row],[Date]]&lt;'Dashboard Requirement hints'!$I$11+7)</f>
        <v>0</v>
      </c>
    </row>
    <row r="780" spans="1:11" x14ac:dyDescent="0.25">
      <c r="A780" s="7" t="s">
        <v>998</v>
      </c>
      <c r="B780" s="4">
        <v>42387.523999999998</v>
      </c>
      <c r="C780" s="5" t="s">
        <v>1791</v>
      </c>
      <c r="D780" s="2" t="s">
        <v>1781</v>
      </c>
      <c r="E780" s="2" t="s">
        <v>1785</v>
      </c>
      <c r="F780" s="2" t="s">
        <v>1785</v>
      </c>
      <c r="G780" s="2" t="s">
        <v>1786</v>
      </c>
      <c r="H780" s="6" t="s">
        <v>1786</v>
      </c>
      <c r="I780" s="3" t="s">
        <v>1786</v>
      </c>
      <c r="J780" s="11" t="e">
        <f>AND(CCDATA[[#This Row],[Date]]&gt;='Dashboard Requirement hints'!#REF!,CCDATA[[#This Row],[Date]]&lt;'Dashboard Requirement hints'!#REF!+7)</f>
        <v>#REF!</v>
      </c>
      <c r="K780" s="1" t="b">
        <f>AND(CCDATA[[#This Row],[Date]]&gt;'Dashboard Requirement hints'!$I$11,CCDATA[[#This Row],[Date]]&lt;'Dashboard Requirement hints'!$I$11+7)</f>
        <v>0</v>
      </c>
    </row>
    <row r="781" spans="1:11" x14ac:dyDescent="0.25">
      <c r="A781" s="7" t="s">
        <v>999</v>
      </c>
      <c r="B781" s="4">
        <v>42387.523999999998</v>
      </c>
      <c r="C781" s="5" t="s">
        <v>1790</v>
      </c>
      <c r="D781" s="2" t="s">
        <v>1780</v>
      </c>
      <c r="E781" s="2" t="s">
        <v>1785</v>
      </c>
      <c r="F781" s="2" t="s">
        <v>1785</v>
      </c>
      <c r="G781" s="2" t="s">
        <v>1786</v>
      </c>
      <c r="H781" s="6" t="s">
        <v>1786</v>
      </c>
      <c r="I781" s="3" t="s">
        <v>1786</v>
      </c>
      <c r="J781" s="11" t="e">
        <f>AND(CCDATA[[#This Row],[Date]]&gt;='Dashboard Requirement hints'!#REF!,CCDATA[[#This Row],[Date]]&lt;'Dashboard Requirement hints'!#REF!+7)</f>
        <v>#REF!</v>
      </c>
      <c r="K781" s="1" t="b">
        <f>AND(CCDATA[[#This Row],[Date]]&gt;'Dashboard Requirement hints'!$I$11,CCDATA[[#This Row],[Date]]&lt;'Dashboard Requirement hints'!$I$11+7)</f>
        <v>0</v>
      </c>
    </row>
    <row r="782" spans="1:11" x14ac:dyDescent="0.25">
      <c r="A782" s="7" t="s">
        <v>996</v>
      </c>
      <c r="B782" s="4">
        <v>42387.5</v>
      </c>
      <c r="C782" s="5" t="s">
        <v>1793</v>
      </c>
      <c r="D782" s="2" t="s">
        <v>1781</v>
      </c>
      <c r="E782" s="2" t="s">
        <v>1784</v>
      </c>
      <c r="F782" s="2" t="s">
        <v>1784</v>
      </c>
      <c r="G782" s="2">
        <v>121</v>
      </c>
      <c r="H782" s="6">
        <v>3.7459589385579503E-3</v>
      </c>
      <c r="I782" s="3">
        <v>3</v>
      </c>
      <c r="J782" s="11" t="e">
        <f>AND(CCDATA[[#This Row],[Date]]&gt;='Dashboard Requirement hints'!#REF!,CCDATA[[#This Row],[Date]]&lt;'Dashboard Requirement hints'!#REF!+7)</f>
        <v>#REF!</v>
      </c>
      <c r="K782" s="1" t="b">
        <f>AND(CCDATA[[#This Row],[Date]]&gt;'Dashboard Requirement hints'!$I$11,CCDATA[[#This Row],[Date]]&lt;'Dashboard Requirement hints'!$I$11+7)</f>
        <v>0</v>
      </c>
    </row>
    <row r="783" spans="1:11" x14ac:dyDescent="0.25">
      <c r="A783" s="7" t="s">
        <v>997</v>
      </c>
      <c r="B783" s="4">
        <v>42387.5</v>
      </c>
      <c r="C783" s="5" t="s">
        <v>1793</v>
      </c>
      <c r="D783" s="2" t="s">
        <v>1779</v>
      </c>
      <c r="E783" s="2" t="s">
        <v>1784</v>
      </c>
      <c r="F783" s="2" t="s">
        <v>1784</v>
      </c>
      <c r="G783" s="2">
        <v>114</v>
      </c>
      <c r="H783" s="6">
        <v>2.1977733271927339E-3</v>
      </c>
      <c r="I783" s="3">
        <v>4</v>
      </c>
      <c r="J783" s="11" t="e">
        <f>AND(CCDATA[[#This Row],[Date]]&gt;='Dashboard Requirement hints'!#REF!,CCDATA[[#This Row],[Date]]&lt;'Dashboard Requirement hints'!#REF!+7)</f>
        <v>#REF!</v>
      </c>
      <c r="K783" s="1" t="b">
        <f>AND(CCDATA[[#This Row],[Date]]&gt;'Dashboard Requirement hints'!$I$11,CCDATA[[#This Row],[Date]]&lt;'Dashboard Requirement hints'!$I$11+7)</f>
        <v>0</v>
      </c>
    </row>
    <row r="784" spans="1:11" x14ac:dyDescent="0.25">
      <c r="A784" s="7" t="s">
        <v>994</v>
      </c>
      <c r="B784" s="4">
        <v>42387.499000000003</v>
      </c>
      <c r="C784" s="5" t="s">
        <v>1794</v>
      </c>
      <c r="D784" s="2" t="s">
        <v>1781</v>
      </c>
      <c r="E784" s="2" t="s">
        <v>1784</v>
      </c>
      <c r="F784" s="2" t="s">
        <v>1784</v>
      </c>
      <c r="G784" s="2">
        <v>43</v>
      </c>
      <c r="H784" s="6">
        <v>1.7805530536008289E-3</v>
      </c>
      <c r="I784" s="3">
        <v>3</v>
      </c>
      <c r="J784" s="11" t="e">
        <f>AND(CCDATA[[#This Row],[Date]]&gt;='Dashboard Requirement hints'!#REF!,CCDATA[[#This Row],[Date]]&lt;'Dashboard Requirement hints'!#REF!+7)</f>
        <v>#REF!</v>
      </c>
      <c r="K784" s="1" t="b">
        <f>AND(CCDATA[[#This Row],[Date]]&gt;'Dashboard Requirement hints'!$I$11,CCDATA[[#This Row],[Date]]&lt;'Dashboard Requirement hints'!$I$11+7)</f>
        <v>0</v>
      </c>
    </row>
    <row r="785" spans="1:11" x14ac:dyDescent="0.25">
      <c r="A785" s="7" t="s">
        <v>995</v>
      </c>
      <c r="B785" s="4">
        <v>42387.499000000003</v>
      </c>
      <c r="C785" s="5" t="s">
        <v>1793</v>
      </c>
      <c r="D785" s="2" t="s">
        <v>1782</v>
      </c>
      <c r="E785" s="2" t="s">
        <v>1784</v>
      </c>
      <c r="F785" s="2" t="s">
        <v>1784</v>
      </c>
      <c r="G785" s="2">
        <v>89</v>
      </c>
      <c r="H785" s="6">
        <v>4.088146488675626E-3</v>
      </c>
      <c r="I785" s="3">
        <v>3</v>
      </c>
      <c r="J785" s="11" t="e">
        <f>AND(CCDATA[[#This Row],[Date]]&gt;='Dashboard Requirement hints'!#REF!,CCDATA[[#This Row],[Date]]&lt;'Dashboard Requirement hints'!#REF!+7)</f>
        <v>#REF!</v>
      </c>
      <c r="K785" s="1" t="b">
        <f>AND(CCDATA[[#This Row],[Date]]&gt;'Dashboard Requirement hints'!$I$11,CCDATA[[#This Row],[Date]]&lt;'Dashboard Requirement hints'!$I$11+7)</f>
        <v>0</v>
      </c>
    </row>
    <row r="786" spans="1:11" x14ac:dyDescent="0.25">
      <c r="A786" s="7" t="s">
        <v>992</v>
      </c>
      <c r="B786" s="4">
        <v>42387.498</v>
      </c>
      <c r="C786" s="5" t="s">
        <v>1792</v>
      </c>
      <c r="D786" s="2" t="s">
        <v>1780</v>
      </c>
      <c r="E786" s="2" t="s">
        <v>1784</v>
      </c>
      <c r="F786" s="2" t="s">
        <v>1785</v>
      </c>
      <c r="G786" s="2">
        <v>38</v>
      </c>
      <c r="H786" s="6">
        <v>1.5742508520771917E-3</v>
      </c>
      <c r="I786" s="3">
        <v>5</v>
      </c>
      <c r="J786" s="11" t="e">
        <f>AND(CCDATA[[#This Row],[Date]]&gt;='Dashboard Requirement hints'!#REF!,CCDATA[[#This Row],[Date]]&lt;'Dashboard Requirement hints'!#REF!+7)</f>
        <v>#REF!</v>
      </c>
      <c r="K786" s="1" t="b">
        <f>AND(CCDATA[[#This Row],[Date]]&gt;'Dashboard Requirement hints'!$I$11,CCDATA[[#This Row],[Date]]&lt;'Dashboard Requirement hints'!$I$11+7)</f>
        <v>0</v>
      </c>
    </row>
    <row r="787" spans="1:11" x14ac:dyDescent="0.25">
      <c r="A787" s="7" t="s">
        <v>993</v>
      </c>
      <c r="B787" s="4">
        <v>42387.498</v>
      </c>
      <c r="C787" s="5" t="s">
        <v>1794</v>
      </c>
      <c r="D787" s="2" t="s">
        <v>1782</v>
      </c>
      <c r="E787" s="2" t="s">
        <v>1784</v>
      </c>
      <c r="F787" s="2" t="s">
        <v>1784</v>
      </c>
      <c r="G787" s="2">
        <v>26</v>
      </c>
      <c r="H787" s="6">
        <v>1.1052956050581209E-3</v>
      </c>
      <c r="I787" s="3">
        <v>1</v>
      </c>
      <c r="J787" s="11" t="e">
        <f>AND(CCDATA[[#This Row],[Date]]&gt;='Dashboard Requirement hints'!#REF!,CCDATA[[#This Row],[Date]]&lt;'Dashboard Requirement hints'!#REF!+7)</f>
        <v>#REF!</v>
      </c>
      <c r="K787" s="1" t="b">
        <f>AND(CCDATA[[#This Row],[Date]]&gt;'Dashboard Requirement hints'!$I$11,CCDATA[[#This Row],[Date]]&lt;'Dashboard Requirement hints'!$I$11+7)</f>
        <v>0</v>
      </c>
    </row>
    <row r="788" spans="1:11" x14ac:dyDescent="0.25">
      <c r="A788" s="7" t="s">
        <v>990</v>
      </c>
      <c r="B788" s="4">
        <v>42387.497000000003</v>
      </c>
      <c r="C788" s="5" t="s">
        <v>1789</v>
      </c>
      <c r="D788" s="2" t="s">
        <v>1783</v>
      </c>
      <c r="E788" s="2" t="s">
        <v>1784</v>
      </c>
      <c r="F788" s="2" t="s">
        <v>1784</v>
      </c>
      <c r="G788" s="2">
        <v>123</v>
      </c>
      <c r="H788" s="6">
        <v>4.0513465556983631E-3</v>
      </c>
      <c r="I788" s="3">
        <v>2</v>
      </c>
      <c r="J788" s="11" t="e">
        <f>AND(CCDATA[[#This Row],[Date]]&gt;='Dashboard Requirement hints'!#REF!,CCDATA[[#This Row],[Date]]&lt;'Dashboard Requirement hints'!#REF!+7)</f>
        <v>#REF!</v>
      </c>
      <c r="K788" s="1" t="b">
        <f>AND(CCDATA[[#This Row],[Date]]&gt;'Dashboard Requirement hints'!$I$11,CCDATA[[#This Row],[Date]]&lt;'Dashboard Requirement hints'!$I$11+7)</f>
        <v>0</v>
      </c>
    </row>
    <row r="789" spans="1:11" x14ac:dyDescent="0.25">
      <c r="A789" s="7" t="s">
        <v>991</v>
      </c>
      <c r="B789" s="4">
        <v>42387.497000000003</v>
      </c>
      <c r="C789" s="5" t="s">
        <v>1794</v>
      </c>
      <c r="D789" s="2" t="s">
        <v>1783</v>
      </c>
      <c r="E789" s="2" t="s">
        <v>1784</v>
      </c>
      <c r="F789" s="2" t="s">
        <v>1784</v>
      </c>
      <c r="G789" s="2">
        <v>39</v>
      </c>
      <c r="H789" s="6">
        <v>4.7567124134085927E-3</v>
      </c>
      <c r="I789" s="3">
        <v>4</v>
      </c>
      <c r="J789" s="11" t="e">
        <f>AND(CCDATA[[#This Row],[Date]]&gt;='Dashboard Requirement hints'!#REF!,CCDATA[[#This Row],[Date]]&lt;'Dashboard Requirement hints'!#REF!+7)</f>
        <v>#REF!</v>
      </c>
      <c r="K789" s="1" t="b">
        <f>AND(CCDATA[[#This Row],[Date]]&gt;'Dashboard Requirement hints'!$I$11,CCDATA[[#This Row],[Date]]&lt;'Dashboard Requirement hints'!$I$11+7)</f>
        <v>0</v>
      </c>
    </row>
    <row r="790" spans="1:11" x14ac:dyDescent="0.25">
      <c r="A790" s="7" t="s">
        <v>988</v>
      </c>
      <c r="B790" s="4">
        <v>42387.493999999999</v>
      </c>
      <c r="C790" s="5" t="s">
        <v>1792</v>
      </c>
      <c r="D790" s="2" t="s">
        <v>1779</v>
      </c>
      <c r="E790" s="2" t="s">
        <v>1784</v>
      </c>
      <c r="F790" s="2" t="s">
        <v>1784</v>
      </c>
      <c r="G790" s="2">
        <v>90</v>
      </c>
      <c r="H790" s="6">
        <v>1.553520928740848E-3</v>
      </c>
      <c r="I790" s="3">
        <v>3</v>
      </c>
      <c r="J790" s="11" t="e">
        <f>AND(CCDATA[[#This Row],[Date]]&gt;='Dashboard Requirement hints'!#REF!,CCDATA[[#This Row],[Date]]&lt;'Dashboard Requirement hints'!#REF!+7)</f>
        <v>#REF!</v>
      </c>
      <c r="K790" s="1" t="b">
        <f>AND(CCDATA[[#This Row],[Date]]&gt;'Dashboard Requirement hints'!$I$11,CCDATA[[#This Row],[Date]]&lt;'Dashboard Requirement hints'!$I$11+7)</f>
        <v>0</v>
      </c>
    </row>
    <row r="791" spans="1:11" x14ac:dyDescent="0.25">
      <c r="A791" s="7" t="s">
        <v>989</v>
      </c>
      <c r="B791" s="4">
        <v>42387.493999999999</v>
      </c>
      <c r="C791" s="5" t="s">
        <v>1793</v>
      </c>
      <c r="D791" s="2" t="s">
        <v>1782</v>
      </c>
      <c r="E791" s="2" t="s">
        <v>1784</v>
      </c>
      <c r="F791" s="2" t="s">
        <v>1785</v>
      </c>
      <c r="G791" s="2">
        <v>57</v>
      </c>
      <c r="H791" s="6">
        <v>2.8963492719027003E-3</v>
      </c>
      <c r="I791" s="3">
        <v>1</v>
      </c>
      <c r="J791" s="11" t="e">
        <f>AND(CCDATA[[#This Row],[Date]]&gt;='Dashboard Requirement hints'!#REF!,CCDATA[[#This Row],[Date]]&lt;'Dashboard Requirement hints'!#REF!+7)</f>
        <v>#REF!</v>
      </c>
      <c r="K791" s="1" t="b">
        <f>AND(CCDATA[[#This Row],[Date]]&gt;'Dashboard Requirement hints'!$I$11,CCDATA[[#This Row],[Date]]&lt;'Dashboard Requirement hints'!$I$11+7)</f>
        <v>0</v>
      </c>
    </row>
    <row r="792" spans="1:11" x14ac:dyDescent="0.25">
      <c r="A792" s="7" t="s">
        <v>986</v>
      </c>
      <c r="B792" s="4">
        <v>42387.491000000002</v>
      </c>
      <c r="C792" s="5" t="s">
        <v>1791</v>
      </c>
      <c r="D792" s="2" t="s">
        <v>1779</v>
      </c>
      <c r="E792" s="2" t="s">
        <v>1785</v>
      </c>
      <c r="F792" s="2" t="s">
        <v>1785</v>
      </c>
      <c r="G792" s="2" t="s">
        <v>1786</v>
      </c>
      <c r="H792" s="6" t="s">
        <v>1786</v>
      </c>
      <c r="I792" s="3" t="s">
        <v>1786</v>
      </c>
      <c r="J792" s="11" t="e">
        <f>AND(CCDATA[[#This Row],[Date]]&gt;='Dashboard Requirement hints'!#REF!,CCDATA[[#This Row],[Date]]&lt;'Dashboard Requirement hints'!#REF!+7)</f>
        <v>#REF!</v>
      </c>
      <c r="K792" s="1" t="b">
        <f>AND(CCDATA[[#This Row],[Date]]&gt;'Dashboard Requirement hints'!$I$11,CCDATA[[#This Row],[Date]]&lt;'Dashboard Requirement hints'!$I$11+7)</f>
        <v>0</v>
      </c>
    </row>
    <row r="793" spans="1:11" x14ac:dyDescent="0.25">
      <c r="A793" s="7" t="s">
        <v>987</v>
      </c>
      <c r="B793" s="4">
        <v>42387.491000000002</v>
      </c>
      <c r="C793" s="5" t="s">
        <v>1793</v>
      </c>
      <c r="D793" s="2" t="s">
        <v>1782</v>
      </c>
      <c r="E793" s="2" t="s">
        <v>1784</v>
      </c>
      <c r="F793" s="2" t="s">
        <v>1784</v>
      </c>
      <c r="G793" s="2">
        <v>90</v>
      </c>
      <c r="H793" s="6">
        <v>4.7124397989452447E-3</v>
      </c>
      <c r="I793" s="3">
        <v>3</v>
      </c>
      <c r="J793" s="11" t="e">
        <f>AND(CCDATA[[#This Row],[Date]]&gt;='Dashboard Requirement hints'!#REF!,CCDATA[[#This Row],[Date]]&lt;'Dashboard Requirement hints'!#REF!+7)</f>
        <v>#REF!</v>
      </c>
      <c r="K793" s="1" t="b">
        <f>AND(CCDATA[[#This Row],[Date]]&gt;'Dashboard Requirement hints'!$I$11,CCDATA[[#This Row],[Date]]&lt;'Dashboard Requirement hints'!$I$11+7)</f>
        <v>0</v>
      </c>
    </row>
    <row r="794" spans="1:11" x14ac:dyDescent="0.25">
      <c r="A794" s="7" t="s">
        <v>984</v>
      </c>
      <c r="B794" s="4">
        <v>42387.478000000003</v>
      </c>
      <c r="C794" s="5" t="s">
        <v>1788</v>
      </c>
      <c r="D794" s="2" t="s">
        <v>1782</v>
      </c>
      <c r="E794" s="2" t="s">
        <v>1785</v>
      </c>
      <c r="F794" s="2" t="s">
        <v>1785</v>
      </c>
      <c r="G794" s="2" t="s">
        <v>1786</v>
      </c>
      <c r="H794" s="6" t="s">
        <v>1786</v>
      </c>
      <c r="I794" s="3" t="s">
        <v>1786</v>
      </c>
      <c r="J794" s="11" t="e">
        <f>AND(CCDATA[[#This Row],[Date]]&gt;='Dashboard Requirement hints'!#REF!,CCDATA[[#This Row],[Date]]&lt;'Dashboard Requirement hints'!#REF!+7)</f>
        <v>#REF!</v>
      </c>
      <c r="K794" s="1" t="b">
        <f>AND(CCDATA[[#This Row],[Date]]&gt;'Dashboard Requirement hints'!$I$11,CCDATA[[#This Row],[Date]]&lt;'Dashboard Requirement hints'!$I$11+7)</f>
        <v>0</v>
      </c>
    </row>
    <row r="795" spans="1:11" x14ac:dyDescent="0.25">
      <c r="A795" s="7" t="s">
        <v>985</v>
      </c>
      <c r="B795" s="4">
        <v>42387.478000000003</v>
      </c>
      <c r="C795" s="5" t="s">
        <v>1790</v>
      </c>
      <c r="D795" s="2" t="s">
        <v>1779</v>
      </c>
      <c r="E795" s="2" t="s">
        <v>1784</v>
      </c>
      <c r="F795" s="2" t="s">
        <v>1784</v>
      </c>
      <c r="G795" s="2">
        <v>33</v>
      </c>
      <c r="H795" s="6">
        <v>1.0185472123480852E-3</v>
      </c>
      <c r="I795" s="3">
        <v>3</v>
      </c>
      <c r="J795" s="11" t="e">
        <f>AND(CCDATA[[#This Row],[Date]]&gt;='Dashboard Requirement hints'!#REF!,CCDATA[[#This Row],[Date]]&lt;'Dashboard Requirement hints'!#REF!+7)</f>
        <v>#REF!</v>
      </c>
      <c r="K795" s="1" t="b">
        <f>AND(CCDATA[[#This Row],[Date]]&gt;'Dashboard Requirement hints'!$I$11,CCDATA[[#This Row],[Date]]&lt;'Dashboard Requirement hints'!$I$11+7)</f>
        <v>0</v>
      </c>
    </row>
    <row r="796" spans="1:11" x14ac:dyDescent="0.25">
      <c r="A796" s="7" t="s">
        <v>982</v>
      </c>
      <c r="B796" s="4">
        <v>42387.428</v>
      </c>
      <c r="C796" s="5" t="s">
        <v>1791</v>
      </c>
      <c r="D796" s="2" t="s">
        <v>1781</v>
      </c>
      <c r="E796" s="2" t="s">
        <v>1784</v>
      </c>
      <c r="F796" s="2" t="s">
        <v>1784</v>
      </c>
      <c r="G796" s="2">
        <v>45</v>
      </c>
      <c r="H796" s="6">
        <v>4.8582217866859354E-3</v>
      </c>
      <c r="I796" s="3">
        <v>5</v>
      </c>
      <c r="J796" s="11" t="e">
        <f>AND(CCDATA[[#This Row],[Date]]&gt;='Dashboard Requirement hints'!#REF!,CCDATA[[#This Row],[Date]]&lt;'Dashboard Requirement hints'!#REF!+7)</f>
        <v>#REF!</v>
      </c>
      <c r="K796" s="1" t="b">
        <f>AND(CCDATA[[#This Row],[Date]]&gt;'Dashboard Requirement hints'!$I$11,CCDATA[[#This Row],[Date]]&lt;'Dashboard Requirement hints'!$I$11+7)</f>
        <v>0</v>
      </c>
    </row>
    <row r="797" spans="1:11" x14ac:dyDescent="0.25">
      <c r="A797" s="7" t="s">
        <v>983</v>
      </c>
      <c r="B797" s="4">
        <v>42387.428</v>
      </c>
      <c r="C797" s="5" t="s">
        <v>1787</v>
      </c>
      <c r="D797" s="2" t="s">
        <v>1783</v>
      </c>
      <c r="E797" s="2" t="s">
        <v>1784</v>
      </c>
      <c r="F797" s="2" t="s">
        <v>1784</v>
      </c>
      <c r="G797" s="2">
        <v>95</v>
      </c>
      <c r="H797" s="6">
        <v>1.578099916461305E-3</v>
      </c>
      <c r="I797" s="3">
        <v>1</v>
      </c>
      <c r="J797" s="11" t="e">
        <f>AND(CCDATA[[#This Row],[Date]]&gt;='Dashboard Requirement hints'!#REF!,CCDATA[[#This Row],[Date]]&lt;'Dashboard Requirement hints'!#REF!+7)</f>
        <v>#REF!</v>
      </c>
      <c r="K797" s="1" t="b">
        <f>AND(CCDATA[[#This Row],[Date]]&gt;'Dashboard Requirement hints'!$I$11,CCDATA[[#This Row],[Date]]&lt;'Dashboard Requirement hints'!$I$11+7)</f>
        <v>0</v>
      </c>
    </row>
    <row r="798" spans="1:11" x14ac:dyDescent="0.25">
      <c r="A798" s="7" t="s">
        <v>980</v>
      </c>
      <c r="B798" s="4">
        <v>42387.4</v>
      </c>
      <c r="C798" s="5" t="s">
        <v>1794</v>
      </c>
      <c r="D798" s="2" t="s">
        <v>1783</v>
      </c>
      <c r="E798" s="2" t="s">
        <v>1785</v>
      </c>
      <c r="F798" s="2" t="s">
        <v>1785</v>
      </c>
      <c r="G798" s="2" t="s">
        <v>1786</v>
      </c>
      <c r="H798" s="6" t="s">
        <v>1786</v>
      </c>
      <c r="I798" s="3" t="s">
        <v>1786</v>
      </c>
      <c r="J798" s="11" t="e">
        <f>AND(CCDATA[[#This Row],[Date]]&gt;='Dashboard Requirement hints'!#REF!,CCDATA[[#This Row],[Date]]&lt;'Dashboard Requirement hints'!#REF!+7)</f>
        <v>#REF!</v>
      </c>
      <c r="K798" s="1" t="b">
        <f>AND(CCDATA[[#This Row],[Date]]&gt;'Dashboard Requirement hints'!$I$11,CCDATA[[#This Row],[Date]]&lt;'Dashboard Requirement hints'!$I$11+7)</f>
        <v>0</v>
      </c>
    </row>
    <row r="799" spans="1:11" x14ac:dyDescent="0.25">
      <c r="A799" s="7" t="s">
        <v>981</v>
      </c>
      <c r="B799" s="4">
        <v>42387.4</v>
      </c>
      <c r="C799" s="5" t="s">
        <v>1793</v>
      </c>
      <c r="D799" s="2" t="s">
        <v>1782</v>
      </c>
      <c r="E799" s="2" t="s">
        <v>1784</v>
      </c>
      <c r="F799" s="2" t="s">
        <v>1784</v>
      </c>
      <c r="G799" s="2">
        <v>80</v>
      </c>
      <c r="H799" s="6">
        <v>4.8301782424575957E-3</v>
      </c>
      <c r="I799" s="3">
        <v>4</v>
      </c>
      <c r="J799" s="11" t="e">
        <f>AND(CCDATA[[#This Row],[Date]]&gt;='Dashboard Requirement hints'!#REF!,CCDATA[[#This Row],[Date]]&lt;'Dashboard Requirement hints'!#REF!+7)</f>
        <v>#REF!</v>
      </c>
      <c r="K799" s="1" t="b">
        <f>AND(CCDATA[[#This Row],[Date]]&gt;'Dashboard Requirement hints'!$I$11,CCDATA[[#This Row],[Date]]&lt;'Dashboard Requirement hints'!$I$11+7)</f>
        <v>0</v>
      </c>
    </row>
    <row r="800" spans="1:11" x14ac:dyDescent="0.25">
      <c r="A800" s="7" t="s">
        <v>978</v>
      </c>
      <c r="B800" s="4">
        <v>42387.396999999997</v>
      </c>
      <c r="C800" s="5" t="s">
        <v>1793</v>
      </c>
      <c r="D800" s="2" t="s">
        <v>1783</v>
      </c>
      <c r="E800" s="2" t="s">
        <v>1784</v>
      </c>
      <c r="F800" s="2" t="s">
        <v>1784</v>
      </c>
      <c r="G800" s="2">
        <v>113</v>
      </c>
      <c r="H800" s="6">
        <v>2.0938145187119682E-3</v>
      </c>
      <c r="I800" s="3">
        <v>5</v>
      </c>
      <c r="J800" s="11" t="e">
        <f>AND(CCDATA[[#This Row],[Date]]&gt;='Dashboard Requirement hints'!#REF!,CCDATA[[#This Row],[Date]]&lt;'Dashboard Requirement hints'!#REF!+7)</f>
        <v>#REF!</v>
      </c>
      <c r="K800" s="1" t="b">
        <f>AND(CCDATA[[#This Row],[Date]]&gt;'Dashboard Requirement hints'!$I$11,CCDATA[[#This Row],[Date]]&lt;'Dashboard Requirement hints'!$I$11+7)</f>
        <v>0</v>
      </c>
    </row>
    <row r="801" spans="1:11" x14ac:dyDescent="0.25">
      <c r="A801" s="7" t="s">
        <v>979</v>
      </c>
      <c r="B801" s="4">
        <v>42387.396999999997</v>
      </c>
      <c r="C801" s="5" t="s">
        <v>1793</v>
      </c>
      <c r="D801" s="2" t="s">
        <v>1780</v>
      </c>
      <c r="E801" s="2" t="s">
        <v>1785</v>
      </c>
      <c r="F801" s="2" t="s">
        <v>1785</v>
      </c>
      <c r="G801" s="2" t="s">
        <v>1786</v>
      </c>
      <c r="H801" s="6" t="s">
        <v>1786</v>
      </c>
      <c r="I801" s="3" t="s">
        <v>1786</v>
      </c>
      <c r="J801" s="11" t="e">
        <f>AND(CCDATA[[#This Row],[Date]]&gt;='Dashboard Requirement hints'!#REF!,CCDATA[[#This Row],[Date]]&lt;'Dashboard Requirement hints'!#REF!+7)</f>
        <v>#REF!</v>
      </c>
      <c r="K801" s="1" t="b">
        <f>AND(CCDATA[[#This Row],[Date]]&gt;'Dashboard Requirement hints'!$I$11,CCDATA[[#This Row],[Date]]&lt;'Dashboard Requirement hints'!$I$11+7)</f>
        <v>0</v>
      </c>
    </row>
    <row r="802" spans="1:11" x14ac:dyDescent="0.25">
      <c r="A802" s="7" t="s">
        <v>974</v>
      </c>
      <c r="B802" s="4">
        <v>42387.392</v>
      </c>
      <c r="C802" s="5" t="s">
        <v>1787</v>
      </c>
      <c r="D802" s="2" t="s">
        <v>1783</v>
      </c>
      <c r="E802" s="2" t="s">
        <v>1784</v>
      </c>
      <c r="F802" s="2" t="s">
        <v>1784</v>
      </c>
      <c r="G802" s="2">
        <v>53</v>
      </c>
      <c r="H802" s="6">
        <v>4.2401906086748809E-3</v>
      </c>
      <c r="I802" s="3">
        <v>4</v>
      </c>
      <c r="J802" s="11" t="e">
        <f>AND(CCDATA[[#This Row],[Date]]&gt;='Dashboard Requirement hints'!#REF!,CCDATA[[#This Row],[Date]]&lt;'Dashboard Requirement hints'!#REF!+7)</f>
        <v>#REF!</v>
      </c>
      <c r="K802" s="1" t="b">
        <f>AND(CCDATA[[#This Row],[Date]]&gt;'Dashboard Requirement hints'!$I$11,CCDATA[[#This Row],[Date]]&lt;'Dashboard Requirement hints'!$I$11+7)</f>
        <v>0</v>
      </c>
    </row>
    <row r="803" spans="1:11" x14ac:dyDescent="0.25">
      <c r="A803" s="7" t="s">
        <v>975</v>
      </c>
      <c r="B803" s="4">
        <v>42387.392</v>
      </c>
      <c r="C803" s="5" t="s">
        <v>1792</v>
      </c>
      <c r="D803" s="2" t="s">
        <v>1781</v>
      </c>
      <c r="E803" s="2" t="s">
        <v>1784</v>
      </c>
      <c r="F803" s="2" t="s">
        <v>1785</v>
      </c>
      <c r="G803" s="2">
        <v>27</v>
      </c>
      <c r="H803" s="6">
        <v>4.3293766726824733E-3</v>
      </c>
      <c r="I803" s="3">
        <v>5</v>
      </c>
      <c r="J803" s="11" t="e">
        <f>AND(CCDATA[[#This Row],[Date]]&gt;='Dashboard Requirement hints'!#REF!,CCDATA[[#This Row],[Date]]&lt;'Dashboard Requirement hints'!#REF!+7)</f>
        <v>#REF!</v>
      </c>
      <c r="K803" s="1" t="b">
        <f>AND(CCDATA[[#This Row],[Date]]&gt;'Dashboard Requirement hints'!$I$11,CCDATA[[#This Row],[Date]]&lt;'Dashboard Requirement hints'!$I$11+7)</f>
        <v>0</v>
      </c>
    </row>
    <row r="804" spans="1:11" x14ac:dyDescent="0.25">
      <c r="A804" s="7" t="s">
        <v>976</v>
      </c>
      <c r="B804" s="4">
        <v>42387.392</v>
      </c>
      <c r="C804" s="5" t="s">
        <v>1787</v>
      </c>
      <c r="D804" s="2" t="s">
        <v>1783</v>
      </c>
      <c r="E804" s="2" t="s">
        <v>1784</v>
      </c>
      <c r="F804" s="2" t="s">
        <v>1784</v>
      </c>
      <c r="G804" s="2">
        <v>30</v>
      </c>
      <c r="H804" s="6">
        <v>2.8149419252658618E-3</v>
      </c>
      <c r="I804" s="3">
        <v>3</v>
      </c>
      <c r="J804" s="11" t="e">
        <f>AND(CCDATA[[#This Row],[Date]]&gt;='Dashboard Requirement hints'!#REF!,CCDATA[[#This Row],[Date]]&lt;'Dashboard Requirement hints'!#REF!+7)</f>
        <v>#REF!</v>
      </c>
      <c r="K804" s="1" t="b">
        <f>AND(CCDATA[[#This Row],[Date]]&gt;'Dashboard Requirement hints'!$I$11,CCDATA[[#This Row],[Date]]&lt;'Dashboard Requirement hints'!$I$11+7)</f>
        <v>0</v>
      </c>
    </row>
    <row r="805" spans="1:11" x14ac:dyDescent="0.25">
      <c r="A805" s="7" t="s">
        <v>977</v>
      </c>
      <c r="B805" s="4">
        <v>42387.392</v>
      </c>
      <c r="C805" s="5" t="s">
        <v>1790</v>
      </c>
      <c r="D805" s="2" t="s">
        <v>1781</v>
      </c>
      <c r="E805" s="2" t="s">
        <v>1785</v>
      </c>
      <c r="F805" s="2" t="s">
        <v>1785</v>
      </c>
      <c r="G805" s="2" t="s">
        <v>1786</v>
      </c>
      <c r="H805" s="6" t="s">
        <v>1786</v>
      </c>
      <c r="I805" s="3" t="s">
        <v>1786</v>
      </c>
      <c r="J805" s="11" t="e">
        <f>AND(CCDATA[[#This Row],[Date]]&gt;='Dashboard Requirement hints'!#REF!,CCDATA[[#This Row],[Date]]&lt;'Dashboard Requirement hints'!#REF!+7)</f>
        <v>#REF!</v>
      </c>
      <c r="K805" s="1" t="b">
        <f>AND(CCDATA[[#This Row],[Date]]&gt;'Dashboard Requirement hints'!$I$11,CCDATA[[#This Row],[Date]]&lt;'Dashboard Requirement hints'!$I$11+7)</f>
        <v>0</v>
      </c>
    </row>
    <row r="806" spans="1:11" x14ac:dyDescent="0.25">
      <c r="A806" s="7" t="s">
        <v>972</v>
      </c>
      <c r="B806" s="4">
        <v>42386.745999999999</v>
      </c>
      <c r="C806" s="5" t="s">
        <v>1789</v>
      </c>
      <c r="D806" s="2" t="s">
        <v>1783</v>
      </c>
      <c r="E806" s="2" t="s">
        <v>1784</v>
      </c>
      <c r="F806" s="2" t="s">
        <v>1784</v>
      </c>
      <c r="G806" s="2">
        <v>60</v>
      </c>
      <c r="H806" s="6">
        <v>1.3915722061148634E-3</v>
      </c>
      <c r="I806" s="3">
        <v>5</v>
      </c>
      <c r="J806" s="11" t="e">
        <f>AND(CCDATA[[#This Row],[Date]]&gt;='Dashboard Requirement hints'!#REF!,CCDATA[[#This Row],[Date]]&lt;'Dashboard Requirement hints'!#REF!+7)</f>
        <v>#REF!</v>
      </c>
      <c r="K806" s="1" t="b">
        <f>AND(CCDATA[[#This Row],[Date]]&gt;'Dashboard Requirement hints'!$I$11,CCDATA[[#This Row],[Date]]&lt;'Dashboard Requirement hints'!$I$11+7)</f>
        <v>0</v>
      </c>
    </row>
    <row r="807" spans="1:11" x14ac:dyDescent="0.25">
      <c r="A807" s="7" t="s">
        <v>973</v>
      </c>
      <c r="B807" s="4">
        <v>42386.745999999999</v>
      </c>
      <c r="C807" s="5" t="s">
        <v>1793</v>
      </c>
      <c r="D807" s="2" t="s">
        <v>1782</v>
      </c>
      <c r="E807" s="2" t="s">
        <v>1784</v>
      </c>
      <c r="F807" s="2" t="s">
        <v>1784</v>
      </c>
      <c r="G807" s="2">
        <v>85</v>
      </c>
      <c r="H807" s="6">
        <v>3.8377795129510778E-3</v>
      </c>
      <c r="I807" s="3">
        <v>4</v>
      </c>
      <c r="J807" s="11" t="e">
        <f>AND(CCDATA[[#This Row],[Date]]&gt;='Dashboard Requirement hints'!#REF!,CCDATA[[#This Row],[Date]]&lt;'Dashboard Requirement hints'!#REF!+7)</f>
        <v>#REF!</v>
      </c>
      <c r="K807" s="1" t="b">
        <f>AND(CCDATA[[#This Row],[Date]]&gt;'Dashboard Requirement hints'!$I$11,CCDATA[[#This Row],[Date]]&lt;'Dashboard Requirement hints'!$I$11+7)</f>
        <v>0</v>
      </c>
    </row>
    <row r="808" spans="1:11" x14ac:dyDescent="0.25">
      <c r="A808" s="7" t="s">
        <v>970</v>
      </c>
      <c r="B808" s="4">
        <v>42386.722999999998</v>
      </c>
      <c r="C808" s="5" t="s">
        <v>1790</v>
      </c>
      <c r="D808" s="2" t="s">
        <v>1779</v>
      </c>
      <c r="E808" s="2" t="s">
        <v>1784</v>
      </c>
      <c r="F808" s="2" t="s">
        <v>1784</v>
      </c>
      <c r="G808" s="2">
        <v>48</v>
      </c>
      <c r="H808" s="6">
        <v>2.2353394477151673E-3</v>
      </c>
      <c r="I808" s="3">
        <v>3</v>
      </c>
      <c r="J808" s="11" t="e">
        <f>AND(CCDATA[[#This Row],[Date]]&gt;='Dashboard Requirement hints'!#REF!,CCDATA[[#This Row],[Date]]&lt;'Dashboard Requirement hints'!#REF!+7)</f>
        <v>#REF!</v>
      </c>
      <c r="K808" s="1" t="b">
        <f>AND(CCDATA[[#This Row],[Date]]&gt;'Dashboard Requirement hints'!$I$11,CCDATA[[#This Row],[Date]]&lt;'Dashboard Requirement hints'!$I$11+7)</f>
        <v>0</v>
      </c>
    </row>
    <row r="809" spans="1:11" x14ac:dyDescent="0.25">
      <c r="A809" s="7" t="s">
        <v>971</v>
      </c>
      <c r="B809" s="4">
        <v>42386.722999999998</v>
      </c>
      <c r="C809" s="5" t="s">
        <v>1792</v>
      </c>
      <c r="D809" s="2" t="s">
        <v>1781</v>
      </c>
      <c r="E809" s="2" t="s">
        <v>1784</v>
      </c>
      <c r="F809" s="2" t="s">
        <v>1784</v>
      </c>
      <c r="G809" s="2">
        <v>45</v>
      </c>
      <c r="H809" s="6">
        <v>1.140642309261586E-3</v>
      </c>
      <c r="I809" s="3">
        <v>3</v>
      </c>
      <c r="J809" s="11" t="e">
        <f>AND(CCDATA[[#This Row],[Date]]&gt;='Dashboard Requirement hints'!#REF!,CCDATA[[#This Row],[Date]]&lt;'Dashboard Requirement hints'!#REF!+7)</f>
        <v>#REF!</v>
      </c>
      <c r="K809" s="1" t="b">
        <f>AND(CCDATA[[#This Row],[Date]]&gt;'Dashboard Requirement hints'!$I$11,CCDATA[[#This Row],[Date]]&lt;'Dashboard Requirement hints'!$I$11+7)</f>
        <v>0</v>
      </c>
    </row>
    <row r="810" spans="1:11" x14ac:dyDescent="0.25">
      <c r="A810" s="7" t="s">
        <v>968</v>
      </c>
      <c r="B810" s="4">
        <v>42386.720000000001</v>
      </c>
      <c r="C810" s="5" t="s">
        <v>1789</v>
      </c>
      <c r="D810" s="2" t="s">
        <v>1782</v>
      </c>
      <c r="E810" s="2" t="s">
        <v>1785</v>
      </c>
      <c r="F810" s="2" t="s">
        <v>1785</v>
      </c>
      <c r="G810" s="2" t="s">
        <v>1786</v>
      </c>
      <c r="H810" s="6" t="s">
        <v>1786</v>
      </c>
      <c r="I810" s="3" t="s">
        <v>1786</v>
      </c>
      <c r="J810" s="11" t="e">
        <f>AND(CCDATA[[#This Row],[Date]]&gt;='Dashboard Requirement hints'!#REF!,CCDATA[[#This Row],[Date]]&lt;'Dashboard Requirement hints'!#REF!+7)</f>
        <v>#REF!</v>
      </c>
      <c r="K810" s="1" t="b">
        <f>AND(CCDATA[[#This Row],[Date]]&gt;'Dashboard Requirement hints'!$I$11,CCDATA[[#This Row],[Date]]&lt;'Dashboard Requirement hints'!$I$11+7)</f>
        <v>0</v>
      </c>
    </row>
    <row r="811" spans="1:11" x14ac:dyDescent="0.25">
      <c r="A811" s="7" t="s">
        <v>969</v>
      </c>
      <c r="B811" s="4">
        <v>42386.720000000001</v>
      </c>
      <c r="C811" s="5" t="s">
        <v>1794</v>
      </c>
      <c r="D811" s="2" t="s">
        <v>1783</v>
      </c>
      <c r="E811" s="2" t="s">
        <v>1784</v>
      </c>
      <c r="F811" s="2" t="s">
        <v>1785</v>
      </c>
      <c r="G811" s="2">
        <v>91</v>
      </c>
      <c r="H811" s="6">
        <v>2.8875877961882894E-3</v>
      </c>
      <c r="I811" s="3">
        <v>3</v>
      </c>
      <c r="J811" s="11" t="e">
        <f>AND(CCDATA[[#This Row],[Date]]&gt;='Dashboard Requirement hints'!#REF!,CCDATA[[#This Row],[Date]]&lt;'Dashboard Requirement hints'!#REF!+7)</f>
        <v>#REF!</v>
      </c>
      <c r="K811" s="1" t="b">
        <f>AND(CCDATA[[#This Row],[Date]]&gt;'Dashboard Requirement hints'!$I$11,CCDATA[[#This Row],[Date]]&lt;'Dashboard Requirement hints'!$I$11+7)</f>
        <v>0</v>
      </c>
    </row>
    <row r="812" spans="1:11" x14ac:dyDescent="0.25">
      <c r="A812" s="7" t="s">
        <v>966</v>
      </c>
      <c r="B812" s="4">
        <v>42386.713000000003</v>
      </c>
      <c r="C812" s="5" t="s">
        <v>1793</v>
      </c>
      <c r="D812" s="2" t="s">
        <v>1781</v>
      </c>
      <c r="E812" s="2" t="s">
        <v>1784</v>
      </c>
      <c r="F812" s="2" t="s">
        <v>1784</v>
      </c>
      <c r="G812" s="2">
        <v>44</v>
      </c>
      <c r="H812" s="6">
        <v>1.8564780038046701E-3</v>
      </c>
      <c r="I812" s="3">
        <v>2</v>
      </c>
      <c r="J812" s="11" t="e">
        <f>AND(CCDATA[[#This Row],[Date]]&gt;='Dashboard Requirement hints'!#REF!,CCDATA[[#This Row],[Date]]&lt;'Dashboard Requirement hints'!#REF!+7)</f>
        <v>#REF!</v>
      </c>
      <c r="K812" s="1" t="b">
        <f>AND(CCDATA[[#This Row],[Date]]&gt;'Dashboard Requirement hints'!$I$11,CCDATA[[#This Row],[Date]]&lt;'Dashboard Requirement hints'!$I$11+7)</f>
        <v>0</v>
      </c>
    </row>
    <row r="813" spans="1:11" x14ac:dyDescent="0.25">
      <c r="A813" s="7" t="s">
        <v>967</v>
      </c>
      <c r="B813" s="4">
        <v>42386.713000000003</v>
      </c>
      <c r="C813" s="5" t="s">
        <v>1794</v>
      </c>
      <c r="D813" s="2" t="s">
        <v>1783</v>
      </c>
      <c r="E813" s="2" t="s">
        <v>1784</v>
      </c>
      <c r="F813" s="2" t="s">
        <v>1784</v>
      </c>
      <c r="G813" s="2">
        <v>97</v>
      </c>
      <c r="H813" s="6">
        <v>4.6952443715787403E-3</v>
      </c>
      <c r="I813" s="3">
        <v>4</v>
      </c>
      <c r="J813" s="11" t="e">
        <f>AND(CCDATA[[#This Row],[Date]]&gt;='Dashboard Requirement hints'!#REF!,CCDATA[[#This Row],[Date]]&lt;'Dashboard Requirement hints'!#REF!+7)</f>
        <v>#REF!</v>
      </c>
      <c r="K813" s="1" t="b">
        <f>AND(CCDATA[[#This Row],[Date]]&gt;'Dashboard Requirement hints'!$I$11,CCDATA[[#This Row],[Date]]&lt;'Dashboard Requirement hints'!$I$11+7)</f>
        <v>0</v>
      </c>
    </row>
    <row r="814" spans="1:11" x14ac:dyDescent="0.25">
      <c r="A814" s="7" t="s">
        <v>964</v>
      </c>
      <c r="B814" s="4">
        <v>42386.686999999998</v>
      </c>
      <c r="C814" s="5" t="s">
        <v>1789</v>
      </c>
      <c r="D814" s="2" t="s">
        <v>1779</v>
      </c>
      <c r="E814" s="2" t="s">
        <v>1784</v>
      </c>
      <c r="F814" s="2" t="s">
        <v>1784</v>
      </c>
      <c r="G814" s="2">
        <v>14</v>
      </c>
      <c r="H814" s="6">
        <v>2.0786109417154771E-3</v>
      </c>
      <c r="I814" s="3">
        <v>4</v>
      </c>
      <c r="J814" s="11" t="e">
        <f>AND(CCDATA[[#This Row],[Date]]&gt;='Dashboard Requirement hints'!#REF!,CCDATA[[#This Row],[Date]]&lt;'Dashboard Requirement hints'!#REF!+7)</f>
        <v>#REF!</v>
      </c>
      <c r="K814" s="1" t="b">
        <f>AND(CCDATA[[#This Row],[Date]]&gt;'Dashboard Requirement hints'!$I$11,CCDATA[[#This Row],[Date]]&lt;'Dashboard Requirement hints'!$I$11+7)</f>
        <v>0</v>
      </c>
    </row>
    <row r="815" spans="1:11" x14ac:dyDescent="0.25">
      <c r="A815" s="7" t="s">
        <v>965</v>
      </c>
      <c r="B815" s="4">
        <v>42386.686999999998</v>
      </c>
      <c r="C815" s="5" t="s">
        <v>1788</v>
      </c>
      <c r="D815" s="2" t="s">
        <v>1779</v>
      </c>
      <c r="E815" s="2" t="s">
        <v>1785</v>
      </c>
      <c r="F815" s="2" t="s">
        <v>1785</v>
      </c>
      <c r="G815" s="2" t="s">
        <v>1786</v>
      </c>
      <c r="H815" s="6" t="s">
        <v>1786</v>
      </c>
      <c r="I815" s="3" t="s">
        <v>1786</v>
      </c>
      <c r="J815" s="11" t="e">
        <f>AND(CCDATA[[#This Row],[Date]]&gt;='Dashboard Requirement hints'!#REF!,CCDATA[[#This Row],[Date]]&lt;'Dashboard Requirement hints'!#REF!+7)</f>
        <v>#REF!</v>
      </c>
      <c r="K815" s="1" t="b">
        <f>AND(CCDATA[[#This Row],[Date]]&gt;'Dashboard Requirement hints'!$I$11,CCDATA[[#This Row],[Date]]&lt;'Dashboard Requirement hints'!$I$11+7)</f>
        <v>0</v>
      </c>
    </row>
    <row r="816" spans="1:11" x14ac:dyDescent="0.25">
      <c r="A816" s="7" t="s">
        <v>962</v>
      </c>
      <c r="B816" s="4">
        <v>42386.684000000001</v>
      </c>
      <c r="C816" s="5" t="s">
        <v>1787</v>
      </c>
      <c r="D816" s="2" t="s">
        <v>1782</v>
      </c>
      <c r="E816" s="2" t="s">
        <v>1784</v>
      </c>
      <c r="F816" s="2" t="s">
        <v>1784</v>
      </c>
      <c r="G816" s="2">
        <v>71</v>
      </c>
      <c r="H816" s="6">
        <v>3.9407591406352329E-3</v>
      </c>
      <c r="I816" s="3">
        <v>3</v>
      </c>
      <c r="J816" s="11" t="e">
        <f>AND(CCDATA[[#This Row],[Date]]&gt;='Dashboard Requirement hints'!#REF!,CCDATA[[#This Row],[Date]]&lt;'Dashboard Requirement hints'!#REF!+7)</f>
        <v>#REF!</v>
      </c>
      <c r="K816" s="1" t="b">
        <f>AND(CCDATA[[#This Row],[Date]]&gt;'Dashboard Requirement hints'!$I$11,CCDATA[[#This Row],[Date]]&lt;'Dashboard Requirement hints'!$I$11+7)</f>
        <v>0</v>
      </c>
    </row>
    <row r="817" spans="1:11" x14ac:dyDescent="0.25">
      <c r="A817" s="7" t="s">
        <v>963</v>
      </c>
      <c r="B817" s="4">
        <v>42386.684000000001</v>
      </c>
      <c r="C817" s="5" t="s">
        <v>1788</v>
      </c>
      <c r="D817" s="2" t="s">
        <v>1780</v>
      </c>
      <c r="E817" s="2" t="s">
        <v>1784</v>
      </c>
      <c r="F817" s="2" t="s">
        <v>1784</v>
      </c>
      <c r="G817" s="2">
        <v>44</v>
      </c>
      <c r="H817" s="6">
        <v>2.8536663955123294E-3</v>
      </c>
      <c r="I817" s="3">
        <v>4</v>
      </c>
      <c r="J817" s="11" t="e">
        <f>AND(CCDATA[[#This Row],[Date]]&gt;='Dashboard Requirement hints'!#REF!,CCDATA[[#This Row],[Date]]&lt;'Dashboard Requirement hints'!#REF!+7)</f>
        <v>#REF!</v>
      </c>
      <c r="K817" s="1" t="b">
        <f>AND(CCDATA[[#This Row],[Date]]&gt;'Dashboard Requirement hints'!$I$11,CCDATA[[#This Row],[Date]]&lt;'Dashboard Requirement hints'!$I$11+7)</f>
        <v>0</v>
      </c>
    </row>
    <row r="818" spans="1:11" x14ac:dyDescent="0.25">
      <c r="A818" s="7" t="s">
        <v>960</v>
      </c>
      <c r="B818" s="4">
        <v>42386.682000000001</v>
      </c>
      <c r="C818" s="5" t="s">
        <v>1791</v>
      </c>
      <c r="D818" s="2" t="s">
        <v>1780</v>
      </c>
      <c r="E818" s="2" t="s">
        <v>1784</v>
      </c>
      <c r="F818" s="2" t="s">
        <v>1784</v>
      </c>
      <c r="G818" s="2">
        <v>47</v>
      </c>
      <c r="H818" s="6">
        <v>2.8709466531917165E-3</v>
      </c>
      <c r="I818" s="3">
        <v>4</v>
      </c>
      <c r="J818" s="11" t="e">
        <f>AND(CCDATA[[#This Row],[Date]]&gt;='Dashboard Requirement hints'!#REF!,CCDATA[[#This Row],[Date]]&lt;'Dashboard Requirement hints'!#REF!+7)</f>
        <v>#REF!</v>
      </c>
      <c r="K818" s="1" t="b">
        <f>AND(CCDATA[[#This Row],[Date]]&gt;'Dashboard Requirement hints'!$I$11,CCDATA[[#This Row],[Date]]&lt;'Dashboard Requirement hints'!$I$11+7)</f>
        <v>0</v>
      </c>
    </row>
    <row r="819" spans="1:11" x14ac:dyDescent="0.25">
      <c r="A819" s="7" t="s">
        <v>961</v>
      </c>
      <c r="B819" s="4">
        <v>42386.682000000001</v>
      </c>
      <c r="C819" s="5" t="s">
        <v>1791</v>
      </c>
      <c r="D819" s="2" t="s">
        <v>1779</v>
      </c>
      <c r="E819" s="2" t="s">
        <v>1784</v>
      </c>
      <c r="F819" s="2" t="s">
        <v>1784</v>
      </c>
      <c r="G819" s="2">
        <v>101</v>
      </c>
      <c r="H819" s="6">
        <v>3.698982056103139E-3</v>
      </c>
      <c r="I819" s="3">
        <v>2</v>
      </c>
      <c r="J819" s="11" t="e">
        <f>AND(CCDATA[[#This Row],[Date]]&gt;='Dashboard Requirement hints'!#REF!,CCDATA[[#This Row],[Date]]&lt;'Dashboard Requirement hints'!#REF!+7)</f>
        <v>#REF!</v>
      </c>
      <c r="K819" s="1" t="b">
        <f>AND(CCDATA[[#This Row],[Date]]&gt;'Dashboard Requirement hints'!$I$11,CCDATA[[#This Row],[Date]]&lt;'Dashboard Requirement hints'!$I$11+7)</f>
        <v>0</v>
      </c>
    </row>
    <row r="820" spans="1:11" x14ac:dyDescent="0.25">
      <c r="A820" s="7" t="s">
        <v>958</v>
      </c>
      <c r="B820" s="4">
        <v>42386.64</v>
      </c>
      <c r="C820" s="5" t="s">
        <v>1787</v>
      </c>
      <c r="D820" s="2" t="s">
        <v>1781</v>
      </c>
      <c r="E820" s="2" t="s">
        <v>1784</v>
      </c>
      <c r="F820" s="2" t="s">
        <v>1784</v>
      </c>
      <c r="G820" s="2">
        <v>18</v>
      </c>
      <c r="H820" s="6">
        <v>5.376157342451848E-4</v>
      </c>
      <c r="I820" s="3">
        <v>1</v>
      </c>
      <c r="J820" s="11" t="e">
        <f>AND(CCDATA[[#This Row],[Date]]&gt;='Dashboard Requirement hints'!#REF!,CCDATA[[#This Row],[Date]]&lt;'Dashboard Requirement hints'!#REF!+7)</f>
        <v>#REF!</v>
      </c>
      <c r="K820" s="1" t="b">
        <f>AND(CCDATA[[#This Row],[Date]]&gt;'Dashboard Requirement hints'!$I$11,CCDATA[[#This Row],[Date]]&lt;'Dashboard Requirement hints'!$I$11+7)</f>
        <v>0</v>
      </c>
    </row>
    <row r="821" spans="1:11" x14ac:dyDescent="0.25">
      <c r="A821" s="7" t="s">
        <v>959</v>
      </c>
      <c r="B821" s="4">
        <v>42386.64</v>
      </c>
      <c r="C821" s="5" t="s">
        <v>1792</v>
      </c>
      <c r="D821" s="2" t="s">
        <v>1783</v>
      </c>
      <c r="E821" s="2" t="s">
        <v>1784</v>
      </c>
      <c r="F821" s="2" t="s">
        <v>1784</v>
      </c>
      <c r="G821" s="2">
        <v>80</v>
      </c>
      <c r="H821" s="6">
        <v>8.8045244695850351E-4</v>
      </c>
      <c r="I821" s="3">
        <v>3</v>
      </c>
      <c r="J821" s="11" t="e">
        <f>AND(CCDATA[[#This Row],[Date]]&gt;='Dashboard Requirement hints'!#REF!,CCDATA[[#This Row],[Date]]&lt;'Dashboard Requirement hints'!#REF!+7)</f>
        <v>#REF!</v>
      </c>
      <c r="K821" s="1" t="b">
        <f>AND(CCDATA[[#This Row],[Date]]&gt;'Dashboard Requirement hints'!$I$11,CCDATA[[#This Row],[Date]]&lt;'Dashboard Requirement hints'!$I$11+7)</f>
        <v>0</v>
      </c>
    </row>
    <row r="822" spans="1:11" x14ac:dyDescent="0.25">
      <c r="A822" s="7" t="s">
        <v>956</v>
      </c>
      <c r="B822" s="4">
        <v>42386.625999999997</v>
      </c>
      <c r="C822" s="5" t="s">
        <v>1790</v>
      </c>
      <c r="D822" s="2" t="s">
        <v>1779</v>
      </c>
      <c r="E822" s="2" t="s">
        <v>1784</v>
      </c>
      <c r="F822" s="2" t="s">
        <v>1784</v>
      </c>
      <c r="G822" s="2">
        <v>53</v>
      </c>
      <c r="H822" s="6">
        <v>3.6013793840287099E-3</v>
      </c>
      <c r="I822" s="3">
        <v>2</v>
      </c>
      <c r="J822" s="11" t="e">
        <f>AND(CCDATA[[#This Row],[Date]]&gt;='Dashboard Requirement hints'!#REF!,CCDATA[[#This Row],[Date]]&lt;'Dashboard Requirement hints'!#REF!+7)</f>
        <v>#REF!</v>
      </c>
      <c r="K822" s="1" t="b">
        <f>AND(CCDATA[[#This Row],[Date]]&gt;'Dashboard Requirement hints'!$I$11,CCDATA[[#This Row],[Date]]&lt;'Dashboard Requirement hints'!$I$11+7)</f>
        <v>0</v>
      </c>
    </row>
    <row r="823" spans="1:11" x14ac:dyDescent="0.25">
      <c r="A823" s="7" t="s">
        <v>957</v>
      </c>
      <c r="B823" s="4">
        <v>42386.625999999997</v>
      </c>
      <c r="C823" s="5" t="s">
        <v>1794</v>
      </c>
      <c r="D823" s="2" t="s">
        <v>1783</v>
      </c>
      <c r="E823" s="2" t="s">
        <v>1784</v>
      </c>
      <c r="F823" s="2" t="s">
        <v>1784</v>
      </c>
      <c r="G823" s="2">
        <v>61</v>
      </c>
      <c r="H823" s="6">
        <v>4.3426529066439634E-4</v>
      </c>
      <c r="I823" s="3">
        <v>5</v>
      </c>
      <c r="J823" s="11" t="e">
        <f>AND(CCDATA[[#This Row],[Date]]&gt;='Dashboard Requirement hints'!#REF!,CCDATA[[#This Row],[Date]]&lt;'Dashboard Requirement hints'!#REF!+7)</f>
        <v>#REF!</v>
      </c>
      <c r="K823" s="1" t="b">
        <f>AND(CCDATA[[#This Row],[Date]]&gt;'Dashboard Requirement hints'!$I$11,CCDATA[[#This Row],[Date]]&lt;'Dashboard Requirement hints'!$I$11+7)</f>
        <v>0</v>
      </c>
    </row>
    <row r="824" spans="1:11" x14ac:dyDescent="0.25">
      <c r="A824" s="7" t="s">
        <v>954</v>
      </c>
      <c r="B824" s="4">
        <v>42386.625</v>
      </c>
      <c r="C824" s="5" t="s">
        <v>1792</v>
      </c>
      <c r="D824" s="2" t="s">
        <v>1782</v>
      </c>
      <c r="E824" s="2" t="s">
        <v>1785</v>
      </c>
      <c r="F824" s="2" t="s">
        <v>1785</v>
      </c>
      <c r="G824" s="2" t="s">
        <v>1786</v>
      </c>
      <c r="H824" s="6" t="s">
        <v>1786</v>
      </c>
      <c r="I824" s="3" t="s">
        <v>1786</v>
      </c>
      <c r="J824" s="11" t="e">
        <f>AND(CCDATA[[#This Row],[Date]]&gt;='Dashboard Requirement hints'!#REF!,CCDATA[[#This Row],[Date]]&lt;'Dashboard Requirement hints'!#REF!+7)</f>
        <v>#REF!</v>
      </c>
      <c r="K824" s="1" t="b">
        <f>AND(CCDATA[[#This Row],[Date]]&gt;'Dashboard Requirement hints'!$I$11,CCDATA[[#This Row],[Date]]&lt;'Dashboard Requirement hints'!$I$11+7)</f>
        <v>0</v>
      </c>
    </row>
    <row r="825" spans="1:11" x14ac:dyDescent="0.25">
      <c r="A825" s="7" t="s">
        <v>955</v>
      </c>
      <c r="B825" s="4">
        <v>42386.625</v>
      </c>
      <c r="C825" s="5" t="s">
        <v>1790</v>
      </c>
      <c r="D825" s="2" t="s">
        <v>1782</v>
      </c>
      <c r="E825" s="2" t="s">
        <v>1784</v>
      </c>
      <c r="F825" s="2" t="s">
        <v>1784</v>
      </c>
      <c r="G825" s="2">
        <v>124</v>
      </c>
      <c r="H825" s="6">
        <v>4.3743043714674417E-3</v>
      </c>
      <c r="I825" s="3">
        <v>4</v>
      </c>
      <c r="J825" s="11" t="e">
        <f>AND(CCDATA[[#This Row],[Date]]&gt;='Dashboard Requirement hints'!#REF!,CCDATA[[#This Row],[Date]]&lt;'Dashboard Requirement hints'!#REF!+7)</f>
        <v>#REF!</v>
      </c>
      <c r="K825" s="1" t="b">
        <f>AND(CCDATA[[#This Row],[Date]]&gt;'Dashboard Requirement hints'!$I$11,CCDATA[[#This Row],[Date]]&lt;'Dashboard Requirement hints'!$I$11+7)</f>
        <v>0</v>
      </c>
    </row>
    <row r="826" spans="1:11" x14ac:dyDescent="0.25">
      <c r="A826" s="7" t="s">
        <v>952</v>
      </c>
      <c r="B826" s="4">
        <v>42386.605000000003</v>
      </c>
      <c r="C826" s="5" t="s">
        <v>1790</v>
      </c>
      <c r="D826" s="2" t="s">
        <v>1780</v>
      </c>
      <c r="E826" s="2" t="s">
        <v>1784</v>
      </c>
      <c r="F826" s="2" t="s">
        <v>1784</v>
      </c>
      <c r="G826" s="2">
        <v>19</v>
      </c>
      <c r="H826" s="6">
        <v>9.3813583500552619E-4</v>
      </c>
      <c r="I826" s="3">
        <v>5</v>
      </c>
      <c r="J826" s="11" t="e">
        <f>AND(CCDATA[[#This Row],[Date]]&gt;='Dashboard Requirement hints'!#REF!,CCDATA[[#This Row],[Date]]&lt;'Dashboard Requirement hints'!#REF!+7)</f>
        <v>#REF!</v>
      </c>
      <c r="K826" s="1" t="b">
        <f>AND(CCDATA[[#This Row],[Date]]&gt;'Dashboard Requirement hints'!$I$11,CCDATA[[#This Row],[Date]]&lt;'Dashboard Requirement hints'!$I$11+7)</f>
        <v>0</v>
      </c>
    </row>
    <row r="827" spans="1:11" x14ac:dyDescent="0.25">
      <c r="A827" s="7" t="s">
        <v>953</v>
      </c>
      <c r="B827" s="4">
        <v>42386.605000000003</v>
      </c>
      <c r="C827" s="5" t="s">
        <v>1791</v>
      </c>
      <c r="D827" s="2" t="s">
        <v>1781</v>
      </c>
      <c r="E827" s="2" t="s">
        <v>1785</v>
      </c>
      <c r="F827" s="2" t="s">
        <v>1785</v>
      </c>
      <c r="G827" s="2" t="s">
        <v>1786</v>
      </c>
      <c r="H827" s="6" t="s">
        <v>1786</v>
      </c>
      <c r="I827" s="3" t="s">
        <v>1786</v>
      </c>
      <c r="J827" s="11" t="e">
        <f>AND(CCDATA[[#This Row],[Date]]&gt;='Dashboard Requirement hints'!#REF!,CCDATA[[#This Row],[Date]]&lt;'Dashboard Requirement hints'!#REF!+7)</f>
        <v>#REF!</v>
      </c>
      <c r="K827" s="1" t="b">
        <f>AND(CCDATA[[#This Row],[Date]]&gt;'Dashboard Requirement hints'!$I$11,CCDATA[[#This Row],[Date]]&lt;'Dashboard Requirement hints'!$I$11+7)</f>
        <v>0</v>
      </c>
    </row>
    <row r="828" spans="1:11" x14ac:dyDescent="0.25">
      <c r="A828" s="7" t="s">
        <v>950</v>
      </c>
      <c r="B828" s="4">
        <v>42386.603000000003</v>
      </c>
      <c r="C828" s="5" t="s">
        <v>1794</v>
      </c>
      <c r="D828" s="2" t="s">
        <v>1779</v>
      </c>
      <c r="E828" s="2" t="s">
        <v>1784</v>
      </c>
      <c r="F828" s="2" t="s">
        <v>1784</v>
      </c>
      <c r="G828" s="2">
        <v>97</v>
      </c>
      <c r="H828" s="6">
        <v>1.7940392999071097E-3</v>
      </c>
      <c r="I828" s="3">
        <v>5</v>
      </c>
      <c r="J828" s="11" t="e">
        <f>AND(CCDATA[[#This Row],[Date]]&gt;='Dashboard Requirement hints'!#REF!,CCDATA[[#This Row],[Date]]&lt;'Dashboard Requirement hints'!#REF!+7)</f>
        <v>#REF!</v>
      </c>
      <c r="K828" s="1" t="b">
        <f>AND(CCDATA[[#This Row],[Date]]&gt;'Dashboard Requirement hints'!$I$11,CCDATA[[#This Row],[Date]]&lt;'Dashboard Requirement hints'!$I$11+7)</f>
        <v>0</v>
      </c>
    </row>
    <row r="829" spans="1:11" x14ac:dyDescent="0.25">
      <c r="A829" s="7" t="s">
        <v>951</v>
      </c>
      <c r="B829" s="4">
        <v>42386.603000000003</v>
      </c>
      <c r="C829" s="5" t="s">
        <v>1789</v>
      </c>
      <c r="D829" s="2" t="s">
        <v>1782</v>
      </c>
      <c r="E829" s="2" t="s">
        <v>1784</v>
      </c>
      <c r="F829" s="2" t="s">
        <v>1784</v>
      </c>
      <c r="G829" s="2">
        <v>118</v>
      </c>
      <c r="H829" s="6">
        <v>5.9775892228111605E-4</v>
      </c>
      <c r="I829" s="3">
        <v>4</v>
      </c>
      <c r="J829" s="11" t="e">
        <f>AND(CCDATA[[#This Row],[Date]]&gt;='Dashboard Requirement hints'!#REF!,CCDATA[[#This Row],[Date]]&lt;'Dashboard Requirement hints'!#REF!+7)</f>
        <v>#REF!</v>
      </c>
      <c r="K829" s="1" t="b">
        <f>AND(CCDATA[[#This Row],[Date]]&gt;'Dashboard Requirement hints'!$I$11,CCDATA[[#This Row],[Date]]&lt;'Dashboard Requirement hints'!$I$11+7)</f>
        <v>0</v>
      </c>
    </row>
    <row r="830" spans="1:11" x14ac:dyDescent="0.25">
      <c r="A830" s="7" t="s">
        <v>948</v>
      </c>
      <c r="B830" s="4">
        <v>42386.595999999998</v>
      </c>
      <c r="C830" s="5" t="s">
        <v>1794</v>
      </c>
      <c r="D830" s="2" t="s">
        <v>1782</v>
      </c>
      <c r="E830" s="2" t="s">
        <v>1785</v>
      </c>
      <c r="F830" s="2" t="s">
        <v>1785</v>
      </c>
      <c r="G830" s="2" t="s">
        <v>1786</v>
      </c>
      <c r="H830" s="6" t="s">
        <v>1786</v>
      </c>
      <c r="I830" s="3" t="s">
        <v>1786</v>
      </c>
      <c r="J830" s="11" t="e">
        <f>AND(CCDATA[[#This Row],[Date]]&gt;='Dashboard Requirement hints'!#REF!,CCDATA[[#This Row],[Date]]&lt;'Dashboard Requirement hints'!#REF!+7)</f>
        <v>#REF!</v>
      </c>
      <c r="K830" s="1" t="b">
        <f>AND(CCDATA[[#This Row],[Date]]&gt;'Dashboard Requirement hints'!$I$11,CCDATA[[#This Row],[Date]]&lt;'Dashboard Requirement hints'!$I$11+7)</f>
        <v>0</v>
      </c>
    </row>
    <row r="831" spans="1:11" x14ac:dyDescent="0.25">
      <c r="A831" s="7" t="s">
        <v>949</v>
      </c>
      <c r="B831" s="4">
        <v>42386.595999999998</v>
      </c>
      <c r="C831" s="5" t="s">
        <v>1793</v>
      </c>
      <c r="D831" s="2" t="s">
        <v>1779</v>
      </c>
      <c r="E831" s="2" t="s">
        <v>1784</v>
      </c>
      <c r="F831" s="2" t="s">
        <v>1784</v>
      </c>
      <c r="G831" s="2">
        <v>60</v>
      </c>
      <c r="H831" s="6">
        <v>1.36211986229068E-3</v>
      </c>
      <c r="I831" s="3">
        <v>4</v>
      </c>
      <c r="J831" s="11" t="e">
        <f>AND(CCDATA[[#This Row],[Date]]&gt;='Dashboard Requirement hints'!#REF!,CCDATA[[#This Row],[Date]]&lt;'Dashboard Requirement hints'!#REF!+7)</f>
        <v>#REF!</v>
      </c>
      <c r="K831" s="1" t="b">
        <f>AND(CCDATA[[#This Row],[Date]]&gt;'Dashboard Requirement hints'!$I$11,CCDATA[[#This Row],[Date]]&lt;'Dashboard Requirement hints'!$I$11+7)</f>
        <v>0</v>
      </c>
    </row>
    <row r="832" spans="1:11" x14ac:dyDescent="0.25">
      <c r="A832" s="7" t="s">
        <v>946</v>
      </c>
      <c r="B832" s="4">
        <v>42386.584000000003</v>
      </c>
      <c r="C832" s="5" t="s">
        <v>1788</v>
      </c>
      <c r="D832" s="2" t="s">
        <v>1779</v>
      </c>
      <c r="E832" s="2" t="s">
        <v>1784</v>
      </c>
      <c r="F832" s="2" t="s">
        <v>1784</v>
      </c>
      <c r="G832" s="2">
        <v>22</v>
      </c>
      <c r="H832" s="6">
        <v>3.3920421239150974E-3</v>
      </c>
      <c r="I832" s="3">
        <v>5</v>
      </c>
      <c r="J832" s="11" t="e">
        <f>AND(CCDATA[[#This Row],[Date]]&gt;='Dashboard Requirement hints'!#REF!,CCDATA[[#This Row],[Date]]&lt;'Dashboard Requirement hints'!#REF!+7)</f>
        <v>#REF!</v>
      </c>
      <c r="K832" s="1" t="b">
        <f>AND(CCDATA[[#This Row],[Date]]&gt;'Dashboard Requirement hints'!$I$11,CCDATA[[#This Row],[Date]]&lt;'Dashboard Requirement hints'!$I$11+7)</f>
        <v>0</v>
      </c>
    </row>
    <row r="833" spans="1:11" x14ac:dyDescent="0.25">
      <c r="A833" s="7" t="s">
        <v>947</v>
      </c>
      <c r="B833" s="4">
        <v>42386.584000000003</v>
      </c>
      <c r="C833" s="5" t="s">
        <v>1794</v>
      </c>
      <c r="D833" s="2" t="s">
        <v>1782</v>
      </c>
      <c r="E833" s="2" t="s">
        <v>1784</v>
      </c>
      <c r="F833" s="2" t="s">
        <v>1785</v>
      </c>
      <c r="G833" s="2">
        <v>113</v>
      </c>
      <c r="H833" s="6">
        <v>1.9091296181626368E-3</v>
      </c>
      <c r="I833" s="3">
        <v>2</v>
      </c>
      <c r="J833" s="11" t="e">
        <f>AND(CCDATA[[#This Row],[Date]]&gt;='Dashboard Requirement hints'!#REF!,CCDATA[[#This Row],[Date]]&lt;'Dashboard Requirement hints'!#REF!+7)</f>
        <v>#REF!</v>
      </c>
      <c r="K833" s="1" t="b">
        <f>AND(CCDATA[[#This Row],[Date]]&gt;'Dashboard Requirement hints'!$I$11,CCDATA[[#This Row],[Date]]&lt;'Dashboard Requirement hints'!$I$11+7)</f>
        <v>0</v>
      </c>
    </row>
    <row r="834" spans="1:11" x14ac:dyDescent="0.25">
      <c r="A834" s="7" t="s">
        <v>944</v>
      </c>
      <c r="B834" s="4">
        <v>42386.578999999998</v>
      </c>
      <c r="C834" s="5" t="s">
        <v>1787</v>
      </c>
      <c r="D834" s="2" t="s">
        <v>1781</v>
      </c>
      <c r="E834" s="2" t="s">
        <v>1784</v>
      </c>
      <c r="F834" s="2" t="s">
        <v>1784</v>
      </c>
      <c r="G834" s="2">
        <v>120</v>
      </c>
      <c r="H834" s="6">
        <v>1.6215794427647189E-3</v>
      </c>
      <c r="I834" s="3">
        <v>4</v>
      </c>
      <c r="J834" s="11" t="e">
        <f>AND(CCDATA[[#This Row],[Date]]&gt;='Dashboard Requirement hints'!#REF!,CCDATA[[#This Row],[Date]]&lt;'Dashboard Requirement hints'!#REF!+7)</f>
        <v>#REF!</v>
      </c>
      <c r="K834" s="1" t="b">
        <f>AND(CCDATA[[#This Row],[Date]]&gt;'Dashboard Requirement hints'!$I$11,CCDATA[[#This Row],[Date]]&lt;'Dashboard Requirement hints'!$I$11+7)</f>
        <v>0</v>
      </c>
    </row>
    <row r="835" spans="1:11" x14ac:dyDescent="0.25">
      <c r="A835" s="7" t="s">
        <v>945</v>
      </c>
      <c r="B835" s="4">
        <v>42386.578999999998</v>
      </c>
      <c r="C835" s="5" t="s">
        <v>1789</v>
      </c>
      <c r="D835" s="2" t="s">
        <v>1780</v>
      </c>
      <c r="E835" s="2" t="s">
        <v>1784</v>
      </c>
      <c r="F835" s="2" t="s">
        <v>1784</v>
      </c>
      <c r="G835" s="2">
        <v>91</v>
      </c>
      <c r="H835" s="6">
        <v>5.217822768935898E-4</v>
      </c>
      <c r="I835" s="3">
        <v>5</v>
      </c>
      <c r="J835" s="11" t="e">
        <f>AND(CCDATA[[#This Row],[Date]]&gt;='Dashboard Requirement hints'!#REF!,CCDATA[[#This Row],[Date]]&lt;'Dashboard Requirement hints'!#REF!+7)</f>
        <v>#REF!</v>
      </c>
      <c r="K835" s="1" t="b">
        <f>AND(CCDATA[[#This Row],[Date]]&gt;'Dashboard Requirement hints'!$I$11,CCDATA[[#This Row],[Date]]&lt;'Dashboard Requirement hints'!$I$11+7)</f>
        <v>0</v>
      </c>
    </row>
    <row r="836" spans="1:11" x14ac:dyDescent="0.25">
      <c r="A836" s="7" t="s">
        <v>942</v>
      </c>
      <c r="B836" s="4">
        <v>42386.567000000003</v>
      </c>
      <c r="C836" s="5" t="s">
        <v>1794</v>
      </c>
      <c r="D836" s="2" t="s">
        <v>1781</v>
      </c>
      <c r="E836" s="2" t="s">
        <v>1784</v>
      </c>
      <c r="F836" s="2" t="s">
        <v>1784</v>
      </c>
      <c r="G836" s="2">
        <v>67</v>
      </c>
      <c r="H836" s="6">
        <v>1.279179541842549E-3</v>
      </c>
      <c r="I836" s="3">
        <v>3</v>
      </c>
      <c r="J836" s="11" t="e">
        <f>AND(CCDATA[[#This Row],[Date]]&gt;='Dashboard Requirement hints'!#REF!,CCDATA[[#This Row],[Date]]&lt;'Dashboard Requirement hints'!#REF!+7)</f>
        <v>#REF!</v>
      </c>
      <c r="K836" s="1" t="b">
        <f>AND(CCDATA[[#This Row],[Date]]&gt;'Dashboard Requirement hints'!$I$11,CCDATA[[#This Row],[Date]]&lt;'Dashboard Requirement hints'!$I$11+7)</f>
        <v>0</v>
      </c>
    </row>
    <row r="837" spans="1:11" x14ac:dyDescent="0.25">
      <c r="A837" s="7" t="s">
        <v>943</v>
      </c>
      <c r="B837" s="4">
        <v>42386.567000000003</v>
      </c>
      <c r="C837" s="5" t="s">
        <v>1791</v>
      </c>
      <c r="D837" s="2" t="s">
        <v>1781</v>
      </c>
      <c r="E837" s="2" t="s">
        <v>1784</v>
      </c>
      <c r="F837" s="2" t="s">
        <v>1784</v>
      </c>
      <c r="G837" s="2">
        <v>98</v>
      </c>
      <c r="H837" s="6">
        <v>8.7641811096006623E-4</v>
      </c>
      <c r="I837" s="3">
        <v>5</v>
      </c>
      <c r="J837" s="11" t="e">
        <f>AND(CCDATA[[#This Row],[Date]]&gt;='Dashboard Requirement hints'!#REF!,CCDATA[[#This Row],[Date]]&lt;'Dashboard Requirement hints'!#REF!+7)</f>
        <v>#REF!</v>
      </c>
      <c r="K837" s="1" t="b">
        <f>AND(CCDATA[[#This Row],[Date]]&gt;'Dashboard Requirement hints'!$I$11,CCDATA[[#This Row],[Date]]&lt;'Dashboard Requirement hints'!$I$11+7)</f>
        <v>0</v>
      </c>
    </row>
    <row r="838" spans="1:11" x14ac:dyDescent="0.25">
      <c r="A838" s="7" t="s">
        <v>940</v>
      </c>
      <c r="B838" s="4">
        <v>42386.563000000002</v>
      </c>
      <c r="C838" s="5" t="s">
        <v>1788</v>
      </c>
      <c r="D838" s="2" t="s">
        <v>1781</v>
      </c>
      <c r="E838" s="2" t="s">
        <v>1784</v>
      </c>
      <c r="F838" s="2" t="s">
        <v>1784</v>
      </c>
      <c r="G838" s="2">
        <v>106</v>
      </c>
      <c r="H838" s="6">
        <v>1.9297344981735538E-3</v>
      </c>
      <c r="I838" s="3">
        <v>5</v>
      </c>
      <c r="J838" s="11" t="e">
        <f>AND(CCDATA[[#This Row],[Date]]&gt;='Dashboard Requirement hints'!#REF!,CCDATA[[#This Row],[Date]]&lt;'Dashboard Requirement hints'!#REF!+7)</f>
        <v>#REF!</v>
      </c>
      <c r="K838" s="1" t="b">
        <f>AND(CCDATA[[#This Row],[Date]]&gt;'Dashboard Requirement hints'!$I$11,CCDATA[[#This Row],[Date]]&lt;'Dashboard Requirement hints'!$I$11+7)</f>
        <v>0</v>
      </c>
    </row>
    <row r="839" spans="1:11" x14ac:dyDescent="0.25">
      <c r="A839" s="7" t="s">
        <v>941</v>
      </c>
      <c r="B839" s="4">
        <v>42386.563000000002</v>
      </c>
      <c r="C839" s="5" t="s">
        <v>1794</v>
      </c>
      <c r="D839" s="2" t="s">
        <v>1779</v>
      </c>
      <c r="E839" s="2" t="s">
        <v>1784</v>
      </c>
      <c r="F839" s="2" t="s">
        <v>1784</v>
      </c>
      <c r="G839" s="2">
        <v>97</v>
      </c>
      <c r="H839" s="6">
        <v>1.8416202554519066E-3</v>
      </c>
      <c r="I839" s="3">
        <v>2</v>
      </c>
      <c r="J839" s="11" t="e">
        <f>AND(CCDATA[[#This Row],[Date]]&gt;='Dashboard Requirement hints'!#REF!,CCDATA[[#This Row],[Date]]&lt;'Dashboard Requirement hints'!#REF!+7)</f>
        <v>#REF!</v>
      </c>
      <c r="K839" s="1" t="b">
        <f>AND(CCDATA[[#This Row],[Date]]&gt;'Dashboard Requirement hints'!$I$11,CCDATA[[#This Row],[Date]]&lt;'Dashboard Requirement hints'!$I$11+7)</f>
        <v>0</v>
      </c>
    </row>
    <row r="840" spans="1:11" x14ac:dyDescent="0.25">
      <c r="A840" s="7" t="s">
        <v>938</v>
      </c>
      <c r="B840" s="4">
        <v>42386.561999999998</v>
      </c>
      <c r="C840" s="5" t="s">
        <v>1787</v>
      </c>
      <c r="D840" s="2" t="s">
        <v>1780</v>
      </c>
      <c r="E840" s="2" t="s">
        <v>1784</v>
      </c>
      <c r="F840" s="2" t="s">
        <v>1784</v>
      </c>
      <c r="G840" s="2">
        <v>40</v>
      </c>
      <c r="H840" s="6">
        <v>2.0920955609547353E-3</v>
      </c>
      <c r="I840" s="3">
        <v>4</v>
      </c>
      <c r="J840" s="11" t="e">
        <f>AND(CCDATA[[#This Row],[Date]]&gt;='Dashboard Requirement hints'!#REF!,CCDATA[[#This Row],[Date]]&lt;'Dashboard Requirement hints'!#REF!+7)</f>
        <v>#REF!</v>
      </c>
      <c r="K840" s="1" t="b">
        <f>AND(CCDATA[[#This Row],[Date]]&gt;'Dashboard Requirement hints'!$I$11,CCDATA[[#This Row],[Date]]&lt;'Dashboard Requirement hints'!$I$11+7)</f>
        <v>0</v>
      </c>
    </row>
    <row r="841" spans="1:11" x14ac:dyDescent="0.25">
      <c r="A841" s="7" t="s">
        <v>939</v>
      </c>
      <c r="B841" s="4">
        <v>42386.561999999998</v>
      </c>
      <c r="C841" s="5" t="s">
        <v>1788</v>
      </c>
      <c r="D841" s="2" t="s">
        <v>1780</v>
      </c>
      <c r="E841" s="2" t="s">
        <v>1784</v>
      </c>
      <c r="F841" s="2" t="s">
        <v>1784</v>
      </c>
      <c r="G841" s="2">
        <v>35</v>
      </c>
      <c r="H841" s="6">
        <v>2.1672919411114661E-3</v>
      </c>
      <c r="I841" s="3">
        <v>2</v>
      </c>
      <c r="J841" s="11" t="e">
        <f>AND(CCDATA[[#This Row],[Date]]&gt;='Dashboard Requirement hints'!#REF!,CCDATA[[#This Row],[Date]]&lt;'Dashboard Requirement hints'!#REF!+7)</f>
        <v>#REF!</v>
      </c>
      <c r="K841" s="1" t="b">
        <f>AND(CCDATA[[#This Row],[Date]]&gt;'Dashboard Requirement hints'!$I$11,CCDATA[[#This Row],[Date]]&lt;'Dashboard Requirement hints'!$I$11+7)</f>
        <v>0</v>
      </c>
    </row>
    <row r="842" spans="1:11" x14ac:dyDescent="0.25">
      <c r="A842" s="7" t="s">
        <v>936</v>
      </c>
      <c r="B842" s="4">
        <v>42386.531000000003</v>
      </c>
      <c r="C842" s="5" t="s">
        <v>1787</v>
      </c>
      <c r="D842" s="2" t="s">
        <v>1783</v>
      </c>
      <c r="E842" s="2" t="s">
        <v>1785</v>
      </c>
      <c r="F842" s="2" t="s">
        <v>1785</v>
      </c>
      <c r="G842" s="2" t="s">
        <v>1786</v>
      </c>
      <c r="H842" s="6" t="s">
        <v>1786</v>
      </c>
      <c r="I842" s="3" t="s">
        <v>1786</v>
      </c>
      <c r="J842" s="11" t="e">
        <f>AND(CCDATA[[#This Row],[Date]]&gt;='Dashboard Requirement hints'!#REF!,CCDATA[[#This Row],[Date]]&lt;'Dashboard Requirement hints'!#REF!+7)</f>
        <v>#REF!</v>
      </c>
      <c r="K842" s="1" t="b">
        <f>AND(CCDATA[[#This Row],[Date]]&gt;'Dashboard Requirement hints'!$I$11,CCDATA[[#This Row],[Date]]&lt;'Dashboard Requirement hints'!$I$11+7)</f>
        <v>0</v>
      </c>
    </row>
    <row r="843" spans="1:11" x14ac:dyDescent="0.25">
      <c r="A843" s="7" t="s">
        <v>937</v>
      </c>
      <c r="B843" s="4">
        <v>42386.531000000003</v>
      </c>
      <c r="C843" s="5" t="s">
        <v>1793</v>
      </c>
      <c r="D843" s="2" t="s">
        <v>1780</v>
      </c>
      <c r="E843" s="2" t="s">
        <v>1785</v>
      </c>
      <c r="F843" s="2" t="s">
        <v>1785</v>
      </c>
      <c r="G843" s="2" t="s">
        <v>1786</v>
      </c>
      <c r="H843" s="6" t="s">
        <v>1786</v>
      </c>
      <c r="I843" s="3" t="s">
        <v>1786</v>
      </c>
      <c r="J843" s="11" t="e">
        <f>AND(CCDATA[[#This Row],[Date]]&gt;='Dashboard Requirement hints'!#REF!,CCDATA[[#This Row],[Date]]&lt;'Dashboard Requirement hints'!#REF!+7)</f>
        <v>#REF!</v>
      </c>
      <c r="K843" s="1" t="b">
        <f>AND(CCDATA[[#This Row],[Date]]&gt;'Dashboard Requirement hints'!$I$11,CCDATA[[#This Row],[Date]]&lt;'Dashboard Requirement hints'!$I$11+7)</f>
        <v>0</v>
      </c>
    </row>
    <row r="844" spans="1:11" x14ac:dyDescent="0.25">
      <c r="A844" s="7" t="s">
        <v>934</v>
      </c>
      <c r="B844" s="4">
        <v>42386.527000000002</v>
      </c>
      <c r="C844" s="5" t="s">
        <v>1793</v>
      </c>
      <c r="D844" s="2" t="s">
        <v>1782</v>
      </c>
      <c r="E844" s="2" t="s">
        <v>1785</v>
      </c>
      <c r="F844" s="2" t="s">
        <v>1785</v>
      </c>
      <c r="G844" s="2" t="s">
        <v>1786</v>
      </c>
      <c r="H844" s="6" t="s">
        <v>1786</v>
      </c>
      <c r="I844" s="3" t="s">
        <v>1786</v>
      </c>
      <c r="J844" s="11" t="e">
        <f>AND(CCDATA[[#This Row],[Date]]&gt;='Dashboard Requirement hints'!#REF!,CCDATA[[#This Row],[Date]]&lt;'Dashboard Requirement hints'!#REF!+7)</f>
        <v>#REF!</v>
      </c>
      <c r="K844" s="1" t="b">
        <f>AND(CCDATA[[#This Row],[Date]]&gt;'Dashboard Requirement hints'!$I$11,CCDATA[[#This Row],[Date]]&lt;'Dashboard Requirement hints'!$I$11+7)</f>
        <v>0</v>
      </c>
    </row>
    <row r="845" spans="1:11" x14ac:dyDescent="0.25">
      <c r="A845" s="7" t="s">
        <v>935</v>
      </c>
      <c r="B845" s="4">
        <v>42386.527000000002</v>
      </c>
      <c r="C845" s="5" t="s">
        <v>1791</v>
      </c>
      <c r="D845" s="2" t="s">
        <v>1783</v>
      </c>
      <c r="E845" s="2" t="s">
        <v>1784</v>
      </c>
      <c r="F845" s="2" t="s">
        <v>1784</v>
      </c>
      <c r="G845" s="2">
        <v>111</v>
      </c>
      <c r="H845" s="6">
        <v>1.6143658815015575E-3</v>
      </c>
      <c r="I845" s="3">
        <v>5</v>
      </c>
      <c r="J845" s="11" t="e">
        <f>AND(CCDATA[[#This Row],[Date]]&gt;='Dashboard Requirement hints'!#REF!,CCDATA[[#This Row],[Date]]&lt;'Dashboard Requirement hints'!#REF!+7)</f>
        <v>#REF!</v>
      </c>
      <c r="K845" s="1" t="b">
        <f>AND(CCDATA[[#This Row],[Date]]&gt;'Dashboard Requirement hints'!$I$11,CCDATA[[#This Row],[Date]]&lt;'Dashboard Requirement hints'!$I$11+7)</f>
        <v>0</v>
      </c>
    </row>
    <row r="846" spans="1:11" x14ac:dyDescent="0.25">
      <c r="A846" s="7" t="s">
        <v>932</v>
      </c>
      <c r="B846" s="4">
        <v>42386.49</v>
      </c>
      <c r="C846" s="5" t="s">
        <v>1793</v>
      </c>
      <c r="D846" s="2" t="s">
        <v>1782</v>
      </c>
      <c r="E846" s="2" t="s">
        <v>1784</v>
      </c>
      <c r="F846" s="2" t="s">
        <v>1784</v>
      </c>
      <c r="G846" s="2">
        <v>20</v>
      </c>
      <c r="H846" s="6">
        <v>3.2304206116632126E-3</v>
      </c>
      <c r="I846" s="3">
        <v>5</v>
      </c>
      <c r="J846" s="11" t="e">
        <f>AND(CCDATA[[#This Row],[Date]]&gt;='Dashboard Requirement hints'!#REF!,CCDATA[[#This Row],[Date]]&lt;'Dashboard Requirement hints'!#REF!+7)</f>
        <v>#REF!</v>
      </c>
      <c r="K846" s="1" t="b">
        <f>AND(CCDATA[[#This Row],[Date]]&gt;'Dashboard Requirement hints'!$I$11,CCDATA[[#This Row],[Date]]&lt;'Dashboard Requirement hints'!$I$11+7)</f>
        <v>0</v>
      </c>
    </row>
    <row r="847" spans="1:11" x14ac:dyDescent="0.25">
      <c r="A847" s="7" t="s">
        <v>933</v>
      </c>
      <c r="B847" s="4">
        <v>42386.49</v>
      </c>
      <c r="C847" s="5" t="s">
        <v>1791</v>
      </c>
      <c r="D847" s="2" t="s">
        <v>1781</v>
      </c>
      <c r="E847" s="2" t="s">
        <v>1784</v>
      </c>
      <c r="F847" s="2" t="s">
        <v>1784</v>
      </c>
      <c r="G847" s="2">
        <v>64</v>
      </c>
      <c r="H847" s="6">
        <v>3.9998263326373219E-3</v>
      </c>
      <c r="I847" s="3">
        <v>3</v>
      </c>
      <c r="J847" s="11" t="e">
        <f>AND(CCDATA[[#This Row],[Date]]&gt;='Dashboard Requirement hints'!#REF!,CCDATA[[#This Row],[Date]]&lt;'Dashboard Requirement hints'!#REF!+7)</f>
        <v>#REF!</v>
      </c>
      <c r="K847" s="1" t="b">
        <f>AND(CCDATA[[#This Row],[Date]]&gt;'Dashboard Requirement hints'!$I$11,CCDATA[[#This Row],[Date]]&lt;'Dashboard Requirement hints'!$I$11+7)</f>
        <v>0</v>
      </c>
    </row>
    <row r="848" spans="1:11" x14ac:dyDescent="0.25">
      <c r="A848" s="7" t="s">
        <v>928</v>
      </c>
      <c r="B848" s="4">
        <v>42386.487999999998</v>
      </c>
      <c r="C848" s="5" t="s">
        <v>1788</v>
      </c>
      <c r="D848" s="2" t="s">
        <v>1781</v>
      </c>
      <c r="E848" s="2" t="s">
        <v>1784</v>
      </c>
      <c r="F848" s="2" t="s">
        <v>1784</v>
      </c>
      <c r="G848" s="2">
        <v>59</v>
      </c>
      <c r="H848" s="6">
        <v>1.5857925759445318E-3</v>
      </c>
      <c r="I848" s="3">
        <v>5</v>
      </c>
      <c r="J848" s="11" t="e">
        <f>AND(CCDATA[[#This Row],[Date]]&gt;='Dashboard Requirement hints'!#REF!,CCDATA[[#This Row],[Date]]&lt;'Dashboard Requirement hints'!#REF!+7)</f>
        <v>#REF!</v>
      </c>
      <c r="K848" s="1" t="b">
        <f>AND(CCDATA[[#This Row],[Date]]&gt;'Dashboard Requirement hints'!$I$11,CCDATA[[#This Row],[Date]]&lt;'Dashboard Requirement hints'!$I$11+7)</f>
        <v>0</v>
      </c>
    </row>
    <row r="849" spans="1:11" x14ac:dyDescent="0.25">
      <c r="A849" s="7" t="s">
        <v>929</v>
      </c>
      <c r="B849" s="4">
        <v>42386.487999999998</v>
      </c>
      <c r="C849" s="5" t="s">
        <v>1792</v>
      </c>
      <c r="D849" s="2" t="s">
        <v>1781</v>
      </c>
      <c r="E849" s="2" t="s">
        <v>1785</v>
      </c>
      <c r="F849" s="2" t="s">
        <v>1785</v>
      </c>
      <c r="G849" s="2" t="s">
        <v>1786</v>
      </c>
      <c r="H849" s="6" t="s">
        <v>1786</v>
      </c>
      <c r="I849" s="3" t="s">
        <v>1786</v>
      </c>
      <c r="J849" s="11" t="e">
        <f>AND(CCDATA[[#This Row],[Date]]&gt;='Dashboard Requirement hints'!#REF!,CCDATA[[#This Row],[Date]]&lt;'Dashboard Requirement hints'!#REF!+7)</f>
        <v>#REF!</v>
      </c>
      <c r="K849" s="1" t="b">
        <f>AND(CCDATA[[#This Row],[Date]]&gt;'Dashboard Requirement hints'!$I$11,CCDATA[[#This Row],[Date]]&lt;'Dashboard Requirement hints'!$I$11+7)</f>
        <v>0</v>
      </c>
    </row>
    <row r="850" spans="1:11" x14ac:dyDescent="0.25">
      <c r="A850" s="7" t="s">
        <v>930</v>
      </c>
      <c r="B850" s="4">
        <v>42386.487999999998</v>
      </c>
      <c r="C850" s="5" t="s">
        <v>1788</v>
      </c>
      <c r="D850" s="2" t="s">
        <v>1781</v>
      </c>
      <c r="E850" s="2" t="s">
        <v>1784</v>
      </c>
      <c r="F850" s="2" t="s">
        <v>1784</v>
      </c>
      <c r="G850" s="2">
        <v>125</v>
      </c>
      <c r="H850" s="6">
        <v>2.1828604921594469E-3</v>
      </c>
      <c r="I850" s="3">
        <v>2</v>
      </c>
      <c r="J850" s="11" t="e">
        <f>AND(CCDATA[[#This Row],[Date]]&gt;='Dashboard Requirement hints'!#REF!,CCDATA[[#This Row],[Date]]&lt;'Dashboard Requirement hints'!#REF!+7)</f>
        <v>#REF!</v>
      </c>
      <c r="K850" s="1" t="b">
        <f>AND(CCDATA[[#This Row],[Date]]&gt;'Dashboard Requirement hints'!$I$11,CCDATA[[#This Row],[Date]]&lt;'Dashboard Requirement hints'!$I$11+7)</f>
        <v>0</v>
      </c>
    </row>
    <row r="851" spans="1:11" x14ac:dyDescent="0.25">
      <c r="A851" s="7" t="s">
        <v>931</v>
      </c>
      <c r="B851" s="4">
        <v>42386.487999999998</v>
      </c>
      <c r="C851" s="5" t="s">
        <v>1792</v>
      </c>
      <c r="D851" s="2" t="s">
        <v>1782</v>
      </c>
      <c r="E851" s="2" t="s">
        <v>1784</v>
      </c>
      <c r="F851" s="2" t="s">
        <v>1784</v>
      </c>
      <c r="G851" s="2">
        <v>88</v>
      </c>
      <c r="H851" s="6">
        <v>2.8510659225103835E-3</v>
      </c>
      <c r="I851" s="3">
        <v>4</v>
      </c>
      <c r="J851" s="11" t="e">
        <f>AND(CCDATA[[#This Row],[Date]]&gt;='Dashboard Requirement hints'!#REF!,CCDATA[[#This Row],[Date]]&lt;'Dashboard Requirement hints'!#REF!+7)</f>
        <v>#REF!</v>
      </c>
      <c r="K851" s="1" t="b">
        <f>AND(CCDATA[[#This Row],[Date]]&gt;'Dashboard Requirement hints'!$I$11,CCDATA[[#This Row],[Date]]&lt;'Dashboard Requirement hints'!$I$11+7)</f>
        <v>0</v>
      </c>
    </row>
    <row r="852" spans="1:11" x14ac:dyDescent="0.25">
      <c r="A852" s="7" t="s">
        <v>926</v>
      </c>
      <c r="B852" s="4">
        <v>42386.438999999998</v>
      </c>
      <c r="C852" s="5" t="s">
        <v>1788</v>
      </c>
      <c r="D852" s="2" t="s">
        <v>1782</v>
      </c>
      <c r="E852" s="2" t="s">
        <v>1784</v>
      </c>
      <c r="F852" s="2" t="s">
        <v>1784</v>
      </c>
      <c r="G852" s="2">
        <v>88</v>
      </c>
      <c r="H852" s="6">
        <v>2.8154908764864094E-3</v>
      </c>
      <c r="I852" s="3">
        <v>4</v>
      </c>
      <c r="J852" s="11" t="e">
        <f>AND(CCDATA[[#This Row],[Date]]&gt;='Dashboard Requirement hints'!#REF!,CCDATA[[#This Row],[Date]]&lt;'Dashboard Requirement hints'!#REF!+7)</f>
        <v>#REF!</v>
      </c>
      <c r="K852" s="1" t="b">
        <f>AND(CCDATA[[#This Row],[Date]]&gt;'Dashboard Requirement hints'!$I$11,CCDATA[[#This Row],[Date]]&lt;'Dashboard Requirement hints'!$I$11+7)</f>
        <v>0</v>
      </c>
    </row>
    <row r="853" spans="1:11" x14ac:dyDescent="0.25">
      <c r="A853" s="7" t="s">
        <v>927</v>
      </c>
      <c r="B853" s="4">
        <v>42386.438999999998</v>
      </c>
      <c r="C853" s="5" t="s">
        <v>1791</v>
      </c>
      <c r="D853" s="2" t="s">
        <v>1782</v>
      </c>
      <c r="E853" s="2" t="s">
        <v>1784</v>
      </c>
      <c r="F853" s="2" t="s">
        <v>1784</v>
      </c>
      <c r="G853" s="2">
        <v>15</v>
      </c>
      <c r="H853" s="6">
        <v>2.1256514293836134E-3</v>
      </c>
      <c r="I853" s="3">
        <v>3</v>
      </c>
      <c r="J853" s="11" t="e">
        <f>AND(CCDATA[[#This Row],[Date]]&gt;='Dashboard Requirement hints'!#REF!,CCDATA[[#This Row],[Date]]&lt;'Dashboard Requirement hints'!#REF!+7)</f>
        <v>#REF!</v>
      </c>
      <c r="K853" s="1" t="b">
        <f>AND(CCDATA[[#This Row],[Date]]&gt;'Dashboard Requirement hints'!$I$11,CCDATA[[#This Row],[Date]]&lt;'Dashboard Requirement hints'!$I$11+7)</f>
        <v>0</v>
      </c>
    </row>
    <row r="854" spans="1:11" x14ac:dyDescent="0.25">
      <c r="A854" s="7" t="s">
        <v>924</v>
      </c>
      <c r="B854" s="4">
        <v>42386.411</v>
      </c>
      <c r="C854" s="5" t="s">
        <v>1789</v>
      </c>
      <c r="D854" s="2" t="s">
        <v>1780</v>
      </c>
      <c r="E854" s="2" t="s">
        <v>1784</v>
      </c>
      <c r="F854" s="2" t="s">
        <v>1784</v>
      </c>
      <c r="G854" s="2">
        <v>89</v>
      </c>
      <c r="H854" s="6">
        <v>2.2106081434920015E-3</v>
      </c>
      <c r="I854" s="3">
        <v>3</v>
      </c>
      <c r="J854" s="11" t="e">
        <f>AND(CCDATA[[#This Row],[Date]]&gt;='Dashboard Requirement hints'!#REF!,CCDATA[[#This Row],[Date]]&lt;'Dashboard Requirement hints'!#REF!+7)</f>
        <v>#REF!</v>
      </c>
      <c r="K854" s="1" t="b">
        <f>AND(CCDATA[[#This Row],[Date]]&gt;'Dashboard Requirement hints'!$I$11,CCDATA[[#This Row],[Date]]&lt;'Dashboard Requirement hints'!$I$11+7)</f>
        <v>0</v>
      </c>
    </row>
    <row r="855" spans="1:11" x14ac:dyDescent="0.25">
      <c r="A855" s="7" t="s">
        <v>925</v>
      </c>
      <c r="B855" s="4">
        <v>42386.411</v>
      </c>
      <c r="C855" s="5" t="s">
        <v>1788</v>
      </c>
      <c r="D855" s="2" t="s">
        <v>1781</v>
      </c>
      <c r="E855" s="2" t="s">
        <v>1784</v>
      </c>
      <c r="F855" s="2" t="s">
        <v>1784</v>
      </c>
      <c r="G855" s="2">
        <v>116</v>
      </c>
      <c r="H855" s="6">
        <v>4.3772133288522063E-3</v>
      </c>
      <c r="I855" s="3">
        <v>4</v>
      </c>
      <c r="J855" s="11" t="e">
        <f>AND(CCDATA[[#This Row],[Date]]&gt;='Dashboard Requirement hints'!#REF!,CCDATA[[#This Row],[Date]]&lt;'Dashboard Requirement hints'!#REF!+7)</f>
        <v>#REF!</v>
      </c>
      <c r="K855" s="1" t="b">
        <f>AND(CCDATA[[#This Row],[Date]]&gt;'Dashboard Requirement hints'!$I$11,CCDATA[[#This Row],[Date]]&lt;'Dashboard Requirement hints'!$I$11+7)</f>
        <v>0</v>
      </c>
    </row>
    <row r="856" spans="1:11" x14ac:dyDescent="0.25">
      <c r="A856" s="7" t="s">
        <v>922</v>
      </c>
      <c r="B856" s="4">
        <v>42385.75</v>
      </c>
      <c r="C856" s="5" t="s">
        <v>1791</v>
      </c>
      <c r="D856" s="2" t="s">
        <v>1782</v>
      </c>
      <c r="E856" s="2" t="s">
        <v>1784</v>
      </c>
      <c r="F856" s="2" t="s">
        <v>1784</v>
      </c>
      <c r="G856" s="2">
        <v>19</v>
      </c>
      <c r="H856" s="6">
        <v>1.1877460900699445E-3</v>
      </c>
      <c r="I856" s="3">
        <v>5</v>
      </c>
      <c r="J856" s="11" t="e">
        <f>AND(CCDATA[[#This Row],[Date]]&gt;='Dashboard Requirement hints'!#REF!,CCDATA[[#This Row],[Date]]&lt;'Dashboard Requirement hints'!#REF!+7)</f>
        <v>#REF!</v>
      </c>
      <c r="K856" s="1" t="b">
        <f>AND(CCDATA[[#This Row],[Date]]&gt;'Dashboard Requirement hints'!$I$11,CCDATA[[#This Row],[Date]]&lt;'Dashboard Requirement hints'!$I$11+7)</f>
        <v>0</v>
      </c>
    </row>
    <row r="857" spans="1:11" x14ac:dyDescent="0.25">
      <c r="A857" s="7" t="s">
        <v>923</v>
      </c>
      <c r="B857" s="4">
        <v>42385.75</v>
      </c>
      <c r="C857" s="5" t="s">
        <v>1789</v>
      </c>
      <c r="D857" s="2" t="s">
        <v>1782</v>
      </c>
      <c r="E857" s="2" t="s">
        <v>1784</v>
      </c>
      <c r="F857" s="2" t="s">
        <v>1784</v>
      </c>
      <c r="G857" s="2">
        <v>34</v>
      </c>
      <c r="H857" s="6">
        <v>4.6856474429701513E-3</v>
      </c>
      <c r="I857" s="3">
        <v>4</v>
      </c>
      <c r="J857" s="11" t="e">
        <f>AND(CCDATA[[#This Row],[Date]]&gt;='Dashboard Requirement hints'!#REF!,CCDATA[[#This Row],[Date]]&lt;'Dashboard Requirement hints'!#REF!+7)</f>
        <v>#REF!</v>
      </c>
      <c r="K857" s="1" t="b">
        <f>AND(CCDATA[[#This Row],[Date]]&gt;'Dashboard Requirement hints'!$I$11,CCDATA[[#This Row],[Date]]&lt;'Dashboard Requirement hints'!$I$11+7)</f>
        <v>0</v>
      </c>
    </row>
    <row r="858" spans="1:11" x14ac:dyDescent="0.25">
      <c r="A858" s="7" t="s">
        <v>920</v>
      </c>
      <c r="B858" s="4">
        <v>42385.749000000003</v>
      </c>
      <c r="C858" s="5" t="s">
        <v>1792</v>
      </c>
      <c r="D858" s="2" t="s">
        <v>1782</v>
      </c>
      <c r="E858" s="2" t="s">
        <v>1784</v>
      </c>
      <c r="F858" s="2" t="s">
        <v>1784</v>
      </c>
      <c r="G858" s="2">
        <v>82</v>
      </c>
      <c r="H858" s="6">
        <v>1.9945996496398923E-3</v>
      </c>
      <c r="I858" s="3">
        <v>4</v>
      </c>
      <c r="J858" s="11" t="e">
        <f>AND(CCDATA[[#This Row],[Date]]&gt;='Dashboard Requirement hints'!#REF!,CCDATA[[#This Row],[Date]]&lt;'Dashboard Requirement hints'!#REF!+7)</f>
        <v>#REF!</v>
      </c>
      <c r="K858" s="1" t="b">
        <f>AND(CCDATA[[#This Row],[Date]]&gt;'Dashboard Requirement hints'!$I$11,CCDATA[[#This Row],[Date]]&lt;'Dashboard Requirement hints'!$I$11+7)</f>
        <v>0</v>
      </c>
    </row>
    <row r="859" spans="1:11" x14ac:dyDescent="0.25">
      <c r="A859" s="7" t="s">
        <v>921</v>
      </c>
      <c r="B859" s="4">
        <v>42385.749000000003</v>
      </c>
      <c r="C859" s="5" t="s">
        <v>1789</v>
      </c>
      <c r="D859" s="2" t="s">
        <v>1783</v>
      </c>
      <c r="E859" s="2" t="s">
        <v>1785</v>
      </c>
      <c r="F859" s="2" t="s">
        <v>1785</v>
      </c>
      <c r="G859" s="2" t="s">
        <v>1786</v>
      </c>
      <c r="H859" s="6" t="s">
        <v>1786</v>
      </c>
      <c r="I859" s="3" t="s">
        <v>1786</v>
      </c>
      <c r="J859" s="11" t="e">
        <f>AND(CCDATA[[#This Row],[Date]]&gt;='Dashboard Requirement hints'!#REF!,CCDATA[[#This Row],[Date]]&lt;'Dashboard Requirement hints'!#REF!+7)</f>
        <v>#REF!</v>
      </c>
      <c r="K859" s="1" t="b">
        <f>AND(CCDATA[[#This Row],[Date]]&gt;'Dashboard Requirement hints'!$I$11,CCDATA[[#This Row],[Date]]&lt;'Dashboard Requirement hints'!$I$11+7)</f>
        <v>0</v>
      </c>
    </row>
    <row r="860" spans="1:11" x14ac:dyDescent="0.25">
      <c r="A860" s="7" t="s">
        <v>918</v>
      </c>
      <c r="B860" s="4">
        <v>42385.748</v>
      </c>
      <c r="C860" s="5" t="s">
        <v>1791</v>
      </c>
      <c r="D860" s="2" t="s">
        <v>1779</v>
      </c>
      <c r="E860" s="2" t="s">
        <v>1784</v>
      </c>
      <c r="F860" s="2" t="s">
        <v>1784</v>
      </c>
      <c r="G860" s="2">
        <v>99</v>
      </c>
      <c r="H860" s="6">
        <v>3.8519984217190255E-4</v>
      </c>
      <c r="I860" s="3">
        <v>5</v>
      </c>
      <c r="J860" s="11" t="e">
        <f>AND(CCDATA[[#This Row],[Date]]&gt;='Dashboard Requirement hints'!#REF!,CCDATA[[#This Row],[Date]]&lt;'Dashboard Requirement hints'!#REF!+7)</f>
        <v>#REF!</v>
      </c>
      <c r="K860" s="1" t="b">
        <f>AND(CCDATA[[#This Row],[Date]]&gt;'Dashboard Requirement hints'!$I$11,CCDATA[[#This Row],[Date]]&lt;'Dashboard Requirement hints'!$I$11+7)</f>
        <v>0</v>
      </c>
    </row>
    <row r="861" spans="1:11" x14ac:dyDescent="0.25">
      <c r="A861" s="7" t="s">
        <v>919</v>
      </c>
      <c r="B861" s="4">
        <v>42385.748</v>
      </c>
      <c r="C861" s="5" t="s">
        <v>1787</v>
      </c>
      <c r="D861" s="2" t="s">
        <v>1780</v>
      </c>
      <c r="E861" s="2" t="s">
        <v>1784</v>
      </c>
      <c r="F861" s="2" t="s">
        <v>1784</v>
      </c>
      <c r="G861" s="2">
        <v>78</v>
      </c>
      <c r="H861" s="6">
        <v>1.2351083053551541E-3</v>
      </c>
      <c r="I861" s="3">
        <v>3</v>
      </c>
      <c r="J861" s="11" t="e">
        <f>AND(CCDATA[[#This Row],[Date]]&gt;='Dashboard Requirement hints'!#REF!,CCDATA[[#This Row],[Date]]&lt;'Dashboard Requirement hints'!#REF!+7)</f>
        <v>#REF!</v>
      </c>
      <c r="K861" s="1" t="b">
        <f>AND(CCDATA[[#This Row],[Date]]&gt;'Dashboard Requirement hints'!$I$11,CCDATA[[#This Row],[Date]]&lt;'Dashboard Requirement hints'!$I$11+7)</f>
        <v>0</v>
      </c>
    </row>
    <row r="862" spans="1:11" x14ac:dyDescent="0.25">
      <c r="A862" s="7" t="s">
        <v>916</v>
      </c>
      <c r="B862" s="4">
        <v>42385.737999999998</v>
      </c>
      <c r="C862" s="5" t="s">
        <v>1791</v>
      </c>
      <c r="D862" s="2" t="s">
        <v>1781</v>
      </c>
      <c r="E862" s="2" t="s">
        <v>1784</v>
      </c>
      <c r="F862" s="2" t="s">
        <v>1784</v>
      </c>
      <c r="G862" s="2">
        <v>36</v>
      </c>
      <c r="H862" s="6">
        <v>2.7534974771919437E-3</v>
      </c>
      <c r="I862" s="3">
        <v>4</v>
      </c>
      <c r="J862" s="11" t="e">
        <f>AND(CCDATA[[#This Row],[Date]]&gt;='Dashboard Requirement hints'!#REF!,CCDATA[[#This Row],[Date]]&lt;'Dashboard Requirement hints'!#REF!+7)</f>
        <v>#REF!</v>
      </c>
      <c r="K862" s="1" t="b">
        <f>AND(CCDATA[[#This Row],[Date]]&gt;'Dashboard Requirement hints'!$I$11,CCDATA[[#This Row],[Date]]&lt;'Dashboard Requirement hints'!$I$11+7)</f>
        <v>0</v>
      </c>
    </row>
    <row r="863" spans="1:11" x14ac:dyDescent="0.25">
      <c r="A863" s="7" t="s">
        <v>917</v>
      </c>
      <c r="B863" s="4">
        <v>42385.737999999998</v>
      </c>
      <c r="C863" s="5" t="s">
        <v>1792</v>
      </c>
      <c r="D863" s="2" t="s">
        <v>1781</v>
      </c>
      <c r="E863" s="2" t="s">
        <v>1784</v>
      </c>
      <c r="F863" s="2" t="s">
        <v>1784</v>
      </c>
      <c r="G863" s="2">
        <v>48</v>
      </c>
      <c r="H863" s="6">
        <v>2.5189770384730771E-3</v>
      </c>
      <c r="I863" s="3">
        <v>3</v>
      </c>
      <c r="J863" s="11" t="e">
        <f>AND(CCDATA[[#This Row],[Date]]&gt;='Dashboard Requirement hints'!#REF!,CCDATA[[#This Row],[Date]]&lt;'Dashboard Requirement hints'!#REF!+7)</f>
        <v>#REF!</v>
      </c>
      <c r="K863" s="1" t="b">
        <f>AND(CCDATA[[#This Row],[Date]]&gt;'Dashboard Requirement hints'!$I$11,CCDATA[[#This Row],[Date]]&lt;'Dashboard Requirement hints'!$I$11+7)</f>
        <v>0</v>
      </c>
    </row>
    <row r="864" spans="1:11" x14ac:dyDescent="0.25">
      <c r="A864" s="7" t="s">
        <v>914</v>
      </c>
      <c r="B864" s="4">
        <v>42385.703000000001</v>
      </c>
      <c r="C864" s="5" t="s">
        <v>1793</v>
      </c>
      <c r="D864" s="2" t="s">
        <v>1779</v>
      </c>
      <c r="E864" s="2" t="s">
        <v>1784</v>
      </c>
      <c r="F864" s="2" t="s">
        <v>1785</v>
      </c>
      <c r="G864" s="2">
        <v>58</v>
      </c>
      <c r="H864" s="6">
        <v>3.132643468719689E-3</v>
      </c>
      <c r="I864" s="3">
        <v>2</v>
      </c>
      <c r="J864" s="11" t="e">
        <f>AND(CCDATA[[#This Row],[Date]]&gt;='Dashboard Requirement hints'!#REF!,CCDATA[[#This Row],[Date]]&lt;'Dashboard Requirement hints'!#REF!+7)</f>
        <v>#REF!</v>
      </c>
      <c r="K864" s="1" t="b">
        <f>AND(CCDATA[[#This Row],[Date]]&gt;'Dashboard Requirement hints'!$I$11,CCDATA[[#This Row],[Date]]&lt;'Dashboard Requirement hints'!$I$11+7)</f>
        <v>0</v>
      </c>
    </row>
    <row r="865" spans="1:11" x14ac:dyDescent="0.25">
      <c r="A865" s="7" t="s">
        <v>915</v>
      </c>
      <c r="B865" s="4">
        <v>42385.703000000001</v>
      </c>
      <c r="C865" s="5" t="s">
        <v>1789</v>
      </c>
      <c r="D865" s="2" t="s">
        <v>1782</v>
      </c>
      <c r="E865" s="2" t="s">
        <v>1784</v>
      </c>
      <c r="F865" s="2" t="s">
        <v>1784</v>
      </c>
      <c r="G865" s="2">
        <v>13</v>
      </c>
      <c r="H865" s="6">
        <v>1.4413697426760841E-3</v>
      </c>
      <c r="I865" s="3">
        <v>3</v>
      </c>
      <c r="J865" s="11" t="e">
        <f>AND(CCDATA[[#This Row],[Date]]&gt;='Dashboard Requirement hints'!#REF!,CCDATA[[#This Row],[Date]]&lt;'Dashboard Requirement hints'!#REF!+7)</f>
        <v>#REF!</v>
      </c>
      <c r="K865" s="1" t="b">
        <f>AND(CCDATA[[#This Row],[Date]]&gt;'Dashboard Requirement hints'!$I$11,CCDATA[[#This Row],[Date]]&lt;'Dashboard Requirement hints'!$I$11+7)</f>
        <v>0</v>
      </c>
    </row>
    <row r="866" spans="1:11" x14ac:dyDescent="0.25">
      <c r="A866" s="7" t="s">
        <v>912</v>
      </c>
      <c r="B866" s="4">
        <v>42385.692000000003</v>
      </c>
      <c r="C866" s="5" t="s">
        <v>1789</v>
      </c>
      <c r="D866" s="2" t="s">
        <v>1780</v>
      </c>
      <c r="E866" s="2" t="s">
        <v>1784</v>
      </c>
      <c r="F866" s="2" t="s">
        <v>1784</v>
      </c>
      <c r="G866" s="2">
        <v>61</v>
      </c>
      <c r="H866" s="6">
        <v>4.3312026261357554E-3</v>
      </c>
      <c r="I866" s="3">
        <v>3</v>
      </c>
      <c r="J866" s="11" t="e">
        <f>AND(CCDATA[[#This Row],[Date]]&gt;='Dashboard Requirement hints'!#REF!,CCDATA[[#This Row],[Date]]&lt;'Dashboard Requirement hints'!#REF!+7)</f>
        <v>#REF!</v>
      </c>
      <c r="K866" s="1" t="b">
        <f>AND(CCDATA[[#This Row],[Date]]&gt;'Dashboard Requirement hints'!$I$11,CCDATA[[#This Row],[Date]]&lt;'Dashboard Requirement hints'!$I$11+7)</f>
        <v>0</v>
      </c>
    </row>
    <row r="867" spans="1:11" x14ac:dyDescent="0.25">
      <c r="A867" s="7" t="s">
        <v>913</v>
      </c>
      <c r="B867" s="4">
        <v>42385.692000000003</v>
      </c>
      <c r="C867" s="5" t="s">
        <v>1793</v>
      </c>
      <c r="D867" s="2" t="s">
        <v>1780</v>
      </c>
      <c r="E867" s="2" t="s">
        <v>1785</v>
      </c>
      <c r="F867" s="2" t="s">
        <v>1785</v>
      </c>
      <c r="G867" s="2" t="s">
        <v>1786</v>
      </c>
      <c r="H867" s="6" t="s">
        <v>1786</v>
      </c>
      <c r="I867" s="3" t="s">
        <v>1786</v>
      </c>
      <c r="J867" s="11" t="e">
        <f>AND(CCDATA[[#This Row],[Date]]&gt;='Dashboard Requirement hints'!#REF!,CCDATA[[#This Row],[Date]]&lt;'Dashboard Requirement hints'!#REF!+7)</f>
        <v>#REF!</v>
      </c>
      <c r="K867" s="1" t="b">
        <f>AND(CCDATA[[#This Row],[Date]]&gt;'Dashboard Requirement hints'!$I$11,CCDATA[[#This Row],[Date]]&lt;'Dashboard Requirement hints'!$I$11+7)</f>
        <v>0</v>
      </c>
    </row>
    <row r="868" spans="1:11" x14ac:dyDescent="0.25">
      <c r="A868" s="7" t="s">
        <v>910</v>
      </c>
      <c r="B868" s="4">
        <v>42385.690999999999</v>
      </c>
      <c r="C868" s="5" t="s">
        <v>1787</v>
      </c>
      <c r="D868" s="2" t="s">
        <v>1780</v>
      </c>
      <c r="E868" s="2" t="s">
        <v>1784</v>
      </c>
      <c r="F868" s="2" t="s">
        <v>1784</v>
      </c>
      <c r="G868" s="2">
        <v>114</v>
      </c>
      <c r="H868" s="6">
        <v>3.7266456571165246E-3</v>
      </c>
      <c r="I868" s="3">
        <v>4</v>
      </c>
      <c r="J868" s="11" t="e">
        <f>AND(CCDATA[[#This Row],[Date]]&gt;='Dashboard Requirement hints'!#REF!,CCDATA[[#This Row],[Date]]&lt;'Dashboard Requirement hints'!#REF!+7)</f>
        <v>#REF!</v>
      </c>
      <c r="K868" s="1" t="b">
        <f>AND(CCDATA[[#This Row],[Date]]&gt;'Dashboard Requirement hints'!$I$11,CCDATA[[#This Row],[Date]]&lt;'Dashboard Requirement hints'!$I$11+7)</f>
        <v>0</v>
      </c>
    </row>
    <row r="869" spans="1:11" x14ac:dyDescent="0.25">
      <c r="A869" s="7" t="s">
        <v>911</v>
      </c>
      <c r="B869" s="4">
        <v>42385.690999999999</v>
      </c>
      <c r="C869" s="5" t="s">
        <v>1791</v>
      </c>
      <c r="D869" s="2" t="s">
        <v>1780</v>
      </c>
      <c r="E869" s="2" t="s">
        <v>1784</v>
      </c>
      <c r="F869" s="2" t="s">
        <v>1784</v>
      </c>
      <c r="G869" s="2">
        <v>112</v>
      </c>
      <c r="H869" s="6">
        <v>6.215112149905096E-4</v>
      </c>
      <c r="I869" s="3">
        <v>5</v>
      </c>
      <c r="J869" s="11" t="e">
        <f>AND(CCDATA[[#This Row],[Date]]&gt;='Dashboard Requirement hints'!#REF!,CCDATA[[#This Row],[Date]]&lt;'Dashboard Requirement hints'!#REF!+7)</f>
        <v>#REF!</v>
      </c>
      <c r="K869" s="1" t="b">
        <f>AND(CCDATA[[#This Row],[Date]]&gt;'Dashboard Requirement hints'!$I$11,CCDATA[[#This Row],[Date]]&lt;'Dashboard Requirement hints'!$I$11+7)</f>
        <v>0</v>
      </c>
    </row>
    <row r="870" spans="1:11" x14ac:dyDescent="0.25">
      <c r="A870" s="7" t="s">
        <v>908</v>
      </c>
      <c r="B870" s="4">
        <v>42385.661999999997</v>
      </c>
      <c r="C870" s="5" t="s">
        <v>1788</v>
      </c>
      <c r="D870" s="2" t="s">
        <v>1782</v>
      </c>
      <c r="E870" s="2" t="s">
        <v>1784</v>
      </c>
      <c r="F870" s="2" t="s">
        <v>1784</v>
      </c>
      <c r="G870" s="2">
        <v>79</v>
      </c>
      <c r="H870" s="6">
        <v>2.778745106535618E-3</v>
      </c>
      <c r="I870" s="3">
        <v>4</v>
      </c>
      <c r="J870" s="11" t="e">
        <f>AND(CCDATA[[#This Row],[Date]]&gt;='Dashboard Requirement hints'!#REF!,CCDATA[[#This Row],[Date]]&lt;'Dashboard Requirement hints'!#REF!+7)</f>
        <v>#REF!</v>
      </c>
      <c r="K870" s="1" t="b">
        <f>AND(CCDATA[[#This Row],[Date]]&gt;'Dashboard Requirement hints'!$I$11,CCDATA[[#This Row],[Date]]&lt;'Dashboard Requirement hints'!$I$11+7)</f>
        <v>0</v>
      </c>
    </row>
    <row r="871" spans="1:11" x14ac:dyDescent="0.25">
      <c r="A871" s="7" t="s">
        <v>909</v>
      </c>
      <c r="B871" s="4">
        <v>42385.661999999997</v>
      </c>
      <c r="C871" s="5" t="s">
        <v>1789</v>
      </c>
      <c r="D871" s="2" t="s">
        <v>1781</v>
      </c>
      <c r="E871" s="2" t="s">
        <v>1784</v>
      </c>
      <c r="F871" s="2" t="s">
        <v>1784</v>
      </c>
      <c r="G871" s="2">
        <v>33</v>
      </c>
      <c r="H871" s="6">
        <v>3.4914174538418453E-3</v>
      </c>
      <c r="I871" s="3">
        <v>4</v>
      </c>
      <c r="J871" s="11" t="e">
        <f>AND(CCDATA[[#This Row],[Date]]&gt;='Dashboard Requirement hints'!#REF!,CCDATA[[#This Row],[Date]]&lt;'Dashboard Requirement hints'!#REF!+7)</f>
        <v>#REF!</v>
      </c>
      <c r="K871" s="1" t="b">
        <f>AND(CCDATA[[#This Row],[Date]]&gt;'Dashboard Requirement hints'!$I$11,CCDATA[[#This Row],[Date]]&lt;'Dashboard Requirement hints'!$I$11+7)</f>
        <v>0</v>
      </c>
    </row>
    <row r="872" spans="1:11" x14ac:dyDescent="0.25">
      <c r="A872" s="7" t="s">
        <v>906</v>
      </c>
      <c r="B872" s="4">
        <v>42385.658000000003</v>
      </c>
      <c r="C872" s="5" t="s">
        <v>1792</v>
      </c>
      <c r="D872" s="2" t="s">
        <v>1782</v>
      </c>
      <c r="E872" s="2" t="s">
        <v>1784</v>
      </c>
      <c r="F872" s="2" t="s">
        <v>1784</v>
      </c>
      <c r="G872" s="2">
        <v>87</v>
      </c>
      <c r="H872" s="6">
        <v>8.4083084491310843E-4</v>
      </c>
      <c r="I872" s="3">
        <v>3</v>
      </c>
      <c r="J872" s="11" t="e">
        <f>AND(CCDATA[[#This Row],[Date]]&gt;='Dashboard Requirement hints'!#REF!,CCDATA[[#This Row],[Date]]&lt;'Dashboard Requirement hints'!#REF!+7)</f>
        <v>#REF!</v>
      </c>
      <c r="K872" s="1" t="b">
        <f>AND(CCDATA[[#This Row],[Date]]&gt;'Dashboard Requirement hints'!$I$11,CCDATA[[#This Row],[Date]]&lt;'Dashboard Requirement hints'!$I$11+7)</f>
        <v>0</v>
      </c>
    </row>
    <row r="873" spans="1:11" x14ac:dyDescent="0.25">
      <c r="A873" s="7" t="s">
        <v>907</v>
      </c>
      <c r="B873" s="4">
        <v>42385.658000000003</v>
      </c>
      <c r="C873" s="5" t="s">
        <v>1791</v>
      </c>
      <c r="D873" s="2" t="s">
        <v>1780</v>
      </c>
      <c r="E873" s="2" t="s">
        <v>1785</v>
      </c>
      <c r="F873" s="2" t="s">
        <v>1785</v>
      </c>
      <c r="G873" s="2" t="s">
        <v>1786</v>
      </c>
      <c r="H873" s="6" t="s">
        <v>1786</v>
      </c>
      <c r="I873" s="3" t="s">
        <v>1786</v>
      </c>
      <c r="J873" s="11" t="e">
        <f>AND(CCDATA[[#This Row],[Date]]&gt;='Dashboard Requirement hints'!#REF!,CCDATA[[#This Row],[Date]]&lt;'Dashboard Requirement hints'!#REF!+7)</f>
        <v>#REF!</v>
      </c>
      <c r="K873" s="1" t="b">
        <f>AND(CCDATA[[#This Row],[Date]]&gt;'Dashboard Requirement hints'!$I$11,CCDATA[[#This Row],[Date]]&lt;'Dashboard Requirement hints'!$I$11+7)</f>
        <v>0</v>
      </c>
    </row>
    <row r="874" spans="1:11" x14ac:dyDescent="0.25">
      <c r="A874" s="7" t="s">
        <v>904</v>
      </c>
      <c r="B874" s="4">
        <v>42385.646000000001</v>
      </c>
      <c r="C874" s="5" t="s">
        <v>1789</v>
      </c>
      <c r="D874" s="2" t="s">
        <v>1782</v>
      </c>
      <c r="E874" s="2" t="s">
        <v>1784</v>
      </c>
      <c r="F874" s="2" t="s">
        <v>1785</v>
      </c>
      <c r="G874" s="2">
        <v>55</v>
      </c>
      <c r="H874" s="6">
        <v>6.0581954392503919E-4</v>
      </c>
      <c r="I874" s="3">
        <v>3</v>
      </c>
      <c r="J874" s="11" t="e">
        <f>AND(CCDATA[[#This Row],[Date]]&gt;='Dashboard Requirement hints'!#REF!,CCDATA[[#This Row],[Date]]&lt;'Dashboard Requirement hints'!#REF!+7)</f>
        <v>#REF!</v>
      </c>
      <c r="K874" s="1" t="b">
        <f>AND(CCDATA[[#This Row],[Date]]&gt;'Dashboard Requirement hints'!$I$11,CCDATA[[#This Row],[Date]]&lt;'Dashboard Requirement hints'!$I$11+7)</f>
        <v>0</v>
      </c>
    </row>
    <row r="875" spans="1:11" x14ac:dyDescent="0.25">
      <c r="A875" s="7" t="s">
        <v>905</v>
      </c>
      <c r="B875" s="4">
        <v>42385.646000000001</v>
      </c>
      <c r="C875" s="5" t="s">
        <v>1787</v>
      </c>
      <c r="D875" s="2" t="s">
        <v>1779</v>
      </c>
      <c r="E875" s="2" t="s">
        <v>1784</v>
      </c>
      <c r="F875" s="2" t="s">
        <v>1785</v>
      </c>
      <c r="G875" s="2">
        <v>64</v>
      </c>
      <c r="H875" s="6">
        <v>7.9148550642991523E-4</v>
      </c>
      <c r="I875" s="3">
        <v>4</v>
      </c>
      <c r="J875" s="11" t="e">
        <f>AND(CCDATA[[#This Row],[Date]]&gt;='Dashboard Requirement hints'!#REF!,CCDATA[[#This Row],[Date]]&lt;'Dashboard Requirement hints'!#REF!+7)</f>
        <v>#REF!</v>
      </c>
      <c r="K875" s="1" t="b">
        <f>AND(CCDATA[[#This Row],[Date]]&gt;'Dashboard Requirement hints'!$I$11,CCDATA[[#This Row],[Date]]&lt;'Dashboard Requirement hints'!$I$11+7)</f>
        <v>0</v>
      </c>
    </row>
    <row r="876" spans="1:11" x14ac:dyDescent="0.25">
      <c r="A876" s="7" t="s">
        <v>902</v>
      </c>
      <c r="B876" s="4">
        <v>42385.642</v>
      </c>
      <c r="C876" s="5" t="s">
        <v>1791</v>
      </c>
      <c r="D876" s="2" t="s">
        <v>1780</v>
      </c>
      <c r="E876" s="2" t="s">
        <v>1785</v>
      </c>
      <c r="F876" s="2" t="s">
        <v>1785</v>
      </c>
      <c r="G876" s="2" t="s">
        <v>1786</v>
      </c>
      <c r="H876" s="6" t="s">
        <v>1786</v>
      </c>
      <c r="I876" s="3" t="s">
        <v>1786</v>
      </c>
      <c r="J876" s="11" t="e">
        <f>AND(CCDATA[[#This Row],[Date]]&gt;='Dashboard Requirement hints'!#REF!,CCDATA[[#This Row],[Date]]&lt;'Dashboard Requirement hints'!#REF!+7)</f>
        <v>#REF!</v>
      </c>
      <c r="K876" s="1" t="b">
        <f>AND(CCDATA[[#This Row],[Date]]&gt;'Dashboard Requirement hints'!$I$11,CCDATA[[#This Row],[Date]]&lt;'Dashboard Requirement hints'!$I$11+7)</f>
        <v>0</v>
      </c>
    </row>
    <row r="877" spans="1:11" x14ac:dyDescent="0.25">
      <c r="A877" s="7" t="s">
        <v>903</v>
      </c>
      <c r="B877" s="4">
        <v>42385.642</v>
      </c>
      <c r="C877" s="5" t="s">
        <v>1791</v>
      </c>
      <c r="D877" s="2" t="s">
        <v>1781</v>
      </c>
      <c r="E877" s="2" t="s">
        <v>1784</v>
      </c>
      <c r="F877" s="2" t="s">
        <v>1784</v>
      </c>
      <c r="G877" s="2">
        <v>22</v>
      </c>
      <c r="H877" s="6">
        <v>2.048079054559573E-3</v>
      </c>
      <c r="I877" s="3">
        <v>3</v>
      </c>
      <c r="J877" s="11" t="e">
        <f>AND(CCDATA[[#This Row],[Date]]&gt;='Dashboard Requirement hints'!#REF!,CCDATA[[#This Row],[Date]]&lt;'Dashboard Requirement hints'!#REF!+7)</f>
        <v>#REF!</v>
      </c>
      <c r="K877" s="1" t="b">
        <f>AND(CCDATA[[#This Row],[Date]]&gt;'Dashboard Requirement hints'!$I$11,CCDATA[[#This Row],[Date]]&lt;'Dashboard Requirement hints'!$I$11+7)</f>
        <v>0</v>
      </c>
    </row>
    <row r="878" spans="1:11" x14ac:dyDescent="0.25">
      <c r="A878" s="7" t="s">
        <v>900</v>
      </c>
      <c r="B878" s="4">
        <v>42385.618000000002</v>
      </c>
      <c r="C878" s="5" t="s">
        <v>1790</v>
      </c>
      <c r="D878" s="2" t="s">
        <v>1782</v>
      </c>
      <c r="E878" s="2" t="s">
        <v>1784</v>
      </c>
      <c r="F878" s="2" t="s">
        <v>1785</v>
      </c>
      <c r="G878" s="2">
        <v>76</v>
      </c>
      <c r="H878" s="6">
        <v>4.6306683732244593E-3</v>
      </c>
      <c r="I878" s="3">
        <v>3</v>
      </c>
      <c r="J878" s="11" t="e">
        <f>AND(CCDATA[[#This Row],[Date]]&gt;='Dashboard Requirement hints'!#REF!,CCDATA[[#This Row],[Date]]&lt;'Dashboard Requirement hints'!#REF!+7)</f>
        <v>#REF!</v>
      </c>
      <c r="K878" s="1" t="b">
        <f>AND(CCDATA[[#This Row],[Date]]&gt;'Dashboard Requirement hints'!$I$11,CCDATA[[#This Row],[Date]]&lt;'Dashboard Requirement hints'!$I$11+7)</f>
        <v>0</v>
      </c>
    </row>
    <row r="879" spans="1:11" x14ac:dyDescent="0.25">
      <c r="A879" s="7" t="s">
        <v>901</v>
      </c>
      <c r="B879" s="4">
        <v>42385.618000000002</v>
      </c>
      <c r="C879" s="5" t="s">
        <v>1788</v>
      </c>
      <c r="D879" s="2" t="s">
        <v>1782</v>
      </c>
      <c r="E879" s="2" t="s">
        <v>1784</v>
      </c>
      <c r="F879" s="2" t="s">
        <v>1785</v>
      </c>
      <c r="G879" s="2">
        <v>97</v>
      </c>
      <c r="H879" s="6">
        <v>1.1154769657986563E-3</v>
      </c>
      <c r="I879" s="3">
        <v>4</v>
      </c>
      <c r="J879" s="11" t="e">
        <f>AND(CCDATA[[#This Row],[Date]]&gt;='Dashboard Requirement hints'!#REF!,CCDATA[[#This Row],[Date]]&lt;'Dashboard Requirement hints'!#REF!+7)</f>
        <v>#REF!</v>
      </c>
      <c r="K879" s="1" t="b">
        <f>AND(CCDATA[[#This Row],[Date]]&gt;'Dashboard Requirement hints'!$I$11,CCDATA[[#This Row],[Date]]&lt;'Dashboard Requirement hints'!$I$11+7)</f>
        <v>0</v>
      </c>
    </row>
    <row r="880" spans="1:11" x14ac:dyDescent="0.25">
      <c r="A880" s="7" t="s">
        <v>898</v>
      </c>
      <c r="B880" s="4">
        <v>42385.610999999997</v>
      </c>
      <c r="C880" s="5" t="s">
        <v>1794</v>
      </c>
      <c r="D880" s="2" t="s">
        <v>1780</v>
      </c>
      <c r="E880" s="2" t="s">
        <v>1785</v>
      </c>
      <c r="F880" s="2" t="s">
        <v>1785</v>
      </c>
      <c r="G880" s="2" t="s">
        <v>1786</v>
      </c>
      <c r="H880" s="6" t="s">
        <v>1786</v>
      </c>
      <c r="I880" s="3" t="s">
        <v>1786</v>
      </c>
      <c r="J880" s="11" t="e">
        <f>AND(CCDATA[[#This Row],[Date]]&gt;='Dashboard Requirement hints'!#REF!,CCDATA[[#This Row],[Date]]&lt;'Dashboard Requirement hints'!#REF!+7)</f>
        <v>#REF!</v>
      </c>
      <c r="K880" s="1" t="b">
        <f>AND(CCDATA[[#This Row],[Date]]&gt;'Dashboard Requirement hints'!$I$11,CCDATA[[#This Row],[Date]]&lt;'Dashboard Requirement hints'!$I$11+7)</f>
        <v>0</v>
      </c>
    </row>
    <row r="881" spans="1:11" x14ac:dyDescent="0.25">
      <c r="A881" s="7" t="s">
        <v>899</v>
      </c>
      <c r="B881" s="4">
        <v>42385.610999999997</v>
      </c>
      <c r="C881" s="5" t="s">
        <v>1794</v>
      </c>
      <c r="D881" s="2" t="s">
        <v>1781</v>
      </c>
      <c r="E881" s="2" t="s">
        <v>1785</v>
      </c>
      <c r="F881" s="2" t="s">
        <v>1785</v>
      </c>
      <c r="G881" s="2" t="s">
        <v>1786</v>
      </c>
      <c r="H881" s="6" t="s">
        <v>1786</v>
      </c>
      <c r="I881" s="3" t="s">
        <v>1786</v>
      </c>
      <c r="J881" s="11" t="e">
        <f>AND(CCDATA[[#This Row],[Date]]&gt;='Dashboard Requirement hints'!#REF!,CCDATA[[#This Row],[Date]]&lt;'Dashboard Requirement hints'!#REF!+7)</f>
        <v>#REF!</v>
      </c>
      <c r="K881" s="1" t="b">
        <f>AND(CCDATA[[#This Row],[Date]]&gt;'Dashboard Requirement hints'!$I$11,CCDATA[[#This Row],[Date]]&lt;'Dashboard Requirement hints'!$I$11+7)</f>
        <v>0</v>
      </c>
    </row>
    <row r="882" spans="1:11" x14ac:dyDescent="0.25">
      <c r="A882" s="7" t="s">
        <v>896</v>
      </c>
      <c r="B882" s="4">
        <v>42385.601000000002</v>
      </c>
      <c r="C882" s="5" t="s">
        <v>1793</v>
      </c>
      <c r="D882" s="2" t="s">
        <v>1780</v>
      </c>
      <c r="E882" s="2" t="s">
        <v>1784</v>
      </c>
      <c r="F882" s="2" t="s">
        <v>1784</v>
      </c>
      <c r="G882" s="2">
        <v>95</v>
      </c>
      <c r="H882" s="6">
        <v>6.5402527261123147E-4</v>
      </c>
      <c r="I882" s="3">
        <v>3</v>
      </c>
      <c r="J882" s="11" t="e">
        <f>AND(CCDATA[[#This Row],[Date]]&gt;='Dashboard Requirement hints'!#REF!,CCDATA[[#This Row],[Date]]&lt;'Dashboard Requirement hints'!#REF!+7)</f>
        <v>#REF!</v>
      </c>
      <c r="K882" s="1" t="b">
        <f>AND(CCDATA[[#This Row],[Date]]&gt;'Dashboard Requirement hints'!$I$11,CCDATA[[#This Row],[Date]]&lt;'Dashboard Requirement hints'!$I$11+7)</f>
        <v>0</v>
      </c>
    </row>
    <row r="883" spans="1:11" x14ac:dyDescent="0.25">
      <c r="A883" s="7" t="s">
        <v>897</v>
      </c>
      <c r="B883" s="4">
        <v>42385.601000000002</v>
      </c>
      <c r="C883" s="5" t="s">
        <v>1791</v>
      </c>
      <c r="D883" s="2" t="s">
        <v>1780</v>
      </c>
      <c r="E883" s="2" t="s">
        <v>1784</v>
      </c>
      <c r="F883" s="2" t="s">
        <v>1784</v>
      </c>
      <c r="G883" s="2">
        <v>45</v>
      </c>
      <c r="H883" s="6">
        <v>1.249426050577899E-3</v>
      </c>
      <c r="I883" s="3">
        <v>4</v>
      </c>
      <c r="J883" s="11" t="e">
        <f>AND(CCDATA[[#This Row],[Date]]&gt;='Dashboard Requirement hints'!#REF!,CCDATA[[#This Row],[Date]]&lt;'Dashboard Requirement hints'!#REF!+7)</f>
        <v>#REF!</v>
      </c>
      <c r="K883" s="1" t="b">
        <f>AND(CCDATA[[#This Row],[Date]]&gt;'Dashboard Requirement hints'!$I$11,CCDATA[[#This Row],[Date]]&lt;'Dashboard Requirement hints'!$I$11+7)</f>
        <v>0</v>
      </c>
    </row>
    <row r="884" spans="1:11" x14ac:dyDescent="0.25">
      <c r="A884" s="7" t="s">
        <v>894</v>
      </c>
      <c r="B884" s="4">
        <v>42385.591</v>
      </c>
      <c r="C884" s="5" t="s">
        <v>1793</v>
      </c>
      <c r="D884" s="2" t="s">
        <v>1783</v>
      </c>
      <c r="E884" s="2" t="s">
        <v>1784</v>
      </c>
      <c r="F884" s="2" t="s">
        <v>1784</v>
      </c>
      <c r="G884" s="2">
        <v>122</v>
      </c>
      <c r="H884" s="6">
        <v>7.530481573388006E-4</v>
      </c>
      <c r="I884" s="3">
        <v>3</v>
      </c>
      <c r="J884" s="11" t="e">
        <f>AND(CCDATA[[#This Row],[Date]]&gt;='Dashboard Requirement hints'!#REF!,CCDATA[[#This Row],[Date]]&lt;'Dashboard Requirement hints'!#REF!+7)</f>
        <v>#REF!</v>
      </c>
      <c r="K884" s="1" t="b">
        <f>AND(CCDATA[[#This Row],[Date]]&gt;'Dashboard Requirement hints'!$I$11,CCDATA[[#This Row],[Date]]&lt;'Dashboard Requirement hints'!$I$11+7)</f>
        <v>0</v>
      </c>
    </row>
    <row r="885" spans="1:11" x14ac:dyDescent="0.25">
      <c r="A885" s="7" t="s">
        <v>895</v>
      </c>
      <c r="B885" s="4">
        <v>42385.591</v>
      </c>
      <c r="C885" s="5" t="s">
        <v>1794</v>
      </c>
      <c r="D885" s="2" t="s">
        <v>1781</v>
      </c>
      <c r="E885" s="2" t="s">
        <v>1784</v>
      </c>
      <c r="F885" s="2" t="s">
        <v>1784</v>
      </c>
      <c r="G885" s="2">
        <v>26</v>
      </c>
      <c r="H885" s="6">
        <v>8.1826480910694558E-4</v>
      </c>
      <c r="I885" s="3">
        <v>1</v>
      </c>
      <c r="J885" s="11" t="e">
        <f>AND(CCDATA[[#This Row],[Date]]&gt;='Dashboard Requirement hints'!#REF!,CCDATA[[#This Row],[Date]]&lt;'Dashboard Requirement hints'!#REF!+7)</f>
        <v>#REF!</v>
      </c>
      <c r="K885" s="1" t="b">
        <f>AND(CCDATA[[#This Row],[Date]]&gt;'Dashboard Requirement hints'!$I$11,CCDATA[[#This Row],[Date]]&lt;'Dashboard Requirement hints'!$I$11+7)</f>
        <v>0</v>
      </c>
    </row>
    <row r="886" spans="1:11" x14ac:dyDescent="0.25">
      <c r="A886" s="7" t="s">
        <v>892</v>
      </c>
      <c r="B886" s="4">
        <v>42385.584999999999</v>
      </c>
      <c r="C886" s="5" t="s">
        <v>1792</v>
      </c>
      <c r="D886" s="2" t="s">
        <v>1783</v>
      </c>
      <c r="E886" s="2" t="s">
        <v>1784</v>
      </c>
      <c r="F886" s="2" t="s">
        <v>1784</v>
      </c>
      <c r="G886" s="2">
        <v>84</v>
      </c>
      <c r="H886" s="6">
        <v>1.8703183481500474E-3</v>
      </c>
      <c r="I886" s="3">
        <v>3</v>
      </c>
      <c r="J886" s="11" t="e">
        <f>AND(CCDATA[[#This Row],[Date]]&gt;='Dashboard Requirement hints'!#REF!,CCDATA[[#This Row],[Date]]&lt;'Dashboard Requirement hints'!#REF!+7)</f>
        <v>#REF!</v>
      </c>
      <c r="K886" s="1" t="b">
        <f>AND(CCDATA[[#This Row],[Date]]&gt;'Dashboard Requirement hints'!$I$11,CCDATA[[#This Row],[Date]]&lt;'Dashboard Requirement hints'!$I$11+7)</f>
        <v>0</v>
      </c>
    </row>
    <row r="887" spans="1:11" x14ac:dyDescent="0.25">
      <c r="A887" s="7" t="s">
        <v>893</v>
      </c>
      <c r="B887" s="4">
        <v>42385.584999999999</v>
      </c>
      <c r="C887" s="5" t="s">
        <v>1793</v>
      </c>
      <c r="D887" s="2" t="s">
        <v>1780</v>
      </c>
      <c r="E887" s="2" t="s">
        <v>1784</v>
      </c>
      <c r="F887" s="2" t="s">
        <v>1784</v>
      </c>
      <c r="G887" s="2">
        <v>78</v>
      </c>
      <c r="H887" s="6">
        <v>3.4347883662445861E-3</v>
      </c>
      <c r="I887" s="3">
        <v>2</v>
      </c>
      <c r="J887" s="11" t="e">
        <f>AND(CCDATA[[#This Row],[Date]]&gt;='Dashboard Requirement hints'!#REF!,CCDATA[[#This Row],[Date]]&lt;'Dashboard Requirement hints'!#REF!+7)</f>
        <v>#REF!</v>
      </c>
      <c r="K887" s="1" t="b">
        <f>AND(CCDATA[[#This Row],[Date]]&gt;'Dashboard Requirement hints'!$I$11,CCDATA[[#This Row],[Date]]&lt;'Dashboard Requirement hints'!$I$11+7)</f>
        <v>0</v>
      </c>
    </row>
    <row r="888" spans="1:11" x14ac:dyDescent="0.25">
      <c r="A888" s="7" t="s">
        <v>890</v>
      </c>
      <c r="B888" s="4">
        <v>42385.567000000003</v>
      </c>
      <c r="C888" s="5" t="s">
        <v>1792</v>
      </c>
      <c r="D888" s="2" t="s">
        <v>1782</v>
      </c>
      <c r="E888" s="2" t="s">
        <v>1784</v>
      </c>
      <c r="F888" s="2" t="s">
        <v>1784</v>
      </c>
      <c r="G888" s="2">
        <v>28</v>
      </c>
      <c r="H888" s="6">
        <v>4.8012249960476226E-3</v>
      </c>
      <c r="I888" s="3">
        <v>4</v>
      </c>
      <c r="J888" s="11" t="e">
        <f>AND(CCDATA[[#This Row],[Date]]&gt;='Dashboard Requirement hints'!#REF!,CCDATA[[#This Row],[Date]]&lt;'Dashboard Requirement hints'!#REF!+7)</f>
        <v>#REF!</v>
      </c>
      <c r="K888" s="1" t="b">
        <f>AND(CCDATA[[#This Row],[Date]]&gt;'Dashboard Requirement hints'!$I$11,CCDATA[[#This Row],[Date]]&lt;'Dashboard Requirement hints'!$I$11+7)</f>
        <v>0</v>
      </c>
    </row>
    <row r="889" spans="1:11" x14ac:dyDescent="0.25">
      <c r="A889" s="7" t="s">
        <v>891</v>
      </c>
      <c r="B889" s="4">
        <v>42385.567000000003</v>
      </c>
      <c r="C889" s="5" t="s">
        <v>1787</v>
      </c>
      <c r="D889" s="2" t="s">
        <v>1780</v>
      </c>
      <c r="E889" s="2" t="s">
        <v>1784</v>
      </c>
      <c r="F889" s="2" t="s">
        <v>1784</v>
      </c>
      <c r="G889" s="2">
        <v>30</v>
      </c>
      <c r="H889" s="6">
        <v>4.7299306503222104E-3</v>
      </c>
      <c r="I889" s="3">
        <v>4</v>
      </c>
      <c r="J889" s="11" t="e">
        <f>AND(CCDATA[[#This Row],[Date]]&gt;='Dashboard Requirement hints'!#REF!,CCDATA[[#This Row],[Date]]&lt;'Dashboard Requirement hints'!#REF!+7)</f>
        <v>#REF!</v>
      </c>
      <c r="K889" s="1" t="b">
        <f>AND(CCDATA[[#This Row],[Date]]&gt;'Dashboard Requirement hints'!$I$11,CCDATA[[#This Row],[Date]]&lt;'Dashboard Requirement hints'!$I$11+7)</f>
        <v>0</v>
      </c>
    </row>
    <row r="890" spans="1:11" x14ac:dyDescent="0.25">
      <c r="A890" s="7" t="s">
        <v>888</v>
      </c>
      <c r="B890" s="4">
        <v>42385.565999999999</v>
      </c>
      <c r="C890" s="5" t="s">
        <v>1790</v>
      </c>
      <c r="D890" s="2" t="s">
        <v>1780</v>
      </c>
      <c r="E890" s="2" t="s">
        <v>1785</v>
      </c>
      <c r="F890" s="2" t="s">
        <v>1785</v>
      </c>
      <c r="G890" s="2" t="s">
        <v>1786</v>
      </c>
      <c r="H890" s="6" t="s">
        <v>1786</v>
      </c>
      <c r="I890" s="3" t="s">
        <v>1786</v>
      </c>
      <c r="J890" s="11" t="e">
        <f>AND(CCDATA[[#This Row],[Date]]&gt;='Dashboard Requirement hints'!#REF!,CCDATA[[#This Row],[Date]]&lt;'Dashboard Requirement hints'!#REF!+7)</f>
        <v>#REF!</v>
      </c>
      <c r="K890" s="1" t="b">
        <f>AND(CCDATA[[#This Row],[Date]]&gt;'Dashboard Requirement hints'!$I$11,CCDATA[[#This Row],[Date]]&lt;'Dashboard Requirement hints'!$I$11+7)</f>
        <v>0</v>
      </c>
    </row>
    <row r="891" spans="1:11" x14ac:dyDescent="0.25">
      <c r="A891" s="7" t="s">
        <v>889</v>
      </c>
      <c r="B891" s="4">
        <v>42385.565999999999</v>
      </c>
      <c r="C891" s="5" t="s">
        <v>1791</v>
      </c>
      <c r="D891" s="2" t="s">
        <v>1779</v>
      </c>
      <c r="E891" s="2" t="s">
        <v>1785</v>
      </c>
      <c r="F891" s="2" t="s">
        <v>1785</v>
      </c>
      <c r="G891" s="2" t="s">
        <v>1786</v>
      </c>
      <c r="H891" s="6" t="s">
        <v>1786</v>
      </c>
      <c r="I891" s="3" t="s">
        <v>1786</v>
      </c>
      <c r="J891" s="11" t="e">
        <f>AND(CCDATA[[#This Row],[Date]]&gt;='Dashboard Requirement hints'!#REF!,CCDATA[[#This Row],[Date]]&lt;'Dashboard Requirement hints'!#REF!+7)</f>
        <v>#REF!</v>
      </c>
      <c r="K891" s="1" t="b">
        <f>AND(CCDATA[[#This Row],[Date]]&gt;'Dashboard Requirement hints'!$I$11,CCDATA[[#This Row],[Date]]&lt;'Dashboard Requirement hints'!$I$11+7)</f>
        <v>0</v>
      </c>
    </row>
    <row r="892" spans="1:11" x14ac:dyDescent="0.25">
      <c r="A892" s="7" t="s">
        <v>886</v>
      </c>
      <c r="B892" s="4">
        <v>42385.544000000002</v>
      </c>
      <c r="C892" s="5" t="s">
        <v>1788</v>
      </c>
      <c r="D892" s="2" t="s">
        <v>1780</v>
      </c>
      <c r="E892" s="2" t="s">
        <v>1785</v>
      </c>
      <c r="F892" s="2" t="s">
        <v>1785</v>
      </c>
      <c r="G892" s="2" t="s">
        <v>1786</v>
      </c>
      <c r="H892" s="6" t="s">
        <v>1786</v>
      </c>
      <c r="I892" s="3" t="s">
        <v>1786</v>
      </c>
      <c r="J892" s="11" t="e">
        <f>AND(CCDATA[[#This Row],[Date]]&gt;='Dashboard Requirement hints'!#REF!,CCDATA[[#This Row],[Date]]&lt;'Dashboard Requirement hints'!#REF!+7)</f>
        <v>#REF!</v>
      </c>
      <c r="K892" s="1" t="b">
        <f>AND(CCDATA[[#This Row],[Date]]&gt;'Dashboard Requirement hints'!$I$11,CCDATA[[#This Row],[Date]]&lt;'Dashboard Requirement hints'!$I$11+7)</f>
        <v>0</v>
      </c>
    </row>
    <row r="893" spans="1:11" x14ac:dyDescent="0.25">
      <c r="A893" s="7" t="s">
        <v>887</v>
      </c>
      <c r="B893" s="4">
        <v>42385.544000000002</v>
      </c>
      <c r="C893" s="5" t="s">
        <v>1793</v>
      </c>
      <c r="D893" s="2" t="s">
        <v>1782</v>
      </c>
      <c r="E893" s="2" t="s">
        <v>1784</v>
      </c>
      <c r="F893" s="2" t="s">
        <v>1784</v>
      </c>
      <c r="G893" s="2">
        <v>58</v>
      </c>
      <c r="H893" s="6">
        <v>1.5988657699645254E-3</v>
      </c>
      <c r="I893" s="3">
        <v>5</v>
      </c>
      <c r="J893" s="11" t="e">
        <f>AND(CCDATA[[#This Row],[Date]]&gt;='Dashboard Requirement hints'!#REF!,CCDATA[[#This Row],[Date]]&lt;'Dashboard Requirement hints'!#REF!+7)</f>
        <v>#REF!</v>
      </c>
      <c r="K893" s="1" t="b">
        <f>AND(CCDATA[[#This Row],[Date]]&gt;'Dashboard Requirement hints'!$I$11,CCDATA[[#This Row],[Date]]&lt;'Dashboard Requirement hints'!$I$11+7)</f>
        <v>0</v>
      </c>
    </row>
    <row r="894" spans="1:11" x14ac:dyDescent="0.25">
      <c r="A894" s="7" t="s">
        <v>884</v>
      </c>
      <c r="B894" s="4">
        <v>42385.538999999997</v>
      </c>
      <c r="C894" s="5" t="s">
        <v>1789</v>
      </c>
      <c r="D894" s="2" t="s">
        <v>1782</v>
      </c>
      <c r="E894" s="2" t="s">
        <v>1784</v>
      </c>
      <c r="F894" s="2" t="s">
        <v>1784</v>
      </c>
      <c r="G894" s="2">
        <v>92</v>
      </c>
      <c r="H894" s="6">
        <v>9.194746820474722E-4</v>
      </c>
      <c r="I894" s="3">
        <v>2</v>
      </c>
      <c r="J894" s="11" t="e">
        <f>AND(CCDATA[[#This Row],[Date]]&gt;='Dashboard Requirement hints'!#REF!,CCDATA[[#This Row],[Date]]&lt;'Dashboard Requirement hints'!#REF!+7)</f>
        <v>#REF!</v>
      </c>
      <c r="K894" s="1" t="b">
        <f>AND(CCDATA[[#This Row],[Date]]&gt;'Dashboard Requirement hints'!$I$11,CCDATA[[#This Row],[Date]]&lt;'Dashboard Requirement hints'!$I$11+7)</f>
        <v>0</v>
      </c>
    </row>
    <row r="895" spans="1:11" x14ac:dyDescent="0.25">
      <c r="A895" s="7" t="s">
        <v>885</v>
      </c>
      <c r="B895" s="4">
        <v>42385.538999999997</v>
      </c>
      <c r="C895" s="5" t="s">
        <v>1791</v>
      </c>
      <c r="D895" s="2" t="s">
        <v>1783</v>
      </c>
      <c r="E895" s="2" t="s">
        <v>1784</v>
      </c>
      <c r="F895" s="2" t="s">
        <v>1785</v>
      </c>
      <c r="G895" s="2">
        <v>24</v>
      </c>
      <c r="H895" s="6">
        <v>4.0303053936852247E-3</v>
      </c>
      <c r="I895" s="3">
        <v>3</v>
      </c>
      <c r="J895" s="11" t="e">
        <f>AND(CCDATA[[#This Row],[Date]]&gt;='Dashboard Requirement hints'!#REF!,CCDATA[[#This Row],[Date]]&lt;'Dashboard Requirement hints'!#REF!+7)</f>
        <v>#REF!</v>
      </c>
      <c r="K895" s="1" t="b">
        <f>AND(CCDATA[[#This Row],[Date]]&gt;'Dashboard Requirement hints'!$I$11,CCDATA[[#This Row],[Date]]&lt;'Dashboard Requirement hints'!$I$11+7)</f>
        <v>0</v>
      </c>
    </row>
    <row r="896" spans="1:11" x14ac:dyDescent="0.25">
      <c r="A896" s="7" t="s">
        <v>882</v>
      </c>
      <c r="B896" s="4">
        <v>42385.531000000003</v>
      </c>
      <c r="C896" s="5" t="s">
        <v>1787</v>
      </c>
      <c r="D896" s="2" t="s">
        <v>1783</v>
      </c>
      <c r="E896" s="2" t="s">
        <v>1784</v>
      </c>
      <c r="F896" s="2" t="s">
        <v>1785</v>
      </c>
      <c r="G896" s="2">
        <v>121</v>
      </c>
      <c r="H896" s="6">
        <v>2.6541773173693402E-3</v>
      </c>
      <c r="I896" s="3">
        <v>3</v>
      </c>
      <c r="J896" s="11" t="e">
        <f>AND(CCDATA[[#This Row],[Date]]&gt;='Dashboard Requirement hints'!#REF!,CCDATA[[#This Row],[Date]]&lt;'Dashboard Requirement hints'!#REF!+7)</f>
        <v>#REF!</v>
      </c>
      <c r="K896" s="1" t="b">
        <f>AND(CCDATA[[#This Row],[Date]]&gt;'Dashboard Requirement hints'!$I$11,CCDATA[[#This Row],[Date]]&lt;'Dashboard Requirement hints'!$I$11+7)</f>
        <v>0</v>
      </c>
    </row>
    <row r="897" spans="1:11" x14ac:dyDescent="0.25">
      <c r="A897" s="7" t="s">
        <v>883</v>
      </c>
      <c r="B897" s="4">
        <v>42385.531000000003</v>
      </c>
      <c r="C897" s="5" t="s">
        <v>1790</v>
      </c>
      <c r="D897" s="2" t="s">
        <v>1779</v>
      </c>
      <c r="E897" s="2" t="s">
        <v>1784</v>
      </c>
      <c r="F897" s="2" t="s">
        <v>1784</v>
      </c>
      <c r="G897" s="2">
        <v>55</v>
      </c>
      <c r="H897" s="6">
        <v>3.5503047533093504E-3</v>
      </c>
      <c r="I897" s="3">
        <v>3</v>
      </c>
      <c r="J897" s="11" t="e">
        <f>AND(CCDATA[[#This Row],[Date]]&gt;='Dashboard Requirement hints'!#REF!,CCDATA[[#This Row],[Date]]&lt;'Dashboard Requirement hints'!#REF!+7)</f>
        <v>#REF!</v>
      </c>
      <c r="K897" s="1" t="b">
        <f>AND(CCDATA[[#This Row],[Date]]&gt;'Dashboard Requirement hints'!$I$11,CCDATA[[#This Row],[Date]]&lt;'Dashboard Requirement hints'!$I$11+7)</f>
        <v>0</v>
      </c>
    </row>
    <row r="898" spans="1:11" x14ac:dyDescent="0.25">
      <c r="A898" s="7" t="s">
        <v>880</v>
      </c>
      <c r="B898" s="4">
        <v>42385.52</v>
      </c>
      <c r="C898" s="5" t="s">
        <v>1789</v>
      </c>
      <c r="D898" s="2" t="s">
        <v>1779</v>
      </c>
      <c r="E898" s="2" t="s">
        <v>1784</v>
      </c>
      <c r="F898" s="2" t="s">
        <v>1784</v>
      </c>
      <c r="G898" s="2">
        <v>19</v>
      </c>
      <c r="H898" s="6">
        <v>9.5825466550231121E-4</v>
      </c>
      <c r="I898" s="3">
        <v>3</v>
      </c>
      <c r="J898" s="11" t="e">
        <f>AND(CCDATA[[#This Row],[Date]]&gt;='Dashboard Requirement hints'!#REF!,CCDATA[[#This Row],[Date]]&lt;'Dashboard Requirement hints'!#REF!+7)</f>
        <v>#REF!</v>
      </c>
      <c r="K898" s="1" t="b">
        <f>AND(CCDATA[[#This Row],[Date]]&gt;'Dashboard Requirement hints'!$I$11,CCDATA[[#This Row],[Date]]&lt;'Dashboard Requirement hints'!$I$11+7)</f>
        <v>0</v>
      </c>
    </row>
    <row r="899" spans="1:11" x14ac:dyDescent="0.25">
      <c r="A899" s="7" t="s">
        <v>881</v>
      </c>
      <c r="B899" s="4">
        <v>42385.52</v>
      </c>
      <c r="C899" s="5" t="s">
        <v>1794</v>
      </c>
      <c r="D899" s="2" t="s">
        <v>1781</v>
      </c>
      <c r="E899" s="2" t="s">
        <v>1784</v>
      </c>
      <c r="F899" s="2" t="s">
        <v>1785</v>
      </c>
      <c r="G899" s="2">
        <v>107</v>
      </c>
      <c r="H899" s="6">
        <v>2.5042646753395221E-3</v>
      </c>
      <c r="I899" s="3">
        <v>4</v>
      </c>
      <c r="J899" s="11" t="e">
        <f>AND(CCDATA[[#This Row],[Date]]&gt;='Dashboard Requirement hints'!#REF!,CCDATA[[#This Row],[Date]]&lt;'Dashboard Requirement hints'!#REF!+7)</f>
        <v>#REF!</v>
      </c>
      <c r="K899" s="1" t="b">
        <f>AND(CCDATA[[#This Row],[Date]]&gt;'Dashboard Requirement hints'!$I$11,CCDATA[[#This Row],[Date]]&lt;'Dashboard Requirement hints'!$I$11+7)</f>
        <v>0</v>
      </c>
    </row>
    <row r="900" spans="1:11" x14ac:dyDescent="0.25">
      <c r="A900" s="7" t="s">
        <v>878</v>
      </c>
      <c r="B900" s="4">
        <v>42385.51</v>
      </c>
      <c r="C900" s="5" t="s">
        <v>1789</v>
      </c>
      <c r="D900" s="2" t="s">
        <v>1782</v>
      </c>
      <c r="E900" s="2" t="s">
        <v>1785</v>
      </c>
      <c r="F900" s="2" t="s">
        <v>1785</v>
      </c>
      <c r="G900" s="2" t="s">
        <v>1786</v>
      </c>
      <c r="H900" s="6" t="s">
        <v>1786</v>
      </c>
      <c r="I900" s="3" t="s">
        <v>1786</v>
      </c>
      <c r="J900" s="11" t="e">
        <f>AND(CCDATA[[#This Row],[Date]]&gt;='Dashboard Requirement hints'!#REF!,CCDATA[[#This Row],[Date]]&lt;'Dashboard Requirement hints'!#REF!+7)</f>
        <v>#REF!</v>
      </c>
      <c r="K900" s="1" t="b">
        <f>AND(CCDATA[[#This Row],[Date]]&gt;'Dashboard Requirement hints'!$I$11,CCDATA[[#This Row],[Date]]&lt;'Dashboard Requirement hints'!$I$11+7)</f>
        <v>0</v>
      </c>
    </row>
    <row r="901" spans="1:11" x14ac:dyDescent="0.25">
      <c r="A901" s="7" t="s">
        <v>879</v>
      </c>
      <c r="B901" s="4">
        <v>42385.51</v>
      </c>
      <c r="C901" s="5" t="s">
        <v>1792</v>
      </c>
      <c r="D901" s="2" t="s">
        <v>1780</v>
      </c>
      <c r="E901" s="2" t="s">
        <v>1784</v>
      </c>
      <c r="F901" s="2" t="s">
        <v>1784</v>
      </c>
      <c r="G901" s="2">
        <v>50</v>
      </c>
      <c r="H901" s="6">
        <v>4.50594587859401E-3</v>
      </c>
      <c r="I901" s="3">
        <v>3</v>
      </c>
      <c r="J901" s="11" t="e">
        <f>AND(CCDATA[[#This Row],[Date]]&gt;='Dashboard Requirement hints'!#REF!,CCDATA[[#This Row],[Date]]&lt;'Dashboard Requirement hints'!#REF!+7)</f>
        <v>#REF!</v>
      </c>
      <c r="K901" s="1" t="b">
        <f>AND(CCDATA[[#This Row],[Date]]&gt;'Dashboard Requirement hints'!$I$11,CCDATA[[#This Row],[Date]]&lt;'Dashboard Requirement hints'!$I$11+7)</f>
        <v>0</v>
      </c>
    </row>
    <row r="902" spans="1:11" x14ac:dyDescent="0.25">
      <c r="A902" s="7" t="s">
        <v>876</v>
      </c>
      <c r="B902" s="4">
        <v>42385.464</v>
      </c>
      <c r="C902" s="5" t="s">
        <v>1793</v>
      </c>
      <c r="D902" s="2" t="s">
        <v>1780</v>
      </c>
      <c r="E902" s="2" t="s">
        <v>1784</v>
      </c>
      <c r="F902" s="2" t="s">
        <v>1784</v>
      </c>
      <c r="G902" s="2">
        <v>83</v>
      </c>
      <c r="H902" s="6">
        <v>6.0069793217733291E-4</v>
      </c>
      <c r="I902" s="3">
        <v>3</v>
      </c>
      <c r="J902" s="11" t="e">
        <f>AND(CCDATA[[#This Row],[Date]]&gt;='Dashboard Requirement hints'!#REF!,CCDATA[[#This Row],[Date]]&lt;'Dashboard Requirement hints'!#REF!+7)</f>
        <v>#REF!</v>
      </c>
      <c r="K902" s="1" t="b">
        <f>AND(CCDATA[[#This Row],[Date]]&gt;'Dashboard Requirement hints'!$I$11,CCDATA[[#This Row],[Date]]&lt;'Dashboard Requirement hints'!$I$11+7)</f>
        <v>0</v>
      </c>
    </row>
    <row r="903" spans="1:11" x14ac:dyDescent="0.25">
      <c r="A903" s="7" t="s">
        <v>877</v>
      </c>
      <c r="B903" s="4">
        <v>42385.464</v>
      </c>
      <c r="C903" s="5" t="s">
        <v>1792</v>
      </c>
      <c r="D903" s="2" t="s">
        <v>1783</v>
      </c>
      <c r="E903" s="2" t="s">
        <v>1785</v>
      </c>
      <c r="F903" s="2" t="s">
        <v>1785</v>
      </c>
      <c r="G903" s="2" t="s">
        <v>1786</v>
      </c>
      <c r="H903" s="6" t="s">
        <v>1786</v>
      </c>
      <c r="I903" s="3" t="s">
        <v>1786</v>
      </c>
      <c r="J903" s="11" t="e">
        <f>AND(CCDATA[[#This Row],[Date]]&gt;='Dashboard Requirement hints'!#REF!,CCDATA[[#This Row],[Date]]&lt;'Dashboard Requirement hints'!#REF!+7)</f>
        <v>#REF!</v>
      </c>
      <c r="K903" s="1" t="b">
        <f>AND(CCDATA[[#This Row],[Date]]&gt;'Dashboard Requirement hints'!$I$11,CCDATA[[#This Row],[Date]]&lt;'Dashboard Requirement hints'!$I$11+7)</f>
        <v>0</v>
      </c>
    </row>
    <row r="904" spans="1:11" x14ac:dyDescent="0.25">
      <c r="A904" s="7" t="s">
        <v>874</v>
      </c>
      <c r="B904" s="4">
        <v>42385.453000000001</v>
      </c>
      <c r="C904" s="5" t="s">
        <v>1794</v>
      </c>
      <c r="D904" s="2" t="s">
        <v>1781</v>
      </c>
      <c r="E904" s="2" t="s">
        <v>1784</v>
      </c>
      <c r="F904" s="2" t="s">
        <v>1784</v>
      </c>
      <c r="G904" s="2">
        <v>23</v>
      </c>
      <c r="H904" s="6">
        <v>7.0081754542490962E-4</v>
      </c>
      <c r="I904" s="3">
        <v>4</v>
      </c>
      <c r="J904" s="11" t="e">
        <f>AND(CCDATA[[#This Row],[Date]]&gt;='Dashboard Requirement hints'!#REF!,CCDATA[[#This Row],[Date]]&lt;'Dashboard Requirement hints'!#REF!+7)</f>
        <v>#REF!</v>
      </c>
      <c r="K904" s="1" t="b">
        <f>AND(CCDATA[[#This Row],[Date]]&gt;'Dashboard Requirement hints'!$I$11,CCDATA[[#This Row],[Date]]&lt;'Dashboard Requirement hints'!$I$11+7)</f>
        <v>0</v>
      </c>
    </row>
    <row r="905" spans="1:11" x14ac:dyDescent="0.25">
      <c r="A905" s="7" t="s">
        <v>875</v>
      </c>
      <c r="B905" s="4">
        <v>42385.453000000001</v>
      </c>
      <c r="C905" s="5" t="s">
        <v>1790</v>
      </c>
      <c r="D905" s="2" t="s">
        <v>1779</v>
      </c>
      <c r="E905" s="2" t="s">
        <v>1784</v>
      </c>
      <c r="F905" s="2" t="s">
        <v>1784</v>
      </c>
      <c r="G905" s="2">
        <v>115</v>
      </c>
      <c r="H905" s="6">
        <v>4.1671525733900569E-4</v>
      </c>
      <c r="I905" s="3">
        <v>3</v>
      </c>
      <c r="J905" s="11" t="e">
        <f>AND(CCDATA[[#This Row],[Date]]&gt;='Dashboard Requirement hints'!#REF!,CCDATA[[#This Row],[Date]]&lt;'Dashboard Requirement hints'!#REF!+7)</f>
        <v>#REF!</v>
      </c>
      <c r="K905" s="1" t="b">
        <f>AND(CCDATA[[#This Row],[Date]]&gt;'Dashboard Requirement hints'!$I$11,CCDATA[[#This Row],[Date]]&lt;'Dashboard Requirement hints'!$I$11+7)</f>
        <v>0</v>
      </c>
    </row>
    <row r="906" spans="1:11" x14ac:dyDescent="0.25">
      <c r="A906" s="7" t="s">
        <v>872</v>
      </c>
      <c r="B906" s="4">
        <v>42385.438000000002</v>
      </c>
      <c r="C906" s="5" t="s">
        <v>1794</v>
      </c>
      <c r="D906" s="2" t="s">
        <v>1780</v>
      </c>
      <c r="E906" s="2" t="s">
        <v>1784</v>
      </c>
      <c r="F906" s="2" t="s">
        <v>1784</v>
      </c>
      <c r="G906" s="2">
        <v>15</v>
      </c>
      <c r="H906" s="6">
        <v>8.0372583887785773E-4</v>
      </c>
      <c r="I906" s="3">
        <v>2</v>
      </c>
      <c r="J906" s="11" t="e">
        <f>AND(CCDATA[[#This Row],[Date]]&gt;='Dashboard Requirement hints'!#REF!,CCDATA[[#This Row],[Date]]&lt;'Dashboard Requirement hints'!#REF!+7)</f>
        <v>#REF!</v>
      </c>
      <c r="K906" s="1" t="b">
        <f>AND(CCDATA[[#This Row],[Date]]&gt;'Dashboard Requirement hints'!$I$11,CCDATA[[#This Row],[Date]]&lt;'Dashboard Requirement hints'!$I$11+7)</f>
        <v>0</v>
      </c>
    </row>
    <row r="907" spans="1:11" x14ac:dyDescent="0.25">
      <c r="A907" s="7" t="s">
        <v>873</v>
      </c>
      <c r="B907" s="4">
        <v>42385.438000000002</v>
      </c>
      <c r="C907" s="5" t="s">
        <v>1789</v>
      </c>
      <c r="D907" s="2" t="s">
        <v>1780</v>
      </c>
      <c r="E907" s="2" t="s">
        <v>1784</v>
      </c>
      <c r="F907" s="2" t="s">
        <v>1784</v>
      </c>
      <c r="G907" s="2">
        <v>111</v>
      </c>
      <c r="H907" s="6">
        <v>4.6862824947309731E-3</v>
      </c>
      <c r="I907" s="3">
        <v>5</v>
      </c>
      <c r="J907" s="11" t="e">
        <f>AND(CCDATA[[#This Row],[Date]]&gt;='Dashboard Requirement hints'!#REF!,CCDATA[[#This Row],[Date]]&lt;'Dashboard Requirement hints'!#REF!+7)</f>
        <v>#REF!</v>
      </c>
      <c r="K907" s="1" t="b">
        <f>AND(CCDATA[[#This Row],[Date]]&gt;'Dashboard Requirement hints'!$I$11,CCDATA[[#This Row],[Date]]&lt;'Dashboard Requirement hints'!$I$11+7)</f>
        <v>0</v>
      </c>
    </row>
    <row r="908" spans="1:11" x14ac:dyDescent="0.25">
      <c r="A908" s="7" t="s">
        <v>870</v>
      </c>
      <c r="B908" s="4">
        <v>42385.430999999997</v>
      </c>
      <c r="C908" s="5" t="s">
        <v>1790</v>
      </c>
      <c r="D908" s="2" t="s">
        <v>1780</v>
      </c>
      <c r="E908" s="2" t="s">
        <v>1785</v>
      </c>
      <c r="F908" s="2" t="s">
        <v>1785</v>
      </c>
      <c r="G908" s="2" t="s">
        <v>1786</v>
      </c>
      <c r="H908" s="6" t="s">
        <v>1786</v>
      </c>
      <c r="I908" s="3" t="s">
        <v>1786</v>
      </c>
      <c r="J908" s="11" t="e">
        <f>AND(CCDATA[[#This Row],[Date]]&gt;='Dashboard Requirement hints'!#REF!,CCDATA[[#This Row],[Date]]&lt;'Dashboard Requirement hints'!#REF!+7)</f>
        <v>#REF!</v>
      </c>
      <c r="K908" s="1" t="b">
        <f>AND(CCDATA[[#This Row],[Date]]&gt;'Dashboard Requirement hints'!$I$11,CCDATA[[#This Row],[Date]]&lt;'Dashboard Requirement hints'!$I$11+7)</f>
        <v>0</v>
      </c>
    </row>
    <row r="909" spans="1:11" x14ac:dyDescent="0.25">
      <c r="A909" s="7" t="s">
        <v>871</v>
      </c>
      <c r="B909" s="4">
        <v>42385.430999999997</v>
      </c>
      <c r="C909" s="5" t="s">
        <v>1788</v>
      </c>
      <c r="D909" s="2" t="s">
        <v>1783</v>
      </c>
      <c r="E909" s="2" t="s">
        <v>1784</v>
      </c>
      <c r="F909" s="2" t="s">
        <v>1784</v>
      </c>
      <c r="G909" s="2">
        <v>85</v>
      </c>
      <c r="H909" s="6">
        <v>3.7116558589461797E-3</v>
      </c>
      <c r="I909" s="3">
        <v>4</v>
      </c>
      <c r="J909" s="11" t="e">
        <f>AND(CCDATA[[#This Row],[Date]]&gt;='Dashboard Requirement hints'!#REF!,CCDATA[[#This Row],[Date]]&lt;'Dashboard Requirement hints'!#REF!+7)</f>
        <v>#REF!</v>
      </c>
      <c r="K909" s="1" t="b">
        <f>AND(CCDATA[[#This Row],[Date]]&gt;'Dashboard Requirement hints'!$I$11,CCDATA[[#This Row],[Date]]&lt;'Dashboard Requirement hints'!$I$11+7)</f>
        <v>0</v>
      </c>
    </row>
    <row r="910" spans="1:11" x14ac:dyDescent="0.25">
      <c r="A910" s="7" t="s">
        <v>868</v>
      </c>
      <c r="B910" s="4">
        <v>42385.375</v>
      </c>
      <c r="C910" s="5" t="s">
        <v>1789</v>
      </c>
      <c r="D910" s="2" t="s">
        <v>1780</v>
      </c>
      <c r="E910" s="2" t="s">
        <v>1784</v>
      </c>
      <c r="F910" s="2" t="s">
        <v>1785</v>
      </c>
      <c r="G910" s="2">
        <v>19</v>
      </c>
      <c r="H910" s="6">
        <v>4.1451743693881818E-4</v>
      </c>
      <c r="I910" s="3">
        <v>5</v>
      </c>
      <c r="J910" s="11" t="e">
        <f>AND(CCDATA[[#This Row],[Date]]&gt;='Dashboard Requirement hints'!#REF!,CCDATA[[#This Row],[Date]]&lt;'Dashboard Requirement hints'!#REF!+7)</f>
        <v>#REF!</v>
      </c>
      <c r="K910" s="1" t="b">
        <f>AND(CCDATA[[#This Row],[Date]]&gt;'Dashboard Requirement hints'!$I$11,CCDATA[[#This Row],[Date]]&lt;'Dashboard Requirement hints'!$I$11+7)</f>
        <v>0</v>
      </c>
    </row>
    <row r="911" spans="1:11" x14ac:dyDescent="0.25">
      <c r="A911" s="7" t="s">
        <v>869</v>
      </c>
      <c r="B911" s="4">
        <v>42385.375</v>
      </c>
      <c r="C911" s="5" t="s">
        <v>1790</v>
      </c>
      <c r="D911" s="2" t="s">
        <v>1782</v>
      </c>
      <c r="E911" s="2" t="s">
        <v>1784</v>
      </c>
      <c r="F911" s="2" t="s">
        <v>1784</v>
      </c>
      <c r="G911" s="2">
        <v>107</v>
      </c>
      <c r="H911" s="6">
        <v>3.5944031753514312E-3</v>
      </c>
      <c r="I911" s="3">
        <v>1</v>
      </c>
      <c r="J911" s="11" t="e">
        <f>AND(CCDATA[[#This Row],[Date]]&gt;='Dashboard Requirement hints'!#REF!,CCDATA[[#This Row],[Date]]&lt;'Dashboard Requirement hints'!#REF!+7)</f>
        <v>#REF!</v>
      </c>
      <c r="K911" s="1" t="b">
        <f>AND(CCDATA[[#This Row],[Date]]&gt;'Dashboard Requirement hints'!$I$11,CCDATA[[#This Row],[Date]]&lt;'Dashboard Requirement hints'!$I$11+7)</f>
        <v>0</v>
      </c>
    </row>
    <row r="912" spans="1:11" x14ac:dyDescent="0.25">
      <c r="A912" s="7" t="s">
        <v>866</v>
      </c>
      <c r="B912" s="4">
        <v>42384.75</v>
      </c>
      <c r="C912" s="5" t="s">
        <v>1791</v>
      </c>
      <c r="D912" s="2" t="s">
        <v>1783</v>
      </c>
      <c r="E912" s="2" t="s">
        <v>1784</v>
      </c>
      <c r="F912" s="2" t="s">
        <v>1784</v>
      </c>
      <c r="G912" s="2">
        <v>42</v>
      </c>
      <c r="H912" s="6">
        <v>4.3220948637489251E-3</v>
      </c>
      <c r="I912" s="3">
        <v>3</v>
      </c>
      <c r="J912" s="11" t="e">
        <f>AND(CCDATA[[#This Row],[Date]]&gt;='Dashboard Requirement hints'!#REF!,CCDATA[[#This Row],[Date]]&lt;'Dashboard Requirement hints'!#REF!+7)</f>
        <v>#REF!</v>
      </c>
      <c r="K912" s="1" t="b">
        <f>AND(CCDATA[[#This Row],[Date]]&gt;'Dashboard Requirement hints'!$I$11,CCDATA[[#This Row],[Date]]&lt;'Dashboard Requirement hints'!$I$11+7)</f>
        <v>0</v>
      </c>
    </row>
    <row r="913" spans="1:11" x14ac:dyDescent="0.25">
      <c r="A913" s="7" t="s">
        <v>867</v>
      </c>
      <c r="B913" s="4">
        <v>42384.75</v>
      </c>
      <c r="C913" s="5" t="s">
        <v>1789</v>
      </c>
      <c r="D913" s="2" t="s">
        <v>1782</v>
      </c>
      <c r="E913" s="2" t="s">
        <v>1784</v>
      </c>
      <c r="F913" s="2" t="s">
        <v>1784</v>
      </c>
      <c r="G913" s="2">
        <v>63</v>
      </c>
      <c r="H913" s="6">
        <v>3.7621175970777381E-3</v>
      </c>
      <c r="I913" s="3">
        <v>1</v>
      </c>
      <c r="J913" s="11" t="e">
        <f>AND(CCDATA[[#This Row],[Date]]&gt;='Dashboard Requirement hints'!#REF!,CCDATA[[#This Row],[Date]]&lt;'Dashboard Requirement hints'!#REF!+7)</f>
        <v>#REF!</v>
      </c>
      <c r="K913" s="1" t="b">
        <f>AND(CCDATA[[#This Row],[Date]]&gt;'Dashboard Requirement hints'!$I$11,CCDATA[[#This Row],[Date]]&lt;'Dashboard Requirement hints'!$I$11+7)</f>
        <v>0</v>
      </c>
    </row>
    <row r="914" spans="1:11" x14ac:dyDescent="0.25">
      <c r="A914" s="7" t="s">
        <v>864</v>
      </c>
      <c r="B914" s="4">
        <v>42384.737000000001</v>
      </c>
      <c r="C914" s="5" t="s">
        <v>1789</v>
      </c>
      <c r="D914" s="2" t="s">
        <v>1782</v>
      </c>
      <c r="E914" s="2" t="s">
        <v>1784</v>
      </c>
      <c r="F914" s="2" t="s">
        <v>1784</v>
      </c>
      <c r="G914" s="2">
        <v>24</v>
      </c>
      <c r="H914" s="6">
        <v>3.8143784331408129E-3</v>
      </c>
      <c r="I914" s="3">
        <v>5</v>
      </c>
      <c r="J914" s="11" t="e">
        <f>AND(CCDATA[[#This Row],[Date]]&gt;='Dashboard Requirement hints'!#REF!,CCDATA[[#This Row],[Date]]&lt;'Dashboard Requirement hints'!#REF!+7)</f>
        <v>#REF!</v>
      </c>
      <c r="K914" s="1" t="b">
        <f>AND(CCDATA[[#This Row],[Date]]&gt;'Dashboard Requirement hints'!$I$11,CCDATA[[#This Row],[Date]]&lt;'Dashboard Requirement hints'!$I$11+7)</f>
        <v>0</v>
      </c>
    </row>
    <row r="915" spans="1:11" x14ac:dyDescent="0.25">
      <c r="A915" s="7" t="s">
        <v>865</v>
      </c>
      <c r="B915" s="4">
        <v>42384.737000000001</v>
      </c>
      <c r="C915" s="5" t="s">
        <v>1789</v>
      </c>
      <c r="D915" s="2" t="s">
        <v>1782</v>
      </c>
      <c r="E915" s="2" t="s">
        <v>1784</v>
      </c>
      <c r="F915" s="2" t="s">
        <v>1784</v>
      </c>
      <c r="G915" s="2">
        <v>71</v>
      </c>
      <c r="H915" s="6">
        <v>1.8451781106321114E-3</v>
      </c>
      <c r="I915" s="3">
        <v>3</v>
      </c>
      <c r="J915" s="11" t="e">
        <f>AND(CCDATA[[#This Row],[Date]]&gt;='Dashboard Requirement hints'!#REF!,CCDATA[[#This Row],[Date]]&lt;'Dashboard Requirement hints'!#REF!+7)</f>
        <v>#REF!</v>
      </c>
      <c r="K915" s="1" t="b">
        <f>AND(CCDATA[[#This Row],[Date]]&gt;'Dashboard Requirement hints'!$I$11,CCDATA[[#This Row],[Date]]&lt;'Dashboard Requirement hints'!$I$11+7)</f>
        <v>0</v>
      </c>
    </row>
    <row r="916" spans="1:11" x14ac:dyDescent="0.25">
      <c r="A916" s="7" t="s">
        <v>862</v>
      </c>
      <c r="B916" s="4">
        <v>42384.735000000001</v>
      </c>
      <c r="C916" s="5" t="s">
        <v>1787</v>
      </c>
      <c r="D916" s="2" t="s">
        <v>1781</v>
      </c>
      <c r="E916" s="2" t="s">
        <v>1784</v>
      </c>
      <c r="F916" s="2" t="s">
        <v>1784</v>
      </c>
      <c r="G916" s="2">
        <v>13</v>
      </c>
      <c r="H916" s="6">
        <v>3.3583198956441589E-3</v>
      </c>
      <c r="I916" s="3">
        <v>3</v>
      </c>
      <c r="J916" s="11" t="e">
        <f>AND(CCDATA[[#This Row],[Date]]&gt;='Dashboard Requirement hints'!#REF!,CCDATA[[#This Row],[Date]]&lt;'Dashboard Requirement hints'!#REF!+7)</f>
        <v>#REF!</v>
      </c>
      <c r="K916" s="1" t="b">
        <f>AND(CCDATA[[#This Row],[Date]]&gt;'Dashboard Requirement hints'!$I$11,CCDATA[[#This Row],[Date]]&lt;'Dashboard Requirement hints'!$I$11+7)</f>
        <v>0</v>
      </c>
    </row>
    <row r="917" spans="1:11" x14ac:dyDescent="0.25">
      <c r="A917" s="7" t="s">
        <v>863</v>
      </c>
      <c r="B917" s="4">
        <v>42384.735000000001</v>
      </c>
      <c r="C917" s="5" t="s">
        <v>1789</v>
      </c>
      <c r="D917" s="2" t="s">
        <v>1779</v>
      </c>
      <c r="E917" s="2" t="s">
        <v>1785</v>
      </c>
      <c r="F917" s="2" t="s">
        <v>1785</v>
      </c>
      <c r="G917" s="2" t="s">
        <v>1786</v>
      </c>
      <c r="H917" s="6" t="s">
        <v>1786</v>
      </c>
      <c r="I917" s="3" t="s">
        <v>1786</v>
      </c>
      <c r="J917" s="11" t="e">
        <f>AND(CCDATA[[#This Row],[Date]]&gt;='Dashboard Requirement hints'!#REF!,CCDATA[[#This Row],[Date]]&lt;'Dashboard Requirement hints'!#REF!+7)</f>
        <v>#REF!</v>
      </c>
      <c r="K917" s="1" t="b">
        <f>AND(CCDATA[[#This Row],[Date]]&gt;'Dashboard Requirement hints'!$I$11,CCDATA[[#This Row],[Date]]&lt;'Dashboard Requirement hints'!$I$11+7)</f>
        <v>0</v>
      </c>
    </row>
    <row r="918" spans="1:11" x14ac:dyDescent="0.25">
      <c r="A918" s="7" t="s">
        <v>860</v>
      </c>
      <c r="B918" s="4">
        <v>42384.722999999998</v>
      </c>
      <c r="C918" s="5" t="s">
        <v>1790</v>
      </c>
      <c r="D918" s="2" t="s">
        <v>1782</v>
      </c>
      <c r="E918" s="2" t="s">
        <v>1784</v>
      </c>
      <c r="F918" s="2" t="s">
        <v>1784</v>
      </c>
      <c r="G918" s="2">
        <v>76</v>
      </c>
      <c r="H918" s="6">
        <v>4.5671325259377671E-3</v>
      </c>
      <c r="I918" s="3">
        <v>3</v>
      </c>
      <c r="J918" s="11" t="e">
        <f>AND(CCDATA[[#This Row],[Date]]&gt;='Dashboard Requirement hints'!#REF!,CCDATA[[#This Row],[Date]]&lt;'Dashboard Requirement hints'!#REF!+7)</f>
        <v>#REF!</v>
      </c>
      <c r="K918" s="1" t="b">
        <f>AND(CCDATA[[#This Row],[Date]]&gt;'Dashboard Requirement hints'!$I$11,CCDATA[[#This Row],[Date]]&lt;'Dashboard Requirement hints'!$I$11+7)</f>
        <v>0</v>
      </c>
    </row>
    <row r="919" spans="1:11" x14ac:dyDescent="0.25">
      <c r="A919" s="7" t="s">
        <v>861</v>
      </c>
      <c r="B919" s="4">
        <v>42384.722999999998</v>
      </c>
      <c r="C919" s="5" t="s">
        <v>1792</v>
      </c>
      <c r="D919" s="2" t="s">
        <v>1783</v>
      </c>
      <c r="E919" s="2" t="s">
        <v>1784</v>
      </c>
      <c r="F919" s="2" t="s">
        <v>1784</v>
      </c>
      <c r="G919" s="2">
        <v>49</v>
      </c>
      <c r="H919" s="6">
        <v>1.3746892193042682E-3</v>
      </c>
      <c r="I919" s="3">
        <v>5</v>
      </c>
      <c r="J919" s="11" t="e">
        <f>AND(CCDATA[[#This Row],[Date]]&gt;='Dashboard Requirement hints'!#REF!,CCDATA[[#This Row],[Date]]&lt;'Dashboard Requirement hints'!#REF!+7)</f>
        <v>#REF!</v>
      </c>
      <c r="K919" s="1" t="b">
        <f>AND(CCDATA[[#This Row],[Date]]&gt;'Dashboard Requirement hints'!$I$11,CCDATA[[#This Row],[Date]]&lt;'Dashboard Requirement hints'!$I$11+7)</f>
        <v>0</v>
      </c>
    </row>
    <row r="920" spans="1:11" x14ac:dyDescent="0.25">
      <c r="A920" s="7" t="s">
        <v>858</v>
      </c>
      <c r="B920" s="4">
        <v>42384.697</v>
      </c>
      <c r="C920" s="5" t="s">
        <v>1793</v>
      </c>
      <c r="D920" s="2" t="s">
        <v>1781</v>
      </c>
      <c r="E920" s="2" t="s">
        <v>1784</v>
      </c>
      <c r="F920" s="2" t="s">
        <v>1784</v>
      </c>
      <c r="G920" s="2">
        <v>92</v>
      </c>
      <c r="H920" s="6">
        <v>3.276475168858423E-3</v>
      </c>
      <c r="I920" s="3">
        <v>5</v>
      </c>
      <c r="J920" s="11" t="e">
        <f>AND(CCDATA[[#This Row],[Date]]&gt;='Dashboard Requirement hints'!#REF!,CCDATA[[#This Row],[Date]]&lt;'Dashboard Requirement hints'!#REF!+7)</f>
        <v>#REF!</v>
      </c>
      <c r="K920" s="1" t="b">
        <f>AND(CCDATA[[#This Row],[Date]]&gt;'Dashboard Requirement hints'!$I$11,CCDATA[[#This Row],[Date]]&lt;'Dashboard Requirement hints'!$I$11+7)</f>
        <v>0</v>
      </c>
    </row>
    <row r="921" spans="1:11" x14ac:dyDescent="0.25">
      <c r="A921" s="7" t="s">
        <v>859</v>
      </c>
      <c r="B921" s="4">
        <v>42384.697</v>
      </c>
      <c r="C921" s="5" t="s">
        <v>1794</v>
      </c>
      <c r="D921" s="2" t="s">
        <v>1782</v>
      </c>
      <c r="E921" s="2" t="s">
        <v>1784</v>
      </c>
      <c r="F921" s="2" t="s">
        <v>1784</v>
      </c>
      <c r="G921" s="2">
        <v>54</v>
      </c>
      <c r="H921" s="6">
        <v>3.9235361425788073E-3</v>
      </c>
      <c r="I921" s="3">
        <v>5</v>
      </c>
      <c r="J921" s="11" t="e">
        <f>AND(CCDATA[[#This Row],[Date]]&gt;='Dashboard Requirement hints'!#REF!,CCDATA[[#This Row],[Date]]&lt;'Dashboard Requirement hints'!#REF!+7)</f>
        <v>#REF!</v>
      </c>
      <c r="K921" s="1" t="b">
        <f>AND(CCDATA[[#This Row],[Date]]&gt;'Dashboard Requirement hints'!$I$11,CCDATA[[#This Row],[Date]]&lt;'Dashboard Requirement hints'!$I$11+7)</f>
        <v>0</v>
      </c>
    </row>
    <row r="922" spans="1:11" x14ac:dyDescent="0.25">
      <c r="A922" s="7" t="s">
        <v>856</v>
      </c>
      <c r="B922" s="4">
        <v>42384.695</v>
      </c>
      <c r="C922" s="5" t="s">
        <v>1789</v>
      </c>
      <c r="D922" s="2" t="s">
        <v>1783</v>
      </c>
      <c r="E922" s="2" t="s">
        <v>1784</v>
      </c>
      <c r="F922" s="2" t="s">
        <v>1784</v>
      </c>
      <c r="G922" s="2">
        <v>42</v>
      </c>
      <c r="H922" s="6">
        <v>1.9492884361551361E-3</v>
      </c>
      <c r="I922" s="3">
        <v>3</v>
      </c>
      <c r="J922" s="11" t="e">
        <f>AND(CCDATA[[#This Row],[Date]]&gt;='Dashboard Requirement hints'!#REF!,CCDATA[[#This Row],[Date]]&lt;'Dashboard Requirement hints'!#REF!+7)</f>
        <v>#REF!</v>
      </c>
      <c r="K922" s="1" t="b">
        <f>AND(CCDATA[[#This Row],[Date]]&gt;'Dashboard Requirement hints'!$I$11,CCDATA[[#This Row],[Date]]&lt;'Dashboard Requirement hints'!$I$11+7)</f>
        <v>0</v>
      </c>
    </row>
    <row r="923" spans="1:11" x14ac:dyDescent="0.25">
      <c r="A923" s="7" t="s">
        <v>857</v>
      </c>
      <c r="B923" s="4">
        <v>42384.695</v>
      </c>
      <c r="C923" s="5" t="s">
        <v>1793</v>
      </c>
      <c r="D923" s="2" t="s">
        <v>1781</v>
      </c>
      <c r="E923" s="2" t="s">
        <v>1784</v>
      </c>
      <c r="F923" s="2" t="s">
        <v>1784</v>
      </c>
      <c r="G923" s="2">
        <v>86</v>
      </c>
      <c r="H923" s="6">
        <v>4.1979928908341888E-3</v>
      </c>
      <c r="I923" s="3">
        <v>3</v>
      </c>
      <c r="J923" s="11" t="e">
        <f>AND(CCDATA[[#This Row],[Date]]&gt;='Dashboard Requirement hints'!#REF!,CCDATA[[#This Row],[Date]]&lt;'Dashboard Requirement hints'!#REF!+7)</f>
        <v>#REF!</v>
      </c>
      <c r="K923" s="1" t="b">
        <f>AND(CCDATA[[#This Row],[Date]]&gt;'Dashboard Requirement hints'!$I$11,CCDATA[[#This Row],[Date]]&lt;'Dashboard Requirement hints'!$I$11+7)</f>
        <v>0</v>
      </c>
    </row>
    <row r="924" spans="1:11" x14ac:dyDescent="0.25">
      <c r="A924" s="7" t="s">
        <v>854</v>
      </c>
      <c r="B924" s="4">
        <v>42384.692999999999</v>
      </c>
      <c r="C924" s="5" t="s">
        <v>1789</v>
      </c>
      <c r="D924" s="2" t="s">
        <v>1781</v>
      </c>
      <c r="E924" s="2" t="s">
        <v>1784</v>
      </c>
      <c r="F924" s="2" t="s">
        <v>1784</v>
      </c>
      <c r="G924" s="2">
        <v>45</v>
      </c>
      <c r="H924" s="6">
        <v>4.7816869097899884E-3</v>
      </c>
      <c r="I924" s="3">
        <v>3</v>
      </c>
      <c r="J924" s="11" t="e">
        <f>AND(CCDATA[[#This Row],[Date]]&gt;='Dashboard Requirement hints'!#REF!,CCDATA[[#This Row],[Date]]&lt;'Dashboard Requirement hints'!#REF!+7)</f>
        <v>#REF!</v>
      </c>
      <c r="K924" s="1" t="b">
        <f>AND(CCDATA[[#This Row],[Date]]&gt;'Dashboard Requirement hints'!$I$11,CCDATA[[#This Row],[Date]]&lt;'Dashboard Requirement hints'!$I$11+7)</f>
        <v>0</v>
      </c>
    </row>
    <row r="925" spans="1:11" x14ac:dyDescent="0.25">
      <c r="A925" s="7" t="s">
        <v>855</v>
      </c>
      <c r="B925" s="4">
        <v>42384.692999999999</v>
      </c>
      <c r="C925" s="5" t="s">
        <v>1792</v>
      </c>
      <c r="D925" s="2" t="s">
        <v>1783</v>
      </c>
      <c r="E925" s="2" t="s">
        <v>1784</v>
      </c>
      <c r="F925" s="2" t="s">
        <v>1785</v>
      </c>
      <c r="G925" s="2">
        <v>50</v>
      </c>
      <c r="H925" s="6">
        <v>7.0084716623167469E-4</v>
      </c>
      <c r="I925" s="3">
        <v>3</v>
      </c>
      <c r="J925" s="11" t="e">
        <f>AND(CCDATA[[#This Row],[Date]]&gt;='Dashboard Requirement hints'!#REF!,CCDATA[[#This Row],[Date]]&lt;'Dashboard Requirement hints'!#REF!+7)</f>
        <v>#REF!</v>
      </c>
      <c r="K925" s="1" t="b">
        <f>AND(CCDATA[[#This Row],[Date]]&gt;'Dashboard Requirement hints'!$I$11,CCDATA[[#This Row],[Date]]&lt;'Dashboard Requirement hints'!$I$11+7)</f>
        <v>0</v>
      </c>
    </row>
    <row r="926" spans="1:11" x14ac:dyDescent="0.25">
      <c r="A926" s="7" t="s">
        <v>852</v>
      </c>
      <c r="B926" s="4">
        <v>42384.671000000002</v>
      </c>
      <c r="C926" s="5" t="s">
        <v>1787</v>
      </c>
      <c r="D926" s="2" t="s">
        <v>1779</v>
      </c>
      <c r="E926" s="2" t="s">
        <v>1784</v>
      </c>
      <c r="F926" s="2" t="s">
        <v>1785</v>
      </c>
      <c r="G926" s="2">
        <v>10</v>
      </c>
      <c r="H926" s="6">
        <v>9.0824464430398755E-4</v>
      </c>
      <c r="I926" s="3">
        <v>5</v>
      </c>
      <c r="J926" s="11" t="e">
        <f>AND(CCDATA[[#This Row],[Date]]&gt;='Dashboard Requirement hints'!#REF!,CCDATA[[#This Row],[Date]]&lt;'Dashboard Requirement hints'!#REF!+7)</f>
        <v>#REF!</v>
      </c>
      <c r="K926" s="1" t="b">
        <f>AND(CCDATA[[#This Row],[Date]]&gt;'Dashboard Requirement hints'!$I$11,CCDATA[[#This Row],[Date]]&lt;'Dashboard Requirement hints'!$I$11+7)</f>
        <v>0</v>
      </c>
    </row>
    <row r="927" spans="1:11" x14ac:dyDescent="0.25">
      <c r="A927" s="7" t="s">
        <v>853</v>
      </c>
      <c r="B927" s="4">
        <v>42384.671000000002</v>
      </c>
      <c r="C927" s="5" t="s">
        <v>1791</v>
      </c>
      <c r="D927" s="2" t="s">
        <v>1780</v>
      </c>
      <c r="E927" s="2" t="s">
        <v>1784</v>
      </c>
      <c r="F927" s="2" t="s">
        <v>1784</v>
      </c>
      <c r="G927" s="2">
        <v>117</v>
      </c>
      <c r="H927" s="6">
        <v>4.6900839722564954E-4</v>
      </c>
      <c r="I927" s="3">
        <v>4</v>
      </c>
      <c r="J927" s="11" t="e">
        <f>AND(CCDATA[[#This Row],[Date]]&gt;='Dashboard Requirement hints'!#REF!,CCDATA[[#This Row],[Date]]&lt;'Dashboard Requirement hints'!#REF!+7)</f>
        <v>#REF!</v>
      </c>
      <c r="K927" s="1" t="b">
        <f>AND(CCDATA[[#This Row],[Date]]&gt;'Dashboard Requirement hints'!$I$11,CCDATA[[#This Row],[Date]]&lt;'Dashboard Requirement hints'!$I$11+7)</f>
        <v>0</v>
      </c>
    </row>
    <row r="928" spans="1:11" x14ac:dyDescent="0.25">
      <c r="A928" s="7" t="s">
        <v>850</v>
      </c>
      <c r="B928" s="4">
        <v>42384.656999999999</v>
      </c>
      <c r="C928" s="5" t="s">
        <v>1794</v>
      </c>
      <c r="D928" s="2" t="s">
        <v>1780</v>
      </c>
      <c r="E928" s="2" t="s">
        <v>1784</v>
      </c>
      <c r="F928" s="2" t="s">
        <v>1784</v>
      </c>
      <c r="G928" s="2">
        <v>21</v>
      </c>
      <c r="H928" s="6">
        <v>4.1279178815976786E-3</v>
      </c>
      <c r="I928" s="3">
        <v>5</v>
      </c>
      <c r="J928" s="11" t="e">
        <f>AND(CCDATA[[#This Row],[Date]]&gt;='Dashboard Requirement hints'!#REF!,CCDATA[[#This Row],[Date]]&lt;'Dashboard Requirement hints'!#REF!+7)</f>
        <v>#REF!</v>
      </c>
      <c r="K928" s="1" t="b">
        <f>AND(CCDATA[[#This Row],[Date]]&gt;'Dashboard Requirement hints'!$I$11,CCDATA[[#This Row],[Date]]&lt;'Dashboard Requirement hints'!$I$11+7)</f>
        <v>0</v>
      </c>
    </row>
    <row r="929" spans="1:11" x14ac:dyDescent="0.25">
      <c r="A929" s="7" t="s">
        <v>851</v>
      </c>
      <c r="B929" s="4">
        <v>42384.656999999999</v>
      </c>
      <c r="C929" s="5" t="s">
        <v>1791</v>
      </c>
      <c r="D929" s="2" t="s">
        <v>1781</v>
      </c>
      <c r="E929" s="2" t="s">
        <v>1784</v>
      </c>
      <c r="F929" s="2" t="s">
        <v>1784</v>
      </c>
      <c r="G929" s="2">
        <v>102</v>
      </c>
      <c r="H929" s="6">
        <v>1.9184454279172973E-3</v>
      </c>
      <c r="I929" s="3">
        <v>5</v>
      </c>
      <c r="J929" s="11" t="e">
        <f>AND(CCDATA[[#This Row],[Date]]&gt;='Dashboard Requirement hints'!#REF!,CCDATA[[#This Row],[Date]]&lt;'Dashboard Requirement hints'!#REF!+7)</f>
        <v>#REF!</v>
      </c>
      <c r="K929" s="1" t="b">
        <f>AND(CCDATA[[#This Row],[Date]]&gt;'Dashboard Requirement hints'!$I$11,CCDATA[[#This Row],[Date]]&lt;'Dashboard Requirement hints'!$I$11+7)</f>
        <v>0</v>
      </c>
    </row>
    <row r="930" spans="1:11" x14ac:dyDescent="0.25">
      <c r="A930" s="7" t="s">
        <v>848</v>
      </c>
      <c r="B930" s="4">
        <v>42384.646000000001</v>
      </c>
      <c r="C930" s="5" t="s">
        <v>1792</v>
      </c>
      <c r="D930" s="2" t="s">
        <v>1781</v>
      </c>
      <c r="E930" s="2" t="s">
        <v>1785</v>
      </c>
      <c r="F930" s="2" t="s">
        <v>1785</v>
      </c>
      <c r="G930" s="2" t="s">
        <v>1786</v>
      </c>
      <c r="H930" s="6" t="s">
        <v>1786</v>
      </c>
      <c r="I930" s="3" t="s">
        <v>1786</v>
      </c>
      <c r="J930" s="11" t="e">
        <f>AND(CCDATA[[#This Row],[Date]]&gt;='Dashboard Requirement hints'!#REF!,CCDATA[[#This Row],[Date]]&lt;'Dashboard Requirement hints'!#REF!+7)</f>
        <v>#REF!</v>
      </c>
      <c r="K930" s="1" t="b">
        <f>AND(CCDATA[[#This Row],[Date]]&gt;'Dashboard Requirement hints'!$I$11,CCDATA[[#This Row],[Date]]&lt;'Dashboard Requirement hints'!$I$11+7)</f>
        <v>0</v>
      </c>
    </row>
    <row r="931" spans="1:11" x14ac:dyDescent="0.25">
      <c r="A931" s="7" t="s">
        <v>849</v>
      </c>
      <c r="B931" s="4">
        <v>42384.646000000001</v>
      </c>
      <c r="C931" s="5" t="s">
        <v>1794</v>
      </c>
      <c r="D931" s="2" t="s">
        <v>1782</v>
      </c>
      <c r="E931" s="2" t="s">
        <v>1784</v>
      </c>
      <c r="F931" s="2" t="s">
        <v>1784</v>
      </c>
      <c r="G931" s="2">
        <v>79</v>
      </c>
      <c r="H931" s="6">
        <v>4.301203178340699E-3</v>
      </c>
      <c r="I931" s="3">
        <v>3</v>
      </c>
      <c r="J931" s="11" t="e">
        <f>AND(CCDATA[[#This Row],[Date]]&gt;='Dashboard Requirement hints'!#REF!,CCDATA[[#This Row],[Date]]&lt;'Dashboard Requirement hints'!#REF!+7)</f>
        <v>#REF!</v>
      </c>
      <c r="K931" s="1" t="b">
        <f>AND(CCDATA[[#This Row],[Date]]&gt;'Dashboard Requirement hints'!$I$11,CCDATA[[#This Row],[Date]]&lt;'Dashboard Requirement hints'!$I$11+7)</f>
        <v>0</v>
      </c>
    </row>
    <row r="932" spans="1:11" x14ac:dyDescent="0.25">
      <c r="A932" s="7" t="s">
        <v>846</v>
      </c>
      <c r="B932" s="4">
        <v>42384.639999999999</v>
      </c>
      <c r="C932" s="5" t="s">
        <v>1794</v>
      </c>
      <c r="D932" s="2" t="s">
        <v>1780</v>
      </c>
      <c r="E932" s="2" t="s">
        <v>1784</v>
      </c>
      <c r="F932" s="2" t="s">
        <v>1785</v>
      </c>
      <c r="G932" s="2">
        <v>60</v>
      </c>
      <c r="H932" s="6">
        <v>2.4059455907880587E-3</v>
      </c>
      <c r="I932" s="3">
        <v>4</v>
      </c>
      <c r="J932" s="11" t="e">
        <f>AND(CCDATA[[#This Row],[Date]]&gt;='Dashboard Requirement hints'!#REF!,CCDATA[[#This Row],[Date]]&lt;'Dashboard Requirement hints'!#REF!+7)</f>
        <v>#REF!</v>
      </c>
      <c r="K932" s="1" t="b">
        <f>AND(CCDATA[[#This Row],[Date]]&gt;'Dashboard Requirement hints'!$I$11,CCDATA[[#This Row],[Date]]&lt;'Dashboard Requirement hints'!$I$11+7)</f>
        <v>0</v>
      </c>
    </row>
    <row r="933" spans="1:11" x14ac:dyDescent="0.25">
      <c r="A933" s="7" t="s">
        <v>847</v>
      </c>
      <c r="B933" s="4">
        <v>42384.639999999999</v>
      </c>
      <c r="C933" s="5" t="s">
        <v>1792</v>
      </c>
      <c r="D933" s="2" t="s">
        <v>1779</v>
      </c>
      <c r="E933" s="2" t="s">
        <v>1784</v>
      </c>
      <c r="F933" s="2" t="s">
        <v>1784</v>
      </c>
      <c r="G933" s="2">
        <v>93</v>
      </c>
      <c r="H933" s="6">
        <v>1.6836037129917497E-3</v>
      </c>
      <c r="I933" s="3">
        <v>2</v>
      </c>
      <c r="J933" s="11" t="e">
        <f>AND(CCDATA[[#This Row],[Date]]&gt;='Dashboard Requirement hints'!#REF!,CCDATA[[#This Row],[Date]]&lt;'Dashboard Requirement hints'!#REF!+7)</f>
        <v>#REF!</v>
      </c>
      <c r="K933" s="1" t="b">
        <f>AND(CCDATA[[#This Row],[Date]]&gt;'Dashboard Requirement hints'!$I$11,CCDATA[[#This Row],[Date]]&lt;'Dashboard Requirement hints'!$I$11+7)</f>
        <v>0</v>
      </c>
    </row>
    <row r="934" spans="1:11" x14ac:dyDescent="0.25">
      <c r="A934" s="7" t="s">
        <v>844</v>
      </c>
      <c r="B934" s="4">
        <v>42384.625999999997</v>
      </c>
      <c r="C934" s="5" t="s">
        <v>1793</v>
      </c>
      <c r="D934" s="2" t="s">
        <v>1781</v>
      </c>
      <c r="E934" s="2" t="s">
        <v>1784</v>
      </c>
      <c r="F934" s="2" t="s">
        <v>1784</v>
      </c>
      <c r="G934" s="2">
        <v>21</v>
      </c>
      <c r="H934" s="6">
        <v>1.066894991238552E-3</v>
      </c>
      <c r="I934" s="3">
        <v>5</v>
      </c>
      <c r="J934" s="11" t="e">
        <f>AND(CCDATA[[#This Row],[Date]]&gt;='Dashboard Requirement hints'!#REF!,CCDATA[[#This Row],[Date]]&lt;'Dashboard Requirement hints'!#REF!+7)</f>
        <v>#REF!</v>
      </c>
      <c r="K934" s="1" t="b">
        <f>AND(CCDATA[[#This Row],[Date]]&gt;'Dashboard Requirement hints'!$I$11,CCDATA[[#This Row],[Date]]&lt;'Dashboard Requirement hints'!$I$11+7)</f>
        <v>0</v>
      </c>
    </row>
    <row r="935" spans="1:11" x14ac:dyDescent="0.25">
      <c r="A935" s="7" t="s">
        <v>845</v>
      </c>
      <c r="B935" s="4">
        <v>42384.625999999997</v>
      </c>
      <c r="C935" s="5" t="s">
        <v>1794</v>
      </c>
      <c r="D935" s="2" t="s">
        <v>1779</v>
      </c>
      <c r="E935" s="2" t="s">
        <v>1785</v>
      </c>
      <c r="F935" s="2" t="s">
        <v>1785</v>
      </c>
      <c r="G935" s="2" t="s">
        <v>1786</v>
      </c>
      <c r="H935" s="6" t="s">
        <v>1786</v>
      </c>
      <c r="I935" s="3" t="s">
        <v>1786</v>
      </c>
      <c r="J935" s="11" t="e">
        <f>AND(CCDATA[[#This Row],[Date]]&gt;='Dashboard Requirement hints'!#REF!,CCDATA[[#This Row],[Date]]&lt;'Dashboard Requirement hints'!#REF!+7)</f>
        <v>#REF!</v>
      </c>
      <c r="K935" s="1" t="b">
        <f>AND(CCDATA[[#This Row],[Date]]&gt;'Dashboard Requirement hints'!$I$11,CCDATA[[#This Row],[Date]]&lt;'Dashboard Requirement hints'!$I$11+7)</f>
        <v>0</v>
      </c>
    </row>
    <row r="936" spans="1:11" x14ac:dyDescent="0.25">
      <c r="A936" s="7" t="s">
        <v>842</v>
      </c>
      <c r="B936" s="4">
        <v>42384.593000000001</v>
      </c>
      <c r="C936" s="5" t="s">
        <v>1794</v>
      </c>
      <c r="D936" s="2" t="s">
        <v>1783</v>
      </c>
      <c r="E936" s="2" t="s">
        <v>1784</v>
      </c>
      <c r="F936" s="2" t="s">
        <v>1784</v>
      </c>
      <c r="G936" s="2">
        <v>42</v>
      </c>
      <c r="H936" s="6">
        <v>2.9957121641706577E-3</v>
      </c>
      <c r="I936" s="3">
        <v>2</v>
      </c>
      <c r="J936" s="11" t="e">
        <f>AND(CCDATA[[#This Row],[Date]]&gt;='Dashboard Requirement hints'!#REF!,CCDATA[[#This Row],[Date]]&lt;'Dashboard Requirement hints'!#REF!+7)</f>
        <v>#REF!</v>
      </c>
      <c r="K936" s="1" t="b">
        <f>AND(CCDATA[[#This Row],[Date]]&gt;'Dashboard Requirement hints'!$I$11,CCDATA[[#This Row],[Date]]&lt;'Dashboard Requirement hints'!$I$11+7)</f>
        <v>0</v>
      </c>
    </row>
    <row r="937" spans="1:11" x14ac:dyDescent="0.25">
      <c r="A937" s="7" t="s">
        <v>843</v>
      </c>
      <c r="B937" s="4">
        <v>42384.593000000001</v>
      </c>
      <c r="C937" s="5" t="s">
        <v>1792</v>
      </c>
      <c r="D937" s="2" t="s">
        <v>1779</v>
      </c>
      <c r="E937" s="2" t="s">
        <v>1784</v>
      </c>
      <c r="F937" s="2" t="s">
        <v>1784</v>
      </c>
      <c r="G937" s="2">
        <v>110</v>
      </c>
      <c r="H937" s="6">
        <v>3.1453596968133509E-3</v>
      </c>
      <c r="I937" s="3">
        <v>3</v>
      </c>
      <c r="J937" s="11" t="e">
        <f>AND(CCDATA[[#This Row],[Date]]&gt;='Dashboard Requirement hints'!#REF!,CCDATA[[#This Row],[Date]]&lt;'Dashboard Requirement hints'!#REF!+7)</f>
        <v>#REF!</v>
      </c>
      <c r="K937" s="1" t="b">
        <f>AND(CCDATA[[#This Row],[Date]]&gt;'Dashboard Requirement hints'!$I$11,CCDATA[[#This Row],[Date]]&lt;'Dashboard Requirement hints'!$I$11+7)</f>
        <v>0</v>
      </c>
    </row>
    <row r="938" spans="1:11" x14ac:dyDescent="0.25">
      <c r="A938" s="7" t="s">
        <v>840</v>
      </c>
      <c r="B938" s="4">
        <v>42384.589</v>
      </c>
      <c r="C938" s="5" t="s">
        <v>1794</v>
      </c>
      <c r="D938" s="2" t="s">
        <v>1782</v>
      </c>
      <c r="E938" s="2" t="s">
        <v>1784</v>
      </c>
      <c r="F938" s="2" t="s">
        <v>1784</v>
      </c>
      <c r="G938" s="2">
        <v>92</v>
      </c>
      <c r="H938" s="6">
        <v>2.762509939614436E-3</v>
      </c>
      <c r="I938" s="3">
        <v>4</v>
      </c>
      <c r="J938" s="11" t="e">
        <f>AND(CCDATA[[#This Row],[Date]]&gt;='Dashboard Requirement hints'!#REF!,CCDATA[[#This Row],[Date]]&lt;'Dashboard Requirement hints'!#REF!+7)</f>
        <v>#REF!</v>
      </c>
      <c r="K938" s="1" t="b">
        <f>AND(CCDATA[[#This Row],[Date]]&gt;'Dashboard Requirement hints'!$I$11,CCDATA[[#This Row],[Date]]&lt;'Dashboard Requirement hints'!$I$11+7)</f>
        <v>0</v>
      </c>
    </row>
    <row r="939" spans="1:11" x14ac:dyDescent="0.25">
      <c r="A939" s="7" t="s">
        <v>841</v>
      </c>
      <c r="B939" s="4">
        <v>42384.589</v>
      </c>
      <c r="C939" s="5" t="s">
        <v>1793</v>
      </c>
      <c r="D939" s="2" t="s">
        <v>1783</v>
      </c>
      <c r="E939" s="2" t="s">
        <v>1784</v>
      </c>
      <c r="F939" s="2" t="s">
        <v>1784</v>
      </c>
      <c r="G939" s="2">
        <v>59</v>
      </c>
      <c r="H939" s="6">
        <v>1.4899780102961805E-3</v>
      </c>
      <c r="I939" s="3">
        <v>1</v>
      </c>
      <c r="J939" s="11" t="e">
        <f>AND(CCDATA[[#This Row],[Date]]&gt;='Dashboard Requirement hints'!#REF!,CCDATA[[#This Row],[Date]]&lt;'Dashboard Requirement hints'!#REF!+7)</f>
        <v>#REF!</v>
      </c>
      <c r="K939" s="1" t="b">
        <f>AND(CCDATA[[#This Row],[Date]]&gt;'Dashboard Requirement hints'!$I$11,CCDATA[[#This Row],[Date]]&lt;'Dashboard Requirement hints'!$I$11+7)</f>
        <v>0</v>
      </c>
    </row>
    <row r="940" spans="1:11" x14ac:dyDescent="0.25">
      <c r="A940" s="7" t="s">
        <v>838</v>
      </c>
      <c r="B940" s="4">
        <v>42384.578999999998</v>
      </c>
      <c r="C940" s="5" t="s">
        <v>1793</v>
      </c>
      <c r="D940" s="2" t="s">
        <v>1782</v>
      </c>
      <c r="E940" s="2" t="s">
        <v>1784</v>
      </c>
      <c r="F940" s="2" t="s">
        <v>1784</v>
      </c>
      <c r="G940" s="2">
        <v>10</v>
      </c>
      <c r="H940" s="6">
        <v>3.78524483718886E-3</v>
      </c>
      <c r="I940" s="3">
        <v>4</v>
      </c>
      <c r="J940" s="11" t="e">
        <f>AND(CCDATA[[#This Row],[Date]]&gt;='Dashboard Requirement hints'!#REF!,CCDATA[[#This Row],[Date]]&lt;'Dashboard Requirement hints'!#REF!+7)</f>
        <v>#REF!</v>
      </c>
      <c r="K940" s="1" t="b">
        <f>AND(CCDATA[[#This Row],[Date]]&gt;'Dashboard Requirement hints'!$I$11,CCDATA[[#This Row],[Date]]&lt;'Dashboard Requirement hints'!$I$11+7)</f>
        <v>0</v>
      </c>
    </row>
    <row r="941" spans="1:11" x14ac:dyDescent="0.25">
      <c r="A941" s="7" t="s">
        <v>839</v>
      </c>
      <c r="B941" s="4">
        <v>42384.578999999998</v>
      </c>
      <c r="C941" s="5" t="s">
        <v>1789</v>
      </c>
      <c r="D941" s="2" t="s">
        <v>1779</v>
      </c>
      <c r="E941" s="2" t="s">
        <v>1784</v>
      </c>
      <c r="F941" s="2" t="s">
        <v>1784</v>
      </c>
      <c r="G941" s="2">
        <v>77</v>
      </c>
      <c r="H941" s="6">
        <v>2.0888465029792985E-3</v>
      </c>
      <c r="I941" s="3">
        <v>1</v>
      </c>
      <c r="J941" s="11" t="e">
        <f>AND(CCDATA[[#This Row],[Date]]&gt;='Dashboard Requirement hints'!#REF!,CCDATA[[#This Row],[Date]]&lt;'Dashboard Requirement hints'!#REF!+7)</f>
        <v>#REF!</v>
      </c>
      <c r="K941" s="1" t="b">
        <f>AND(CCDATA[[#This Row],[Date]]&gt;'Dashboard Requirement hints'!$I$11,CCDATA[[#This Row],[Date]]&lt;'Dashboard Requirement hints'!$I$11+7)</f>
        <v>0</v>
      </c>
    </row>
    <row r="942" spans="1:11" x14ac:dyDescent="0.25">
      <c r="A942" s="7" t="s">
        <v>836</v>
      </c>
      <c r="B942" s="4">
        <v>42384.574000000001</v>
      </c>
      <c r="C942" s="5" t="s">
        <v>1790</v>
      </c>
      <c r="D942" s="2" t="s">
        <v>1780</v>
      </c>
      <c r="E942" s="2" t="s">
        <v>1785</v>
      </c>
      <c r="F942" s="2" t="s">
        <v>1785</v>
      </c>
      <c r="G942" s="2" t="s">
        <v>1786</v>
      </c>
      <c r="H942" s="6" t="s">
        <v>1786</v>
      </c>
      <c r="I942" s="3" t="s">
        <v>1786</v>
      </c>
      <c r="J942" s="11" t="e">
        <f>AND(CCDATA[[#This Row],[Date]]&gt;='Dashboard Requirement hints'!#REF!,CCDATA[[#This Row],[Date]]&lt;'Dashboard Requirement hints'!#REF!+7)</f>
        <v>#REF!</v>
      </c>
      <c r="K942" s="1" t="b">
        <f>AND(CCDATA[[#This Row],[Date]]&gt;'Dashboard Requirement hints'!$I$11,CCDATA[[#This Row],[Date]]&lt;'Dashboard Requirement hints'!$I$11+7)</f>
        <v>0</v>
      </c>
    </row>
    <row r="943" spans="1:11" x14ac:dyDescent="0.25">
      <c r="A943" s="7" t="s">
        <v>837</v>
      </c>
      <c r="B943" s="4">
        <v>42384.574000000001</v>
      </c>
      <c r="C943" s="5" t="s">
        <v>1787</v>
      </c>
      <c r="D943" s="2" t="s">
        <v>1782</v>
      </c>
      <c r="E943" s="2" t="s">
        <v>1784</v>
      </c>
      <c r="F943" s="2" t="s">
        <v>1784</v>
      </c>
      <c r="G943" s="2">
        <v>58</v>
      </c>
      <c r="H943" s="6">
        <v>2.9970996332862529E-3</v>
      </c>
      <c r="I943" s="3">
        <v>4</v>
      </c>
      <c r="J943" s="11" t="e">
        <f>AND(CCDATA[[#This Row],[Date]]&gt;='Dashboard Requirement hints'!#REF!,CCDATA[[#This Row],[Date]]&lt;'Dashboard Requirement hints'!#REF!+7)</f>
        <v>#REF!</v>
      </c>
      <c r="K943" s="1" t="b">
        <f>AND(CCDATA[[#This Row],[Date]]&gt;'Dashboard Requirement hints'!$I$11,CCDATA[[#This Row],[Date]]&lt;'Dashboard Requirement hints'!$I$11+7)</f>
        <v>0</v>
      </c>
    </row>
    <row r="944" spans="1:11" x14ac:dyDescent="0.25">
      <c r="A944" s="7" t="s">
        <v>834</v>
      </c>
      <c r="B944" s="4">
        <v>42384.49</v>
      </c>
      <c r="C944" s="5" t="s">
        <v>1790</v>
      </c>
      <c r="D944" s="2" t="s">
        <v>1780</v>
      </c>
      <c r="E944" s="2" t="s">
        <v>1784</v>
      </c>
      <c r="F944" s="2" t="s">
        <v>1784</v>
      </c>
      <c r="G944" s="2">
        <v>111</v>
      </c>
      <c r="H944" s="6">
        <v>4.6399983756387528E-4</v>
      </c>
      <c r="I944" s="3">
        <v>4</v>
      </c>
      <c r="J944" s="11" t="e">
        <f>AND(CCDATA[[#This Row],[Date]]&gt;='Dashboard Requirement hints'!#REF!,CCDATA[[#This Row],[Date]]&lt;'Dashboard Requirement hints'!#REF!+7)</f>
        <v>#REF!</v>
      </c>
      <c r="K944" s="1" t="b">
        <f>AND(CCDATA[[#This Row],[Date]]&gt;'Dashboard Requirement hints'!$I$11,CCDATA[[#This Row],[Date]]&lt;'Dashboard Requirement hints'!$I$11+7)</f>
        <v>0</v>
      </c>
    </row>
    <row r="945" spans="1:11" x14ac:dyDescent="0.25">
      <c r="A945" s="7" t="s">
        <v>835</v>
      </c>
      <c r="B945" s="4">
        <v>42384.49</v>
      </c>
      <c r="C945" s="5" t="s">
        <v>1788</v>
      </c>
      <c r="D945" s="2" t="s">
        <v>1783</v>
      </c>
      <c r="E945" s="2" t="s">
        <v>1784</v>
      </c>
      <c r="F945" s="2" t="s">
        <v>1784</v>
      </c>
      <c r="G945" s="2">
        <v>70</v>
      </c>
      <c r="H945" s="6">
        <v>3.6269103971968415E-3</v>
      </c>
      <c r="I945" s="3">
        <v>4</v>
      </c>
      <c r="J945" s="11" t="e">
        <f>AND(CCDATA[[#This Row],[Date]]&gt;='Dashboard Requirement hints'!#REF!,CCDATA[[#This Row],[Date]]&lt;'Dashboard Requirement hints'!#REF!+7)</f>
        <v>#REF!</v>
      </c>
      <c r="K945" s="1" t="b">
        <f>AND(CCDATA[[#This Row],[Date]]&gt;'Dashboard Requirement hints'!$I$11,CCDATA[[#This Row],[Date]]&lt;'Dashboard Requirement hints'!$I$11+7)</f>
        <v>0</v>
      </c>
    </row>
    <row r="946" spans="1:11" x14ac:dyDescent="0.25">
      <c r="A946" s="7" t="s">
        <v>832</v>
      </c>
      <c r="B946" s="4">
        <v>42384.485000000001</v>
      </c>
      <c r="C946" s="5" t="s">
        <v>1789</v>
      </c>
      <c r="D946" s="2" t="s">
        <v>1783</v>
      </c>
      <c r="E946" s="2" t="s">
        <v>1784</v>
      </c>
      <c r="F946" s="2" t="s">
        <v>1785</v>
      </c>
      <c r="G946" s="2">
        <v>82</v>
      </c>
      <c r="H946" s="6">
        <v>1.8533247917809376E-3</v>
      </c>
      <c r="I946" s="3">
        <v>4</v>
      </c>
      <c r="J946" s="11" t="e">
        <f>AND(CCDATA[[#This Row],[Date]]&gt;='Dashboard Requirement hints'!#REF!,CCDATA[[#This Row],[Date]]&lt;'Dashboard Requirement hints'!#REF!+7)</f>
        <v>#REF!</v>
      </c>
      <c r="K946" s="1" t="b">
        <f>AND(CCDATA[[#This Row],[Date]]&gt;'Dashboard Requirement hints'!$I$11,CCDATA[[#This Row],[Date]]&lt;'Dashboard Requirement hints'!$I$11+7)</f>
        <v>0</v>
      </c>
    </row>
    <row r="947" spans="1:11" x14ac:dyDescent="0.25">
      <c r="A947" s="7" t="s">
        <v>833</v>
      </c>
      <c r="B947" s="4">
        <v>42384.485000000001</v>
      </c>
      <c r="C947" s="5" t="s">
        <v>1794</v>
      </c>
      <c r="D947" s="2" t="s">
        <v>1782</v>
      </c>
      <c r="E947" s="2" t="s">
        <v>1784</v>
      </c>
      <c r="F947" s="2" t="s">
        <v>1784</v>
      </c>
      <c r="G947" s="2">
        <v>91</v>
      </c>
      <c r="H947" s="6">
        <v>2.6324264647324147E-3</v>
      </c>
      <c r="I947" s="3">
        <v>3</v>
      </c>
      <c r="J947" s="11" t="e">
        <f>AND(CCDATA[[#This Row],[Date]]&gt;='Dashboard Requirement hints'!#REF!,CCDATA[[#This Row],[Date]]&lt;'Dashboard Requirement hints'!#REF!+7)</f>
        <v>#REF!</v>
      </c>
      <c r="K947" s="1" t="b">
        <f>AND(CCDATA[[#This Row],[Date]]&gt;'Dashboard Requirement hints'!$I$11,CCDATA[[#This Row],[Date]]&lt;'Dashboard Requirement hints'!$I$11+7)</f>
        <v>0</v>
      </c>
    </row>
    <row r="948" spans="1:11" x14ac:dyDescent="0.25">
      <c r="A948" s="7" t="s">
        <v>830</v>
      </c>
      <c r="B948" s="4">
        <v>42384.480000000003</v>
      </c>
      <c r="C948" s="5" t="s">
        <v>1791</v>
      </c>
      <c r="D948" s="2" t="s">
        <v>1779</v>
      </c>
      <c r="E948" s="2" t="s">
        <v>1784</v>
      </c>
      <c r="F948" s="2" t="s">
        <v>1784</v>
      </c>
      <c r="G948" s="2">
        <v>113</v>
      </c>
      <c r="H948" s="6">
        <v>1.4029530214671518E-3</v>
      </c>
      <c r="I948" s="3">
        <v>4</v>
      </c>
      <c r="J948" s="11" t="e">
        <f>AND(CCDATA[[#This Row],[Date]]&gt;='Dashboard Requirement hints'!#REF!,CCDATA[[#This Row],[Date]]&lt;'Dashboard Requirement hints'!#REF!+7)</f>
        <v>#REF!</v>
      </c>
      <c r="K948" s="1" t="b">
        <f>AND(CCDATA[[#This Row],[Date]]&gt;'Dashboard Requirement hints'!$I$11,CCDATA[[#This Row],[Date]]&lt;'Dashboard Requirement hints'!$I$11+7)</f>
        <v>0</v>
      </c>
    </row>
    <row r="949" spans="1:11" x14ac:dyDescent="0.25">
      <c r="A949" s="7" t="s">
        <v>831</v>
      </c>
      <c r="B949" s="4">
        <v>42384.480000000003</v>
      </c>
      <c r="C949" s="5" t="s">
        <v>1791</v>
      </c>
      <c r="D949" s="2" t="s">
        <v>1783</v>
      </c>
      <c r="E949" s="2" t="s">
        <v>1784</v>
      </c>
      <c r="F949" s="2" t="s">
        <v>1784</v>
      </c>
      <c r="G949" s="2">
        <v>21</v>
      </c>
      <c r="H949" s="6">
        <v>2.3881380576389554E-3</v>
      </c>
      <c r="I949" s="3">
        <v>4</v>
      </c>
      <c r="J949" s="11" t="e">
        <f>AND(CCDATA[[#This Row],[Date]]&gt;='Dashboard Requirement hints'!#REF!,CCDATA[[#This Row],[Date]]&lt;'Dashboard Requirement hints'!#REF!+7)</f>
        <v>#REF!</v>
      </c>
      <c r="K949" s="1" t="b">
        <f>AND(CCDATA[[#This Row],[Date]]&gt;'Dashboard Requirement hints'!$I$11,CCDATA[[#This Row],[Date]]&lt;'Dashboard Requirement hints'!$I$11+7)</f>
        <v>0</v>
      </c>
    </row>
    <row r="950" spans="1:11" x14ac:dyDescent="0.25">
      <c r="A950" s="7" t="s">
        <v>828</v>
      </c>
      <c r="B950" s="4">
        <v>42384.455999999998</v>
      </c>
      <c r="C950" s="5" t="s">
        <v>1794</v>
      </c>
      <c r="D950" s="2" t="s">
        <v>1782</v>
      </c>
      <c r="E950" s="2" t="s">
        <v>1784</v>
      </c>
      <c r="F950" s="2" t="s">
        <v>1784</v>
      </c>
      <c r="G950" s="2">
        <v>29</v>
      </c>
      <c r="H950" s="6">
        <v>2.0847555893444328E-3</v>
      </c>
      <c r="I950" s="3">
        <v>4</v>
      </c>
      <c r="J950" s="11" t="e">
        <f>AND(CCDATA[[#This Row],[Date]]&gt;='Dashboard Requirement hints'!#REF!,CCDATA[[#This Row],[Date]]&lt;'Dashboard Requirement hints'!#REF!+7)</f>
        <v>#REF!</v>
      </c>
      <c r="K950" s="1" t="b">
        <f>AND(CCDATA[[#This Row],[Date]]&gt;'Dashboard Requirement hints'!$I$11,CCDATA[[#This Row],[Date]]&lt;'Dashboard Requirement hints'!$I$11+7)</f>
        <v>0</v>
      </c>
    </row>
    <row r="951" spans="1:11" x14ac:dyDescent="0.25">
      <c r="A951" s="7" t="s">
        <v>829</v>
      </c>
      <c r="B951" s="4">
        <v>42384.455999999998</v>
      </c>
      <c r="C951" s="5" t="s">
        <v>1788</v>
      </c>
      <c r="D951" s="2" t="s">
        <v>1783</v>
      </c>
      <c r="E951" s="2" t="s">
        <v>1784</v>
      </c>
      <c r="F951" s="2" t="s">
        <v>1784</v>
      </c>
      <c r="G951" s="2">
        <v>83</v>
      </c>
      <c r="H951" s="6">
        <v>4.7786741192118306E-3</v>
      </c>
      <c r="I951" s="3">
        <v>4</v>
      </c>
      <c r="J951" s="11" t="e">
        <f>AND(CCDATA[[#This Row],[Date]]&gt;='Dashboard Requirement hints'!#REF!,CCDATA[[#This Row],[Date]]&lt;'Dashboard Requirement hints'!#REF!+7)</f>
        <v>#REF!</v>
      </c>
      <c r="K951" s="1" t="b">
        <f>AND(CCDATA[[#This Row],[Date]]&gt;'Dashboard Requirement hints'!$I$11,CCDATA[[#This Row],[Date]]&lt;'Dashboard Requirement hints'!$I$11+7)</f>
        <v>0</v>
      </c>
    </row>
    <row r="952" spans="1:11" x14ac:dyDescent="0.25">
      <c r="A952" s="7" t="s">
        <v>826</v>
      </c>
      <c r="B952" s="4">
        <v>42384.41</v>
      </c>
      <c r="C952" s="5" t="s">
        <v>1791</v>
      </c>
      <c r="D952" s="2" t="s">
        <v>1780</v>
      </c>
      <c r="E952" s="2" t="s">
        <v>1784</v>
      </c>
      <c r="F952" s="2" t="s">
        <v>1784</v>
      </c>
      <c r="G952" s="2">
        <v>33</v>
      </c>
      <c r="H952" s="6">
        <v>4.069807905549532E-3</v>
      </c>
      <c r="I952" s="3">
        <v>3</v>
      </c>
      <c r="J952" s="11" t="e">
        <f>AND(CCDATA[[#This Row],[Date]]&gt;='Dashboard Requirement hints'!#REF!,CCDATA[[#This Row],[Date]]&lt;'Dashboard Requirement hints'!#REF!+7)</f>
        <v>#REF!</v>
      </c>
      <c r="K952" s="1" t="b">
        <f>AND(CCDATA[[#This Row],[Date]]&gt;'Dashboard Requirement hints'!$I$11,CCDATA[[#This Row],[Date]]&lt;'Dashboard Requirement hints'!$I$11+7)</f>
        <v>0</v>
      </c>
    </row>
    <row r="953" spans="1:11" x14ac:dyDescent="0.25">
      <c r="A953" s="7" t="s">
        <v>827</v>
      </c>
      <c r="B953" s="4">
        <v>42384.41</v>
      </c>
      <c r="C953" s="5" t="s">
        <v>1791</v>
      </c>
      <c r="D953" s="2" t="s">
        <v>1783</v>
      </c>
      <c r="E953" s="2" t="s">
        <v>1784</v>
      </c>
      <c r="F953" s="2" t="s">
        <v>1784</v>
      </c>
      <c r="G953" s="2">
        <v>93</v>
      </c>
      <c r="H953" s="6">
        <v>1.3472853370020332E-3</v>
      </c>
      <c r="I953" s="3">
        <v>3</v>
      </c>
      <c r="J953" s="11" t="e">
        <f>AND(CCDATA[[#This Row],[Date]]&gt;='Dashboard Requirement hints'!#REF!,CCDATA[[#This Row],[Date]]&lt;'Dashboard Requirement hints'!#REF!+7)</f>
        <v>#REF!</v>
      </c>
      <c r="K953" s="1" t="b">
        <f>AND(CCDATA[[#This Row],[Date]]&gt;'Dashboard Requirement hints'!$I$11,CCDATA[[#This Row],[Date]]&lt;'Dashboard Requirement hints'!$I$11+7)</f>
        <v>0</v>
      </c>
    </row>
    <row r="954" spans="1:11" x14ac:dyDescent="0.25">
      <c r="A954" s="7" t="s">
        <v>822</v>
      </c>
      <c r="B954" s="4">
        <v>42384.402999999998</v>
      </c>
      <c r="C954" s="5" t="s">
        <v>1793</v>
      </c>
      <c r="D954" s="2" t="s">
        <v>1781</v>
      </c>
      <c r="E954" s="2" t="s">
        <v>1784</v>
      </c>
      <c r="F954" s="2" t="s">
        <v>1784</v>
      </c>
      <c r="G954" s="2">
        <v>76</v>
      </c>
      <c r="H954" s="6">
        <v>1.2398360727645418E-3</v>
      </c>
      <c r="I954" s="3">
        <v>3</v>
      </c>
      <c r="J954" s="11" t="e">
        <f>AND(CCDATA[[#This Row],[Date]]&gt;='Dashboard Requirement hints'!#REF!,CCDATA[[#This Row],[Date]]&lt;'Dashboard Requirement hints'!#REF!+7)</f>
        <v>#REF!</v>
      </c>
      <c r="K954" s="1" t="b">
        <f>AND(CCDATA[[#This Row],[Date]]&gt;'Dashboard Requirement hints'!$I$11,CCDATA[[#This Row],[Date]]&lt;'Dashboard Requirement hints'!$I$11+7)</f>
        <v>0</v>
      </c>
    </row>
    <row r="955" spans="1:11" x14ac:dyDescent="0.25">
      <c r="A955" s="7" t="s">
        <v>823</v>
      </c>
      <c r="B955" s="4">
        <v>42384.402999999998</v>
      </c>
      <c r="C955" s="5" t="s">
        <v>1792</v>
      </c>
      <c r="D955" s="2" t="s">
        <v>1781</v>
      </c>
      <c r="E955" s="2" t="s">
        <v>1784</v>
      </c>
      <c r="F955" s="2" t="s">
        <v>1784</v>
      </c>
      <c r="G955" s="2">
        <v>80</v>
      </c>
      <c r="H955" s="6">
        <v>2.7959322357122328E-3</v>
      </c>
      <c r="I955" s="3">
        <v>4</v>
      </c>
      <c r="J955" s="11" t="e">
        <f>AND(CCDATA[[#This Row],[Date]]&gt;='Dashboard Requirement hints'!#REF!,CCDATA[[#This Row],[Date]]&lt;'Dashboard Requirement hints'!#REF!+7)</f>
        <v>#REF!</v>
      </c>
      <c r="K955" s="1" t="b">
        <f>AND(CCDATA[[#This Row],[Date]]&gt;'Dashboard Requirement hints'!$I$11,CCDATA[[#This Row],[Date]]&lt;'Dashboard Requirement hints'!$I$11+7)</f>
        <v>0</v>
      </c>
    </row>
    <row r="956" spans="1:11" x14ac:dyDescent="0.25">
      <c r="A956" s="7" t="s">
        <v>824</v>
      </c>
      <c r="B956" s="4">
        <v>42384.402999999998</v>
      </c>
      <c r="C956" s="5" t="s">
        <v>1792</v>
      </c>
      <c r="D956" s="2" t="s">
        <v>1783</v>
      </c>
      <c r="E956" s="2" t="s">
        <v>1784</v>
      </c>
      <c r="F956" s="2" t="s">
        <v>1785</v>
      </c>
      <c r="G956" s="2">
        <v>20</v>
      </c>
      <c r="H956" s="6">
        <v>3.896279089420274E-3</v>
      </c>
      <c r="I956" s="3">
        <v>4</v>
      </c>
      <c r="J956" s="11" t="e">
        <f>AND(CCDATA[[#This Row],[Date]]&gt;='Dashboard Requirement hints'!#REF!,CCDATA[[#This Row],[Date]]&lt;'Dashboard Requirement hints'!#REF!+7)</f>
        <v>#REF!</v>
      </c>
      <c r="K956" s="1" t="b">
        <f>AND(CCDATA[[#This Row],[Date]]&gt;'Dashboard Requirement hints'!$I$11,CCDATA[[#This Row],[Date]]&lt;'Dashboard Requirement hints'!$I$11+7)</f>
        <v>0</v>
      </c>
    </row>
    <row r="957" spans="1:11" x14ac:dyDescent="0.25">
      <c r="A957" s="7" t="s">
        <v>825</v>
      </c>
      <c r="B957" s="4">
        <v>42384.402999999998</v>
      </c>
      <c r="C957" s="5" t="s">
        <v>1789</v>
      </c>
      <c r="D957" s="2" t="s">
        <v>1783</v>
      </c>
      <c r="E957" s="2" t="s">
        <v>1784</v>
      </c>
      <c r="F957" s="2" t="s">
        <v>1784</v>
      </c>
      <c r="G957" s="2">
        <v>82</v>
      </c>
      <c r="H957" s="6">
        <v>4.416025793201315E-3</v>
      </c>
      <c r="I957" s="3">
        <v>3</v>
      </c>
      <c r="J957" s="11" t="e">
        <f>AND(CCDATA[[#This Row],[Date]]&gt;='Dashboard Requirement hints'!#REF!,CCDATA[[#This Row],[Date]]&lt;'Dashboard Requirement hints'!#REF!+7)</f>
        <v>#REF!</v>
      </c>
      <c r="K957" s="1" t="b">
        <f>AND(CCDATA[[#This Row],[Date]]&gt;'Dashboard Requirement hints'!$I$11,CCDATA[[#This Row],[Date]]&lt;'Dashboard Requirement hints'!$I$11+7)</f>
        <v>0</v>
      </c>
    </row>
    <row r="958" spans="1:11" x14ac:dyDescent="0.25">
      <c r="A958" s="7" t="s">
        <v>818</v>
      </c>
      <c r="B958" s="4">
        <v>42383.731</v>
      </c>
      <c r="C958" s="5" t="s">
        <v>1790</v>
      </c>
      <c r="D958" s="2" t="s">
        <v>1781</v>
      </c>
      <c r="E958" s="2" t="s">
        <v>1784</v>
      </c>
      <c r="F958" s="2" t="s">
        <v>1784</v>
      </c>
      <c r="G958" s="2">
        <v>76</v>
      </c>
      <c r="H958" s="6">
        <v>1.470312295605778E-3</v>
      </c>
      <c r="I958" s="3">
        <v>2</v>
      </c>
      <c r="J958" s="11" t="e">
        <f>AND(CCDATA[[#This Row],[Date]]&gt;='Dashboard Requirement hints'!#REF!,CCDATA[[#This Row],[Date]]&lt;'Dashboard Requirement hints'!#REF!+7)</f>
        <v>#REF!</v>
      </c>
      <c r="K958" s="1" t="b">
        <f>AND(CCDATA[[#This Row],[Date]]&gt;'Dashboard Requirement hints'!$I$11,CCDATA[[#This Row],[Date]]&lt;'Dashboard Requirement hints'!$I$11+7)</f>
        <v>0</v>
      </c>
    </row>
    <row r="959" spans="1:11" x14ac:dyDescent="0.25">
      <c r="A959" s="7" t="s">
        <v>819</v>
      </c>
      <c r="B959" s="4">
        <v>42383.731</v>
      </c>
      <c r="C959" s="5" t="s">
        <v>1787</v>
      </c>
      <c r="D959" s="2" t="s">
        <v>1781</v>
      </c>
      <c r="E959" s="2" t="s">
        <v>1784</v>
      </c>
      <c r="F959" s="2" t="s">
        <v>1784</v>
      </c>
      <c r="G959" s="2">
        <v>78</v>
      </c>
      <c r="H959" s="6">
        <v>1.0719161050616228E-3</v>
      </c>
      <c r="I959" s="3">
        <v>2</v>
      </c>
      <c r="J959" s="11" t="e">
        <f>AND(CCDATA[[#This Row],[Date]]&gt;='Dashboard Requirement hints'!#REF!,CCDATA[[#This Row],[Date]]&lt;'Dashboard Requirement hints'!#REF!+7)</f>
        <v>#REF!</v>
      </c>
      <c r="K959" s="1" t="b">
        <f>AND(CCDATA[[#This Row],[Date]]&gt;'Dashboard Requirement hints'!$I$11,CCDATA[[#This Row],[Date]]&lt;'Dashboard Requirement hints'!$I$11+7)</f>
        <v>0</v>
      </c>
    </row>
    <row r="960" spans="1:11" x14ac:dyDescent="0.25">
      <c r="A960" s="7" t="s">
        <v>820</v>
      </c>
      <c r="B960" s="4">
        <v>42383.731</v>
      </c>
      <c r="C960" s="5" t="s">
        <v>1789</v>
      </c>
      <c r="D960" s="2" t="s">
        <v>1782</v>
      </c>
      <c r="E960" s="2" t="s">
        <v>1784</v>
      </c>
      <c r="F960" s="2" t="s">
        <v>1784</v>
      </c>
      <c r="G960" s="2">
        <v>17</v>
      </c>
      <c r="H960" s="6">
        <v>1.7762722132360813E-3</v>
      </c>
      <c r="I960" s="3">
        <v>1</v>
      </c>
      <c r="J960" s="11" t="e">
        <f>AND(CCDATA[[#This Row],[Date]]&gt;='Dashboard Requirement hints'!#REF!,CCDATA[[#This Row],[Date]]&lt;'Dashboard Requirement hints'!#REF!+7)</f>
        <v>#REF!</v>
      </c>
      <c r="K960" s="1" t="b">
        <f>AND(CCDATA[[#This Row],[Date]]&gt;'Dashboard Requirement hints'!$I$11,CCDATA[[#This Row],[Date]]&lt;'Dashboard Requirement hints'!$I$11+7)</f>
        <v>0</v>
      </c>
    </row>
    <row r="961" spans="1:11" x14ac:dyDescent="0.25">
      <c r="A961" s="7" t="s">
        <v>821</v>
      </c>
      <c r="B961" s="4">
        <v>42383.731</v>
      </c>
      <c r="C961" s="5" t="s">
        <v>1794</v>
      </c>
      <c r="D961" s="2" t="s">
        <v>1782</v>
      </c>
      <c r="E961" s="2" t="s">
        <v>1784</v>
      </c>
      <c r="F961" s="2" t="s">
        <v>1784</v>
      </c>
      <c r="G961" s="2">
        <v>60</v>
      </c>
      <c r="H961" s="6">
        <v>2.9300745041443738E-3</v>
      </c>
      <c r="I961" s="3">
        <v>4</v>
      </c>
      <c r="J961" s="11" t="e">
        <f>AND(CCDATA[[#This Row],[Date]]&gt;='Dashboard Requirement hints'!#REF!,CCDATA[[#This Row],[Date]]&lt;'Dashboard Requirement hints'!#REF!+7)</f>
        <v>#REF!</v>
      </c>
      <c r="K961" s="1" t="b">
        <f>AND(CCDATA[[#This Row],[Date]]&gt;'Dashboard Requirement hints'!$I$11,CCDATA[[#This Row],[Date]]&lt;'Dashboard Requirement hints'!$I$11+7)</f>
        <v>0</v>
      </c>
    </row>
    <row r="962" spans="1:11" x14ac:dyDescent="0.25">
      <c r="A962" s="7" t="s">
        <v>816</v>
      </c>
      <c r="B962" s="4">
        <v>42383.724000000002</v>
      </c>
      <c r="C962" s="5" t="s">
        <v>1791</v>
      </c>
      <c r="D962" s="2" t="s">
        <v>1780</v>
      </c>
      <c r="E962" s="2" t="s">
        <v>1784</v>
      </c>
      <c r="F962" s="2" t="s">
        <v>1784</v>
      </c>
      <c r="G962" s="2">
        <v>123</v>
      </c>
      <c r="H962" s="6">
        <v>3.179484018527844E-3</v>
      </c>
      <c r="I962" s="3">
        <v>1</v>
      </c>
      <c r="J962" s="11" t="e">
        <f>AND(CCDATA[[#This Row],[Date]]&gt;='Dashboard Requirement hints'!#REF!,CCDATA[[#This Row],[Date]]&lt;'Dashboard Requirement hints'!#REF!+7)</f>
        <v>#REF!</v>
      </c>
      <c r="K962" s="1" t="b">
        <f>AND(CCDATA[[#This Row],[Date]]&gt;'Dashboard Requirement hints'!$I$11,CCDATA[[#This Row],[Date]]&lt;'Dashboard Requirement hints'!$I$11+7)</f>
        <v>0</v>
      </c>
    </row>
    <row r="963" spans="1:11" x14ac:dyDescent="0.25">
      <c r="A963" s="7" t="s">
        <v>817</v>
      </c>
      <c r="B963" s="4">
        <v>42383.724000000002</v>
      </c>
      <c r="C963" s="5" t="s">
        <v>1792</v>
      </c>
      <c r="D963" s="2" t="s">
        <v>1781</v>
      </c>
      <c r="E963" s="2" t="s">
        <v>1785</v>
      </c>
      <c r="F963" s="2" t="s">
        <v>1785</v>
      </c>
      <c r="G963" s="2" t="s">
        <v>1786</v>
      </c>
      <c r="H963" s="6" t="s">
        <v>1786</v>
      </c>
      <c r="I963" s="3" t="s">
        <v>1786</v>
      </c>
      <c r="J963" s="11" t="e">
        <f>AND(CCDATA[[#This Row],[Date]]&gt;='Dashboard Requirement hints'!#REF!,CCDATA[[#This Row],[Date]]&lt;'Dashboard Requirement hints'!#REF!+7)</f>
        <v>#REF!</v>
      </c>
      <c r="K963" s="1" t="b">
        <f>AND(CCDATA[[#This Row],[Date]]&gt;'Dashboard Requirement hints'!$I$11,CCDATA[[#This Row],[Date]]&lt;'Dashboard Requirement hints'!$I$11+7)</f>
        <v>0</v>
      </c>
    </row>
    <row r="964" spans="1:11" x14ac:dyDescent="0.25">
      <c r="A964" s="7" t="s">
        <v>814</v>
      </c>
      <c r="B964" s="4">
        <v>42383.722000000002</v>
      </c>
      <c r="C964" s="5" t="s">
        <v>1792</v>
      </c>
      <c r="D964" s="2" t="s">
        <v>1781</v>
      </c>
      <c r="E964" s="2" t="s">
        <v>1784</v>
      </c>
      <c r="F964" s="2" t="s">
        <v>1784</v>
      </c>
      <c r="G964" s="2">
        <v>100</v>
      </c>
      <c r="H964" s="6">
        <v>4.1543282724181702E-3</v>
      </c>
      <c r="I964" s="3">
        <v>4</v>
      </c>
      <c r="J964" s="11" t="e">
        <f>AND(CCDATA[[#This Row],[Date]]&gt;='Dashboard Requirement hints'!#REF!,CCDATA[[#This Row],[Date]]&lt;'Dashboard Requirement hints'!#REF!+7)</f>
        <v>#REF!</v>
      </c>
      <c r="K964" s="1" t="b">
        <f>AND(CCDATA[[#This Row],[Date]]&gt;'Dashboard Requirement hints'!$I$11,CCDATA[[#This Row],[Date]]&lt;'Dashboard Requirement hints'!$I$11+7)</f>
        <v>0</v>
      </c>
    </row>
    <row r="965" spans="1:11" x14ac:dyDescent="0.25">
      <c r="A965" s="7" t="s">
        <v>815</v>
      </c>
      <c r="B965" s="4">
        <v>42383.722000000002</v>
      </c>
      <c r="C965" s="5" t="s">
        <v>1793</v>
      </c>
      <c r="D965" s="2" t="s">
        <v>1780</v>
      </c>
      <c r="E965" s="2" t="s">
        <v>1784</v>
      </c>
      <c r="F965" s="2" t="s">
        <v>1784</v>
      </c>
      <c r="G965" s="2">
        <v>108</v>
      </c>
      <c r="H965" s="6">
        <v>4.449454335559256E-3</v>
      </c>
      <c r="I965" s="3">
        <v>4</v>
      </c>
      <c r="J965" s="11" t="e">
        <f>AND(CCDATA[[#This Row],[Date]]&gt;='Dashboard Requirement hints'!#REF!,CCDATA[[#This Row],[Date]]&lt;'Dashboard Requirement hints'!#REF!+7)</f>
        <v>#REF!</v>
      </c>
      <c r="K965" s="1" t="b">
        <f>AND(CCDATA[[#This Row],[Date]]&gt;'Dashboard Requirement hints'!$I$11,CCDATA[[#This Row],[Date]]&lt;'Dashboard Requirement hints'!$I$11+7)</f>
        <v>0</v>
      </c>
    </row>
    <row r="966" spans="1:11" x14ac:dyDescent="0.25">
      <c r="A966" s="7" t="s">
        <v>812</v>
      </c>
      <c r="B966" s="4">
        <v>42383.694000000003</v>
      </c>
      <c r="C966" s="5" t="s">
        <v>1789</v>
      </c>
      <c r="D966" s="2" t="s">
        <v>1780</v>
      </c>
      <c r="E966" s="2" t="s">
        <v>1785</v>
      </c>
      <c r="F966" s="2" t="s">
        <v>1785</v>
      </c>
      <c r="G966" s="2" t="s">
        <v>1786</v>
      </c>
      <c r="H966" s="6" t="s">
        <v>1786</v>
      </c>
      <c r="I966" s="3" t="s">
        <v>1786</v>
      </c>
      <c r="J966" s="11" t="e">
        <f>AND(CCDATA[[#This Row],[Date]]&gt;='Dashboard Requirement hints'!#REF!,CCDATA[[#This Row],[Date]]&lt;'Dashboard Requirement hints'!#REF!+7)</f>
        <v>#REF!</v>
      </c>
      <c r="K966" s="1" t="b">
        <f>AND(CCDATA[[#This Row],[Date]]&gt;'Dashboard Requirement hints'!$I$11,CCDATA[[#This Row],[Date]]&lt;'Dashboard Requirement hints'!$I$11+7)</f>
        <v>0</v>
      </c>
    </row>
    <row r="967" spans="1:11" x14ac:dyDescent="0.25">
      <c r="A967" s="7" t="s">
        <v>813</v>
      </c>
      <c r="B967" s="4">
        <v>42383.694000000003</v>
      </c>
      <c r="C967" s="5" t="s">
        <v>1792</v>
      </c>
      <c r="D967" s="2" t="s">
        <v>1782</v>
      </c>
      <c r="E967" s="2" t="s">
        <v>1784</v>
      </c>
      <c r="F967" s="2" t="s">
        <v>1784</v>
      </c>
      <c r="G967" s="2">
        <v>19</v>
      </c>
      <c r="H967" s="6">
        <v>4.5321632023205992E-3</v>
      </c>
      <c r="I967" s="3">
        <v>3</v>
      </c>
      <c r="J967" s="11" t="e">
        <f>AND(CCDATA[[#This Row],[Date]]&gt;='Dashboard Requirement hints'!#REF!,CCDATA[[#This Row],[Date]]&lt;'Dashboard Requirement hints'!#REF!+7)</f>
        <v>#REF!</v>
      </c>
      <c r="K967" s="1" t="b">
        <f>AND(CCDATA[[#This Row],[Date]]&gt;'Dashboard Requirement hints'!$I$11,CCDATA[[#This Row],[Date]]&lt;'Dashboard Requirement hints'!$I$11+7)</f>
        <v>0</v>
      </c>
    </row>
    <row r="968" spans="1:11" x14ac:dyDescent="0.25">
      <c r="A968" s="7" t="s">
        <v>810</v>
      </c>
      <c r="B968" s="4">
        <v>42383.686000000002</v>
      </c>
      <c r="C968" s="5" t="s">
        <v>1794</v>
      </c>
      <c r="D968" s="2" t="s">
        <v>1781</v>
      </c>
      <c r="E968" s="2" t="s">
        <v>1784</v>
      </c>
      <c r="F968" s="2" t="s">
        <v>1784</v>
      </c>
      <c r="G968" s="2">
        <v>21</v>
      </c>
      <c r="H968" s="6">
        <v>1.1629074216598138E-3</v>
      </c>
      <c r="I968" s="3">
        <v>4</v>
      </c>
      <c r="J968" s="11" t="e">
        <f>AND(CCDATA[[#This Row],[Date]]&gt;='Dashboard Requirement hints'!#REF!,CCDATA[[#This Row],[Date]]&lt;'Dashboard Requirement hints'!#REF!+7)</f>
        <v>#REF!</v>
      </c>
      <c r="K968" s="1" t="b">
        <f>AND(CCDATA[[#This Row],[Date]]&gt;'Dashboard Requirement hints'!$I$11,CCDATA[[#This Row],[Date]]&lt;'Dashboard Requirement hints'!$I$11+7)</f>
        <v>0</v>
      </c>
    </row>
    <row r="969" spans="1:11" x14ac:dyDescent="0.25">
      <c r="A969" s="7" t="s">
        <v>811</v>
      </c>
      <c r="B969" s="4">
        <v>42383.686000000002</v>
      </c>
      <c r="C969" s="5" t="s">
        <v>1790</v>
      </c>
      <c r="D969" s="2" t="s">
        <v>1782</v>
      </c>
      <c r="E969" s="2" t="s">
        <v>1784</v>
      </c>
      <c r="F969" s="2" t="s">
        <v>1784</v>
      </c>
      <c r="G969" s="2">
        <v>66</v>
      </c>
      <c r="H969" s="6">
        <v>3.9753712821386728E-3</v>
      </c>
      <c r="I969" s="3">
        <v>2</v>
      </c>
      <c r="J969" s="11" t="e">
        <f>AND(CCDATA[[#This Row],[Date]]&gt;='Dashboard Requirement hints'!#REF!,CCDATA[[#This Row],[Date]]&lt;'Dashboard Requirement hints'!#REF!+7)</f>
        <v>#REF!</v>
      </c>
      <c r="K969" s="1" t="b">
        <f>AND(CCDATA[[#This Row],[Date]]&gt;'Dashboard Requirement hints'!$I$11,CCDATA[[#This Row],[Date]]&lt;'Dashboard Requirement hints'!$I$11+7)</f>
        <v>0</v>
      </c>
    </row>
    <row r="970" spans="1:11" x14ac:dyDescent="0.25">
      <c r="A970" s="7" t="s">
        <v>808</v>
      </c>
      <c r="B970" s="4">
        <v>42383.663</v>
      </c>
      <c r="C970" s="5" t="s">
        <v>1791</v>
      </c>
      <c r="D970" s="2" t="s">
        <v>1782</v>
      </c>
      <c r="E970" s="2" t="s">
        <v>1785</v>
      </c>
      <c r="F970" s="2" t="s">
        <v>1785</v>
      </c>
      <c r="G970" s="2" t="s">
        <v>1786</v>
      </c>
      <c r="H970" s="6" t="s">
        <v>1786</v>
      </c>
      <c r="I970" s="3" t="s">
        <v>1786</v>
      </c>
      <c r="J970" s="11" t="e">
        <f>AND(CCDATA[[#This Row],[Date]]&gt;='Dashboard Requirement hints'!#REF!,CCDATA[[#This Row],[Date]]&lt;'Dashboard Requirement hints'!#REF!+7)</f>
        <v>#REF!</v>
      </c>
      <c r="K970" s="1" t="b">
        <f>AND(CCDATA[[#This Row],[Date]]&gt;'Dashboard Requirement hints'!$I$11,CCDATA[[#This Row],[Date]]&lt;'Dashboard Requirement hints'!$I$11+7)</f>
        <v>0</v>
      </c>
    </row>
    <row r="971" spans="1:11" x14ac:dyDescent="0.25">
      <c r="A971" s="7" t="s">
        <v>809</v>
      </c>
      <c r="B971" s="4">
        <v>42383.663</v>
      </c>
      <c r="C971" s="5" t="s">
        <v>1787</v>
      </c>
      <c r="D971" s="2" t="s">
        <v>1780</v>
      </c>
      <c r="E971" s="2" t="s">
        <v>1785</v>
      </c>
      <c r="F971" s="2" t="s">
        <v>1785</v>
      </c>
      <c r="G971" s="2" t="s">
        <v>1786</v>
      </c>
      <c r="H971" s="6" t="s">
        <v>1786</v>
      </c>
      <c r="I971" s="3" t="s">
        <v>1786</v>
      </c>
      <c r="J971" s="11" t="e">
        <f>AND(CCDATA[[#This Row],[Date]]&gt;='Dashboard Requirement hints'!#REF!,CCDATA[[#This Row],[Date]]&lt;'Dashboard Requirement hints'!#REF!+7)</f>
        <v>#REF!</v>
      </c>
      <c r="K971" s="1" t="b">
        <f>AND(CCDATA[[#This Row],[Date]]&gt;'Dashboard Requirement hints'!$I$11,CCDATA[[#This Row],[Date]]&lt;'Dashboard Requirement hints'!$I$11+7)</f>
        <v>0</v>
      </c>
    </row>
    <row r="972" spans="1:11" x14ac:dyDescent="0.25">
      <c r="A972" s="7" t="s">
        <v>806</v>
      </c>
      <c r="B972" s="4">
        <v>42383.661</v>
      </c>
      <c r="C972" s="5" t="s">
        <v>1794</v>
      </c>
      <c r="D972" s="2" t="s">
        <v>1782</v>
      </c>
      <c r="E972" s="2" t="s">
        <v>1785</v>
      </c>
      <c r="F972" s="2" t="s">
        <v>1785</v>
      </c>
      <c r="G972" s="2" t="s">
        <v>1786</v>
      </c>
      <c r="H972" s="6" t="s">
        <v>1786</v>
      </c>
      <c r="I972" s="3" t="s">
        <v>1786</v>
      </c>
      <c r="J972" s="11" t="e">
        <f>AND(CCDATA[[#This Row],[Date]]&gt;='Dashboard Requirement hints'!#REF!,CCDATA[[#This Row],[Date]]&lt;'Dashboard Requirement hints'!#REF!+7)</f>
        <v>#REF!</v>
      </c>
      <c r="K972" s="1" t="b">
        <f>AND(CCDATA[[#This Row],[Date]]&gt;'Dashboard Requirement hints'!$I$11,CCDATA[[#This Row],[Date]]&lt;'Dashboard Requirement hints'!$I$11+7)</f>
        <v>0</v>
      </c>
    </row>
    <row r="973" spans="1:11" x14ac:dyDescent="0.25">
      <c r="A973" s="7" t="s">
        <v>807</v>
      </c>
      <c r="B973" s="4">
        <v>42383.661</v>
      </c>
      <c r="C973" s="5" t="s">
        <v>1788</v>
      </c>
      <c r="D973" s="2" t="s">
        <v>1783</v>
      </c>
      <c r="E973" s="2" t="s">
        <v>1785</v>
      </c>
      <c r="F973" s="2" t="s">
        <v>1785</v>
      </c>
      <c r="G973" s="2" t="s">
        <v>1786</v>
      </c>
      <c r="H973" s="6" t="s">
        <v>1786</v>
      </c>
      <c r="I973" s="3" t="s">
        <v>1786</v>
      </c>
      <c r="J973" s="11" t="e">
        <f>AND(CCDATA[[#This Row],[Date]]&gt;='Dashboard Requirement hints'!#REF!,CCDATA[[#This Row],[Date]]&lt;'Dashboard Requirement hints'!#REF!+7)</f>
        <v>#REF!</v>
      </c>
      <c r="K973" s="1" t="b">
        <f>AND(CCDATA[[#This Row],[Date]]&gt;'Dashboard Requirement hints'!$I$11,CCDATA[[#This Row],[Date]]&lt;'Dashboard Requirement hints'!$I$11+7)</f>
        <v>0</v>
      </c>
    </row>
    <row r="974" spans="1:11" x14ac:dyDescent="0.25">
      <c r="A974" s="7" t="s">
        <v>804</v>
      </c>
      <c r="B974" s="4">
        <v>42383.639000000003</v>
      </c>
      <c r="C974" s="5" t="s">
        <v>1789</v>
      </c>
      <c r="D974" s="2" t="s">
        <v>1782</v>
      </c>
      <c r="E974" s="2" t="s">
        <v>1784</v>
      </c>
      <c r="F974" s="2" t="s">
        <v>1784</v>
      </c>
      <c r="G974" s="2">
        <v>107</v>
      </c>
      <c r="H974" s="6">
        <v>1.1493896947782313E-3</v>
      </c>
      <c r="I974" s="3">
        <v>4</v>
      </c>
      <c r="J974" s="11" t="e">
        <f>AND(CCDATA[[#This Row],[Date]]&gt;='Dashboard Requirement hints'!#REF!,CCDATA[[#This Row],[Date]]&lt;'Dashboard Requirement hints'!#REF!+7)</f>
        <v>#REF!</v>
      </c>
      <c r="K974" s="1" t="b">
        <f>AND(CCDATA[[#This Row],[Date]]&gt;'Dashboard Requirement hints'!$I$11,CCDATA[[#This Row],[Date]]&lt;'Dashboard Requirement hints'!$I$11+7)</f>
        <v>0</v>
      </c>
    </row>
    <row r="975" spans="1:11" x14ac:dyDescent="0.25">
      <c r="A975" s="7" t="s">
        <v>805</v>
      </c>
      <c r="B975" s="4">
        <v>42383.639000000003</v>
      </c>
      <c r="C975" s="5" t="s">
        <v>1788</v>
      </c>
      <c r="D975" s="2" t="s">
        <v>1783</v>
      </c>
      <c r="E975" s="2" t="s">
        <v>1785</v>
      </c>
      <c r="F975" s="2" t="s">
        <v>1785</v>
      </c>
      <c r="G975" s="2" t="s">
        <v>1786</v>
      </c>
      <c r="H975" s="6" t="s">
        <v>1786</v>
      </c>
      <c r="I975" s="3" t="s">
        <v>1786</v>
      </c>
      <c r="J975" s="11" t="e">
        <f>AND(CCDATA[[#This Row],[Date]]&gt;='Dashboard Requirement hints'!#REF!,CCDATA[[#This Row],[Date]]&lt;'Dashboard Requirement hints'!#REF!+7)</f>
        <v>#REF!</v>
      </c>
      <c r="K975" s="1" t="b">
        <f>AND(CCDATA[[#This Row],[Date]]&gt;'Dashboard Requirement hints'!$I$11,CCDATA[[#This Row],[Date]]&lt;'Dashboard Requirement hints'!$I$11+7)</f>
        <v>0</v>
      </c>
    </row>
    <row r="976" spans="1:11" x14ac:dyDescent="0.25">
      <c r="A976" s="7" t="s">
        <v>802</v>
      </c>
      <c r="B976" s="4">
        <v>42383.623</v>
      </c>
      <c r="C976" s="5" t="s">
        <v>1790</v>
      </c>
      <c r="D976" s="2" t="s">
        <v>1779</v>
      </c>
      <c r="E976" s="2" t="s">
        <v>1784</v>
      </c>
      <c r="F976" s="2" t="s">
        <v>1784</v>
      </c>
      <c r="G976" s="2">
        <v>124</v>
      </c>
      <c r="H976" s="6">
        <v>4.5480731746126019E-3</v>
      </c>
      <c r="I976" s="3">
        <v>3</v>
      </c>
      <c r="J976" s="11" t="e">
        <f>AND(CCDATA[[#This Row],[Date]]&gt;='Dashboard Requirement hints'!#REF!,CCDATA[[#This Row],[Date]]&lt;'Dashboard Requirement hints'!#REF!+7)</f>
        <v>#REF!</v>
      </c>
      <c r="K976" s="1" t="b">
        <f>AND(CCDATA[[#This Row],[Date]]&gt;'Dashboard Requirement hints'!$I$11,CCDATA[[#This Row],[Date]]&lt;'Dashboard Requirement hints'!$I$11+7)</f>
        <v>0</v>
      </c>
    </row>
    <row r="977" spans="1:11" x14ac:dyDescent="0.25">
      <c r="A977" s="7" t="s">
        <v>803</v>
      </c>
      <c r="B977" s="4">
        <v>42383.623</v>
      </c>
      <c r="C977" s="5" t="s">
        <v>1789</v>
      </c>
      <c r="D977" s="2" t="s">
        <v>1780</v>
      </c>
      <c r="E977" s="2" t="s">
        <v>1784</v>
      </c>
      <c r="F977" s="2" t="s">
        <v>1784</v>
      </c>
      <c r="G977" s="2">
        <v>28</v>
      </c>
      <c r="H977" s="6">
        <v>2.9129297372858655E-3</v>
      </c>
      <c r="I977" s="3">
        <v>3</v>
      </c>
      <c r="J977" s="11" t="e">
        <f>AND(CCDATA[[#This Row],[Date]]&gt;='Dashboard Requirement hints'!#REF!,CCDATA[[#This Row],[Date]]&lt;'Dashboard Requirement hints'!#REF!+7)</f>
        <v>#REF!</v>
      </c>
      <c r="K977" s="1" t="b">
        <f>AND(CCDATA[[#This Row],[Date]]&gt;'Dashboard Requirement hints'!$I$11,CCDATA[[#This Row],[Date]]&lt;'Dashboard Requirement hints'!$I$11+7)</f>
        <v>0</v>
      </c>
    </row>
    <row r="978" spans="1:11" x14ac:dyDescent="0.25">
      <c r="A978" s="7" t="s">
        <v>800</v>
      </c>
      <c r="B978" s="4">
        <v>42383.61</v>
      </c>
      <c r="C978" s="5" t="s">
        <v>1787</v>
      </c>
      <c r="D978" s="2" t="s">
        <v>1780</v>
      </c>
      <c r="E978" s="2" t="s">
        <v>1784</v>
      </c>
      <c r="F978" s="2" t="s">
        <v>1784</v>
      </c>
      <c r="G978" s="2">
        <v>10</v>
      </c>
      <c r="H978" s="6">
        <v>4.8271517893037786E-3</v>
      </c>
      <c r="I978" s="3">
        <v>4</v>
      </c>
      <c r="J978" s="11" t="e">
        <f>AND(CCDATA[[#This Row],[Date]]&gt;='Dashboard Requirement hints'!#REF!,CCDATA[[#This Row],[Date]]&lt;'Dashboard Requirement hints'!#REF!+7)</f>
        <v>#REF!</v>
      </c>
      <c r="K978" s="1" t="b">
        <f>AND(CCDATA[[#This Row],[Date]]&gt;'Dashboard Requirement hints'!$I$11,CCDATA[[#This Row],[Date]]&lt;'Dashboard Requirement hints'!$I$11+7)</f>
        <v>0</v>
      </c>
    </row>
    <row r="979" spans="1:11" x14ac:dyDescent="0.25">
      <c r="A979" s="7" t="s">
        <v>801</v>
      </c>
      <c r="B979" s="4">
        <v>42383.61</v>
      </c>
      <c r="C979" s="5" t="s">
        <v>1793</v>
      </c>
      <c r="D979" s="2" t="s">
        <v>1779</v>
      </c>
      <c r="E979" s="2" t="s">
        <v>1784</v>
      </c>
      <c r="F979" s="2" t="s">
        <v>1784</v>
      </c>
      <c r="G979" s="2">
        <v>76</v>
      </c>
      <c r="H979" s="6">
        <v>3.3233376503470752E-3</v>
      </c>
      <c r="I979" s="3">
        <v>5</v>
      </c>
      <c r="J979" s="11" t="e">
        <f>AND(CCDATA[[#This Row],[Date]]&gt;='Dashboard Requirement hints'!#REF!,CCDATA[[#This Row],[Date]]&lt;'Dashboard Requirement hints'!#REF!+7)</f>
        <v>#REF!</v>
      </c>
      <c r="K979" s="1" t="b">
        <f>AND(CCDATA[[#This Row],[Date]]&gt;'Dashboard Requirement hints'!$I$11,CCDATA[[#This Row],[Date]]&lt;'Dashboard Requirement hints'!$I$11+7)</f>
        <v>0</v>
      </c>
    </row>
    <row r="980" spans="1:11" x14ac:dyDescent="0.25">
      <c r="A980" s="7" t="s">
        <v>798</v>
      </c>
      <c r="B980" s="4">
        <v>42383.59</v>
      </c>
      <c r="C980" s="5" t="s">
        <v>1788</v>
      </c>
      <c r="D980" s="2" t="s">
        <v>1783</v>
      </c>
      <c r="E980" s="2" t="s">
        <v>1784</v>
      </c>
      <c r="F980" s="2" t="s">
        <v>1784</v>
      </c>
      <c r="G980" s="2">
        <v>32</v>
      </c>
      <c r="H980" s="6">
        <v>2.9198769863739483E-3</v>
      </c>
      <c r="I980" s="3">
        <v>2</v>
      </c>
      <c r="J980" s="11" t="e">
        <f>AND(CCDATA[[#This Row],[Date]]&gt;='Dashboard Requirement hints'!#REF!,CCDATA[[#This Row],[Date]]&lt;'Dashboard Requirement hints'!#REF!+7)</f>
        <v>#REF!</v>
      </c>
      <c r="K980" s="1" t="b">
        <f>AND(CCDATA[[#This Row],[Date]]&gt;'Dashboard Requirement hints'!$I$11,CCDATA[[#This Row],[Date]]&lt;'Dashboard Requirement hints'!$I$11+7)</f>
        <v>0</v>
      </c>
    </row>
    <row r="981" spans="1:11" x14ac:dyDescent="0.25">
      <c r="A981" s="7" t="s">
        <v>799</v>
      </c>
      <c r="B981" s="4">
        <v>42383.59</v>
      </c>
      <c r="C981" s="5" t="s">
        <v>1790</v>
      </c>
      <c r="D981" s="2" t="s">
        <v>1781</v>
      </c>
      <c r="E981" s="2" t="s">
        <v>1784</v>
      </c>
      <c r="F981" s="2" t="s">
        <v>1784</v>
      </c>
      <c r="G981" s="2">
        <v>68</v>
      </c>
      <c r="H981" s="6">
        <v>3.6449588606399003E-3</v>
      </c>
      <c r="I981" s="3">
        <v>3</v>
      </c>
      <c r="J981" s="11" t="e">
        <f>AND(CCDATA[[#This Row],[Date]]&gt;='Dashboard Requirement hints'!#REF!,CCDATA[[#This Row],[Date]]&lt;'Dashboard Requirement hints'!#REF!+7)</f>
        <v>#REF!</v>
      </c>
      <c r="K981" s="1" t="b">
        <f>AND(CCDATA[[#This Row],[Date]]&gt;'Dashboard Requirement hints'!$I$11,CCDATA[[#This Row],[Date]]&lt;'Dashboard Requirement hints'!$I$11+7)</f>
        <v>0</v>
      </c>
    </row>
    <row r="982" spans="1:11" x14ac:dyDescent="0.25">
      <c r="A982" s="7" t="s">
        <v>796</v>
      </c>
      <c r="B982" s="4">
        <v>42383.565999999999</v>
      </c>
      <c r="C982" s="5" t="s">
        <v>1790</v>
      </c>
      <c r="D982" s="2" t="s">
        <v>1783</v>
      </c>
      <c r="E982" s="2" t="s">
        <v>1784</v>
      </c>
      <c r="F982" s="2" t="s">
        <v>1784</v>
      </c>
      <c r="G982" s="2">
        <v>109</v>
      </c>
      <c r="H982" s="6">
        <v>4.3643677238473642E-4</v>
      </c>
      <c r="I982" s="3">
        <v>4</v>
      </c>
      <c r="J982" s="11" t="e">
        <f>AND(CCDATA[[#This Row],[Date]]&gt;='Dashboard Requirement hints'!#REF!,CCDATA[[#This Row],[Date]]&lt;'Dashboard Requirement hints'!#REF!+7)</f>
        <v>#REF!</v>
      </c>
      <c r="K982" s="1" t="b">
        <f>AND(CCDATA[[#This Row],[Date]]&gt;'Dashboard Requirement hints'!$I$11,CCDATA[[#This Row],[Date]]&lt;'Dashboard Requirement hints'!$I$11+7)</f>
        <v>0</v>
      </c>
    </row>
    <row r="983" spans="1:11" x14ac:dyDescent="0.25">
      <c r="A983" s="7" t="s">
        <v>797</v>
      </c>
      <c r="B983" s="4">
        <v>42383.565999999999</v>
      </c>
      <c r="C983" s="5" t="s">
        <v>1788</v>
      </c>
      <c r="D983" s="2" t="s">
        <v>1780</v>
      </c>
      <c r="E983" s="2" t="s">
        <v>1785</v>
      </c>
      <c r="F983" s="2" t="s">
        <v>1785</v>
      </c>
      <c r="G983" s="2" t="s">
        <v>1786</v>
      </c>
      <c r="H983" s="6" t="s">
        <v>1786</v>
      </c>
      <c r="I983" s="3" t="s">
        <v>1786</v>
      </c>
      <c r="J983" s="11" t="e">
        <f>AND(CCDATA[[#This Row],[Date]]&gt;='Dashboard Requirement hints'!#REF!,CCDATA[[#This Row],[Date]]&lt;'Dashboard Requirement hints'!#REF!+7)</f>
        <v>#REF!</v>
      </c>
      <c r="K983" s="1" t="b">
        <f>AND(CCDATA[[#This Row],[Date]]&gt;'Dashboard Requirement hints'!$I$11,CCDATA[[#This Row],[Date]]&lt;'Dashboard Requirement hints'!$I$11+7)</f>
        <v>0</v>
      </c>
    </row>
    <row r="984" spans="1:11" x14ac:dyDescent="0.25">
      <c r="A984" s="7" t="s">
        <v>794</v>
      </c>
      <c r="B984" s="4">
        <v>42383.563000000002</v>
      </c>
      <c r="C984" s="5" t="s">
        <v>1788</v>
      </c>
      <c r="D984" s="2" t="s">
        <v>1780</v>
      </c>
      <c r="E984" s="2" t="s">
        <v>1784</v>
      </c>
      <c r="F984" s="2" t="s">
        <v>1784</v>
      </c>
      <c r="G984" s="2">
        <v>18</v>
      </c>
      <c r="H984" s="6">
        <v>1.2674682076904498E-3</v>
      </c>
      <c r="I984" s="3">
        <v>3</v>
      </c>
      <c r="J984" s="11" t="e">
        <f>AND(CCDATA[[#This Row],[Date]]&gt;='Dashboard Requirement hints'!#REF!,CCDATA[[#This Row],[Date]]&lt;'Dashboard Requirement hints'!#REF!+7)</f>
        <v>#REF!</v>
      </c>
      <c r="K984" s="1" t="b">
        <f>AND(CCDATA[[#This Row],[Date]]&gt;'Dashboard Requirement hints'!$I$11,CCDATA[[#This Row],[Date]]&lt;'Dashboard Requirement hints'!$I$11+7)</f>
        <v>0</v>
      </c>
    </row>
    <row r="985" spans="1:11" x14ac:dyDescent="0.25">
      <c r="A985" s="7" t="s">
        <v>795</v>
      </c>
      <c r="B985" s="4">
        <v>42383.563000000002</v>
      </c>
      <c r="C985" s="5" t="s">
        <v>1794</v>
      </c>
      <c r="D985" s="2" t="s">
        <v>1781</v>
      </c>
      <c r="E985" s="2" t="s">
        <v>1784</v>
      </c>
      <c r="F985" s="2" t="s">
        <v>1784</v>
      </c>
      <c r="G985" s="2">
        <v>86</v>
      </c>
      <c r="H985" s="6">
        <v>3.161941093911374E-3</v>
      </c>
      <c r="I985" s="3">
        <v>5</v>
      </c>
      <c r="J985" s="11" t="e">
        <f>AND(CCDATA[[#This Row],[Date]]&gt;='Dashboard Requirement hints'!#REF!,CCDATA[[#This Row],[Date]]&lt;'Dashboard Requirement hints'!#REF!+7)</f>
        <v>#REF!</v>
      </c>
      <c r="K985" s="1" t="b">
        <f>AND(CCDATA[[#This Row],[Date]]&gt;'Dashboard Requirement hints'!$I$11,CCDATA[[#This Row],[Date]]&lt;'Dashboard Requirement hints'!$I$11+7)</f>
        <v>0</v>
      </c>
    </row>
    <row r="986" spans="1:11" x14ac:dyDescent="0.25">
      <c r="A986" s="7" t="s">
        <v>792</v>
      </c>
      <c r="B986" s="4">
        <v>42383.542999999998</v>
      </c>
      <c r="C986" s="5" t="s">
        <v>1790</v>
      </c>
      <c r="D986" s="2" t="s">
        <v>1780</v>
      </c>
      <c r="E986" s="2" t="s">
        <v>1784</v>
      </c>
      <c r="F986" s="2" t="s">
        <v>1784</v>
      </c>
      <c r="G986" s="2">
        <v>101</v>
      </c>
      <c r="H986" s="6">
        <v>4.2785258920862365E-3</v>
      </c>
      <c r="I986" s="3">
        <v>3</v>
      </c>
      <c r="J986" s="11" t="e">
        <f>AND(CCDATA[[#This Row],[Date]]&gt;='Dashboard Requirement hints'!#REF!,CCDATA[[#This Row],[Date]]&lt;'Dashboard Requirement hints'!#REF!+7)</f>
        <v>#REF!</v>
      </c>
      <c r="K986" s="1" t="b">
        <f>AND(CCDATA[[#This Row],[Date]]&gt;'Dashboard Requirement hints'!$I$11,CCDATA[[#This Row],[Date]]&lt;'Dashboard Requirement hints'!$I$11+7)</f>
        <v>0</v>
      </c>
    </row>
    <row r="987" spans="1:11" x14ac:dyDescent="0.25">
      <c r="A987" s="7" t="s">
        <v>793</v>
      </c>
      <c r="B987" s="4">
        <v>42383.542999999998</v>
      </c>
      <c r="C987" s="5" t="s">
        <v>1787</v>
      </c>
      <c r="D987" s="2" t="s">
        <v>1781</v>
      </c>
      <c r="E987" s="2" t="s">
        <v>1784</v>
      </c>
      <c r="F987" s="2" t="s">
        <v>1784</v>
      </c>
      <c r="G987" s="2">
        <v>72</v>
      </c>
      <c r="H987" s="6">
        <v>4.1485169528510391E-3</v>
      </c>
      <c r="I987" s="3">
        <v>3</v>
      </c>
      <c r="J987" s="11" t="e">
        <f>AND(CCDATA[[#This Row],[Date]]&gt;='Dashboard Requirement hints'!#REF!,CCDATA[[#This Row],[Date]]&lt;'Dashboard Requirement hints'!#REF!+7)</f>
        <v>#REF!</v>
      </c>
      <c r="K987" s="1" t="b">
        <f>AND(CCDATA[[#This Row],[Date]]&gt;'Dashboard Requirement hints'!$I$11,CCDATA[[#This Row],[Date]]&lt;'Dashboard Requirement hints'!$I$11+7)</f>
        <v>0</v>
      </c>
    </row>
    <row r="988" spans="1:11" x14ac:dyDescent="0.25">
      <c r="A988" s="7" t="s">
        <v>790</v>
      </c>
      <c r="B988" s="4">
        <v>42383.53</v>
      </c>
      <c r="C988" s="5" t="s">
        <v>1787</v>
      </c>
      <c r="D988" s="2" t="s">
        <v>1782</v>
      </c>
      <c r="E988" s="2" t="s">
        <v>1784</v>
      </c>
      <c r="F988" s="2" t="s">
        <v>1784</v>
      </c>
      <c r="G988" s="2">
        <v>81</v>
      </c>
      <c r="H988" s="6">
        <v>1.3271883895340064E-3</v>
      </c>
      <c r="I988" s="3">
        <v>3</v>
      </c>
      <c r="J988" s="11" t="e">
        <f>AND(CCDATA[[#This Row],[Date]]&gt;='Dashboard Requirement hints'!#REF!,CCDATA[[#This Row],[Date]]&lt;'Dashboard Requirement hints'!#REF!+7)</f>
        <v>#REF!</v>
      </c>
      <c r="K988" s="1" t="b">
        <f>AND(CCDATA[[#This Row],[Date]]&gt;'Dashboard Requirement hints'!$I$11,CCDATA[[#This Row],[Date]]&lt;'Dashboard Requirement hints'!$I$11+7)</f>
        <v>0</v>
      </c>
    </row>
    <row r="989" spans="1:11" x14ac:dyDescent="0.25">
      <c r="A989" s="7" t="s">
        <v>791</v>
      </c>
      <c r="B989" s="4">
        <v>42383.53</v>
      </c>
      <c r="C989" s="5" t="s">
        <v>1788</v>
      </c>
      <c r="D989" s="2" t="s">
        <v>1781</v>
      </c>
      <c r="E989" s="2" t="s">
        <v>1784</v>
      </c>
      <c r="F989" s="2" t="s">
        <v>1785</v>
      </c>
      <c r="G989" s="2">
        <v>49</v>
      </c>
      <c r="H989" s="6">
        <v>4.4128118772276629E-3</v>
      </c>
      <c r="I989" s="3">
        <v>5</v>
      </c>
      <c r="J989" s="11" t="e">
        <f>AND(CCDATA[[#This Row],[Date]]&gt;='Dashboard Requirement hints'!#REF!,CCDATA[[#This Row],[Date]]&lt;'Dashboard Requirement hints'!#REF!+7)</f>
        <v>#REF!</v>
      </c>
      <c r="K989" s="1" t="b">
        <f>AND(CCDATA[[#This Row],[Date]]&gt;'Dashboard Requirement hints'!$I$11,CCDATA[[#This Row],[Date]]&lt;'Dashboard Requirement hints'!$I$11+7)</f>
        <v>0</v>
      </c>
    </row>
    <row r="990" spans="1:11" x14ac:dyDescent="0.25">
      <c r="A990" s="7" t="s">
        <v>788</v>
      </c>
      <c r="B990" s="4">
        <v>42383.523000000001</v>
      </c>
      <c r="C990" s="5" t="s">
        <v>1793</v>
      </c>
      <c r="D990" s="2" t="s">
        <v>1779</v>
      </c>
      <c r="E990" s="2" t="s">
        <v>1784</v>
      </c>
      <c r="F990" s="2" t="s">
        <v>1784</v>
      </c>
      <c r="G990" s="2">
        <v>43</v>
      </c>
      <c r="H990" s="6">
        <v>2.7088660899320344E-3</v>
      </c>
      <c r="I990" s="3">
        <v>4</v>
      </c>
      <c r="J990" s="11" t="e">
        <f>AND(CCDATA[[#This Row],[Date]]&gt;='Dashboard Requirement hints'!#REF!,CCDATA[[#This Row],[Date]]&lt;'Dashboard Requirement hints'!#REF!+7)</f>
        <v>#REF!</v>
      </c>
      <c r="K990" s="1" t="b">
        <f>AND(CCDATA[[#This Row],[Date]]&gt;'Dashboard Requirement hints'!$I$11,CCDATA[[#This Row],[Date]]&lt;'Dashboard Requirement hints'!$I$11+7)</f>
        <v>0</v>
      </c>
    </row>
    <row r="991" spans="1:11" x14ac:dyDescent="0.25">
      <c r="A991" s="7" t="s">
        <v>789</v>
      </c>
      <c r="B991" s="4">
        <v>42383.523000000001</v>
      </c>
      <c r="C991" s="5" t="s">
        <v>1789</v>
      </c>
      <c r="D991" s="2" t="s">
        <v>1779</v>
      </c>
      <c r="E991" s="2" t="s">
        <v>1784</v>
      </c>
      <c r="F991" s="2" t="s">
        <v>1784</v>
      </c>
      <c r="G991" s="2">
        <v>68</v>
      </c>
      <c r="H991" s="6">
        <v>1.264986342259669E-3</v>
      </c>
      <c r="I991" s="3">
        <v>4</v>
      </c>
      <c r="J991" s="11" t="e">
        <f>AND(CCDATA[[#This Row],[Date]]&gt;='Dashboard Requirement hints'!#REF!,CCDATA[[#This Row],[Date]]&lt;'Dashboard Requirement hints'!#REF!+7)</f>
        <v>#REF!</v>
      </c>
      <c r="K991" s="1" t="b">
        <f>AND(CCDATA[[#This Row],[Date]]&gt;'Dashboard Requirement hints'!$I$11,CCDATA[[#This Row],[Date]]&lt;'Dashboard Requirement hints'!$I$11+7)</f>
        <v>0</v>
      </c>
    </row>
    <row r="992" spans="1:11" x14ac:dyDescent="0.25">
      <c r="A992" s="7" t="s">
        <v>786</v>
      </c>
      <c r="B992" s="4">
        <v>42383.508000000002</v>
      </c>
      <c r="C992" s="5" t="s">
        <v>1787</v>
      </c>
      <c r="D992" s="2" t="s">
        <v>1780</v>
      </c>
      <c r="E992" s="2" t="s">
        <v>1784</v>
      </c>
      <c r="F992" s="2" t="s">
        <v>1784</v>
      </c>
      <c r="G992" s="2">
        <v>100</v>
      </c>
      <c r="H992" s="6">
        <v>3.7504632793657006E-3</v>
      </c>
      <c r="I992" s="3">
        <v>2</v>
      </c>
      <c r="J992" s="11" t="e">
        <f>AND(CCDATA[[#This Row],[Date]]&gt;='Dashboard Requirement hints'!#REF!,CCDATA[[#This Row],[Date]]&lt;'Dashboard Requirement hints'!#REF!+7)</f>
        <v>#REF!</v>
      </c>
      <c r="K992" s="1" t="b">
        <f>AND(CCDATA[[#This Row],[Date]]&gt;'Dashboard Requirement hints'!$I$11,CCDATA[[#This Row],[Date]]&lt;'Dashboard Requirement hints'!$I$11+7)</f>
        <v>0</v>
      </c>
    </row>
    <row r="993" spans="1:11" x14ac:dyDescent="0.25">
      <c r="A993" s="7" t="s">
        <v>787</v>
      </c>
      <c r="B993" s="4">
        <v>42383.508000000002</v>
      </c>
      <c r="C993" s="5" t="s">
        <v>1794</v>
      </c>
      <c r="D993" s="2" t="s">
        <v>1783</v>
      </c>
      <c r="E993" s="2" t="s">
        <v>1784</v>
      </c>
      <c r="F993" s="2" t="s">
        <v>1784</v>
      </c>
      <c r="G993" s="2">
        <v>12</v>
      </c>
      <c r="H993" s="6">
        <v>4.3916673636473051E-3</v>
      </c>
      <c r="I993" s="3">
        <v>4</v>
      </c>
      <c r="J993" s="11" t="e">
        <f>AND(CCDATA[[#This Row],[Date]]&gt;='Dashboard Requirement hints'!#REF!,CCDATA[[#This Row],[Date]]&lt;'Dashboard Requirement hints'!#REF!+7)</f>
        <v>#REF!</v>
      </c>
      <c r="K993" s="1" t="b">
        <f>AND(CCDATA[[#This Row],[Date]]&gt;'Dashboard Requirement hints'!$I$11,CCDATA[[#This Row],[Date]]&lt;'Dashboard Requirement hints'!$I$11+7)</f>
        <v>0</v>
      </c>
    </row>
    <row r="994" spans="1:11" x14ac:dyDescent="0.25">
      <c r="A994" s="7" t="s">
        <v>784</v>
      </c>
      <c r="B994" s="4">
        <v>42383.504000000001</v>
      </c>
      <c r="C994" s="5" t="s">
        <v>1792</v>
      </c>
      <c r="D994" s="2" t="s">
        <v>1780</v>
      </c>
      <c r="E994" s="2" t="s">
        <v>1785</v>
      </c>
      <c r="F994" s="2" t="s">
        <v>1785</v>
      </c>
      <c r="G994" s="2" t="s">
        <v>1786</v>
      </c>
      <c r="H994" s="6" t="s">
        <v>1786</v>
      </c>
      <c r="I994" s="3" t="s">
        <v>1786</v>
      </c>
      <c r="J994" s="11" t="e">
        <f>AND(CCDATA[[#This Row],[Date]]&gt;='Dashboard Requirement hints'!#REF!,CCDATA[[#This Row],[Date]]&lt;'Dashboard Requirement hints'!#REF!+7)</f>
        <v>#REF!</v>
      </c>
      <c r="K994" s="1" t="b">
        <f>AND(CCDATA[[#This Row],[Date]]&gt;'Dashboard Requirement hints'!$I$11,CCDATA[[#This Row],[Date]]&lt;'Dashboard Requirement hints'!$I$11+7)</f>
        <v>0</v>
      </c>
    </row>
    <row r="995" spans="1:11" x14ac:dyDescent="0.25">
      <c r="A995" s="7" t="s">
        <v>785</v>
      </c>
      <c r="B995" s="4">
        <v>42383.504000000001</v>
      </c>
      <c r="C995" s="5" t="s">
        <v>1792</v>
      </c>
      <c r="D995" s="2" t="s">
        <v>1782</v>
      </c>
      <c r="E995" s="2" t="s">
        <v>1784</v>
      </c>
      <c r="F995" s="2" t="s">
        <v>1784</v>
      </c>
      <c r="G995" s="2">
        <v>35</v>
      </c>
      <c r="H995" s="6">
        <v>3.056967777549751E-3</v>
      </c>
      <c r="I995" s="3">
        <v>5</v>
      </c>
      <c r="J995" s="11" t="e">
        <f>AND(CCDATA[[#This Row],[Date]]&gt;='Dashboard Requirement hints'!#REF!,CCDATA[[#This Row],[Date]]&lt;'Dashboard Requirement hints'!#REF!+7)</f>
        <v>#REF!</v>
      </c>
      <c r="K995" s="1" t="b">
        <f>AND(CCDATA[[#This Row],[Date]]&gt;'Dashboard Requirement hints'!$I$11,CCDATA[[#This Row],[Date]]&lt;'Dashboard Requirement hints'!$I$11+7)</f>
        <v>0</v>
      </c>
    </row>
    <row r="996" spans="1:11" x14ac:dyDescent="0.25">
      <c r="A996" s="7" t="s">
        <v>782</v>
      </c>
      <c r="B996" s="4">
        <v>42383.500999999997</v>
      </c>
      <c r="C996" s="5" t="s">
        <v>1793</v>
      </c>
      <c r="D996" s="2" t="s">
        <v>1780</v>
      </c>
      <c r="E996" s="2" t="s">
        <v>1784</v>
      </c>
      <c r="F996" s="2" t="s">
        <v>1784</v>
      </c>
      <c r="G996" s="2">
        <v>26</v>
      </c>
      <c r="H996" s="6">
        <v>4.6403886158847491E-3</v>
      </c>
      <c r="I996" s="3">
        <v>1</v>
      </c>
      <c r="J996" s="11" t="e">
        <f>AND(CCDATA[[#This Row],[Date]]&gt;='Dashboard Requirement hints'!#REF!,CCDATA[[#This Row],[Date]]&lt;'Dashboard Requirement hints'!#REF!+7)</f>
        <v>#REF!</v>
      </c>
      <c r="K996" s="1" t="b">
        <f>AND(CCDATA[[#This Row],[Date]]&gt;'Dashboard Requirement hints'!$I$11,CCDATA[[#This Row],[Date]]&lt;'Dashboard Requirement hints'!$I$11+7)</f>
        <v>0</v>
      </c>
    </row>
    <row r="997" spans="1:11" x14ac:dyDescent="0.25">
      <c r="A997" s="7" t="s">
        <v>783</v>
      </c>
      <c r="B997" s="4">
        <v>42383.500999999997</v>
      </c>
      <c r="C997" s="5" t="s">
        <v>1787</v>
      </c>
      <c r="D997" s="2" t="s">
        <v>1779</v>
      </c>
      <c r="E997" s="2" t="s">
        <v>1784</v>
      </c>
      <c r="F997" s="2" t="s">
        <v>1784</v>
      </c>
      <c r="G997" s="2">
        <v>107</v>
      </c>
      <c r="H997" s="6">
        <v>4.4196392522515811E-3</v>
      </c>
      <c r="I997" s="3">
        <v>3</v>
      </c>
      <c r="J997" s="11" t="e">
        <f>AND(CCDATA[[#This Row],[Date]]&gt;='Dashboard Requirement hints'!#REF!,CCDATA[[#This Row],[Date]]&lt;'Dashboard Requirement hints'!#REF!+7)</f>
        <v>#REF!</v>
      </c>
      <c r="K997" s="1" t="b">
        <f>AND(CCDATA[[#This Row],[Date]]&gt;'Dashboard Requirement hints'!$I$11,CCDATA[[#This Row],[Date]]&lt;'Dashboard Requirement hints'!$I$11+7)</f>
        <v>0</v>
      </c>
    </row>
    <row r="998" spans="1:11" x14ac:dyDescent="0.25">
      <c r="A998" s="7" t="s">
        <v>780</v>
      </c>
      <c r="B998" s="4">
        <v>42383.483</v>
      </c>
      <c r="C998" s="5" t="s">
        <v>1791</v>
      </c>
      <c r="D998" s="2" t="s">
        <v>1779</v>
      </c>
      <c r="E998" s="2" t="s">
        <v>1784</v>
      </c>
      <c r="F998" s="2" t="s">
        <v>1784</v>
      </c>
      <c r="G998" s="2">
        <v>17</v>
      </c>
      <c r="H998" s="6">
        <v>2.9297530885268462E-3</v>
      </c>
      <c r="I998" s="3">
        <v>4</v>
      </c>
      <c r="J998" s="11" t="e">
        <f>AND(CCDATA[[#This Row],[Date]]&gt;='Dashboard Requirement hints'!#REF!,CCDATA[[#This Row],[Date]]&lt;'Dashboard Requirement hints'!#REF!+7)</f>
        <v>#REF!</v>
      </c>
      <c r="K998" s="1" t="b">
        <f>AND(CCDATA[[#This Row],[Date]]&gt;'Dashboard Requirement hints'!$I$11,CCDATA[[#This Row],[Date]]&lt;'Dashboard Requirement hints'!$I$11+7)</f>
        <v>0</v>
      </c>
    </row>
    <row r="999" spans="1:11" x14ac:dyDescent="0.25">
      <c r="A999" s="7" t="s">
        <v>781</v>
      </c>
      <c r="B999" s="4">
        <v>42383.483</v>
      </c>
      <c r="C999" s="5" t="s">
        <v>1787</v>
      </c>
      <c r="D999" s="2" t="s">
        <v>1780</v>
      </c>
      <c r="E999" s="2" t="s">
        <v>1784</v>
      </c>
      <c r="F999" s="2" t="s">
        <v>1784</v>
      </c>
      <c r="G999" s="2">
        <v>102</v>
      </c>
      <c r="H999" s="6">
        <v>2.063923979788539E-3</v>
      </c>
      <c r="I999" s="3">
        <v>4</v>
      </c>
      <c r="J999" s="11" t="e">
        <f>AND(CCDATA[[#This Row],[Date]]&gt;='Dashboard Requirement hints'!#REF!,CCDATA[[#This Row],[Date]]&lt;'Dashboard Requirement hints'!#REF!+7)</f>
        <v>#REF!</v>
      </c>
      <c r="K999" s="1" t="b">
        <f>AND(CCDATA[[#This Row],[Date]]&gt;'Dashboard Requirement hints'!$I$11,CCDATA[[#This Row],[Date]]&lt;'Dashboard Requirement hints'!$I$11+7)</f>
        <v>0</v>
      </c>
    </row>
    <row r="1000" spans="1:11" x14ac:dyDescent="0.25">
      <c r="A1000" s="7" t="s">
        <v>778</v>
      </c>
      <c r="B1000" s="4">
        <v>42383.481</v>
      </c>
      <c r="C1000" s="5" t="s">
        <v>1788</v>
      </c>
      <c r="D1000" s="2" t="s">
        <v>1780</v>
      </c>
      <c r="E1000" s="2" t="s">
        <v>1784</v>
      </c>
      <c r="F1000" s="2" t="s">
        <v>1784</v>
      </c>
      <c r="G1000" s="2">
        <v>85</v>
      </c>
      <c r="H1000" s="6">
        <v>1.4308201976432765E-3</v>
      </c>
      <c r="I1000" s="3">
        <v>4</v>
      </c>
      <c r="J1000" s="11" t="e">
        <f>AND(CCDATA[[#This Row],[Date]]&gt;='Dashboard Requirement hints'!#REF!,CCDATA[[#This Row],[Date]]&lt;'Dashboard Requirement hints'!#REF!+7)</f>
        <v>#REF!</v>
      </c>
      <c r="K1000" s="1" t="b">
        <f>AND(CCDATA[[#This Row],[Date]]&gt;'Dashboard Requirement hints'!$I$11,CCDATA[[#This Row],[Date]]&lt;'Dashboard Requirement hints'!$I$11+7)</f>
        <v>0</v>
      </c>
    </row>
    <row r="1001" spans="1:11" x14ac:dyDescent="0.25">
      <c r="A1001" s="7" t="s">
        <v>779</v>
      </c>
      <c r="B1001" s="4">
        <v>42383.481</v>
      </c>
      <c r="C1001" s="5" t="s">
        <v>1787</v>
      </c>
      <c r="D1001" s="2" t="s">
        <v>1782</v>
      </c>
      <c r="E1001" s="2" t="s">
        <v>1784</v>
      </c>
      <c r="F1001" s="2" t="s">
        <v>1784</v>
      </c>
      <c r="G1001" s="2">
        <v>18</v>
      </c>
      <c r="H1001" s="6">
        <v>3.2171317656356628E-3</v>
      </c>
      <c r="I1001" s="3">
        <v>5</v>
      </c>
      <c r="J1001" s="11" t="e">
        <f>AND(CCDATA[[#This Row],[Date]]&gt;='Dashboard Requirement hints'!#REF!,CCDATA[[#This Row],[Date]]&lt;'Dashboard Requirement hints'!#REF!+7)</f>
        <v>#REF!</v>
      </c>
      <c r="K1001" s="1" t="b">
        <f>AND(CCDATA[[#This Row],[Date]]&gt;'Dashboard Requirement hints'!$I$11,CCDATA[[#This Row],[Date]]&lt;'Dashboard Requirement hints'!$I$11+7)</f>
        <v>0</v>
      </c>
    </row>
    <row r="1002" spans="1:11" x14ac:dyDescent="0.25">
      <c r="A1002" s="7" t="s">
        <v>776</v>
      </c>
      <c r="B1002" s="4">
        <v>42383.472000000002</v>
      </c>
      <c r="C1002" s="5" t="s">
        <v>1789</v>
      </c>
      <c r="D1002" s="2" t="s">
        <v>1781</v>
      </c>
      <c r="E1002" s="2" t="s">
        <v>1784</v>
      </c>
      <c r="F1002" s="2" t="s">
        <v>1784</v>
      </c>
      <c r="G1002" s="2">
        <v>41</v>
      </c>
      <c r="H1002" s="6">
        <v>2.8137618860554362E-3</v>
      </c>
      <c r="I1002" s="3">
        <v>2</v>
      </c>
      <c r="J1002" s="11" t="e">
        <f>AND(CCDATA[[#This Row],[Date]]&gt;='Dashboard Requirement hints'!#REF!,CCDATA[[#This Row],[Date]]&lt;'Dashboard Requirement hints'!#REF!+7)</f>
        <v>#REF!</v>
      </c>
      <c r="K1002" s="1" t="b">
        <f>AND(CCDATA[[#This Row],[Date]]&gt;'Dashboard Requirement hints'!$I$11,CCDATA[[#This Row],[Date]]&lt;'Dashboard Requirement hints'!$I$11+7)</f>
        <v>0</v>
      </c>
    </row>
    <row r="1003" spans="1:11" x14ac:dyDescent="0.25">
      <c r="A1003" s="7" t="s">
        <v>777</v>
      </c>
      <c r="B1003" s="4">
        <v>42383.472000000002</v>
      </c>
      <c r="C1003" s="5" t="s">
        <v>1792</v>
      </c>
      <c r="D1003" s="2" t="s">
        <v>1781</v>
      </c>
      <c r="E1003" s="2" t="s">
        <v>1784</v>
      </c>
      <c r="F1003" s="2" t="s">
        <v>1784</v>
      </c>
      <c r="G1003" s="2">
        <v>53</v>
      </c>
      <c r="H1003" s="6">
        <v>3.2218070243241279E-3</v>
      </c>
      <c r="I1003" s="3">
        <v>2</v>
      </c>
      <c r="J1003" s="11" t="e">
        <f>AND(CCDATA[[#This Row],[Date]]&gt;='Dashboard Requirement hints'!#REF!,CCDATA[[#This Row],[Date]]&lt;'Dashboard Requirement hints'!#REF!+7)</f>
        <v>#REF!</v>
      </c>
      <c r="K1003" s="1" t="b">
        <f>AND(CCDATA[[#This Row],[Date]]&gt;'Dashboard Requirement hints'!$I$11,CCDATA[[#This Row],[Date]]&lt;'Dashboard Requirement hints'!$I$11+7)</f>
        <v>0</v>
      </c>
    </row>
    <row r="1004" spans="1:11" x14ac:dyDescent="0.25">
      <c r="A1004" s="7" t="s">
        <v>774</v>
      </c>
      <c r="B1004" s="4">
        <v>42383.453999999998</v>
      </c>
      <c r="C1004" s="5" t="s">
        <v>1788</v>
      </c>
      <c r="D1004" s="2" t="s">
        <v>1779</v>
      </c>
      <c r="E1004" s="2" t="s">
        <v>1784</v>
      </c>
      <c r="F1004" s="2" t="s">
        <v>1784</v>
      </c>
      <c r="G1004" s="2">
        <v>124</v>
      </c>
      <c r="H1004" s="6">
        <v>3.5222416587895144E-3</v>
      </c>
      <c r="I1004" s="3">
        <v>4</v>
      </c>
      <c r="J1004" s="11" t="e">
        <f>AND(CCDATA[[#This Row],[Date]]&gt;='Dashboard Requirement hints'!#REF!,CCDATA[[#This Row],[Date]]&lt;'Dashboard Requirement hints'!#REF!+7)</f>
        <v>#REF!</v>
      </c>
      <c r="K1004" s="1" t="b">
        <f>AND(CCDATA[[#This Row],[Date]]&gt;'Dashboard Requirement hints'!$I$11,CCDATA[[#This Row],[Date]]&lt;'Dashboard Requirement hints'!$I$11+7)</f>
        <v>0</v>
      </c>
    </row>
    <row r="1005" spans="1:11" x14ac:dyDescent="0.25">
      <c r="A1005" s="7" t="s">
        <v>775</v>
      </c>
      <c r="B1005" s="4">
        <v>42383.453999999998</v>
      </c>
      <c r="C1005" s="5" t="s">
        <v>1793</v>
      </c>
      <c r="D1005" s="2" t="s">
        <v>1782</v>
      </c>
      <c r="E1005" s="2" t="s">
        <v>1784</v>
      </c>
      <c r="F1005" s="2" t="s">
        <v>1784</v>
      </c>
      <c r="G1005" s="2">
        <v>116</v>
      </c>
      <c r="H1005" s="6">
        <v>4.7171154046900393E-3</v>
      </c>
      <c r="I1005" s="3">
        <v>2</v>
      </c>
      <c r="J1005" s="11" t="e">
        <f>AND(CCDATA[[#This Row],[Date]]&gt;='Dashboard Requirement hints'!#REF!,CCDATA[[#This Row],[Date]]&lt;'Dashboard Requirement hints'!#REF!+7)</f>
        <v>#REF!</v>
      </c>
      <c r="K1005" s="1" t="b">
        <f>AND(CCDATA[[#This Row],[Date]]&gt;'Dashboard Requirement hints'!$I$11,CCDATA[[#This Row],[Date]]&lt;'Dashboard Requirement hints'!$I$11+7)</f>
        <v>0</v>
      </c>
    </row>
    <row r="1006" spans="1:11" x14ac:dyDescent="0.25">
      <c r="A1006" s="7" t="s">
        <v>772</v>
      </c>
      <c r="B1006" s="4">
        <v>42383.417999999998</v>
      </c>
      <c r="C1006" s="5" t="s">
        <v>1791</v>
      </c>
      <c r="D1006" s="2" t="s">
        <v>1780</v>
      </c>
      <c r="E1006" s="2" t="s">
        <v>1784</v>
      </c>
      <c r="F1006" s="2" t="s">
        <v>1784</v>
      </c>
      <c r="G1006" s="2">
        <v>31</v>
      </c>
      <c r="H1006" s="6">
        <v>6.4816124967558724E-4</v>
      </c>
      <c r="I1006" s="3">
        <v>4</v>
      </c>
      <c r="J1006" s="11" t="e">
        <f>AND(CCDATA[[#This Row],[Date]]&gt;='Dashboard Requirement hints'!#REF!,CCDATA[[#This Row],[Date]]&lt;'Dashboard Requirement hints'!#REF!+7)</f>
        <v>#REF!</v>
      </c>
      <c r="K1006" s="1" t="b">
        <f>AND(CCDATA[[#This Row],[Date]]&gt;'Dashboard Requirement hints'!$I$11,CCDATA[[#This Row],[Date]]&lt;'Dashboard Requirement hints'!$I$11+7)</f>
        <v>0</v>
      </c>
    </row>
    <row r="1007" spans="1:11" x14ac:dyDescent="0.25">
      <c r="A1007" s="7" t="s">
        <v>773</v>
      </c>
      <c r="B1007" s="4">
        <v>42383.417999999998</v>
      </c>
      <c r="C1007" s="5" t="s">
        <v>1790</v>
      </c>
      <c r="D1007" s="2" t="s">
        <v>1782</v>
      </c>
      <c r="E1007" s="2" t="s">
        <v>1785</v>
      </c>
      <c r="F1007" s="2" t="s">
        <v>1785</v>
      </c>
      <c r="G1007" s="2" t="s">
        <v>1786</v>
      </c>
      <c r="H1007" s="6" t="s">
        <v>1786</v>
      </c>
      <c r="I1007" s="3" t="s">
        <v>1786</v>
      </c>
      <c r="J1007" s="11" t="e">
        <f>AND(CCDATA[[#This Row],[Date]]&gt;='Dashboard Requirement hints'!#REF!,CCDATA[[#This Row],[Date]]&lt;'Dashboard Requirement hints'!#REF!+7)</f>
        <v>#REF!</v>
      </c>
      <c r="K1007" s="1" t="b">
        <f>AND(CCDATA[[#This Row],[Date]]&gt;'Dashboard Requirement hints'!$I$11,CCDATA[[#This Row],[Date]]&lt;'Dashboard Requirement hints'!$I$11+7)</f>
        <v>0</v>
      </c>
    </row>
    <row r="1008" spans="1:11" x14ac:dyDescent="0.25">
      <c r="A1008" s="7" t="s">
        <v>770</v>
      </c>
      <c r="B1008" s="4">
        <v>42383.392</v>
      </c>
      <c r="C1008" s="5" t="s">
        <v>1792</v>
      </c>
      <c r="D1008" s="2" t="s">
        <v>1783</v>
      </c>
      <c r="E1008" s="2" t="s">
        <v>1784</v>
      </c>
      <c r="F1008" s="2" t="s">
        <v>1784</v>
      </c>
      <c r="G1008" s="2">
        <v>86</v>
      </c>
      <c r="H1008" s="6">
        <v>2.3175690134387135E-3</v>
      </c>
      <c r="I1008" s="3">
        <v>2</v>
      </c>
      <c r="J1008" s="11" t="e">
        <f>AND(CCDATA[[#This Row],[Date]]&gt;='Dashboard Requirement hints'!#REF!,CCDATA[[#This Row],[Date]]&lt;'Dashboard Requirement hints'!#REF!+7)</f>
        <v>#REF!</v>
      </c>
      <c r="K1008" s="1" t="b">
        <f>AND(CCDATA[[#This Row],[Date]]&gt;'Dashboard Requirement hints'!$I$11,CCDATA[[#This Row],[Date]]&lt;'Dashboard Requirement hints'!$I$11+7)</f>
        <v>0</v>
      </c>
    </row>
    <row r="1009" spans="1:11" x14ac:dyDescent="0.25">
      <c r="A1009" s="7" t="s">
        <v>771</v>
      </c>
      <c r="B1009" s="4">
        <v>42383.392</v>
      </c>
      <c r="C1009" s="5" t="s">
        <v>1793</v>
      </c>
      <c r="D1009" s="2" t="s">
        <v>1779</v>
      </c>
      <c r="E1009" s="2" t="s">
        <v>1784</v>
      </c>
      <c r="F1009" s="2" t="s">
        <v>1784</v>
      </c>
      <c r="G1009" s="2">
        <v>51</v>
      </c>
      <c r="H1009" s="6">
        <v>1.4813041360422438E-3</v>
      </c>
      <c r="I1009" s="3">
        <v>4</v>
      </c>
      <c r="J1009" s="11" t="e">
        <f>AND(CCDATA[[#This Row],[Date]]&gt;='Dashboard Requirement hints'!#REF!,CCDATA[[#This Row],[Date]]&lt;'Dashboard Requirement hints'!#REF!+7)</f>
        <v>#REF!</v>
      </c>
      <c r="K1009" s="1" t="b">
        <f>AND(CCDATA[[#This Row],[Date]]&gt;'Dashboard Requirement hints'!$I$11,CCDATA[[#This Row],[Date]]&lt;'Dashboard Requirement hints'!$I$11+7)</f>
        <v>0</v>
      </c>
    </row>
    <row r="1010" spans="1:11" x14ac:dyDescent="0.25">
      <c r="A1010" s="7" t="s">
        <v>768</v>
      </c>
      <c r="B1010" s="4">
        <v>42383.387000000002</v>
      </c>
      <c r="C1010" s="5" t="s">
        <v>1793</v>
      </c>
      <c r="D1010" s="2" t="s">
        <v>1780</v>
      </c>
      <c r="E1010" s="2" t="s">
        <v>1785</v>
      </c>
      <c r="F1010" s="2" t="s">
        <v>1785</v>
      </c>
      <c r="G1010" s="2" t="s">
        <v>1786</v>
      </c>
      <c r="H1010" s="6" t="s">
        <v>1786</v>
      </c>
      <c r="I1010" s="3" t="s">
        <v>1786</v>
      </c>
      <c r="J1010" s="11" t="e">
        <f>AND(CCDATA[[#This Row],[Date]]&gt;='Dashboard Requirement hints'!#REF!,CCDATA[[#This Row],[Date]]&lt;'Dashboard Requirement hints'!#REF!+7)</f>
        <v>#REF!</v>
      </c>
      <c r="K1010" s="1" t="b">
        <f>AND(CCDATA[[#This Row],[Date]]&gt;'Dashboard Requirement hints'!$I$11,CCDATA[[#This Row],[Date]]&lt;'Dashboard Requirement hints'!$I$11+7)</f>
        <v>0</v>
      </c>
    </row>
    <row r="1011" spans="1:11" x14ac:dyDescent="0.25">
      <c r="A1011" s="7" t="s">
        <v>769</v>
      </c>
      <c r="B1011" s="4">
        <v>42383.387000000002</v>
      </c>
      <c r="C1011" s="5" t="s">
        <v>1790</v>
      </c>
      <c r="D1011" s="2" t="s">
        <v>1780</v>
      </c>
      <c r="E1011" s="2" t="s">
        <v>1784</v>
      </c>
      <c r="F1011" s="2" t="s">
        <v>1784</v>
      </c>
      <c r="G1011" s="2">
        <v>25</v>
      </c>
      <c r="H1011" s="6">
        <v>3.1621584878042661E-3</v>
      </c>
      <c r="I1011" s="3">
        <v>4</v>
      </c>
      <c r="J1011" s="11" t="e">
        <f>AND(CCDATA[[#This Row],[Date]]&gt;='Dashboard Requirement hints'!#REF!,CCDATA[[#This Row],[Date]]&lt;'Dashboard Requirement hints'!#REF!+7)</f>
        <v>#REF!</v>
      </c>
      <c r="K1011" s="1" t="b">
        <f>AND(CCDATA[[#This Row],[Date]]&gt;'Dashboard Requirement hints'!$I$11,CCDATA[[#This Row],[Date]]&lt;'Dashboard Requirement hints'!$I$11+7)</f>
        <v>0</v>
      </c>
    </row>
    <row r="1012" spans="1:11" x14ac:dyDescent="0.25">
      <c r="A1012" s="7" t="s">
        <v>766</v>
      </c>
      <c r="B1012" s="4">
        <v>42383.385000000002</v>
      </c>
      <c r="C1012" s="5" t="s">
        <v>1787</v>
      </c>
      <c r="D1012" s="2" t="s">
        <v>1780</v>
      </c>
      <c r="E1012" s="2" t="s">
        <v>1784</v>
      </c>
      <c r="F1012" s="2" t="s">
        <v>1784</v>
      </c>
      <c r="G1012" s="2">
        <v>114</v>
      </c>
      <c r="H1012" s="6">
        <v>4.3362277066068912E-4</v>
      </c>
      <c r="I1012" s="3">
        <v>4</v>
      </c>
      <c r="J1012" s="11" t="e">
        <f>AND(CCDATA[[#This Row],[Date]]&gt;='Dashboard Requirement hints'!#REF!,CCDATA[[#This Row],[Date]]&lt;'Dashboard Requirement hints'!#REF!+7)</f>
        <v>#REF!</v>
      </c>
      <c r="K1012" s="1" t="b">
        <f>AND(CCDATA[[#This Row],[Date]]&gt;'Dashboard Requirement hints'!$I$11,CCDATA[[#This Row],[Date]]&lt;'Dashboard Requirement hints'!$I$11+7)</f>
        <v>0</v>
      </c>
    </row>
    <row r="1013" spans="1:11" x14ac:dyDescent="0.25">
      <c r="A1013" s="7" t="s">
        <v>767</v>
      </c>
      <c r="B1013" s="4">
        <v>42383.385000000002</v>
      </c>
      <c r="C1013" s="5" t="s">
        <v>1793</v>
      </c>
      <c r="D1013" s="2" t="s">
        <v>1779</v>
      </c>
      <c r="E1013" s="2" t="s">
        <v>1784</v>
      </c>
      <c r="F1013" s="2" t="s">
        <v>1784</v>
      </c>
      <c r="G1013" s="2">
        <v>53</v>
      </c>
      <c r="H1013" s="6">
        <v>3.0170538973595803E-3</v>
      </c>
      <c r="I1013" s="3">
        <v>5</v>
      </c>
      <c r="J1013" s="11" t="e">
        <f>AND(CCDATA[[#This Row],[Date]]&gt;='Dashboard Requirement hints'!#REF!,CCDATA[[#This Row],[Date]]&lt;'Dashboard Requirement hints'!#REF!+7)</f>
        <v>#REF!</v>
      </c>
      <c r="K1013" s="1" t="b">
        <f>AND(CCDATA[[#This Row],[Date]]&gt;'Dashboard Requirement hints'!$I$11,CCDATA[[#This Row],[Date]]&lt;'Dashboard Requirement hints'!$I$11+7)</f>
        <v>0</v>
      </c>
    </row>
    <row r="1014" spans="1:11" x14ac:dyDescent="0.25">
      <c r="A1014" s="7" t="s">
        <v>764</v>
      </c>
      <c r="B1014" s="4">
        <v>42383.377</v>
      </c>
      <c r="C1014" s="5" t="s">
        <v>1788</v>
      </c>
      <c r="D1014" s="2" t="s">
        <v>1780</v>
      </c>
      <c r="E1014" s="2" t="s">
        <v>1784</v>
      </c>
      <c r="F1014" s="2" t="s">
        <v>1784</v>
      </c>
      <c r="G1014" s="2">
        <v>57</v>
      </c>
      <c r="H1014" s="6">
        <v>3.3388292410679067E-3</v>
      </c>
      <c r="I1014" s="3">
        <v>4</v>
      </c>
      <c r="J1014" s="11" t="e">
        <f>AND(CCDATA[[#This Row],[Date]]&gt;='Dashboard Requirement hints'!#REF!,CCDATA[[#This Row],[Date]]&lt;'Dashboard Requirement hints'!#REF!+7)</f>
        <v>#REF!</v>
      </c>
      <c r="K1014" s="1" t="b">
        <f>AND(CCDATA[[#This Row],[Date]]&gt;'Dashboard Requirement hints'!$I$11,CCDATA[[#This Row],[Date]]&lt;'Dashboard Requirement hints'!$I$11+7)</f>
        <v>0</v>
      </c>
    </row>
    <row r="1015" spans="1:11" x14ac:dyDescent="0.25">
      <c r="A1015" s="7" t="s">
        <v>765</v>
      </c>
      <c r="B1015" s="4">
        <v>42383.377</v>
      </c>
      <c r="C1015" s="5" t="s">
        <v>1791</v>
      </c>
      <c r="D1015" s="2" t="s">
        <v>1782</v>
      </c>
      <c r="E1015" s="2" t="s">
        <v>1784</v>
      </c>
      <c r="F1015" s="2" t="s">
        <v>1784</v>
      </c>
      <c r="G1015" s="2">
        <v>14</v>
      </c>
      <c r="H1015" s="6">
        <v>8.1608072915975109E-4</v>
      </c>
      <c r="I1015" s="3">
        <v>5</v>
      </c>
      <c r="J1015" s="11" t="e">
        <f>AND(CCDATA[[#This Row],[Date]]&gt;='Dashboard Requirement hints'!#REF!,CCDATA[[#This Row],[Date]]&lt;'Dashboard Requirement hints'!#REF!+7)</f>
        <v>#REF!</v>
      </c>
      <c r="K1015" s="1" t="b">
        <f>AND(CCDATA[[#This Row],[Date]]&gt;'Dashboard Requirement hints'!$I$11,CCDATA[[#This Row],[Date]]&lt;'Dashboard Requirement hints'!$I$11+7)</f>
        <v>0</v>
      </c>
    </row>
    <row r="1016" spans="1:11" x14ac:dyDescent="0.25">
      <c r="A1016" s="7" t="s">
        <v>762</v>
      </c>
      <c r="B1016" s="4">
        <v>42382.749000000003</v>
      </c>
      <c r="C1016" s="5" t="s">
        <v>1794</v>
      </c>
      <c r="D1016" s="2" t="s">
        <v>1780</v>
      </c>
      <c r="E1016" s="2" t="s">
        <v>1784</v>
      </c>
      <c r="F1016" s="2" t="s">
        <v>1784</v>
      </c>
      <c r="G1016" s="2">
        <v>123</v>
      </c>
      <c r="H1016" s="6">
        <v>3.1023467704347526E-3</v>
      </c>
      <c r="I1016" s="3">
        <v>3</v>
      </c>
      <c r="J1016" s="11" t="e">
        <f>AND(CCDATA[[#This Row],[Date]]&gt;='Dashboard Requirement hints'!#REF!,CCDATA[[#This Row],[Date]]&lt;'Dashboard Requirement hints'!#REF!+7)</f>
        <v>#REF!</v>
      </c>
      <c r="K1016" s="1" t="b">
        <f>AND(CCDATA[[#This Row],[Date]]&gt;'Dashboard Requirement hints'!$I$11,CCDATA[[#This Row],[Date]]&lt;'Dashboard Requirement hints'!$I$11+7)</f>
        <v>0</v>
      </c>
    </row>
    <row r="1017" spans="1:11" x14ac:dyDescent="0.25">
      <c r="A1017" s="7" t="s">
        <v>763</v>
      </c>
      <c r="B1017" s="4">
        <v>42382.749000000003</v>
      </c>
      <c r="C1017" s="5" t="s">
        <v>1789</v>
      </c>
      <c r="D1017" s="2" t="s">
        <v>1781</v>
      </c>
      <c r="E1017" s="2" t="s">
        <v>1784</v>
      </c>
      <c r="F1017" s="2" t="s">
        <v>1784</v>
      </c>
      <c r="G1017" s="2">
        <v>82</v>
      </c>
      <c r="H1017" s="6">
        <v>1.7403282747817837E-3</v>
      </c>
      <c r="I1017" s="3">
        <v>5</v>
      </c>
      <c r="J1017" s="11" t="e">
        <f>AND(CCDATA[[#This Row],[Date]]&gt;='Dashboard Requirement hints'!#REF!,CCDATA[[#This Row],[Date]]&lt;'Dashboard Requirement hints'!#REF!+7)</f>
        <v>#REF!</v>
      </c>
      <c r="K1017" s="1" t="b">
        <f>AND(CCDATA[[#This Row],[Date]]&gt;'Dashboard Requirement hints'!$I$11,CCDATA[[#This Row],[Date]]&lt;'Dashboard Requirement hints'!$I$11+7)</f>
        <v>0</v>
      </c>
    </row>
    <row r="1018" spans="1:11" x14ac:dyDescent="0.25">
      <c r="A1018" s="7" t="s">
        <v>760</v>
      </c>
      <c r="B1018" s="4">
        <v>42382.652999999998</v>
      </c>
      <c r="C1018" s="5" t="s">
        <v>1792</v>
      </c>
      <c r="D1018" s="2" t="s">
        <v>1783</v>
      </c>
      <c r="E1018" s="2" t="s">
        <v>1784</v>
      </c>
      <c r="F1018" s="2" t="s">
        <v>1784</v>
      </c>
      <c r="G1018" s="2">
        <v>98</v>
      </c>
      <c r="H1018" s="6">
        <v>3.5632435419007467E-3</v>
      </c>
      <c r="I1018" s="3">
        <v>5</v>
      </c>
      <c r="J1018" s="11" t="e">
        <f>AND(CCDATA[[#This Row],[Date]]&gt;='Dashboard Requirement hints'!#REF!,CCDATA[[#This Row],[Date]]&lt;'Dashboard Requirement hints'!#REF!+7)</f>
        <v>#REF!</v>
      </c>
      <c r="K1018" s="1" t="b">
        <f>AND(CCDATA[[#This Row],[Date]]&gt;'Dashboard Requirement hints'!$I$11,CCDATA[[#This Row],[Date]]&lt;'Dashboard Requirement hints'!$I$11+7)</f>
        <v>0</v>
      </c>
    </row>
    <row r="1019" spans="1:11" x14ac:dyDescent="0.25">
      <c r="A1019" s="7" t="s">
        <v>761</v>
      </c>
      <c r="B1019" s="4">
        <v>42382.652999999998</v>
      </c>
      <c r="C1019" s="5" t="s">
        <v>1794</v>
      </c>
      <c r="D1019" s="2" t="s">
        <v>1781</v>
      </c>
      <c r="E1019" s="2" t="s">
        <v>1784</v>
      </c>
      <c r="F1019" s="2" t="s">
        <v>1784</v>
      </c>
      <c r="G1019" s="2">
        <v>28</v>
      </c>
      <c r="H1019" s="6">
        <v>7.3069971006575187E-4</v>
      </c>
      <c r="I1019" s="3">
        <v>2</v>
      </c>
      <c r="J1019" s="11" t="e">
        <f>AND(CCDATA[[#This Row],[Date]]&gt;='Dashboard Requirement hints'!#REF!,CCDATA[[#This Row],[Date]]&lt;'Dashboard Requirement hints'!#REF!+7)</f>
        <v>#REF!</v>
      </c>
      <c r="K1019" s="1" t="b">
        <f>AND(CCDATA[[#This Row],[Date]]&gt;'Dashboard Requirement hints'!$I$11,CCDATA[[#This Row],[Date]]&lt;'Dashboard Requirement hints'!$I$11+7)</f>
        <v>0</v>
      </c>
    </row>
    <row r="1020" spans="1:11" x14ac:dyDescent="0.25">
      <c r="A1020" s="7" t="s">
        <v>758</v>
      </c>
      <c r="B1020" s="4">
        <v>42382.648999999998</v>
      </c>
      <c r="C1020" s="5" t="s">
        <v>1791</v>
      </c>
      <c r="D1020" s="2" t="s">
        <v>1780</v>
      </c>
      <c r="E1020" s="2" t="s">
        <v>1785</v>
      </c>
      <c r="F1020" s="2" t="s">
        <v>1785</v>
      </c>
      <c r="G1020" s="2" t="s">
        <v>1786</v>
      </c>
      <c r="H1020" s="6" t="s">
        <v>1786</v>
      </c>
      <c r="I1020" s="3" t="s">
        <v>1786</v>
      </c>
      <c r="J1020" s="11" t="e">
        <f>AND(CCDATA[[#This Row],[Date]]&gt;='Dashboard Requirement hints'!#REF!,CCDATA[[#This Row],[Date]]&lt;'Dashboard Requirement hints'!#REF!+7)</f>
        <v>#REF!</v>
      </c>
      <c r="K1020" s="1" t="b">
        <f>AND(CCDATA[[#This Row],[Date]]&gt;'Dashboard Requirement hints'!$I$11,CCDATA[[#This Row],[Date]]&lt;'Dashboard Requirement hints'!$I$11+7)</f>
        <v>0</v>
      </c>
    </row>
    <row r="1021" spans="1:11" x14ac:dyDescent="0.25">
      <c r="A1021" s="7" t="s">
        <v>759</v>
      </c>
      <c r="B1021" s="4">
        <v>42382.648999999998</v>
      </c>
      <c r="C1021" s="5" t="s">
        <v>1790</v>
      </c>
      <c r="D1021" s="2" t="s">
        <v>1780</v>
      </c>
      <c r="E1021" s="2" t="s">
        <v>1784</v>
      </c>
      <c r="F1021" s="2" t="s">
        <v>1784</v>
      </c>
      <c r="G1021" s="2">
        <v>23</v>
      </c>
      <c r="H1021" s="6">
        <v>2.9309723629489413E-3</v>
      </c>
      <c r="I1021" s="3">
        <v>5</v>
      </c>
      <c r="J1021" s="11" t="e">
        <f>AND(CCDATA[[#This Row],[Date]]&gt;='Dashboard Requirement hints'!#REF!,CCDATA[[#This Row],[Date]]&lt;'Dashboard Requirement hints'!#REF!+7)</f>
        <v>#REF!</v>
      </c>
      <c r="K1021" s="1" t="b">
        <f>AND(CCDATA[[#This Row],[Date]]&gt;'Dashboard Requirement hints'!$I$11,CCDATA[[#This Row],[Date]]&lt;'Dashboard Requirement hints'!$I$11+7)</f>
        <v>0</v>
      </c>
    </row>
    <row r="1022" spans="1:11" x14ac:dyDescent="0.25">
      <c r="A1022" s="7" t="s">
        <v>756</v>
      </c>
      <c r="B1022" s="4">
        <v>42382.644</v>
      </c>
      <c r="C1022" s="5" t="s">
        <v>1791</v>
      </c>
      <c r="D1022" s="2" t="s">
        <v>1781</v>
      </c>
      <c r="E1022" s="2" t="s">
        <v>1784</v>
      </c>
      <c r="F1022" s="2" t="s">
        <v>1784</v>
      </c>
      <c r="G1022" s="2">
        <v>12</v>
      </c>
      <c r="H1022" s="6">
        <v>1.5117060135334294E-3</v>
      </c>
      <c r="I1022" s="3">
        <v>2</v>
      </c>
      <c r="J1022" s="11" t="e">
        <f>AND(CCDATA[[#This Row],[Date]]&gt;='Dashboard Requirement hints'!#REF!,CCDATA[[#This Row],[Date]]&lt;'Dashboard Requirement hints'!#REF!+7)</f>
        <v>#REF!</v>
      </c>
      <c r="K1022" s="1" t="b">
        <f>AND(CCDATA[[#This Row],[Date]]&gt;'Dashboard Requirement hints'!$I$11,CCDATA[[#This Row],[Date]]&lt;'Dashboard Requirement hints'!$I$11+7)</f>
        <v>0</v>
      </c>
    </row>
    <row r="1023" spans="1:11" x14ac:dyDescent="0.25">
      <c r="A1023" s="7" t="s">
        <v>757</v>
      </c>
      <c r="B1023" s="4">
        <v>42382.644</v>
      </c>
      <c r="C1023" s="5" t="s">
        <v>1788</v>
      </c>
      <c r="D1023" s="2" t="s">
        <v>1783</v>
      </c>
      <c r="E1023" s="2" t="s">
        <v>1784</v>
      </c>
      <c r="F1023" s="2" t="s">
        <v>1784</v>
      </c>
      <c r="G1023" s="2">
        <v>90</v>
      </c>
      <c r="H1023" s="6">
        <v>4.5332759348754702E-3</v>
      </c>
      <c r="I1023" s="3">
        <v>4</v>
      </c>
      <c r="J1023" s="11" t="e">
        <f>AND(CCDATA[[#This Row],[Date]]&gt;='Dashboard Requirement hints'!#REF!,CCDATA[[#This Row],[Date]]&lt;'Dashboard Requirement hints'!#REF!+7)</f>
        <v>#REF!</v>
      </c>
      <c r="K1023" s="1" t="b">
        <f>AND(CCDATA[[#This Row],[Date]]&gt;'Dashboard Requirement hints'!$I$11,CCDATA[[#This Row],[Date]]&lt;'Dashboard Requirement hints'!$I$11+7)</f>
        <v>0</v>
      </c>
    </row>
    <row r="1024" spans="1:11" x14ac:dyDescent="0.25">
      <c r="A1024" s="7" t="s">
        <v>754</v>
      </c>
      <c r="B1024" s="4">
        <v>42382.635000000002</v>
      </c>
      <c r="C1024" s="5" t="s">
        <v>1794</v>
      </c>
      <c r="D1024" s="2" t="s">
        <v>1780</v>
      </c>
      <c r="E1024" s="2" t="s">
        <v>1784</v>
      </c>
      <c r="F1024" s="2" t="s">
        <v>1784</v>
      </c>
      <c r="G1024" s="2">
        <v>53</v>
      </c>
      <c r="H1024" s="6">
        <v>2.4969864037839283E-3</v>
      </c>
      <c r="I1024" s="3">
        <v>3</v>
      </c>
      <c r="J1024" s="11" t="e">
        <f>AND(CCDATA[[#This Row],[Date]]&gt;='Dashboard Requirement hints'!#REF!,CCDATA[[#This Row],[Date]]&lt;'Dashboard Requirement hints'!#REF!+7)</f>
        <v>#REF!</v>
      </c>
      <c r="K1024" s="1" t="b">
        <f>AND(CCDATA[[#This Row],[Date]]&gt;'Dashboard Requirement hints'!$I$11,CCDATA[[#This Row],[Date]]&lt;'Dashboard Requirement hints'!$I$11+7)</f>
        <v>0</v>
      </c>
    </row>
    <row r="1025" spans="1:11" x14ac:dyDescent="0.25">
      <c r="A1025" s="7" t="s">
        <v>755</v>
      </c>
      <c r="B1025" s="4">
        <v>42382.635000000002</v>
      </c>
      <c r="C1025" s="5" t="s">
        <v>1789</v>
      </c>
      <c r="D1025" s="2" t="s">
        <v>1782</v>
      </c>
      <c r="E1025" s="2" t="s">
        <v>1784</v>
      </c>
      <c r="F1025" s="2" t="s">
        <v>1784</v>
      </c>
      <c r="G1025" s="2">
        <v>73</v>
      </c>
      <c r="H1025" s="6">
        <v>1.0823915668287352E-3</v>
      </c>
      <c r="I1025" s="3">
        <v>3</v>
      </c>
      <c r="J1025" s="11" t="e">
        <f>AND(CCDATA[[#This Row],[Date]]&gt;='Dashboard Requirement hints'!#REF!,CCDATA[[#This Row],[Date]]&lt;'Dashboard Requirement hints'!#REF!+7)</f>
        <v>#REF!</v>
      </c>
      <c r="K1025" s="1" t="b">
        <f>AND(CCDATA[[#This Row],[Date]]&gt;'Dashboard Requirement hints'!$I$11,CCDATA[[#This Row],[Date]]&lt;'Dashboard Requirement hints'!$I$11+7)</f>
        <v>0</v>
      </c>
    </row>
    <row r="1026" spans="1:11" x14ac:dyDescent="0.25">
      <c r="A1026" s="7" t="s">
        <v>752</v>
      </c>
      <c r="B1026" s="4">
        <v>42382.616999999998</v>
      </c>
      <c r="C1026" s="5" t="s">
        <v>1790</v>
      </c>
      <c r="D1026" s="2" t="s">
        <v>1783</v>
      </c>
      <c r="E1026" s="2" t="s">
        <v>1784</v>
      </c>
      <c r="F1026" s="2" t="s">
        <v>1784</v>
      </c>
      <c r="G1026" s="2">
        <v>89</v>
      </c>
      <c r="H1026" s="6">
        <v>2.2168481532814101E-3</v>
      </c>
      <c r="I1026" s="3">
        <v>3</v>
      </c>
      <c r="J1026" s="11" t="e">
        <f>AND(CCDATA[[#This Row],[Date]]&gt;='Dashboard Requirement hints'!#REF!,CCDATA[[#This Row],[Date]]&lt;'Dashboard Requirement hints'!#REF!+7)</f>
        <v>#REF!</v>
      </c>
      <c r="K1026" s="1" t="b">
        <f>AND(CCDATA[[#This Row],[Date]]&gt;'Dashboard Requirement hints'!$I$11,CCDATA[[#This Row],[Date]]&lt;'Dashboard Requirement hints'!$I$11+7)</f>
        <v>0</v>
      </c>
    </row>
    <row r="1027" spans="1:11" x14ac:dyDescent="0.25">
      <c r="A1027" s="7" t="s">
        <v>753</v>
      </c>
      <c r="B1027" s="4">
        <v>42382.616999999998</v>
      </c>
      <c r="C1027" s="5" t="s">
        <v>1789</v>
      </c>
      <c r="D1027" s="2" t="s">
        <v>1779</v>
      </c>
      <c r="E1027" s="2" t="s">
        <v>1784</v>
      </c>
      <c r="F1027" s="2" t="s">
        <v>1784</v>
      </c>
      <c r="G1027" s="2">
        <v>84</v>
      </c>
      <c r="H1027" s="6">
        <v>2.2241349922050959E-3</v>
      </c>
      <c r="I1027" s="3">
        <v>5</v>
      </c>
      <c r="J1027" s="11" t="e">
        <f>AND(CCDATA[[#This Row],[Date]]&gt;='Dashboard Requirement hints'!#REF!,CCDATA[[#This Row],[Date]]&lt;'Dashboard Requirement hints'!#REF!+7)</f>
        <v>#REF!</v>
      </c>
      <c r="K1027" s="1" t="b">
        <f>AND(CCDATA[[#This Row],[Date]]&gt;'Dashboard Requirement hints'!$I$11,CCDATA[[#This Row],[Date]]&lt;'Dashboard Requirement hints'!$I$11+7)</f>
        <v>0</v>
      </c>
    </row>
    <row r="1028" spans="1:11" x14ac:dyDescent="0.25">
      <c r="A1028" s="7" t="s">
        <v>750</v>
      </c>
      <c r="B1028" s="4">
        <v>42382.601999999999</v>
      </c>
      <c r="C1028" s="5" t="s">
        <v>1788</v>
      </c>
      <c r="D1028" s="2" t="s">
        <v>1783</v>
      </c>
      <c r="E1028" s="2" t="s">
        <v>1784</v>
      </c>
      <c r="F1028" s="2" t="s">
        <v>1785</v>
      </c>
      <c r="G1028" s="2">
        <v>112</v>
      </c>
      <c r="H1028" s="6">
        <v>4.5879500688347574E-4</v>
      </c>
      <c r="I1028" s="3">
        <v>3</v>
      </c>
      <c r="J1028" s="11" t="e">
        <f>AND(CCDATA[[#This Row],[Date]]&gt;='Dashboard Requirement hints'!#REF!,CCDATA[[#This Row],[Date]]&lt;'Dashboard Requirement hints'!#REF!+7)</f>
        <v>#REF!</v>
      </c>
      <c r="K1028" s="1" t="b">
        <f>AND(CCDATA[[#This Row],[Date]]&gt;'Dashboard Requirement hints'!$I$11,CCDATA[[#This Row],[Date]]&lt;'Dashboard Requirement hints'!$I$11+7)</f>
        <v>0</v>
      </c>
    </row>
    <row r="1029" spans="1:11" x14ac:dyDescent="0.25">
      <c r="A1029" s="7" t="s">
        <v>751</v>
      </c>
      <c r="B1029" s="4">
        <v>42382.601999999999</v>
      </c>
      <c r="C1029" s="5" t="s">
        <v>1793</v>
      </c>
      <c r="D1029" s="2" t="s">
        <v>1780</v>
      </c>
      <c r="E1029" s="2" t="s">
        <v>1784</v>
      </c>
      <c r="F1029" s="2" t="s">
        <v>1784</v>
      </c>
      <c r="G1029" s="2">
        <v>61</v>
      </c>
      <c r="H1029" s="6">
        <v>3.0458041073351955E-3</v>
      </c>
      <c r="I1029" s="3">
        <v>3</v>
      </c>
      <c r="J1029" s="11" t="e">
        <f>AND(CCDATA[[#This Row],[Date]]&gt;='Dashboard Requirement hints'!#REF!,CCDATA[[#This Row],[Date]]&lt;'Dashboard Requirement hints'!#REF!+7)</f>
        <v>#REF!</v>
      </c>
      <c r="K1029" s="1" t="b">
        <f>AND(CCDATA[[#This Row],[Date]]&gt;'Dashboard Requirement hints'!$I$11,CCDATA[[#This Row],[Date]]&lt;'Dashboard Requirement hints'!$I$11+7)</f>
        <v>0</v>
      </c>
    </row>
    <row r="1030" spans="1:11" x14ac:dyDescent="0.25">
      <c r="A1030" s="7" t="s">
        <v>748</v>
      </c>
      <c r="B1030" s="4">
        <v>42382.584999999999</v>
      </c>
      <c r="C1030" s="5" t="s">
        <v>1787</v>
      </c>
      <c r="D1030" s="2" t="s">
        <v>1779</v>
      </c>
      <c r="E1030" s="2" t="s">
        <v>1784</v>
      </c>
      <c r="F1030" s="2" t="s">
        <v>1784</v>
      </c>
      <c r="G1030" s="2">
        <v>69</v>
      </c>
      <c r="H1030" s="6">
        <v>2.6377874919327128E-3</v>
      </c>
      <c r="I1030" s="3">
        <v>5</v>
      </c>
      <c r="J1030" s="11" t="e">
        <f>AND(CCDATA[[#This Row],[Date]]&gt;='Dashboard Requirement hints'!#REF!,CCDATA[[#This Row],[Date]]&lt;'Dashboard Requirement hints'!#REF!+7)</f>
        <v>#REF!</v>
      </c>
      <c r="K1030" s="1" t="b">
        <f>AND(CCDATA[[#This Row],[Date]]&gt;'Dashboard Requirement hints'!$I$11,CCDATA[[#This Row],[Date]]&lt;'Dashboard Requirement hints'!$I$11+7)</f>
        <v>0</v>
      </c>
    </row>
    <row r="1031" spans="1:11" x14ac:dyDescent="0.25">
      <c r="A1031" s="7" t="s">
        <v>749</v>
      </c>
      <c r="B1031" s="4">
        <v>42382.584999999999</v>
      </c>
      <c r="C1031" s="5" t="s">
        <v>1790</v>
      </c>
      <c r="D1031" s="2" t="s">
        <v>1783</v>
      </c>
      <c r="E1031" s="2" t="s">
        <v>1784</v>
      </c>
      <c r="F1031" s="2" t="s">
        <v>1784</v>
      </c>
      <c r="G1031" s="2">
        <v>58</v>
      </c>
      <c r="H1031" s="6">
        <v>4.5350241269900811E-3</v>
      </c>
      <c r="I1031" s="3">
        <v>4</v>
      </c>
      <c r="J1031" s="11" t="e">
        <f>AND(CCDATA[[#This Row],[Date]]&gt;='Dashboard Requirement hints'!#REF!,CCDATA[[#This Row],[Date]]&lt;'Dashboard Requirement hints'!#REF!+7)</f>
        <v>#REF!</v>
      </c>
      <c r="K1031" s="1" t="b">
        <f>AND(CCDATA[[#This Row],[Date]]&gt;'Dashboard Requirement hints'!$I$11,CCDATA[[#This Row],[Date]]&lt;'Dashboard Requirement hints'!$I$11+7)</f>
        <v>0</v>
      </c>
    </row>
    <row r="1032" spans="1:11" x14ac:dyDescent="0.25">
      <c r="A1032" s="7" t="s">
        <v>746</v>
      </c>
      <c r="B1032" s="4">
        <v>42382.527999999998</v>
      </c>
      <c r="C1032" s="5" t="s">
        <v>1793</v>
      </c>
      <c r="D1032" s="2" t="s">
        <v>1781</v>
      </c>
      <c r="E1032" s="2" t="s">
        <v>1784</v>
      </c>
      <c r="F1032" s="2" t="s">
        <v>1784</v>
      </c>
      <c r="G1032" s="2">
        <v>96</v>
      </c>
      <c r="H1032" s="6">
        <v>7.7163045083974784E-4</v>
      </c>
      <c r="I1032" s="3">
        <v>5</v>
      </c>
      <c r="J1032" s="11" t="e">
        <f>AND(CCDATA[[#This Row],[Date]]&gt;='Dashboard Requirement hints'!#REF!,CCDATA[[#This Row],[Date]]&lt;'Dashboard Requirement hints'!#REF!+7)</f>
        <v>#REF!</v>
      </c>
      <c r="K1032" s="1" t="b">
        <f>AND(CCDATA[[#This Row],[Date]]&gt;'Dashboard Requirement hints'!$I$11,CCDATA[[#This Row],[Date]]&lt;'Dashboard Requirement hints'!$I$11+7)</f>
        <v>0</v>
      </c>
    </row>
    <row r="1033" spans="1:11" x14ac:dyDescent="0.25">
      <c r="A1033" s="7" t="s">
        <v>747</v>
      </c>
      <c r="B1033" s="4">
        <v>42382.527999999998</v>
      </c>
      <c r="C1033" s="5" t="s">
        <v>1789</v>
      </c>
      <c r="D1033" s="2" t="s">
        <v>1782</v>
      </c>
      <c r="E1033" s="2" t="s">
        <v>1785</v>
      </c>
      <c r="F1033" s="2" t="s">
        <v>1785</v>
      </c>
      <c r="G1033" s="2" t="s">
        <v>1786</v>
      </c>
      <c r="H1033" s="6" t="s">
        <v>1786</v>
      </c>
      <c r="I1033" s="3" t="s">
        <v>1786</v>
      </c>
      <c r="J1033" s="11" t="e">
        <f>AND(CCDATA[[#This Row],[Date]]&gt;='Dashboard Requirement hints'!#REF!,CCDATA[[#This Row],[Date]]&lt;'Dashboard Requirement hints'!#REF!+7)</f>
        <v>#REF!</v>
      </c>
      <c r="K1033" s="1" t="b">
        <f>AND(CCDATA[[#This Row],[Date]]&gt;'Dashboard Requirement hints'!$I$11,CCDATA[[#This Row],[Date]]&lt;'Dashboard Requirement hints'!$I$11+7)</f>
        <v>0</v>
      </c>
    </row>
    <row r="1034" spans="1:11" x14ac:dyDescent="0.25">
      <c r="A1034" s="7" t="s">
        <v>744</v>
      </c>
      <c r="B1034" s="4">
        <v>42382.525999999998</v>
      </c>
      <c r="C1034" s="5" t="s">
        <v>1794</v>
      </c>
      <c r="D1034" s="2" t="s">
        <v>1779</v>
      </c>
      <c r="E1034" s="2" t="s">
        <v>1784</v>
      </c>
      <c r="F1034" s="2" t="s">
        <v>1784</v>
      </c>
      <c r="G1034" s="2">
        <v>77</v>
      </c>
      <c r="H1034" s="6">
        <v>1.4352282960087999E-3</v>
      </c>
      <c r="I1034" s="3">
        <v>3</v>
      </c>
      <c r="J1034" s="11" t="e">
        <f>AND(CCDATA[[#This Row],[Date]]&gt;='Dashboard Requirement hints'!#REF!,CCDATA[[#This Row],[Date]]&lt;'Dashboard Requirement hints'!#REF!+7)</f>
        <v>#REF!</v>
      </c>
      <c r="K1034" s="1" t="b">
        <f>AND(CCDATA[[#This Row],[Date]]&gt;'Dashboard Requirement hints'!$I$11,CCDATA[[#This Row],[Date]]&lt;'Dashboard Requirement hints'!$I$11+7)</f>
        <v>0</v>
      </c>
    </row>
    <row r="1035" spans="1:11" x14ac:dyDescent="0.25">
      <c r="A1035" s="7" t="s">
        <v>745</v>
      </c>
      <c r="B1035" s="4">
        <v>42382.525999999998</v>
      </c>
      <c r="C1035" s="5" t="s">
        <v>1790</v>
      </c>
      <c r="D1035" s="2" t="s">
        <v>1782</v>
      </c>
      <c r="E1035" s="2" t="s">
        <v>1784</v>
      </c>
      <c r="F1035" s="2" t="s">
        <v>1784</v>
      </c>
      <c r="G1035" s="2">
        <v>33</v>
      </c>
      <c r="H1035" s="6">
        <v>4.4139371393250235E-3</v>
      </c>
      <c r="I1035" s="3">
        <v>3</v>
      </c>
      <c r="J1035" s="11" t="e">
        <f>AND(CCDATA[[#This Row],[Date]]&gt;='Dashboard Requirement hints'!#REF!,CCDATA[[#This Row],[Date]]&lt;'Dashboard Requirement hints'!#REF!+7)</f>
        <v>#REF!</v>
      </c>
      <c r="K1035" s="1" t="b">
        <f>AND(CCDATA[[#This Row],[Date]]&gt;'Dashboard Requirement hints'!$I$11,CCDATA[[#This Row],[Date]]&lt;'Dashboard Requirement hints'!$I$11+7)</f>
        <v>0</v>
      </c>
    </row>
    <row r="1036" spans="1:11" x14ac:dyDescent="0.25">
      <c r="A1036" s="7" t="s">
        <v>742</v>
      </c>
      <c r="B1036" s="4">
        <v>42382.521999999997</v>
      </c>
      <c r="C1036" s="5" t="s">
        <v>1788</v>
      </c>
      <c r="D1036" s="2" t="s">
        <v>1781</v>
      </c>
      <c r="E1036" s="2" t="s">
        <v>1784</v>
      </c>
      <c r="F1036" s="2" t="s">
        <v>1784</v>
      </c>
      <c r="G1036" s="2">
        <v>33</v>
      </c>
      <c r="H1036" s="6">
        <v>5.9776092995659233E-4</v>
      </c>
      <c r="I1036" s="3">
        <v>3</v>
      </c>
      <c r="J1036" s="11" t="e">
        <f>AND(CCDATA[[#This Row],[Date]]&gt;='Dashboard Requirement hints'!#REF!,CCDATA[[#This Row],[Date]]&lt;'Dashboard Requirement hints'!#REF!+7)</f>
        <v>#REF!</v>
      </c>
      <c r="K1036" s="1" t="b">
        <f>AND(CCDATA[[#This Row],[Date]]&gt;'Dashboard Requirement hints'!$I$11,CCDATA[[#This Row],[Date]]&lt;'Dashboard Requirement hints'!$I$11+7)</f>
        <v>0</v>
      </c>
    </row>
    <row r="1037" spans="1:11" x14ac:dyDescent="0.25">
      <c r="A1037" s="7" t="s">
        <v>743</v>
      </c>
      <c r="B1037" s="4">
        <v>42382.521999999997</v>
      </c>
      <c r="C1037" s="5" t="s">
        <v>1787</v>
      </c>
      <c r="D1037" s="2" t="s">
        <v>1779</v>
      </c>
      <c r="E1037" s="2" t="s">
        <v>1784</v>
      </c>
      <c r="F1037" s="2" t="s">
        <v>1784</v>
      </c>
      <c r="G1037" s="2">
        <v>124</v>
      </c>
      <c r="H1037" s="6">
        <v>6.3035755686775027E-4</v>
      </c>
      <c r="I1037" s="3">
        <v>4</v>
      </c>
      <c r="J1037" s="11" t="e">
        <f>AND(CCDATA[[#This Row],[Date]]&gt;='Dashboard Requirement hints'!#REF!,CCDATA[[#This Row],[Date]]&lt;'Dashboard Requirement hints'!#REF!+7)</f>
        <v>#REF!</v>
      </c>
      <c r="K1037" s="1" t="b">
        <f>AND(CCDATA[[#This Row],[Date]]&gt;'Dashboard Requirement hints'!$I$11,CCDATA[[#This Row],[Date]]&lt;'Dashboard Requirement hints'!$I$11+7)</f>
        <v>0</v>
      </c>
    </row>
    <row r="1038" spans="1:11" x14ac:dyDescent="0.25">
      <c r="A1038" s="7" t="s">
        <v>740</v>
      </c>
      <c r="B1038" s="4">
        <v>42382.495999999999</v>
      </c>
      <c r="C1038" s="5" t="s">
        <v>1792</v>
      </c>
      <c r="D1038" s="2" t="s">
        <v>1783</v>
      </c>
      <c r="E1038" s="2" t="s">
        <v>1785</v>
      </c>
      <c r="F1038" s="2" t="s">
        <v>1785</v>
      </c>
      <c r="G1038" s="2" t="s">
        <v>1786</v>
      </c>
      <c r="H1038" s="6" t="s">
        <v>1786</v>
      </c>
      <c r="I1038" s="3" t="s">
        <v>1786</v>
      </c>
      <c r="J1038" s="11" t="e">
        <f>AND(CCDATA[[#This Row],[Date]]&gt;='Dashboard Requirement hints'!#REF!,CCDATA[[#This Row],[Date]]&lt;'Dashboard Requirement hints'!#REF!+7)</f>
        <v>#REF!</v>
      </c>
      <c r="K1038" s="1" t="b">
        <f>AND(CCDATA[[#This Row],[Date]]&gt;'Dashboard Requirement hints'!$I$11,CCDATA[[#This Row],[Date]]&lt;'Dashboard Requirement hints'!$I$11+7)</f>
        <v>0</v>
      </c>
    </row>
    <row r="1039" spans="1:11" x14ac:dyDescent="0.25">
      <c r="A1039" s="7" t="s">
        <v>741</v>
      </c>
      <c r="B1039" s="4">
        <v>42382.495999999999</v>
      </c>
      <c r="C1039" s="5" t="s">
        <v>1787</v>
      </c>
      <c r="D1039" s="2" t="s">
        <v>1782</v>
      </c>
      <c r="E1039" s="2" t="s">
        <v>1784</v>
      </c>
      <c r="F1039" s="2" t="s">
        <v>1784</v>
      </c>
      <c r="G1039" s="2">
        <v>70</v>
      </c>
      <c r="H1039" s="6">
        <v>3.9235981918212919E-3</v>
      </c>
      <c r="I1039" s="3">
        <v>1</v>
      </c>
      <c r="J1039" s="11" t="e">
        <f>AND(CCDATA[[#This Row],[Date]]&gt;='Dashboard Requirement hints'!#REF!,CCDATA[[#This Row],[Date]]&lt;'Dashboard Requirement hints'!#REF!+7)</f>
        <v>#REF!</v>
      </c>
      <c r="K1039" s="1" t="b">
        <f>AND(CCDATA[[#This Row],[Date]]&gt;'Dashboard Requirement hints'!$I$11,CCDATA[[#This Row],[Date]]&lt;'Dashboard Requirement hints'!$I$11+7)</f>
        <v>0</v>
      </c>
    </row>
    <row r="1040" spans="1:11" x14ac:dyDescent="0.25">
      <c r="A1040" s="7" t="s">
        <v>738</v>
      </c>
      <c r="B1040" s="4">
        <v>42382.49</v>
      </c>
      <c r="C1040" s="5" t="s">
        <v>1791</v>
      </c>
      <c r="D1040" s="2" t="s">
        <v>1781</v>
      </c>
      <c r="E1040" s="2" t="s">
        <v>1784</v>
      </c>
      <c r="F1040" s="2" t="s">
        <v>1785</v>
      </c>
      <c r="G1040" s="2">
        <v>79</v>
      </c>
      <c r="H1040" s="6">
        <v>3.447115947907108E-3</v>
      </c>
      <c r="I1040" s="3">
        <v>3</v>
      </c>
      <c r="J1040" s="11" t="e">
        <f>AND(CCDATA[[#This Row],[Date]]&gt;='Dashboard Requirement hints'!#REF!,CCDATA[[#This Row],[Date]]&lt;'Dashboard Requirement hints'!#REF!+7)</f>
        <v>#REF!</v>
      </c>
      <c r="K1040" s="1" t="b">
        <f>AND(CCDATA[[#This Row],[Date]]&gt;'Dashboard Requirement hints'!$I$11,CCDATA[[#This Row],[Date]]&lt;'Dashboard Requirement hints'!$I$11+7)</f>
        <v>0</v>
      </c>
    </row>
    <row r="1041" spans="1:11" x14ac:dyDescent="0.25">
      <c r="A1041" s="7" t="s">
        <v>739</v>
      </c>
      <c r="B1041" s="4">
        <v>42382.49</v>
      </c>
      <c r="C1041" s="5" t="s">
        <v>1789</v>
      </c>
      <c r="D1041" s="2" t="s">
        <v>1779</v>
      </c>
      <c r="E1041" s="2" t="s">
        <v>1784</v>
      </c>
      <c r="F1041" s="2" t="s">
        <v>1784</v>
      </c>
      <c r="G1041" s="2">
        <v>70</v>
      </c>
      <c r="H1041" s="6">
        <v>1.0577093372211948E-3</v>
      </c>
      <c r="I1041" s="3">
        <v>3</v>
      </c>
      <c r="J1041" s="11" t="e">
        <f>AND(CCDATA[[#This Row],[Date]]&gt;='Dashboard Requirement hints'!#REF!,CCDATA[[#This Row],[Date]]&lt;'Dashboard Requirement hints'!#REF!+7)</f>
        <v>#REF!</v>
      </c>
      <c r="K1041" s="1" t="b">
        <f>AND(CCDATA[[#This Row],[Date]]&gt;'Dashboard Requirement hints'!$I$11,CCDATA[[#This Row],[Date]]&lt;'Dashboard Requirement hints'!$I$11+7)</f>
        <v>0</v>
      </c>
    </row>
    <row r="1042" spans="1:11" x14ac:dyDescent="0.25">
      <c r="A1042" s="7" t="s">
        <v>736</v>
      </c>
      <c r="B1042" s="4">
        <v>42382.464999999997</v>
      </c>
      <c r="C1042" s="5" t="s">
        <v>1788</v>
      </c>
      <c r="D1042" s="2" t="s">
        <v>1782</v>
      </c>
      <c r="E1042" s="2" t="s">
        <v>1785</v>
      </c>
      <c r="F1042" s="2" t="s">
        <v>1785</v>
      </c>
      <c r="G1042" s="2" t="s">
        <v>1786</v>
      </c>
      <c r="H1042" s="6" t="s">
        <v>1786</v>
      </c>
      <c r="I1042" s="3" t="s">
        <v>1786</v>
      </c>
      <c r="J1042" s="11" t="e">
        <f>AND(CCDATA[[#This Row],[Date]]&gt;='Dashboard Requirement hints'!#REF!,CCDATA[[#This Row],[Date]]&lt;'Dashboard Requirement hints'!#REF!+7)</f>
        <v>#REF!</v>
      </c>
      <c r="K1042" s="1" t="b">
        <f>AND(CCDATA[[#This Row],[Date]]&gt;'Dashboard Requirement hints'!$I$11,CCDATA[[#This Row],[Date]]&lt;'Dashboard Requirement hints'!$I$11+7)</f>
        <v>0</v>
      </c>
    </row>
    <row r="1043" spans="1:11" x14ac:dyDescent="0.25">
      <c r="A1043" s="7" t="s">
        <v>737</v>
      </c>
      <c r="B1043" s="4">
        <v>42382.464999999997</v>
      </c>
      <c r="C1043" s="5" t="s">
        <v>1793</v>
      </c>
      <c r="D1043" s="2" t="s">
        <v>1780</v>
      </c>
      <c r="E1043" s="2" t="s">
        <v>1784</v>
      </c>
      <c r="F1043" s="2" t="s">
        <v>1784</v>
      </c>
      <c r="G1043" s="2">
        <v>104</v>
      </c>
      <c r="H1043" s="6">
        <v>2.3594648863541562E-3</v>
      </c>
      <c r="I1043" s="3">
        <v>5</v>
      </c>
      <c r="J1043" s="11" t="e">
        <f>AND(CCDATA[[#This Row],[Date]]&gt;='Dashboard Requirement hints'!#REF!,CCDATA[[#This Row],[Date]]&lt;'Dashboard Requirement hints'!#REF!+7)</f>
        <v>#REF!</v>
      </c>
      <c r="K1043" s="1" t="b">
        <f>AND(CCDATA[[#This Row],[Date]]&gt;'Dashboard Requirement hints'!$I$11,CCDATA[[#This Row],[Date]]&lt;'Dashboard Requirement hints'!$I$11+7)</f>
        <v>0</v>
      </c>
    </row>
    <row r="1044" spans="1:11" x14ac:dyDescent="0.25">
      <c r="A1044" s="7" t="s">
        <v>734</v>
      </c>
      <c r="B1044" s="4">
        <v>42382.463000000003</v>
      </c>
      <c r="C1044" s="5" t="s">
        <v>1794</v>
      </c>
      <c r="D1044" s="2" t="s">
        <v>1779</v>
      </c>
      <c r="E1044" s="2" t="s">
        <v>1785</v>
      </c>
      <c r="F1044" s="2" t="s">
        <v>1785</v>
      </c>
      <c r="G1044" s="2" t="s">
        <v>1786</v>
      </c>
      <c r="H1044" s="6" t="s">
        <v>1786</v>
      </c>
      <c r="I1044" s="3" t="s">
        <v>1786</v>
      </c>
      <c r="J1044" s="11" t="e">
        <f>AND(CCDATA[[#This Row],[Date]]&gt;='Dashboard Requirement hints'!#REF!,CCDATA[[#This Row],[Date]]&lt;'Dashboard Requirement hints'!#REF!+7)</f>
        <v>#REF!</v>
      </c>
      <c r="K1044" s="1" t="b">
        <f>AND(CCDATA[[#This Row],[Date]]&gt;'Dashboard Requirement hints'!$I$11,CCDATA[[#This Row],[Date]]&lt;'Dashboard Requirement hints'!$I$11+7)</f>
        <v>0</v>
      </c>
    </row>
    <row r="1045" spans="1:11" x14ac:dyDescent="0.25">
      <c r="A1045" s="7" t="s">
        <v>735</v>
      </c>
      <c r="B1045" s="4">
        <v>42382.463000000003</v>
      </c>
      <c r="C1045" s="5" t="s">
        <v>1789</v>
      </c>
      <c r="D1045" s="2" t="s">
        <v>1782</v>
      </c>
      <c r="E1045" s="2" t="s">
        <v>1784</v>
      </c>
      <c r="F1045" s="2" t="s">
        <v>1784</v>
      </c>
      <c r="G1045" s="2">
        <v>110</v>
      </c>
      <c r="H1045" s="6">
        <v>3.2736357724546328E-3</v>
      </c>
      <c r="I1045" s="3">
        <v>4</v>
      </c>
      <c r="J1045" s="11" t="e">
        <f>AND(CCDATA[[#This Row],[Date]]&gt;='Dashboard Requirement hints'!#REF!,CCDATA[[#This Row],[Date]]&lt;'Dashboard Requirement hints'!#REF!+7)</f>
        <v>#REF!</v>
      </c>
      <c r="K1045" s="1" t="b">
        <f>AND(CCDATA[[#This Row],[Date]]&gt;'Dashboard Requirement hints'!$I$11,CCDATA[[#This Row],[Date]]&lt;'Dashboard Requirement hints'!$I$11+7)</f>
        <v>0</v>
      </c>
    </row>
    <row r="1046" spans="1:11" x14ac:dyDescent="0.25">
      <c r="A1046" s="7" t="s">
        <v>732</v>
      </c>
      <c r="B1046" s="4">
        <v>42382.442999999999</v>
      </c>
      <c r="C1046" s="5" t="s">
        <v>1790</v>
      </c>
      <c r="D1046" s="2" t="s">
        <v>1782</v>
      </c>
      <c r="E1046" s="2" t="s">
        <v>1784</v>
      </c>
      <c r="F1046" s="2" t="s">
        <v>1784</v>
      </c>
      <c r="G1046" s="2">
        <v>88</v>
      </c>
      <c r="H1046" s="6">
        <v>2.8923208183867918E-3</v>
      </c>
      <c r="I1046" s="3">
        <v>4</v>
      </c>
      <c r="J1046" s="11" t="e">
        <f>AND(CCDATA[[#This Row],[Date]]&gt;='Dashboard Requirement hints'!#REF!,CCDATA[[#This Row],[Date]]&lt;'Dashboard Requirement hints'!#REF!+7)</f>
        <v>#REF!</v>
      </c>
      <c r="K1046" s="1" t="b">
        <f>AND(CCDATA[[#This Row],[Date]]&gt;'Dashboard Requirement hints'!$I$11,CCDATA[[#This Row],[Date]]&lt;'Dashboard Requirement hints'!$I$11+7)</f>
        <v>0</v>
      </c>
    </row>
    <row r="1047" spans="1:11" x14ac:dyDescent="0.25">
      <c r="A1047" s="7" t="s">
        <v>733</v>
      </c>
      <c r="B1047" s="4">
        <v>42382.442999999999</v>
      </c>
      <c r="C1047" s="5" t="s">
        <v>1790</v>
      </c>
      <c r="D1047" s="2" t="s">
        <v>1783</v>
      </c>
      <c r="E1047" s="2" t="s">
        <v>1784</v>
      </c>
      <c r="F1047" s="2" t="s">
        <v>1784</v>
      </c>
      <c r="G1047" s="2">
        <v>97</v>
      </c>
      <c r="H1047" s="6">
        <v>6.0058291521867147E-4</v>
      </c>
      <c r="I1047" s="3">
        <v>3</v>
      </c>
      <c r="J1047" s="11" t="e">
        <f>AND(CCDATA[[#This Row],[Date]]&gt;='Dashboard Requirement hints'!#REF!,CCDATA[[#This Row],[Date]]&lt;'Dashboard Requirement hints'!#REF!+7)</f>
        <v>#REF!</v>
      </c>
      <c r="K1047" s="1" t="b">
        <f>AND(CCDATA[[#This Row],[Date]]&gt;'Dashboard Requirement hints'!$I$11,CCDATA[[#This Row],[Date]]&lt;'Dashboard Requirement hints'!$I$11+7)</f>
        <v>0</v>
      </c>
    </row>
    <row r="1048" spans="1:11" x14ac:dyDescent="0.25">
      <c r="A1048" s="7" t="s">
        <v>730</v>
      </c>
      <c r="B1048" s="4">
        <v>42382.413999999997</v>
      </c>
      <c r="C1048" s="5" t="s">
        <v>1793</v>
      </c>
      <c r="D1048" s="2" t="s">
        <v>1781</v>
      </c>
      <c r="E1048" s="2" t="s">
        <v>1784</v>
      </c>
      <c r="F1048" s="2" t="s">
        <v>1784</v>
      </c>
      <c r="G1048" s="2">
        <v>40</v>
      </c>
      <c r="H1048" s="6">
        <v>2.3588700672313202E-3</v>
      </c>
      <c r="I1048" s="3">
        <v>2</v>
      </c>
      <c r="J1048" s="11" t="e">
        <f>AND(CCDATA[[#This Row],[Date]]&gt;='Dashboard Requirement hints'!#REF!,CCDATA[[#This Row],[Date]]&lt;'Dashboard Requirement hints'!#REF!+7)</f>
        <v>#REF!</v>
      </c>
      <c r="K1048" s="1" t="b">
        <f>AND(CCDATA[[#This Row],[Date]]&gt;'Dashboard Requirement hints'!$I$11,CCDATA[[#This Row],[Date]]&lt;'Dashboard Requirement hints'!$I$11+7)</f>
        <v>0</v>
      </c>
    </row>
    <row r="1049" spans="1:11" x14ac:dyDescent="0.25">
      <c r="A1049" s="7" t="s">
        <v>731</v>
      </c>
      <c r="B1049" s="4">
        <v>42382.413999999997</v>
      </c>
      <c r="C1049" s="5" t="s">
        <v>1787</v>
      </c>
      <c r="D1049" s="2" t="s">
        <v>1782</v>
      </c>
      <c r="E1049" s="2" t="s">
        <v>1784</v>
      </c>
      <c r="F1049" s="2" t="s">
        <v>1785</v>
      </c>
      <c r="G1049" s="2">
        <v>50</v>
      </c>
      <c r="H1049" s="6">
        <v>1.3102404217906871E-3</v>
      </c>
      <c r="I1049" s="3">
        <v>5</v>
      </c>
      <c r="J1049" s="11" t="e">
        <f>AND(CCDATA[[#This Row],[Date]]&gt;='Dashboard Requirement hints'!#REF!,CCDATA[[#This Row],[Date]]&lt;'Dashboard Requirement hints'!#REF!+7)</f>
        <v>#REF!</v>
      </c>
      <c r="K1049" s="1" t="b">
        <f>AND(CCDATA[[#This Row],[Date]]&gt;'Dashboard Requirement hints'!$I$11,CCDATA[[#This Row],[Date]]&lt;'Dashboard Requirement hints'!$I$11+7)</f>
        <v>0</v>
      </c>
    </row>
    <row r="1050" spans="1:11" x14ac:dyDescent="0.25">
      <c r="A1050" s="7" t="s">
        <v>728</v>
      </c>
      <c r="B1050" s="4">
        <v>42382.406999999999</v>
      </c>
      <c r="C1050" s="5" t="s">
        <v>1791</v>
      </c>
      <c r="D1050" s="2" t="s">
        <v>1781</v>
      </c>
      <c r="E1050" s="2" t="s">
        <v>1784</v>
      </c>
      <c r="F1050" s="2" t="s">
        <v>1785</v>
      </c>
      <c r="G1050" s="2">
        <v>37</v>
      </c>
      <c r="H1050" s="6">
        <v>1.8698686735912518E-3</v>
      </c>
      <c r="I1050" s="3">
        <v>5</v>
      </c>
      <c r="J1050" s="11" t="e">
        <f>AND(CCDATA[[#This Row],[Date]]&gt;='Dashboard Requirement hints'!#REF!,CCDATA[[#This Row],[Date]]&lt;'Dashboard Requirement hints'!#REF!+7)</f>
        <v>#REF!</v>
      </c>
      <c r="K1050" s="1" t="b">
        <f>AND(CCDATA[[#This Row],[Date]]&gt;'Dashboard Requirement hints'!$I$11,CCDATA[[#This Row],[Date]]&lt;'Dashboard Requirement hints'!$I$11+7)</f>
        <v>0</v>
      </c>
    </row>
    <row r="1051" spans="1:11" x14ac:dyDescent="0.25">
      <c r="A1051" s="7" t="s">
        <v>729</v>
      </c>
      <c r="B1051" s="4">
        <v>42382.406999999999</v>
      </c>
      <c r="C1051" s="5" t="s">
        <v>1794</v>
      </c>
      <c r="D1051" s="2" t="s">
        <v>1781</v>
      </c>
      <c r="E1051" s="2" t="s">
        <v>1784</v>
      </c>
      <c r="F1051" s="2" t="s">
        <v>1784</v>
      </c>
      <c r="G1051" s="2">
        <v>112</v>
      </c>
      <c r="H1051" s="6">
        <v>4.8224334598808956E-3</v>
      </c>
      <c r="I1051" s="3">
        <v>2</v>
      </c>
      <c r="J1051" s="11" t="e">
        <f>AND(CCDATA[[#This Row],[Date]]&gt;='Dashboard Requirement hints'!#REF!,CCDATA[[#This Row],[Date]]&lt;'Dashboard Requirement hints'!#REF!+7)</f>
        <v>#REF!</v>
      </c>
      <c r="K1051" s="1" t="b">
        <f>AND(CCDATA[[#This Row],[Date]]&gt;'Dashboard Requirement hints'!$I$11,CCDATA[[#This Row],[Date]]&lt;'Dashboard Requirement hints'!$I$11+7)</f>
        <v>0</v>
      </c>
    </row>
    <row r="1052" spans="1:11" x14ac:dyDescent="0.25">
      <c r="A1052" s="7" t="s">
        <v>726</v>
      </c>
      <c r="B1052" s="4">
        <v>42382.406000000003</v>
      </c>
      <c r="C1052" s="5" t="s">
        <v>1789</v>
      </c>
      <c r="D1052" s="2" t="s">
        <v>1780</v>
      </c>
      <c r="E1052" s="2" t="s">
        <v>1785</v>
      </c>
      <c r="F1052" s="2" t="s">
        <v>1785</v>
      </c>
      <c r="G1052" s="2" t="s">
        <v>1786</v>
      </c>
      <c r="H1052" s="6" t="s">
        <v>1786</v>
      </c>
      <c r="I1052" s="3" t="s">
        <v>1786</v>
      </c>
      <c r="J1052" s="11" t="e">
        <f>AND(CCDATA[[#This Row],[Date]]&gt;='Dashboard Requirement hints'!#REF!,CCDATA[[#This Row],[Date]]&lt;'Dashboard Requirement hints'!#REF!+7)</f>
        <v>#REF!</v>
      </c>
      <c r="K1052" s="1" t="b">
        <f>AND(CCDATA[[#This Row],[Date]]&gt;'Dashboard Requirement hints'!$I$11,CCDATA[[#This Row],[Date]]&lt;'Dashboard Requirement hints'!$I$11+7)</f>
        <v>0</v>
      </c>
    </row>
    <row r="1053" spans="1:11" x14ac:dyDescent="0.25">
      <c r="A1053" s="7" t="s">
        <v>727</v>
      </c>
      <c r="B1053" s="4">
        <v>42382.406000000003</v>
      </c>
      <c r="C1053" s="5" t="s">
        <v>1789</v>
      </c>
      <c r="D1053" s="2" t="s">
        <v>1783</v>
      </c>
      <c r="E1053" s="2" t="s">
        <v>1784</v>
      </c>
      <c r="F1053" s="2" t="s">
        <v>1784</v>
      </c>
      <c r="G1053" s="2">
        <v>62</v>
      </c>
      <c r="H1053" s="6">
        <v>1.6804214464835113E-3</v>
      </c>
      <c r="I1053" s="3">
        <v>3</v>
      </c>
      <c r="J1053" s="11" t="e">
        <f>AND(CCDATA[[#This Row],[Date]]&gt;='Dashboard Requirement hints'!#REF!,CCDATA[[#This Row],[Date]]&lt;'Dashboard Requirement hints'!#REF!+7)</f>
        <v>#REF!</v>
      </c>
      <c r="K1053" s="1" t="b">
        <f>AND(CCDATA[[#This Row],[Date]]&gt;'Dashboard Requirement hints'!$I$11,CCDATA[[#This Row],[Date]]&lt;'Dashboard Requirement hints'!$I$11+7)</f>
        <v>0</v>
      </c>
    </row>
    <row r="1054" spans="1:11" x14ac:dyDescent="0.25">
      <c r="A1054" s="7" t="s">
        <v>724</v>
      </c>
      <c r="B1054" s="4">
        <v>42382.39</v>
      </c>
      <c r="C1054" s="5" t="s">
        <v>1787</v>
      </c>
      <c r="D1054" s="2" t="s">
        <v>1783</v>
      </c>
      <c r="E1054" s="2" t="s">
        <v>1784</v>
      </c>
      <c r="F1054" s="2" t="s">
        <v>1784</v>
      </c>
      <c r="G1054" s="2">
        <v>21</v>
      </c>
      <c r="H1054" s="6">
        <v>4.4598415185662646E-3</v>
      </c>
      <c r="I1054" s="3">
        <v>5</v>
      </c>
      <c r="J1054" s="11" t="e">
        <f>AND(CCDATA[[#This Row],[Date]]&gt;='Dashboard Requirement hints'!#REF!,CCDATA[[#This Row],[Date]]&lt;'Dashboard Requirement hints'!#REF!+7)</f>
        <v>#REF!</v>
      </c>
      <c r="K1054" s="1" t="b">
        <f>AND(CCDATA[[#This Row],[Date]]&gt;'Dashboard Requirement hints'!$I$11,CCDATA[[#This Row],[Date]]&lt;'Dashboard Requirement hints'!$I$11+7)</f>
        <v>0</v>
      </c>
    </row>
    <row r="1055" spans="1:11" x14ac:dyDescent="0.25">
      <c r="A1055" s="7" t="s">
        <v>725</v>
      </c>
      <c r="B1055" s="4">
        <v>42382.39</v>
      </c>
      <c r="C1055" s="5" t="s">
        <v>1793</v>
      </c>
      <c r="D1055" s="2" t="s">
        <v>1780</v>
      </c>
      <c r="E1055" s="2" t="s">
        <v>1784</v>
      </c>
      <c r="F1055" s="2" t="s">
        <v>1784</v>
      </c>
      <c r="G1055" s="2">
        <v>122</v>
      </c>
      <c r="H1055" s="6">
        <v>3.3350253786531966E-3</v>
      </c>
      <c r="I1055" s="3">
        <v>4</v>
      </c>
      <c r="J1055" s="11" t="e">
        <f>AND(CCDATA[[#This Row],[Date]]&gt;='Dashboard Requirement hints'!#REF!,CCDATA[[#This Row],[Date]]&lt;'Dashboard Requirement hints'!#REF!+7)</f>
        <v>#REF!</v>
      </c>
      <c r="K1055" s="1" t="b">
        <f>AND(CCDATA[[#This Row],[Date]]&gt;'Dashboard Requirement hints'!$I$11,CCDATA[[#This Row],[Date]]&lt;'Dashboard Requirement hints'!$I$11+7)</f>
        <v>0</v>
      </c>
    </row>
    <row r="1056" spans="1:11" x14ac:dyDescent="0.25">
      <c r="A1056" s="7" t="s">
        <v>722</v>
      </c>
      <c r="B1056" s="4">
        <v>42381.75</v>
      </c>
      <c r="C1056" s="5" t="s">
        <v>1793</v>
      </c>
      <c r="D1056" s="2" t="s">
        <v>1782</v>
      </c>
      <c r="E1056" s="2" t="s">
        <v>1784</v>
      </c>
      <c r="F1056" s="2" t="s">
        <v>1784</v>
      </c>
      <c r="G1056" s="2">
        <v>71</v>
      </c>
      <c r="H1056" s="6">
        <v>1.389602006100574E-3</v>
      </c>
      <c r="I1056" s="3">
        <v>3</v>
      </c>
      <c r="J1056" s="11" t="e">
        <f>AND(CCDATA[[#This Row],[Date]]&gt;='Dashboard Requirement hints'!#REF!,CCDATA[[#This Row],[Date]]&lt;'Dashboard Requirement hints'!#REF!+7)</f>
        <v>#REF!</v>
      </c>
      <c r="K1056" s="1" t="b">
        <f>AND(CCDATA[[#This Row],[Date]]&gt;'Dashboard Requirement hints'!$I$11,CCDATA[[#This Row],[Date]]&lt;'Dashboard Requirement hints'!$I$11+7)</f>
        <v>0</v>
      </c>
    </row>
    <row r="1057" spans="1:11" x14ac:dyDescent="0.25">
      <c r="A1057" s="7" t="s">
        <v>723</v>
      </c>
      <c r="B1057" s="4">
        <v>42381.75</v>
      </c>
      <c r="C1057" s="5" t="s">
        <v>1792</v>
      </c>
      <c r="D1057" s="2" t="s">
        <v>1782</v>
      </c>
      <c r="E1057" s="2" t="s">
        <v>1785</v>
      </c>
      <c r="F1057" s="2" t="s">
        <v>1785</v>
      </c>
      <c r="G1057" s="2" t="s">
        <v>1786</v>
      </c>
      <c r="H1057" s="6" t="s">
        <v>1786</v>
      </c>
      <c r="I1057" s="3" t="s">
        <v>1786</v>
      </c>
      <c r="J1057" s="11" t="e">
        <f>AND(CCDATA[[#This Row],[Date]]&gt;='Dashboard Requirement hints'!#REF!,CCDATA[[#This Row],[Date]]&lt;'Dashboard Requirement hints'!#REF!+7)</f>
        <v>#REF!</v>
      </c>
      <c r="K1057" s="1" t="b">
        <f>AND(CCDATA[[#This Row],[Date]]&gt;'Dashboard Requirement hints'!$I$11,CCDATA[[#This Row],[Date]]&lt;'Dashboard Requirement hints'!$I$11+7)</f>
        <v>0</v>
      </c>
    </row>
    <row r="1058" spans="1:11" x14ac:dyDescent="0.25">
      <c r="A1058" s="7" t="s">
        <v>720</v>
      </c>
      <c r="B1058" s="4">
        <v>42381.713000000003</v>
      </c>
      <c r="C1058" s="5" t="s">
        <v>1793</v>
      </c>
      <c r="D1058" s="2" t="s">
        <v>1783</v>
      </c>
      <c r="E1058" s="2" t="s">
        <v>1784</v>
      </c>
      <c r="F1058" s="2" t="s">
        <v>1784</v>
      </c>
      <c r="G1058" s="2">
        <v>79</v>
      </c>
      <c r="H1058" s="6">
        <v>3.0252345844693045E-3</v>
      </c>
      <c r="I1058" s="3">
        <v>4</v>
      </c>
      <c r="J1058" s="11" t="e">
        <f>AND(CCDATA[[#This Row],[Date]]&gt;='Dashboard Requirement hints'!#REF!,CCDATA[[#This Row],[Date]]&lt;'Dashboard Requirement hints'!#REF!+7)</f>
        <v>#REF!</v>
      </c>
      <c r="K1058" s="1" t="b">
        <f>AND(CCDATA[[#This Row],[Date]]&gt;'Dashboard Requirement hints'!$I$11,CCDATA[[#This Row],[Date]]&lt;'Dashboard Requirement hints'!$I$11+7)</f>
        <v>0</v>
      </c>
    </row>
    <row r="1059" spans="1:11" x14ac:dyDescent="0.25">
      <c r="A1059" s="7" t="s">
        <v>721</v>
      </c>
      <c r="B1059" s="4">
        <v>42381.713000000003</v>
      </c>
      <c r="C1059" s="5" t="s">
        <v>1789</v>
      </c>
      <c r="D1059" s="2" t="s">
        <v>1781</v>
      </c>
      <c r="E1059" s="2" t="s">
        <v>1784</v>
      </c>
      <c r="F1059" s="2" t="s">
        <v>1784</v>
      </c>
      <c r="G1059" s="2">
        <v>44</v>
      </c>
      <c r="H1059" s="6">
        <v>4.8194302089092462E-3</v>
      </c>
      <c r="I1059" s="3">
        <v>1</v>
      </c>
      <c r="J1059" s="11" t="e">
        <f>AND(CCDATA[[#This Row],[Date]]&gt;='Dashboard Requirement hints'!#REF!,CCDATA[[#This Row],[Date]]&lt;'Dashboard Requirement hints'!#REF!+7)</f>
        <v>#REF!</v>
      </c>
      <c r="K1059" s="1" t="b">
        <f>AND(CCDATA[[#This Row],[Date]]&gt;'Dashboard Requirement hints'!$I$11,CCDATA[[#This Row],[Date]]&lt;'Dashboard Requirement hints'!$I$11+7)</f>
        <v>0</v>
      </c>
    </row>
    <row r="1060" spans="1:11" x14ac:dyDescent="0.25">
      <c r="A1060" s="7" t="s">
        <v>718</v>
      </c>
      <c r="B1060" s="4">
        <v>42381.703000000001</v>
      </c>
      <c r="C1060" s="5" t="s">
        <v>1790</v>
      </c>
      <c r="D1060" s="2" t="s">
        <v>1779</v>
      </c>
      <c r="E1060" s="2" t="s">
        <v>1784</v>
      </c>
      <c r="F1060" s="2" t="s">
        <v>1784</v>
      </c>
      <c r="G1060" s="2">
        <v>42</v>
      </c>
      <c r="H1060" s="6">
        <v>6.3325563491309085E-4</v>
      </c>
      <c r="I1060" s="3">
        <v>1</v>
      </c>
      <c r="J1060" s="11" t="e">
        <f>AND(CCDATA[[#This Row],[Date]]&gt;='Dashboard Requirement hints'!#REF!,CCDATA[[#This Row],[Date]]&lt;'Dashboard Requirement hints'!#REF!+7)</f>
        <v>#REF!</v>
      </c>
      <c r="K1060" s="1" t="b">
        <f>AND(CCDATA[[#This Row],[Date]]&gt;'Dashboard Requirement hints'!$I$11,CCDATA[[#This Row],[Date]]&lt;'Dashboard Requirement hints'!$I$11+7)</f>
        <v>0</v>
      </c>
    </row>
    <row r="1061" spans="1:11" x14ac:dyDescent="0.25">
      <c r="A1061" s="7" t="s">
        <v>719</v>
      </c>
      <c r="B1061" s="4">
        <v>42381.703000000001</v>
      </c>
      <c r="C1061" s="5" t="s">
        <v>1787</v>
      </c>
      <c r="D1061" s="2" t="s">
        <v>1783</v>
      </c>
      <c r="E1061" s="2" t="s">
        <v>1784</v>
      </c>
      <c r="F1061" s="2" t="s">
        <v>1784</v>
      </c>
      <c r="G1061" s="2">
        <v>30</v>
      </c>
      <c r="H1061" s="6">
        <v>2.7167281490961407E-3</v>
      </c>
      <c r="I1061" s="3">
        <v>4</v>
      </c>
      <c r="J1061" s="11" t="e">
        <f>AND(CCDATA[[#This Row],[Date]]&gt;='Dashboard Requirement hints'!#REF!,CCDATA[[#This Row],[Date]]&lt;'Dashboard Requirement hints'!#REF!+7)</f>
        <v>#REF!</v>
      </c>
      <c r="K1061" s="1" t="b">
        <f>AND(CCDATA[[#This Row],[Date]]&gt;'Dashboard Requirement hints'!$I$11,CCDATA[[#This Row],[Date]]&lt;'Dashboard Requirement hints'!$I$11+7)</f>
        <v>0</v>
      </c>
    </row>
    <row r="1062" spans="1:11" x14ac:dyDescent="0.25">
      <c r="A1062" s="7" t="s">
        <v>716</v>
      </c>
      <c r="B1062" s="4">
        <v>42381.701999999997</v>
      </c>
      <c r="C1062" s="5" t="s">
        <v>1790</v>
      </c>
      <c r="D1062" s="2" t="s">
        <v>1780</v>
      </c>
      <c r="E1062" s="2" t="s">
        <v>1784</v>
      </c>
      <c r="F1062" s="2" t="s">
        <v>1785</v>
      </c>
      <c r="G1062" s="2">
        <v>40</v>
      </c>
      <c r="H1062" s="6">
        <v>3.1542658407198278E-3</v>
      </c>
      <c r="I1062" s="3">
        <v>3</v>
      </c>
      <c r="J1062" s="11" t="e">
        <f>AND(CCDATA[[#This Row],[Date]]&gt;='Dashboard Requirement hints'!#REF!,CCDATA[[#This Row],[Date]]&lt;'Dashboard Requirement hints'!#REF!+7)</f>
        <v>#REF!</v>
      </c>
      <c r="K1062" s="1" t="b">
        <f>AND(CCDATA[[#This Row],[Date]]&gt;'Dashboard Requirement hints'!$I$11,CCDATA[[#This Row],[Date]]&lt;'Dashboard Requirement hints'!$I$11+7)</f>
        <v>0</v>
      </c>
    </row>
    <row r="1063" spans="1:11" x14ac:dyDescent="0.25">
      <c r="A1063" s="7" t="s">
        <v>717</v>
      </c>
      <c r="B1063" s="4">
        <v>42381.701999999997</v>
      </c>
      <c r="C1063" s="5" t="s">
        <v>1791</v>
      </c>
      <c r="D1063" s="2" t="s">
        <v>1779</v>
      </c>
      <c r="E1063" s="2" t="s">
        <v>1784</v>
      </c>
      <c r="F1063" s="2" t="s">
        <v>1784</v>
      </c>
      <c r="G1063" s="2">
        <v>119</v>
      </c>
      <c r="H1063" s="6">
        <v>1.798906846455774E-3</v>
      </c>
      <c r="I1063" s="3">
        <v>4</v>
      </c>
      <c r="J1063" s="11" t="e">
        <f>AND(CCDATA[[#This Row],[Date]]&gt;='Dashboard Requirement hints'!#REF!,CCDATA[[#This Row],[Date]]&lt;'Dashboard Requirement hints'!#REF!+7)</f>
        <v>#REF!</v>
      </c>
      <c r="K1063" s="1" t="b">
        <f>AND(CCDATA[[#This Row],[Date]]&gt;'Dashboard Requirement hints'!$I$11,CCDATA[[#This Row],[Date]]&lt;'Dashboard Requirement hints'!$I$11+7)</f>
        <v>0</v>
      </c>
    </row>
    <row r="1064" spans="1:11" x14ac:dyDescent="0.25">
      <c r="A1064" s="7" t="s">
        <v>714</v>
      </c>
      <c r="B1064" s="4">
        <v>42381.701000000001</v>
      </c>
      <c r="C1064" s="5" t="s">
        <v>1787</v>
      </c>
      <c r="D1064" s="2" t="s">
        <v>1781</v>
      </c>
      <c r="E1064" s="2" t="s">
        <v>1784</v>
      </c>
      <c r="F1064" s="2" t="s">
        <v>1784</v>
      </c>
      <c r="G1064" s="2">
        <v>124</v>
      </c>
      <c r="H1064" s="6">
        <v>3.7723899034745826E-3</v>
      </c>
      <c r="I1064" s="3">
        <v>4</v>
      </c>
      <c r="J1064" s="11" t="e">
        <f>AND(CCDATA[[#This Row],[Date]]&gt;='Dashboard Requirement hints'!#REF!,CCDATA[[#This Row],[Date]]&lt;'Dashboard Requirement hints'!#REF!+7)</f>
        <v>#REF!</v>
      </c>
      <c r="K1064" s="1" t="b">
        <f>AND(CCDATA[[#This Row],[Date]]&gt;'Dashboard Requirement hints'!$I$11,CCDATA[[#This Row],[Date]]&lt;'Dashboard Requirement hints'!$I$11+7)</f>
        <v>0</v>
      </c>
    </row>
    <row r="1065" spans="1:11" x14ac:dyDescent="0.25">
      <c r="A1065" s="7" t="s">
        <v>715</v>
      </c>
      <c r="B1065" s="4">
        <v>42381.701000000001</v>
      </c>
      <c r="C1065" s="5" t="s">
        <v>1788</v>
      </c>
      <c r="D1065" s="2" t="s">
        <v>1779</v>
      </c>
      <c r="E1065" s="2" t="s">
        <v>1784</v>
      </c>
      <c r="F1065" s="2" t="s">
        <v>1784</v>
      </c>
      <c r="G1065" s="2">
        <v>68</v>
      </c>
      <c r="H1065" s="6">
        <v>3.2079632316000979E-3</v>
      </c>
      <c r="I1065" s="3">
        <v>3</v>
      </c>
      <c r="J1065" s="11" t="e">
        <f>AND(CCDATA[[#This Row],[Date]]&gt;='Dashboard Requirement hints'!#REF!,CCDATA[[#This Row],[Date]]&lt;'Dashboard Requirement hints'!#REF!+7)</f>
        <v>#REF!</v>
      </c>
      <c r="K1065" s="1" t="b">
        <f>AND(CCDATA[[#This Row],[Date]]&gt;'Dashboard Requirement hints'!$I$11,CCDATA[[#This Row],[Date]]&lt;'Dashboard Requirement hints'!$I$11+7)</f>
        <v>0</v>
      </c>
    </row>
    <row r="1066" spans="1:11" x14ac:dyDescent="0.25">
      <c r="A1066" s="7" t="s">
        <v>712</v>
      </c>
      <c r="B1066" s="4">
        <v>42381.699000000001</v>
      </c>
      <c r="C1066" s="5" t="s">
        <v>1793</v>
      </c>
      <c r="D1066" s="2" t="s">
        <v>1779</v>
      </c>
      <c r="E1066" s="2" t="s">
        <v>1784</v>
      </c>
      <c r="F1066" s="2" t="s">
        <v>1784</v>
      </c>
      <c r="G1066" s="2">
        <v>55</v>
      </c>
      <c r="H1066" s="6">
        <v>3.5673850482398424E-3</v>
      </c>
      <c r="I1066" s="3">
        <v>4</v>
      </c>
      <c r="J1066" s="11" t="e">
        <f>AND(CCDATA[[#This Row],[Date]]&gt;='Dashboard Requirement hints'!#REF!,CCDATA[[#This Row],[Date]]&lt;'Dashboard Requirement hints'!#REF!+7)</f>
        <v>#REF!</v>
      </c>
      <c r="K1066" s="1" t="b">
        <f>AND(CCDATA[[#This Row],[Date]]&gt;'Dashboard Requirement hints'!$I$11,CCDATA[[#This Row],[Date]]&lt;'Dashboard Requirement hints'!$I$11+7)</f>
        <v>0</v>
      </c>
    </row>
    <row r="1067" spans="1:11" x14ac:dyDescent="0.25">
      <c r="A1067" s="7" t="s">
        <v>713</v>
      </c>
      <c r="B1067" s="4">
        <v>42381.699000000001</v>
      </c>
      <c r="C1067" s="5" t="s">
        <v>1791</v>
      </c>
      <c r="D1067" s="2" t="s">
        <v>1783</v>
      </c>
      <c r="E1067" s="2" t="s">
        <v>1785</v>
      </c>
      <c r="F1067" s="2" t="s">
        <v>1785</v>
      </c>
      <c r="G1067" s="2" t="s">
        <v>1786</v>
      </c>
      <c r="H1067" s="6" t="s">
        <v>1786</v>
      </c>
      <c r="I1067" s="3" t="s">
        <v>1786</v>
      </c>
      <c r="J1067" s="11" t="e">
        <f>AND(CCDATA[[#This Row],[Date]]&gt;='Dashboard Requirement hints'!#REF!,CCDATA[[#This Row],[Date]]&lt;'Dashboard Requirement hints'!#REF!+7)</f>
        <v>#REF!</v>
      </c>
      <c r="K1067" s="1" t="b">
        <f>AND(CCDATA[[#This Row],[Date]]&gt;'Dashboard Requirement hints'!$I$11,CCDATA[[#This Row],[Date]]&lt;'Dashboard Requirement hints'!$I$11+7)</f>
        <v>0</v>
      </c>
    </row>
    <row r="1068" spans="1:11" x14ac:dyDescent="0.25">
      <c r="A1068" s="7" t="s">
        <v>710</v>
      </c>
      <c r="B1068" s="4">
        <v>42381.697999999997</v>
      </c>
      <c r="C1068" s="5" t="s">
        <v>1787</v>
      </c>
      <c r="D1068" s="2" t="s">
        <v>1780</v>
      </c>
      <c r="E1068" s="2" t="s">
        <v>1784</v>
      </c>
      <c r="F1068" s="2" t="s">
        <v>1784</v>
      </c>
      <c r="G1068" s="2">
        <v>111</v>
      </c>
      <c r="H1068" s="6">
        <v>1.8091705353894983E-3</v>
      </c>
      <c r="I1068" s="3">
        <v>3</v>
      </c>
      <c r="J1068" s="11" t="e">
        <f>AND(CCDATA[[#This Row],[Date]]&gt;='Dashboard Requirement hints'!#REF!,CCDATA[[#This Row],[Date]]&lt;'Dashboard Requirement hints'!#REF!+7)</f>
        <v>#REF!</v>
      </c>
      <c r="K1068" s="1" t="b">
        <f>AND(CCDATA[[#This Row],[Date]]&gt;'Dashboard Requirement hints'!$I$11,CCDATA[[#This Row],[Date]]&lt;'Dashboard Requirement hints'!$I$11+7)</f>
        <v>0</v>
      </c>
    </row>
    <row r="1069" spans="1:11" x14ac:dyDescent="0.25">
      <c r="A1069" s="7" t="s">
        <v>711</v>
      </c>
      <c r="B1069" s="4">
        <v>42381.697999999997</v>
      </c>
      <c r="C1069" s="5" t="s">
        <v>1789</v>
      </c>
      <c r="D1069" s="2" t="s">
        <v>1780</v>
      </c>
      <c r="E1069" s="2" t="s">
        <v>1785</v>
      </c>
      <c r="F1069" s="2" t="s">
        <v>1785</v>
      </c>
      <c r="G1069" s="2" t="s">
        <v>1786</v>
      </c>
      <c r="H1069" s="6" t="s">
        <v>1786</v>
      </c>
      <c r="I1069" s="3" t="s">
        <v>1786</v>
      </c>
      <c r="J1069" s="11" t="e">
        <f>AND(CCDATA[[#This Row],[Date]]&gt;='Dashboard Requirement hints'!#REF!,CCDATA[[#This Row],[Date]]&lt;'Dashboard Requirement hints'!#REF!+7)</f>
        <v>#REF!</v>
      </c>
      <c r="K1069" s="1" t="b">
        <f>AND(CCDATA[[#This Row],[Date]]&gt;'Dashboard Requirement hints'!$I$11,CCDATA[[#This Row],[Date]]&lt;'Dashboard Requirement hints'!$I$11+7)</f>
        <v>0</v>
      </c>
    </row>
    <row r="1070" spans="1:11" x14ac:dyDescent="0.25">
      <c r="A1070" s="7" t="s">
        <v>708</v>
      </c>
      <c r="B1070" s="4">
        <v>42381.675000000003</v>
      </c>
      <c r="C1070" s="5" t="s">
        <v>1794</v>
      </c>
      <c r="D1070" s="2" t="s">
        <v>1783</v>
      </c>
      <c r="E1070" s="2" t="s">
        <v>1784</v>
      </c>
      <c r="F1070" s="2" t="s">
        <v>1784</v>
      </c>
      <c r="G1070" s="2">
        <v>91</v>
      </c>
      <c r="H1070" s="6">
        <v>1.1601105887219915E-3</v>
      </c>
      <c r="I1070" s="3">
        <v>3</v>
      </c>
      <c r="J1070" s="11" t="e">
        <f>AND(CCDATA[[#This Row],[Date]]&gt;='Dashboard Requirement hints'!#REF!,CCDATA[[#This Row],[Date]]&lt;'Dashboard Requirement hints'!#REF!+7)</f>
        <v>#REF!</v>
      </c>
      <c r="K1070" s="1" t="b">
        <f>AND(CCDATA[[#This Row],[Date]]&gt;'Dashboard Requirement hints'!$I$11,CCDATA[[#This Row],[Date]]&lt;'Dashboard Requirement hints'!$I$11+7)</f>
        <v>0</v>
      </c>
    </row>
    <row r="1071" spans="1:11" x14ac:dyDescent="0.25">
      <c r="A1071" s="7" t="s">
        <v>709</v>
      </c>
      <c r="B1071" s="4">
        <v>42381.675000000003</v>
      </c>
      <c r="C1071" s="5" t="s">
        <v>1790</v>
      </c>
      <c r="D1071" s="2" t="s">
        <v>1782</v>
      </c>
      <c r="E1071" s="2" t="s">
        <v>1784</v>
      </c>
      <c r="F1071" s="2" t="s">
        <v>1785</v>
      </c>
      <c r="G1071" s="2">
        <v>104</v>
      </c>
      <c r="H1071" s="6">
        <v>1.1986176572741504E-3</v>
      </c>
      <c r="I1071" s="3">
        <v>3</v>
      </c>
      <c r="J1071" s="11" t="e">
        <f>AND(CCDATA[[#This Row],[Date]]&gt;='Dashboard Requirement hints'!#REF!,CCDATA[[#This Row],[Date]]&lt;'Dashboard Requirement hints'!#REF!+7)</f>
        <v>#REF!</v>
      </c>
      <c r="K1071" s="1" t="b">
        <f>AND(CCDATA[[#This Row],[Date]]&gt;'Dashboard Requirement hints'!$I$11,CCDATA[[#This Row],[Date]]&lt;'Dashboard Requirement hints'!$I$11+7)</f>
        <v>0</v>
      </c>
    </row>
    <row r="1072" spans="1:11" x14ac:dyDescent="0.25">
      <c r="A1072" s="7" t="s">
        <v>706</v>
      </c>
      <c r="B1072" s="4">
        <v>42381.661</v>
      </c>
      <c r="C1072" s="5" t="s">
        <v>1790</v>
      </c>
      <c r="D1072" s="2" t="s">
        <v>1781</v>
      </c>
      <c r="E1072" s="2" t="s">
        <v>1784</v>
      </c>
      <c r="F1072" s="2" t="s">
        <v>1784</v>
      </c>
      <c r="G1072" s="2">
        <v>52</v>
      </c>
      <c r="H1072" s="6">
        <v>2.0318911310739738E-3</v>
      </c>
      <c r="I1072" s="3">
        <v>5</v>
      </c>
      <c r="J1072" s="11" t="e">
        <f>AND(CCDATA[[#This Row],[Date]]&gt;='Dashboard Requirement hints'!#REF!,CCDATA[[#This Row],[Date]]&lt;'Dashboard Requirement hints'!#REF!+7)</f>
        <v>#REF!</v>
      </c>
      <c r="K1072" s="1" t="b">
        <f>AND(CCDATA[[#This Row],[Date]]&gt;'Dashboard Requirement hints'!$I$11,CCDATA[[#This Row],[Date]]&lt;'Dashboard Requirement hints'!$I$11+7)</f>
        <v>0</v>
      </c>
    </row>
    <row r="1073" spans="1:11" x14ac:dyDescent="0.25">
      <c r="A1073" s="7" t="s">
        <v>707</v>
      </c>
      <c r="B1073" s="4">
        <v>42381.661</v>
      </c>
      <c r="C1073" s="5" t="s">
        <v>1790</v>
      </c>
      <c r="D1073" s="2" t="s">
        <v>1781</v>
      </c>
      <c r="E1073" s="2" t="s">
        <v>1784</v>
      </c>
      <c r="F1073" s="2" t="s">
        <v>1784</v>
      </c>
      <c r="G1073" s="2">
        <v>77</v>
      </c>
      <c r="H1073" s="6">
        <v>5.9354035345029479E-4</v>
      </c>
      <c r="I1073" s="3">
        <v>3</v>
      </c>
      <c r="J1073" s="11" t="e">
        <f>AND(CCDATA[[#This Row],[Date]]&gt;='Dashboard Requirement hints'!#REF!,CCDATA[[#This Row],[Date]]&lt;'Dashboard Requirement hints'!#REF!+7)</f>
        <v>#REF!</v>
      </c>
      <c r="K1073" s="1" t="b">
        <f>AND(CCDATA[[#This Row],[Date]]&gt;'Dashboard Requirement hints'!$I$11,CCDATA[[#This Row],[Date]]&lt;'Dashboard Requirement hints'!$I$11+7)</f>
        <v>0</v>
      </c>
    </row>
    <row r="1074" spans="1:11" x14ac:dyDescent="0.25">
      <c r="A1074" s="7" t="s">
        <v>704</v>
      </c>
      <c r="B1074" s="4">
        <v>42381.658000000003</v>
      </c>
      <c r="C1074" s="5" t="s">
        <v>1788</v>
      </c>
      <c r="D1074" s="2" t="s">
        <v>1780</v>
      </c>
      <c r="E1074" s="2" t="s">
        <v>1784</v>
      </c>
      <c r="F1074" s="2" t="s">
        <v>1784</v>
      </c>
      <c r="G1074" s="2">
        <v>54</v>
      </c>
      <c r="H1074" s="6">
        <v>2.0196346318713766E-3</v>
      </c>
      <c r="I1074" s="3">
        <v>3</v>
      </c>
      <c r="J1074" s="11" t="e">
        <f>AND(CCDATA[[#This Row],[Date]]&gt;='Dashboard Requirement hints'!#REF!,CCDATA[[#This Row],[Date]]&lt;'Dashboard Requirement hints'!#REF!+7)</f>
        <v>#REF!</v>
      </c>
      <c r="K1074" s="1" t="b">
        <f>AND(CCDATA[[#This Row],[Date]]&gt;'Dashboard Requirement hints'!$I$11,CCDATA[[#This Row],[Date]]&lt;'Dashboard Requirement hints'!$I$11+7)</f>
        <v>0</v>
      </c>
    </row>
    <row r="1075" spans="1:11" x14ac:dyDescent="0.25">
      <c r="A1075" s="7" t="s">
        <v>705</v>
      </c>
      <c r="B1075" s="4">
        <v>42381.658000000003</v>
      </c>
      <c r="C1075" s="5" t="s">
        <v>1794</v>
      </c>
      <c r="D1075" s="2" t="s">
        <v>1782</v>
      </c>
      <c r="E1075" s="2" t="s">
        <v>1784</v>
      </c>
      <c r="F1075" s="2" t="s">
        <v>1784</v>
      </c>
      <c r="G1075" s="2">
        <v>24</v>
      </c>
      <c r="H1075" s="6">
        <v>4.4560165721976488E-3</v>
      </c>
      <c r="I1075" s="3">
        <v>4</v>
      </c>
      <c r="J1075" s="11" t="e">
        <f>AND(CCDATA[[#This Row],[Date]]&gt;='Dashboard Requirement hints'!#REF!,CCDATA[[#This Row],[Date]]&lt;'Dashboard Requirement hints'!#REF!+7)</f>
        <v>#REF!</v>
      </c>
      <c r="K1075" s="1" t="b">
        <f>AND(CCDATA[[#This Row],[Date]]&gt;'Dashboard Requirement hints'!$I$11,CCDATA[[#This Row],[Date]]&lt;'Dashboard Requirement hints'!$I$11+7)</f>
        <v>0</v>
      </c>
    </row>
    <row r="1076" spans="1:11" x14ac:dyDescent="0.25">
      <c r="A1076" s="7" t="s">
        <v>702</v>
      </c>
      <c r="B1076" s="4">
        <v>42381.641000000003</v>
      </c>
      <c r="C1076" s="5" t="s">
        <v>1788</v>
      </c>
      <c r="D1076" s="2" t="s">
        <v>1779</v>
      </c>
      <c r="E1076" s="2" t="s">
        <v>1784</v>
      </c>
      <c r="F1076" s="2" t="s">
        <v>1784</v>
      </c>
      <c r="G1076" s="2">
        <v>96</v>
      </c>
      <c r="H1076" s="6">
        <v>2.6238497823201233E-3</v>
      </c>
      <c r="I1076" s="3">
        <v>5</v>
      </c>
      <c r="J1076" s="11" t="e">
        <f>AND(CCDATA[[#This Row],[Date]]&gt;='Dashboard Requirement hints'!#REF!,CCDATA[[#This Row],[Date]]&lt;'Dashboard Requirement hints'!#REF!+7)</f>
        <v>#REF!</v>
      </c>
      <c r="K1076" s="1" t="b">
        <f>AND(CCDATA[[#This Row],[Date]]&gt;'Dashboard Requirement hints'!$I$11,CCDATA[[#This Row],[Date]]&lt;'Dashboard Requirement hints'!$I$11+7)</f>
        <v>0</v>
      </c>
    </row>
    <row r="1077" spans="1:11" x14ac:dyDescent="0.25">
      <c r="A1077" s="7" t="s">
        <v>703</v>
      </c>
      <c r="B1077" s="4">
        <v>42381.641000000003</v>
      </c>
      <c r="C1077" s="5" t="s">
        <v>1792</v>
      </c>
      <c r="D1077" s="2" t="s">
        <v>1782</v>
      </c>
      <c r="E1077" s="2" t="s">
        <v>1784</v>
      </c>
      <c r="F1077" s="2" t="s">
        <v>1785</v>
      </c>
      <c r="G1077" s="2">
        <v>116</v>
      </c>
      <c r="H1077" s="6">
        <v>2.9521985853716275E-3</v>
      </c>
      <c r="I1077" s="3">
        <v>5</v>
      </c>
      <c r="J1077" s="11" t="e">
        <f>AND(CCDATA[[#This Row],[Date]]&gt;='Dashboard Requirement hints'!#REF!,CCDATA[[#This Row],[Date]]&lt;'Dashboard Requirement hints'!#REF!+7)</f>
        <v>#REF!</v>
      </c>
      <c r="K1077" s="1" t="b">
        <f>AND(CCDATA[[#This Row],[Date]]&gt;'Dashboard Requirement hints'!$I$11,CCDATA[[#This Row],[Date]]&lt;'Dashboard Requirement hints'!$I$11+7)</f>
        <v>0</v>
      </c>
    </row>
    <row r="1078" spans="1:11" x14ac:dyDescent="0.25">
      <c r="A1078" s="7" t="s">
        <v>700</v>
      </c>
      <c r="B1078" s="4">
        <v>42381.631000000001</v>
      </c>
      <c r="C1078" s="5" t="s">
        <v>1793</v>
      </c>
      <c r="D1078" s="2" t="s">
        <v>1781</v>
      </c>
      <c r="E1078" s="2" t="s">
        <v>1784</v>
      </c>
      <c r="F1078" s="2" t="s">
        <v>1785</v>
      </c>
      <c r="G1078" s="2">
        <v>100</v>
      </c>
      <c r="H1078" s="6">
        <v>6.5829991525180847E-4</v>
      </c>
      <c r="I1078" s="3">
        <v>4</v>
      </c>
      <c r="J1078" s="11" t="e">
        <f>AND(CCDATA[[#This Row],[Date]]&gt;='Dashboard Requirement hints'!#REF!,CCDATA[[#This Row],[Date]]&lt;'Dashboard Requirement hints'!#REF!+7)</f>
        <v>#REF!</v>
      </c>
      <c r="K1078" s="1" t="b">
        <f>AND(CCDATA[[#This Row],[Date]]&gt;'Dashboard Requirement hints'!$I$11,CCDATA[[#This Row],[Date]]&lt;'Dashboard Requirement hints'!$I$11+7)</f>
        <v>0</v>
      </c>
    </row>
    <row r="1079" spans="1:11" x14ac:dyDescent="0.25">
      <c r="A1079" s="7" t="s">
        <v>701</v>
      </c>
      <c r="B1079" s="4">
        <v>42381.631000000001</v>
      </c>
      <c r="C1079" s="5" t="s">
        <v>1792</v>
      </c>
      <c r="D1079" s="2" t="s">
        <v>1782</v>
      </c>
      <c r="E1079" s="2" t="s">
        <v>1784</v>
      </c>
      <c r="F1079" s="2" t="s">
        <v>1784</v>
      </c>
      <c r="G1079" s="2">
        <v>107</v>
      </c>
      <c r="H1079" s="6">
        <v>4.4867543602167522E-3</v>
      </c>
      <c r="I1079" s="3">
        <v>4</v>
      </c>
      <c r="J1079" s="11" t="e">
        <f>AND(CCDATA[[#This Row],[Date]]&gt;='Dashboard Requirement hints'!#REF!,CCDATA[[#This Row],[Date]]&lt;'Dashboard Requirement hints'!#REF!+7)</f>
        <v>#REF!</v>
      </c>
      <c r="K1079" s="1" t="b">
        <f>AND(CCDATA[[#This Row],[Date]]&gt;'Dashboard Requirement hints'!$I$11,CCDATA[[#This Row],[Date]]&lt;'Dashboard Requirement hints'!$I$11+7)</f>
        <v>0</v>
      </c>
    </row>
    <row r="1080" spans="1:11" x14ac:dyDescent="0.25">
      <c r="A1080" s="7" t="s">
        <v>698</v>
      </c>
      <c r="B1080" s="4">
        <v>42381.618999999999</v>
      </c>
      <c r="C1080" s="5" t="s">
        <v>1792</v>
      </c>
      <c r="D1080" s="2" t="s">
        <v>1783</v>
      </c>
      <c r="E1080" s="2" t="s">
        <v>1784</v>
      </c>
      <c r="F1080" s="2" t="s">
        <v>1784</v>
      </c>
      <c r="G1080" s="2">
        <v>79</v>
      </c>
      <c r="H1080" s="6">
        <v>5.5886245498795099E-4</v>
      </c>
      <c r="I1080" s="3">
        <v>4</v>
      </c>
      <c r="J1080" s="11" t="e">
        <f>AND(CCDATA[[#This Row],[Date]]&gt;='Dashboard Requirement hints'!#REF!,CCDATA[[#This Row],[Date]]&lt;'Dashboard Requirement hints'!#REF!+7)</f>
        <v>#REF!</v>
      </c>
      <c r="K1080" s="1" t="b">
        <f>AND(CCDATA[[#This Row],[Date]]&gt;'Dashboard Requirement hints'!$I$11,CCDATA[[#This Row],[Date]]&lt;'Dashboard Requirement hints'!$I$11+7)</f>
        <v>0</v>
      </c>
    </row>
    <row r="1081" spans="1:11" x14ac:dyDescent="0.25">
      <c r="A1081" s="7" t="s">
        <v>699</v>
      </c>
      <c r="B1081" s="4">
        <v>42381.618999999999</v>
      </c>
      <c r="C1081" s="5" t="s">
        <v>1793</v>
      </c>
      <c r="D1081" s="2" t="s">
        <v>1779</v>
      </c>
      <c r="E1081" s="2" t="s">
        <v>1784</v>
      </c>
      <c r="F1081" s="2" t="s">
        <v>1785</v>
      </c>
      <c r="G1081" s="2">
        <v>42</v>
      </c>
      <c r="H1081" s="6">
        <v>2.4110035228180333E-3</v>
      </c>
      <c r="I1081" s="3">
        <v>3</v>
      </c>
      <c r="J1081" s="11" t="e">
        <f>AND(CCDATA[[#This Row],[Date]]&gt;='Dashboard Requirement hints'!#REF!,CCDATA[[#This Row],[Date]]&lt;'Dashboard Requirement hints'!#REF!+7)</f>
        <v>#REF!</v>
      </c>
      <c r="K1081" s="1" t="b">
        <f>AND(CCDATA[[#This Row],[Date]]&gt;'Dashboard Requirement hints'!$I$11,CCDATA[[#This Row],[Date]]&lt;'Dashboard Requirement hints'!$I$11+7)</f>
        <v>0</v>
      </c>
    </row>
    <row r="1082" spans="1:11" x14ac:dyDescent="0.25">
      <c r="A1082" s="7" t="s">
        <v>696</v>
      </c>
      <c r="B1082" s="4">
        <v>42381.591999999997</v>
      </c>
      <c r="C1082" s="5" t="s">
        <v>1787</v>
      </c>
      <c r="D1082" s="2" t="s">
        <v>1780</v>
      </c>
      <c r="E1082" s="2" t="s">
        <v>1784</v>
      </c>
      <c r="F1082" s="2" t="s">
        <v>1784</v>
      </c>
      <c r="G1082" s="2">
        <v>105</v>
      </c>
      <c r="H1082" s="6">
        <v>2.0918666642945976E-3</v>
      </c>
      <c r="I1082" s="3">
        <v>2</v>
      </c>
      <c r="J1082" s="11" t="e">
        <f>AND(CCDATA[[#This Row],[Date]]&gt;='Dashboard Requirement hints'!#REF!,CCDATA[[#This Row],[Date]]&lt;'Dashboard Requirement hints'!#REF!+7)</f>
        <v>#REF!</v>
      </c>
      <c r="K1082" s="1" t="b">
        <f>AND(CCDATA[[#This Row],[Date]]&gt;'Dashboard Requirement hints'!$I$11,CCDATA[[#This Row],[Date]]&lt;'Dashboard Requirement hints'!$I$11+7)</f>
        <v>0</v>
      </c>
    </row>
    <row r="1083" spans="1:11" x14ac:dyDescent="0.25">
      <c r="A1083" s="7" t="s">
        <v>697</v>
      </c>
      <c r="B1083" s="4">
        <v>42381.591999999997</v>
      </c>
      <c r="C1083" s="5" t="s">
        <v>1794</v>
      </c>
      <c r="D1083" s="2" t="s">
        <v>1780</v>
      </c>
      <c r="E1083" s="2" t="s">
        <v>1785</v>
      </c>
      <c r="F1083" s="2" t="s">
        <v>1785</v>
      </c>
      <c r="G1083" s="2" t="s">
        <v>1786</v>
      </c>
      <c r="H1083" s="6" t="s">
        <v>1786</v>
      </c>
      <c r="I1083" s="3" t="s">
        <v>1786</v>
      </c>
      <c r="J1083" s="11" t="e">
        <f>AND(CCDATA[[#This Row],[Date]]&gt;='Dashboard Requirement hints'!#REF!,CCDATA[[#This Row],[Date]]&lt;'Dashboard Requirement hints'!#REF!+7)</f>
        <v>#REF!</v>
      </c>
      <c r="K1083" s="1" t="b">
        <f>AND(CCDATA[[#This Row],[Date]]&gt;'Dashboard Requirement hints'!$I$11,CCDATA[[#This Row],[Date]]&lt;'Dashboard Requirement hints'!$I$11+7)</f>
        <v>0</v>
      </c>
    </row>
    <row r="1084" spans="1:11" x14ac:dyDescent="0.25">
      <c r="A1084" s="7" t="s">
        <v>694</v>
      </c>
      <c r="B1084" s="4">
        <v>42381.571000000004</v>
      </c>
      <c r="C1084" s="5" t="s">
        <v>1788</v>
      </c>
      <c r="D1084" s="2" t="s">
        <v>1780</v>
      </c>
      <c r="E1084" s="2" t="s">
        <v>1785</v>
      </c>
      <c r="F1084" s="2" t="s">
        <v>1785</v>
      </c>
      <c r="G1084" s="2" t="s">
        <v>1786</v>
      </c>
      <c r="H1084" s="6" t="s">
        <v>1786</v>
      </c>
      <c r="I1084" s="3" t="s">
        <v>1786</v>
      </c>
      <c r="J1084" s="11" t="e">
        <f>AND(CCDATA[[#This Row],[Date]]&gt;='Dashboard Requirement hints'!#REF!,CCDATA[[#This Row],[Date]]&lt;'Dashboard Requirement hints'!#REF!+7)</f>
        <v>#REF!</v>
      </c>
      <c r="K1084" s="1" t="b">
        <f>AND(CCDATA[[#This Row],[Date]]&gt;'Dashboard Requirement hints'!$I$11,CCDATA[[#This Row],[Date]]&lt;'Dashboard Requirement hints'!$I$11+7)</f>
        <v>0</v>
      </c>
    </row>
    <row r="1085" spans="1:11" x14ac:dyDescent="0.25">
      <c r="A1085" s="7" t="s">
        <v>695</v>
      </c>
      <c r="B1085" s="4">
        <v>42381.571000000004</v>
      </c>
      <c r="C1085" s="5" t="s">
        <v>1788</v>
      </c>
      <c r="D1085" s="2" t="s">
        <v>1783</v>
      </c>
      <c r="E1085" s="2" t="s">
        <v>1785</v>
      </c>
      <c r="F1085" s="2" t="s">
        <v>1785</v>
      </c>
      <c r="G1085" s="2" t="s">
        <v>1786</v>
      </c>
      <c r="H1085" s="6" t="s">
        <v>1786</v>
      </c>
      <c r="I1085" s="3" t="s">
        <v>1786</v>
      </c>
      <c r="J1085" s="11" t="e">
        <f>AND(CCDATA[[#This Row],[Date]]&gt;='Dashboard Requirement hints'!#REF!,CCDATA[[#This Row],[Date]]&lt;'Dashboard Requirement hints'!#REF!+7)</f>
        <v>#REF!</v>
      </c>
      <c r="K1085" s="1" t="b">
        <f>AND(CCDATA[[#This Row],[Date]]&gt;'Dashboard Requirement hints'!$I$11,CCDATA[[#This Row],[Date]]&lt;'Dashboard Requirement hints'!$I$11+7)</f>
        <v>0</v>
      </c>
    </row>
    <row r="1086" spans="1:11" x14ac:dyDescent="0.25">
      <c r="A1086" s="7" t="s">
        <v>692</v>
      </c>
      <c r="B1086" s="4">
        <v>42381.567999999999</v>
      </c>
      <c r="C1086" s="5" t="s">
        <v>1794</v>
      </c>
      <c r="D1086" s="2" t="s">
        <v>1779</v>
      </c>
      <c r="E1086" s="2" t="s">
        <v>1784</v>
      </c>
      <c r="F1086" s="2" t="s">
        <v>1784</v>
      </c>
      <c r="G1086" s="2">
        <v>110</v>
      </c>
      <c r="H1086" s="6">
        <v>3.3091555667627954E-3</v>
      </c>
      <c r="I1086" s="3">
        <v>3</v>
      </c>
      <c r="J1086" s="11" t="e">
        <f>AND(CCDATA[[#This Row],[Date]]&gt;='Dashboard Requirement hints'!#REF!,CCDATA[[#This Row],[Date]]&lt;'Dashboard Requirement hints'!#REF!+7)</f>
        <v>#REF!</v>
      </c>
      <c r="K1086" s="1" t="b">
        <f>AND(CCDATA[[#This Row],[Date]]&gt;'Dashboard Requirement hints'!$I$11,CCDATA[[#This Row],[Date]]&lt;'Dashboard Requirement hints'!$I$11+7)</f>
        <v>0</v>
      </c>
    </row>
    <row r="1087" spans="1:11" x14ac:dyDescent="0.25">
      <c r="A1087" s="7" t="s">
        <v>693</v>
      </c>
      <c r="B1087" s="4">
        <v>42381.567999999999</v>
      </c>
      <c r="C1087" s="5" t="s">
        <v>1789</v>
      </c>
      <c r="D1087" s="2" t="s">
        <v>1781</v>
      </c>
      <c r="E1087" s="2" t="s">
        <v>1784</v>
      </c>
      <c r="F1087" s="2" t="s">
        <v>1784</v>
      </c>
      <c r="G1087" s="2">
        <v>43</v>
      </c>
      <c r="H1087" s="6">
        <v>3.3521754171594977E-3</v>
      </c>
      <c r="I1087" s="3">
        <v>2</v>
      </c>
      <c r="J1087" s="11" t="e">
        <f>AND(CCDATA[[#This Row],[Date]]&gt;='Dashboard Requirement hints'!#REF!,CCDATA[[#This Row],[Date]]&lt;'Dashboard Requirement hints'!#REF!+7)</f>
        <v>#REF!</v>
      </c>
      <c r="K1087" s="1" t="b">
        <f>AND(CCDATA[[#This Row],[Date]]&gt;'Dashboard Requirement hints'!$I$11,CCDATA[[#This Row],[Date]]&lt;'Dashboard Requirement hints'!$I$11+7)</f>
        <v>0</v>
      </c>
    </row>
    <row r="1088" spans="1:11" x14ac:dyDescent="0.25">
      <c r="A1088" s="7" t="s">
        <v>690</v>
      </c>
      <c r="B1088" s="4">
        <v>42381.563000000002</v>
      </c>
      <c r="C1088" s="5" t="s">
        <v>1792</v>
      </c>
      <c r="D1088" s="2" t="s">
        <v>1780</v>
      </c>
      <c r="E1088" s="2" t="s">
        <v>1784</v>
      </c>
      <c r="F1088" s="2" t="s">
        <v>1784</v>
      </c>
      <c r="G1088" s="2">
        <v>57</v>
      </c>
      <c r="H1088" s="6">
        <v>2.4523472545613829E-3</v>
      </c>
      <c r="I1088" s="3">
        <v>2</v>
      </c>
      <c r="J1088" s="11" t="e">
        <f>AND(CCDATA[[#This Row],[Date]]&gt;='Dashboard Requirement hints'!#REF!,CCDATA[[#This Row],[Date]]&lt;'Dashboard Requirement hints'!#REF!+7)</f>
        <v>#REF!</v>
      </c>
      <c r="K1088" s="1" t="b">
        <f>AND(CCDATA[[#This Row],[Date]]&gt;'Dashboard Requirement hints'!$I$11,CCDATA[[#This Row],[Date]]&lt;'Dashboard Requirement hints'!$I$11+7)</f>
        <v>0</v>
      </c>
    </row>
    <row r="1089" spans="1:11" x14ac:dyDescent="0.25">
      <c r="A1089" s="7" t="s">
        <v>691</v>
      </c>
      <c r="B1089" s="4">
        <v>42381.563000000002</v>
      </c>
      <c r="C1089" s="5" t="s">
        <v>1791</v>
      </c>
      <c r="D1089" s="2" t="s">
        <v>1781</v>
      </c>
      <c r="E1089" s="2" t="s">
        <v>1784</v>
      </c>
      <c r="F1089" s="2" t="s">
        <v>1784</v>
      </c>
      <c r="G1089" s="2">
        <v>86</v>
      </c>
      <c r="H1089" s="6">
        <v>1.7802085967290157E-3</v>
      </c>
      <c r="I1089" s="3">
        <v>3</v>
      </c>
      <c r="J1089" s="11" t="e">
        <f>AND(CCDATA[[#This Row],[Date]]&gt;='Dashboard Requirement hints'!#REF!,CCDATA[[#This Row],[Date]]&lt;'Dashboard Requirement hints'!#REF!+7)</f>
        <v>#REF!</v>
      </c>
      <c r="K1089" s="1" t="b">
        <f>AND(CCDATA[[#This Row],[Date]]&gt;'Dashboard Requirement hints'!$I$11,CCDATA[[#This Row],[Date]]&lt;'Dashboard Requirement hints'!$I$11+7)</f>
        <v>0</v>
      </c>
    </row>
    <row r="1090" spans="1:11" x14ac:dyDescent="0.25">
      <c r="A1090" s="7" t="s">
        <v>688</v>
      </c>
      <c r="B1090" s="4">
        <v>42381.544000000002</v>
      </c>
      <c r="C1090" s="5" t="s">
        <v>1789</v>
      </c>
      <c r="D1090" s="2" t="s">
        <v>1782</v>
      </c>
      <c r="E1090" s="2" t="s">
        <v>1784</v>
      </c>
      <c r="F1090" s="2" t="s">
        <v>1784</v>
      </c>
      <c r="G1090" s="2">
        <v>43</v>
      </c>
      <c r="H1090" s="6">
        <v>2.3190632542469088E-3</v>
      </c>
      <c r="I1090" s="3">
        <v>4</v>
      </c>
      <c r="J1090" s="11" t="e">
        <f>AND(CCDATA[[#This Row],[Date]]&gt;='Dashboard Requirement hints'!#REF!,CCDATA[[#This Row],[Date]]&lt;'Dashboard Requirement hints'!#REF!+7)</f>
        <v>#REF!</v>
      </c>
      <c r="K1090" s="1" t="b">
        <f>AND(CCDATA[[#This Row],[Date]]&gt;'Dashboard Requirement hints'!$I$11,CCDATA[[#This Row],[Date]]&lt;'Dashboard Requirement hints'!$I$11+7)</f>
        <v>0</v>
      </c>
    </row>
    <row r="1091" spans="1:11" x14ac:dyDescent="0.25">
      <c r="A1091" s="7" t="s">
        <v>689</v>
      </c>
      <c r="B1091" s="4">
        <v>42381.544000000002</v>
      </c>
      <c r="C1091" s="5" t="s">
        <v>1791</v>
      </c>
      <c r="D1091" s="2" t="s">
        <v>1780</v>
      </c>
      <c r="E1091" s="2" t="s">
        <v>1784</v>
      </c>
      <c r="F1091" s="2" t="s">
        <v>1784</v>
      </c>
      <c r="G1091" s="2">
        <v>26</v>
      </c>
      <c r="H1091" s="6">
        <v>4.4963773786379614E-3</v>
      </c>
      <c r="I1091" s="3">
        <v>1</v>
      </c>
      <c r="J1091" s="11" t="e">
        <f>AND(CCDATA[[#This Row],[Date]]&gt;='Dashboard Requirement hints'!#REF!,CCDATA[[#This Row],[Date]]&lt;'Dashboard Requirement hints'!#REF!+7)</f>
        <v>#REF!</v>
      </c>
      <c r="K1091" s="1" t="b">
        <f>AND(CCDATA[[#This Row],[Date]]&gt;'Dashboard Requirement hints'!$I$11,CCDATA[[#This Row],[Date]]&lt;'Dashboard Requirement hints'!$I$11+7)</f>
        <v>0</v>
      </c>
    </row>
    <row r="1092" spans="1:11" x14ac:dyDescent="0.25">
      <c r="A1092" s="7" t="s">
        <v>686</v>
      </c>
      <c r="B1092" s="4">
        <v>42381.502999999997</v>
      </c>
      <c r="C1092" s="5" t="s">
        <v>1787</v>
      </c>
      <c r="D1092" s="2" t="s">
        <v>1783</v>
      </c>
      <c r="E1092" s="2" t="s">
        <v>1784</v>
      </c>
      <c r="F1092" s="2" t="s">
        <v>1784</v>
      </c>
      <c r="G1092" s="2">
        <v>114</v>
      </c>
      <c r="H1092" s="6">
        <v>3.8239409702850707E-3</v>
      </c>
      <c r="I1092" s="3">
        <v>3</v>
      </c>
      <c r="J1092" s="11" t="e">
        <f>AND(CCDATA[[#This Row],[Date]]&gt;='Dashboard Requirement hints'!#REF!,CCDATA[[#This Row],[Date]]&lt;'Dashboard Requirement hints'!#REF!+7)</f>
        <v>#REF!</v>
      </c>
      <c r="K1092" s="1" t="b">
        <f>AND(CCDATA[[#This Row],[Date]]&gt;'Dashboard Requirement hints'!$I$11,CCDATA[[#This Row],[Date]]&lt;'Dashboard Requirement hints'!$I$11+7)</f>
        <v>0</v>
      </c>
    </row>
    <row r="1093" spans="1:11" x14ac:dyDescent="0.25">
      <c r="A1093" s="7" t="s">
        <v>687</v>
      </c>
      <c r="B1093" s="4">
        <v>42381.502999999997</v>
      </c>
      <c r="C1093" s="5" t="s">
        <v>1792</v>
      </c>
      <c r="D1093" s="2" t="s">
        <v>1781</v>
      </c>
      <c r="E1093" s="2" t="s">
        <v>1784</v>
      </c>
      <c r="F1093" s="2" t="s">
        <v>1784</v>
      </c>
      <c r="G1093" s="2">
        <v>15</v>
      </c>
      <c r="H1093" s="6">
        <v>4.8568552517138089E-3</v>
      </c>
      <c r="I1093" s="3">
        <v>2</v>
      </c>
      <c r="J1093" s="11" t="e">
        <f>AND(CCDATA[[#This Row],[Date]]&gt;='Dashboard Requirement hints'!#REF!,CCDATA[[#This Row],[Date]]&lt;'Dashboard Requirement hints'!#REF!+7)</f>
        <v>#REF!</v>
      </c>
      <c r="K1093" s="1" t="b">
        <f>AND(CCDATA[[#This Row],[Date]]&gt;'Dashboard Requirement hints'!$I$11,CCDATA[[#This Row],[Date]]&lt;'Dashboard Requirement hints'!$I$11+7)</f>
        <v>0</v>
      </c>
    </row>
    <row r="1094" spans="1:11" x14ac:dyDescent="0.25">
      <c r="A1094" s="7" t="s">
        <v>684</v>
      </c>
      <c r="B1094" s="4">
        <v>42381.487000000001</v>
      </c>
      <c r="C1094" s="5" t="s">
        <v>1794</v>
      </c>
      <c r="D1094" s="2" t="s">
        <v>1781</v>
      </c>
      <c r="E1094" s="2" t="s">
        <v>1785</v>
      </c>
      <c r="F1094" s="2" t="s">
        <v>1785</v>
      </c>
      <c r="G1094" s="2" t="s">
        <v>1786</v>
      </c>
      <c r="H1094" s="6" t="s">
        <v>1786</v>
      </c>
      <c r="I1094" s="3" t="s">
        <v>1786</v>
      </c>
      <c r="J1094" s="11" t="e">
        <f>AND(CCDATA[[#This Row],[Date]]&gt;='Dashboard Requirement hints'!#REF!,CCDATA[[#This Row],[Date]]&lt;'Dashboard Requirement hints'!#REF!+7)</f>
        <v>#REF!</v>
      </c>
      <c r="K1094" s="1" t="b">
        <f>AND(CCDATA[[#This Row],[Date]]&gt;'Dashboard Requirement hints'!$I$11,CCDATA[[#This Row],[Date]]&lt;'Dashboard Requirement hints'!$I$11+7)</f>
        <v>0</v>
      </c>
    </row>
    <row r="1095" spans="1:11" x14ac:dyDescent="0.25">
      <c r="A1095" s="7" t="s">
        <v>685</v>
      </c>
      <c r="B1095" s="4">
        <v>42381.487000000001</v>
      </c>
      <c r="C1095" s="5" t="s">
        <v>1792</v>
      </c>
      <c r="D1095" s="2" t="s">
        <v>1781</v>
      </c>
      <c r="E1095" s="2" t="s">
        <v>1784</v>
      </c>
      <c r="F1095" s="2" t="s">
        <v>1784</v>
      </c>
      <c r="G1095" s="2">
        <v>79</v>
      </c>
      <c r="H1095" s="6">
        <v>2.36892358524715E-3</v>
      </c>
      <c r="I1095" s="3">
        <v>4</v>
      </c>
      <c r="J1095" s="11" t="e">
        <f>AND(CCDATA[[#This Row],[Date]]&gt;='Dashboard Requirement hints'!#REF!,CCDATA[[#This Row],[Date]]&lt;'Dashboard Requirement hints'!#REF!+7)</f>
        <v>#REF!</v>
      </c>
      <c r="K1095" s="1" t="b">
        <f>AND(CCDATA[[#This Row],[Date]]&gt;'Dashboard Requirement hints'!$I$11,CCDATA[[#This Row],[Date]]&lt;'Dashboard Requirement hints'!$I$11+7)</f>
        <v>0</v>
      </c>
    </row>
    <row r="1096" spans="1:11" x14ac:dyDescent="0.25">
      <c r="A1096" s="7" t="s">
        <v>682</v>
      </c>
      <c r="B1096" s="4">
        <v>42381.463000000003</v>
      </c>
      <c r="C1096" s="5" t="s">
        <v>1793</v>
      </c>
      <c r="D1096" s="2" t="s">
        <v>1779</v>
      </c>
      <c r="E1096" s="2" t="s">
        <v>1784</v>
      </c>
      <c r="F1096" s="2" t="s">
        <v>1784</v>
      </c>
      <c r="G1096" s="2">
        <v>81</v>
      </c>
      <c r="H1096" s="6">
        <v>3.8164490115346196E-3</v>
      </c>
      <c r="I1096" s="3">
        <v>3</v>
      </c>
      <c r="J1096" s="11" t="e">
        <f>AND(CCDATA[[#This Row],[Date]]&gt;='Dashboard Requirement hints'!#REF!,CCDATA[[#This Row],[Date]]&lt;'Dashboard Requirement hints'!#REF!+7)</f>
        <v>#REF!</v>
      </c>
      <c r="K1096" s="1" t="b">
        <f>AND(CCDATA[[#This Row],[Date]]&gt;'Dashboard Requirement hints'!$I$11,CCDATA[[#This Row],[Date]]&lt;'Dashboard Requirement hints'!$I$11+7)</f>
        <v>0</v>
      </c>
    </row>
    <row r="1097" spans="1:11" x14ac:dyDescent="0.25">
      <c r="A1097" s="7" t="s">
        <v>683</v>
      </c>
      <c r="B1097" s="4">
        <v>42381.463000000003</v>
      </c>
      <c r="C1097" s="5" t="s">
        <v>1791</v>
      </c>
      <c r="D1097" s="2" t="s">
        <v>1781</v>
      </c>
      <c r="E1097" s="2" t="s">
        <v>1784</v>
      </c>
      <c r="F1097" s="2" t="s">
        <v>1784</v>
      </c>
      <c r="G1097" s="2">
        <v>76</v>
      </c>
      <c r="H1097" s="6">
        <v>1.6467255983748114E-3</v>
      </c>
      <c r="I1097" s="3">
        <v>4</v>
      </c>
      <c r="J1097" s="11" t="e">
        <f>AND(CCDATA[[#This Row],[Date]]&gt;='Dashboard Requirement hints'!#REF!,CCDATA[[#This Row],[Date]]&lt;'Dashboard Requirement hints'!#REF!+7)</f>
        <v>#REF!</v>
      </c>
      <c r="K1097" s="1" t="b">
        <f>AND(CCDATA[[#This Row],[Date]]&gt;'Dashboard Requirement hints'!$I$11,CCDATA[[#This Row],[Date]]&lt;'Dashboard Requirement hints'!$I$11+7)</f>
        <v>0</v>
      </c>
    </row>
    <row r="1098" spans="1:11" x14ac:dyDescent="0.25">
      <c r="A1098" s="7" t="s">
        <v>680</v>
      </c>
      <c r="B1098" s="4">
        <v>42381.451000000001</v>
      </c>
      <c r="C1098" s="5" t="s">
        <v>1790</v>
      </c>
      <c r="D1098" s="2" t="s">
        <v>1783</v>
      </c>
      <c r="E1098" s="2" t="s">
        <v>1784</v>
      </c>
      <c r="F1098" s="2" t="s">
        <v>1784</v>
      </c>
      <c r="G1098" s="2">
        <v>30</v>
      </c>
      <c r="H1098" s="6">
        <v>1.9188170864145081E-3</v>
      </c>
      <c r="I1098" s="3">
        <v>4</v>
      </c>
      <c r="J1098" s="11" t="e">
        <f>AND(CCDATA[[#This Row],[Date]]&gt;='Dashboard Requirement hints'!#REF!,CCDATA[[#This Row],[Date]]&lt;'Dashboard Requirement hints'!#REF!+7)</f>
        <v>#REF!</v>
      </c>
      <c r="K1098" s="1" t="b">
        <f>AND(CCDATA[[#This Row],[Date]]&gt;'Dashboard Requirement hints'!$I$11,CCDATA[[#This Row],[Date]]&lt;'Dashboard Requirement hints'!$I$11+7)</f>
        <v>0</v>
      </c>
    </row>
    <row r="1099" spans="1:11" x14ac:dyDescent="0.25">
      <c r="A1099" s="7" t="s">
        <v>681</v>
      </c>
      <c r="B1099" s="4">
        <v>42381.451000000001</v>
      </c>
      <c r="C1099" s="5" t="s">
        <v>1791</v>
      </c>
      <c r="D1099" s="2" t="s">
        <v>1779</v>
      </c>
      <c r="E1099" s="2" t="s">
        <v>1785</v>
      </c>
      <c r="F1099" s="2" t="s">
        <v>1785</v>
      </c>
      <c r="G1099" s="2" t="s">
        <v>1786</v>
      </c>
      <c r="H1099" s="6" t="s">
        <v>1786</v>
      </c>
      <c r="I1099" s="3" t="s">
        <v>1786</v>
      </c>
      <c r="J1099" s="11" t="e">
        <f>AND(CCDATA[[#This Row],[Date]]&gt;='Dashboard Requirement hints'!#REF!,CCDATA[[#This Row],[Date]]&lt;'Dashboard Requirement hints'!#REF!+7)</f>
        <v>#REF!</v>
      </c>
      <c r="K1099" s="1" t="b">
        <f>AND(CCDATA[[#This Row],[Date]]&gt;'Dashboard Requirement hints'!$I$11,CCDATA[[#This Row],[Date]]&lt;'Dashboard Requirement hints'!$I$11+7)</f>
        <v>0</v>
      </c>
    </row>
    <row r="1100" spans="1:11" x14ac:dyDescent="0.25">
      <c r="A1100" s="7" t="s">
        <v>678</v>
      </c>
      <c r="B1100" s="4">
        <v>42381.45</v>
      </c>
      <c r="C1100" s="5" t="s">
        <v>1793</v>
      </c>
      <c r="D1100" s="2" t="s">
        <v>1781</v>
      </c>
      <c r="E1100" s="2" t="s">
        <v>1784</v>
      </c>
      <c r="F1100" s="2" t="s">
        <v>1784</v>
      </c>
      <c r="G1100" s="2">
        <v>77</v>
      </c>
      <c r="H1100" s="6">
        <v>3.0994537644702886E-3</v>
      </c>
      <c r="I1100" s="3">
        <v>5</v>
      </c>
      <c r="J1100" s="11" t="e">
        <f>AND(CCDATA[[#This Row],[Date]]&gt;='Dashboard Requirement hints'!#REF!,CCDATA[[#This Row],[Date]]&lt;'Dashboard Requirement hints'!#REF!+7)</f>
        <v>#REF!</v>
      </c>
      <c r="K1100" s="1" t="b">
        <f>AND(CCDATA[[#This Row],[Date]]&gt;'Dashboard Requirement hints'!$I$11,CCDATA[[#This Row],[Date]]&lt;'Dashboard Requirement hints'!$I$11+7)</f>
        <v>0</v>
      </c>
    </row>
    <row r="1101" spans="1:11" x14ac:dyDescent="0.25">
      <c r="A1101" s="7" t="s">
        <v>679</v>
      </c>
      <c r="B1101" s="4">
        <v>42381.45</v>
      </c>
      <c r="C1101" s="5" t="s">
        <v>1793</v>
      </c>
      <c r="D1101" s="2" t="s">
        <v>1779</v>
      </c>
      <c r="E1101" s="2" t="s">
        <v>1785</v>
      </c>
      <c r="F1101" s="2" t="s">
        <v>1785</v>
      </c>
      <c r="G1101" s="2" t="s">
        <v>1786</v>
      </c>
      <c r="H1101" s="6" t="s">
        <v>1786</v>
      </c>
      <c r="I1101" s="3" t="s">
        <v>1786</v>
      </c>
      <c r="J1101" s="11" t="e">
        <f>AND(CCDATA[[#This Row],[Date]]&gt;='Dashboard Requirement hints'!#REF!,CCDATA[[#This Row],[Date]]&lt;'Dashboard Requirement hints'!#REF!+7)</f>
        <v>#REF!</v>
      </c>
      <c r="K1101" s="1" t="b">
        <f>AND(CCDATA[[#This Row],[Date]]&gt;'Dashboard Requirement hints'!$I$11,CCDATA[[#This Row],[Date]]&lt;'Dashboard Requirement hints'!$I$11+7)</f>
        <v>0</v>
      </c>
    </row>
    <row r="1102" spans="1:11" x14ac:dyDescent="0.25">
      <c r="A1102" s="7" t="s">
        <v>676</v>
      </c>
      <c r="B1102" s="4">
        <v>42381.444000000003</v>
      </c>
      <c r="C1102" s="5" t="s">
        <v>1794</v>
      </c>
      <c r="D1102" s="2" t="s">
        <v>1779</v>
      </c>
      <c r="E1102" s="2" t="s">
        <v>1784</v>
      </c>
      <c r="F1102" s="2" t="s">
        <v>1785</v>
      </c>
      <c r="G1102" s="2">
        <v>41</v>
      </c>
      <c r="H1102" s="6">
        <v>4.0147316464897642E-3</v>
      </c>
      <c r="I1102" s="3">
        <v>5</v>
      </c>
      <c r="J1102" s="11" t="e">
        <f>AND(CCDATA[[#This Row],[Date]]&gt;='Dashboard Requirement hints'!#REF!,CCDATA[[#This Row],[Date]]&lt;'Dashboard Requirement hints'!#REF!+7)</f>
        <v>#REF!</v>
      </c>
      <c r="K1102" s="1" t="b">
        <f>AND(CCDATA[[#This Row],[Date]]&gt;'Dashboard Requirement hints'!$I$11,CCDATA[[#This Row],[Date]]&lt;'Dashboard Requirement hints'!$I$11+7)</f>
        <v>0</v>
      </c>
    </row>
    <row r="1103" spans="1:11" x14ac:dyDescent="0.25">
      <c r="A1103" s="7" t="s">
        <v>677</v>
      </c>
      <c r="B1103" s="4">
        <v>42381.444000000003</v>
      </c>
      <c r="C1103" s="5" t="s">
        <v>1788</v>
      </c>
      <c r="D1103" s="2" t="s">
        <v>1781</v>
      </c>
      <c r="E1103" s="2" t="s">
        <v>1784</v>
      </c>
      <c r="F1103" s="2" t="s">
        <v>1784</v>
      </c>
      <c r="G1103" s="2">
        <v>87</v>
      </c>
      <c r="H1103" s="6">
        <v>3.9362215078065721E-3</v>
      </c>
      <c r="I1103" s="3">
        <v>5</v>
      </c>
      <c r="J1103" s="11" t="e">
        <f>AND(CCDATA[[#This Row],[Date]]&gt;='Dashboard Requirement hints'!#REF!,CCDATA[[#This Row],[Date]]&lt;'Dashboard Requirement hints'!#REF!+7)</f>
        <v>#REF!</v>
      </c>
      <c r="K1103" s="1" t="b">
        <f>AND(CCDATA[[#This Row],[Date]]&gt;'Dashboard Requirement hints'!$I$11,CCDATA[[#This Row],[Date]]&lt;'Dashboard Requirement hints'!$I$11+7)</f>
        <v>0</v>
      </c>
    </row>
    <row r="1104" spans="1:11" x14ac:dyDescent="0.25">
      <c r="A1104" s="7" t="s">
        <v>674</v>
      </c>
      <c r="B1104" s="4">
        <v>42381.428</v>
      </c>
      <c r="C1104" s="5" t="s">
        <v>1794</v>
      </c>
      <c r="D1104" s="2" t="s">
        <v>1783</v>
      </c>
      <c r="E1104" s="2" t="s">
        <v>1785</v>
      </c>
      <c r="F1104" s="2" t="s">
        <v>1785</v>
      </c>
      <c r="G1104" s="2" t="s">
        <v>1786</v>
      </c>
      <c r="H1104" s="6" t="s">
        <v>1786</v>
      </c>
      <c r="I1104" s="3" t="s">
        <v>1786</v>
      </c>
      <c r="J1104" s="11" t="e">
        <f>AND(CCDATA[[#This Row],[Date]]&gt;='Dashboard Requirement hints'!#REF!,CCDATA[[#This Row],[Date]]&lt;'Dashboard Requirement hints'!#REF!+7)</f>
        <v>#REF!</v>
      </c>
      <c r="K1104" s="1" t="b">
        <f>AND(CCDATA[[#This Row],[Date]]&gt;'Dashboard Requirement hints'!$I$11,CCDATA[[#This Row],[Date]]&lt;'Dashboard Requirement hints'!$I$11+7)</f>
        <v>0</v>
      </c>
    </row>
    <row r="1105" spans="1:11" x14ac:dyDescent="0.25">
      <c r="A1105" s="7" t="s">
        <v>675</v>
      </c>
      <c r="B1105" s="4">
        <v>42381.428</v>
      </c>
      <c r="C1105" s="5" t="s">
        <v>1793</v>
      </c>
      <c r="D1105" s="2" t="s">
        <v>1779</v>
      </c>
      <c r="E1105" s="2" t="s">
        <v>1784</v>
      </c>
      <c r="F1105" s="2" t="s">
        <v>1784</v>
      </c>
      <c r="G1105" s="2">
        <v>29</v>
      </c>
      <c r="H1105" s="6">
        <v>4.2042764046571869E-3</v>
      </c>
      <c r="I1105" s="3">
        <v>1</v>
      </c>
      <c r="J1105" s="11" t="e">
        <f>AND(CCDATA[[#This Row],[Date]]&gt;='Dashboard Requirement hints'!#REF!,CCDATA[[#This Row],[Date]]&lt;'Dashboard Requirement hints'!#REF!+7)</f>
        <v>#REF!</v>
      </c>
      <c r="K1105" s="1" t="b">
        <f>AND(CCDATA[[#This Row],[Date]]&gt;'Dashboard Requirement hints'!$I$11,CCDATA[[#This Row],[Date]]&lt;'Dashboard Requirement hints'!$I$11+7)</f>
        <v>0</v>
      </c>
    </row>
    <row r="1106" spans="1:11" x14ac:dyDescent="0.25">
      <c r="A1106" s="7" t="s">
        <v>672</v>
      </c>
      <c r="B1106" s="4">
        <v>42381.425000000003</v>
      </c>
      <c r="C1106" s="5" t="s">
        <v>1789</v>
      </c>
      <c r="D1106" s="2" t="s">
        <v>1779</v>
      </c>
      <c r="E1106" s="2" t="s">
        <v>1784</v>
      </c>
      <c r="F1106" s="2" t="s">
        <v>1784</v>
      </c>
      <c r="G1106" s="2">
        <v>13</v>
      </c>
      <c r="H1106" s="6">
        <v>1.6308067739583705E-3</v>
      </c>
      <c r="I1106" s="3">
        <v>4</v>
      </c>
      <c r="J1106" s="11" t="e">
        <f>AND(CCDATA[[#This Row],[Date]]&gt;='Dashboard Requirement hints'!#REF!,CCDATA[[#This Row],[Date]]&lt;'Dashboard Requirement hints'!#REF!+7)</f>
        <v>#REF!</v>
      </c>
      <c r="K1106" s="1" t="b">
        <f>AND(CCDATA[[#This Row],[Date]]&gt;'Dashboard Requirement hints'!$I$11,CCDATA[[#This Row],[Date]]&lt;'Dashboard Requirement hints'!$I$11+7)</f>
        <v>0</v>
      </c>
    </row>
    <row r="1107" spans="1:11" x14ac:dyDescent="0.25">
      <c r="A1107" s="7" t="s">
        <v>673</v>
      </c>
      <c r="B1107" s="4">
        <v>42381.425000000003</v>
      </c>
      <c r="C1107" s="5" t="s">
        <v>1788</v>
      </c>
      <c r="D1107" s="2" t="s">
        <v>1781</v>
      </c>
      <c r="E1107" s="2" t="s">
        <v>1784</v>
      </c>
      <c r="F1107" s="2" t="s">
        <v>1784</v>
      </c>
      <c r="G1107" s="2">
        <v>60</v>
      </c>
      <c r="H1107" s="6">
        <v>3.0127854086439893E-3</v>
      </c>
      <c r="I1107" s="3">
        <v>4</v>
      </c>
      <c r="J1107" s="11" t="e">
        <f>AND(CCDATA[[#This Row],[Date]]&gt;='Dashboard Requirement hints'!#REF!,CCDATA[[#This Row],[Date]]&lt;'Dashboard Requirement hints'!#REF!+7)</f>
        <v>#REF!</v>
      </c>
      <c r="K1107" s="1" t="b">
        <f>AND(CCDATA[[#This Row],[Date]]&gt;'Dashboard Requirement hints'!$I$11,CCDATA[[#This Row],[Date]]&lt;'Dashboard Requirement hints'!$I$11+7)</f>
        <v>0</v>
      </c>
    </row>
    <row r="1108" spans="1:11" x14ac:dyDescent="0.25">
      <c r="A1108" s="7" t="s">
        <v>670</v>
      </c>
      <c r="B1108" s="4">
        <v>42381.415000000001</v>
      </c>
      <c r="C1108" s="5" t="s">
        <v>1793</v>
      </c>
      <c r="D1108" s="2" t="s">
        <v>1779</v>
      </c>
      <c r="E1108" s="2" t="s">
        <v>1784</v>
      </c>
      <c r="F1108" s="2" t="s">
        <v>1784</v>
      </c>
      <c r="G1108" s="2">
        <v>22</v>
      </c>
      <c r="H1108" s="6">
        <v>3.2226831575875208E-3</v>
      </c>
      <c r="I1108" s="3">
        <v>3</v>
      </c>
      <c r="J1108" s="11" t="e">
        <f>AND(CCDATA[[#This Row],[Date]]&gt;='Dashboard Requirement hints'!#REF!,CCDATA[[#This Row],[Date]]&lt;'Dashboard Requirement hints'!#REF!+7)</f>
        <v>#REF!</v>
      </c>
      <c r="K1108" s="1" t="b">
        <f>AND(CCDATA[[#This Row],[Date]]&gt;'Dashboard Requirement hints'!$I$11,CCDATA[[#This Row],[Date]]&lt;'Dashboard Requirement hints'!$I$11+7)</f>
        <v>0</v>
      </c>
    </row>
    <row r="1109" spans="1:11" x14ac:dyDescent="0.25">
      <c r="A1109" s="7" t="s">
        <v>671</v>
      </c>
      <c r="B1109" s="4">
        <v>42381.415000000001</v>
      </c>
      <c r="C1109" s="5" t="s">
        <v>1789</v>
      </c>
      <c r="D1109" s="2" t="s">
        <v>1781</v>
      </c>
      <c r="E1109" s="2" t="s">
        <v>1784</v>
      </c>
      <c r="F1109" s="2" t="s">
        <v>1784</v>
      </c>
      <c r="G1109" s="2">
        <v>119</v>
      </c>
      <c r="H1109" s="6">
        <v>4.7615213109602388E-3</v>
      </c>
      <c r="I1109" s="3">
        <v>5</v>
      </c>
      <c r="J1109" s="11" t="e">
        <f>AND(CCDATA[[#This Row],[Date]]&gt;='Dashboard Requirement hints'!#REF!,CCDATA[[#This Row],[Date]]&lt;'Dashboard Requirement hints'!#REF!+7)</f>
        <v>#REF!</v>
      </c>
      <c r="K1109" s="1" t="b">
        <f>AND(CCDATA[[#This Row],[Date]]&gt;'Dashboard Requirement hints'!$I$11,CCDATA[[#This Row],[Date]]&lt;'Dashboard Requirement hints'!$I$11+7)</f>
        <v>0</v>
      </c>
    </row>
    <row r="1110" spans="1:11" x14ac:dyDescent="0.25">
      <c r="A1110" s="7" t="s">
        <v>668</v>
      </c>
      <c r="B1110" s="4">
        <v>42381.411</v>
      </c>
      <c r="C1110" s="5" t="s">
        <v>1790</v>
      </c>
      <c r="D1110" s="2" t="s">
        <v>1780</v>
      </c>
      <c r="E1110" s="2" t="s">
        <v>1784</v>
      </c>
      <c r="F1110" s="2" t="s">
        <v>1784</v>
      </c>
      <c r="G1110" s="2">
        <v>94</v>
      </c>
      <c r="H1110" s="6">
        <v>6.4717226118694566E-4</v>
      </c>
      <c r="I1110" s="3">
        <v>4</v>
      </c>
      <c r="J1110" s="11" t="e">
        <f>AND(CCDATA[[#This Row],[Date]]&gt;='Dashboard Requirement hints'!#REF!,CCDATA[[#This Row],[Date]]&lt;'Dashboard Requirement hints'!#REF!+7)</f>
        <v>#REF!</v>
      </c>
      <c r="K1110" s="1" t="b">
        <f>AND(CCDATA[[#This Row],[Date]]&gt;'Dashboard Requirement hints'!$I$11,CCDATA[[#This Row],[Date]]&lt;'Dashboard Requirement hints'!$I$11+7)</f>
        <v>0</v>
      </c>
    </row>
    <row r="1111" spans="1:11" x14ac:dyDescent="0.25">
      <c r="A1111" s="7" t="s">
        <v>669</v>
      </c>
      <c r="B1111" s="4">
        <v>42381.411</v>
      </c>
      <c r="C1111" s="5" t="s">
        <v>1792</v>
      </c>
      <c r="D1111" s="2" t="s">
        <v>1782</v>
      </c>
      <c r="E1111" s="2" t="s">
        <v>1784</v>
      </c>
      <c r="F1111" s="2" t="s">
        <v>1784</v>
      </c>
      <c r="G1111" s="2">
        <v>85</v>
      </c>
      <c r="H1111" s="6">
        <v>3.6394610543902463E-3</v>
      </c>
      <c r="I1111" s="3">
        <v>5</v>
      </c>
      <c r="J1111" s="11" t="e">
        <f>AND(CCDATA[[#This Row],[Date]]&gt;='Dashboard Requirement hints'!#REF!,CCDATA[[#This Row],[Date]]&lt;'Dashboard Requirement hints'!#REF!+7)</f>
        <v>#REF!</v>
      </c>
      <c r="K1111" s="1" t="b">
        <f>AND(CCDATA[[#This Row],[Date]]&gt;'Dashboard Requirement hints'!$I$11,CCDATA[[#This Row],[Date]]&lt;'Dashboard Requirement hints'!$I$11+7)</f>
        <v>0</v>
      </c>
    </row>
    <row r="1112" spans="1:11" x14ac:dyDescent="0.25">
      <c r="A1112" s="7" t="s">
        <v>666</v>
      </c>
      <c r="B1112" s="4">
        <v>42380.743000000002</v>
      </c>
      <c r="C1112" s="5" t="s">
        <v>1789</v>
      </c>
      <c r="D1112" s="2" t="s">
        <v>1781</v>
      </c>
      <c r="E1112" s="2" t="s">
        <v>1784</v>
      </c>
      <c r="F1112" s="2" t="s">
        <v>1784</v>
      </c>
      <c r="G1112" s="2">
        <v>45</v>
      </c>
      <c r="H1112" s="6">
        <v>9.2984376850196353E-4</v>
      </c>
      <c r="I1112" s="3">
        <v>4</v>
      </c>
      <c r="J1112" s="11" t="e">
        <f>AND(CCDATA[[#This Row],[Date]]&gt;='Dashboard Requirement hints'!#REF!,CCDATA[[#This Row],[Date]]&lt;'Dashboard Requirement hints'!#REF!+7)</f>
        <v>#REF!</v>
      </c>
      <c r="K1112" s="1" t="b">
        <f>AND(CCDATA[[#This Row],[Date]]&gt;'Dashboard Requirement hints'!$I$11,CCDATA[[#This Row],[Date]]&lt;'Dashboard Requirement hints'!$I$11+7)</f>
        <v>0</v>
      </c>
    </row>
    <row r="1113" spans="1:11" x14ac:dyDescent="0.25">
      <c r="A1113" s="7" t="s">
        <v>667</v>
      </c>
      <c r="B1113" s="4">
        <v>42380.743000000002</v>
      </c>
      <c r="C1113" s="5" t="s">
        <v>1789</v>
      </c>
      <c r="D1113" s="2" t="s">
        <v>1779</v>
      </c>
      <c r="E1113" s="2" t="s">
        <v>1784</v>
      </c>
      <c r="F1113" s="2" t="s">
        <v>1784</v>
      </c>
      <c r="G1113" s="2">
        <v>40</v>
      </c>
      <c r="H1113" s="6">
        <v>1.3993515832725215E-3</v>
      </c>
      <c r="I1113" s="3">
        <v>5</v>
      </c>
      <c r="J1113" s="11" t="e">
        <f>AND(CCDATA[[#This Row],[Date]]&gt;='Dashboard Requirement hints'!#REF!,CCDATA[[#This Row],[Date]]&lt;'Dashboard Requirement hints'!#REF!+7)</f>
        <v>#REF!</v>
      </c>
      <c r="K1113" s="1" t="b">
        <f>AND(CCDATA[[#This Row],[Date]]&gt;'Dashboard Requirement hints'!$I$11,CCDATA[[#This Row],[Date]]&lt;'Dashboard Requirement hints'!$I$11+7)</f>
        <v>0</v>
      </c>
    </row>
    <row r="1114" spans="1:11" x14ac:dyDescent="0.25">
      <c r="A1114" s="7" t="s">
        <v>664</v>
      </c>
      <c r="B1114" s="4">
        <v>42380.741999999998</v>
      </c>
      <c r="C1114" s="5" t="s">
        <v>1789</v>
      </c>
      <c r="D1114" s="2" t="s">
        <v>1779</v>
      </c>
      <c r="E1114" s="2" t="s">
        <v>1784</v>
      </c>
      <c r="F1114" s="2" t="s">
        <v>1784</v>
      </c>
      <c r="G1114" s="2">
        <v>121</v>
      </c>
      <c r="H1114" s="6">
        <v>9.3498190747001763E-4</v>
      </c>
      <c r="I1114" s="3">
        <v>5</v>
      </c>
      <c r="J1114" s="11" t="e">
        <f>AND(CCDATA[[#This Row],[Date]]&gt;='Dashboard Requirement hints'!#REF!,CCDATA[[#This Row],[Date]]&lt;'Dashboard Requirement hints'!#REF!+7)</f>
        <v>#REF!</v>
      </c>
      <c r="K1114" s="1" t="b">
        <f>AND(CCDATA[[#This Row],[Date]]&gt;'Dashboard Requirement hints'!$I$11,CCDATA[[#This Row],[Date]]&lt;'Dashboard Requirement hints'!$I$11+7)</f>
        <v>0</v>
      </c>
    </row>
    <row r="1115" spans="1:11" x14ac:dyDescent="0.25">
      <c r="A1115" s="7" t="s">
        <v>665</v>
      </c>
      <c r="B1115" s="4">
        <v>42380.741999999998</v>
      </c>
      <c r="C1115" s="5" t="s">
        <v>1791</v>
      </c>
      <c r="D1115" s="2" t="s">
        <v>1783</v>
      </c>
      <c r="E1115" s="2" t="s">
        <v>1784</v>
      </c>
      <c r="F1115" s="2" t="s">
        <v>1784</v>
      </c>
      <c r="G1115" s="2">
        <v>61</v>
      </c>
      <c r="H1115" s="6">
        <v>8.2279875746183069E-4</v>
      </c>
      <c r="I1115" s="3">
        <v>3</v>
      </c>
      <c r="J1115" s="11" t="e">
        <f>AND(CCDATA[[#This Row],[Date]]&gt;='Dashboard Requirement hints'!#REF!,CCDATA[[#This Row],[Date]]&lt;'Dashboard Requirement hints'!#REF!+7)</f>
        <v>#REF!</v>
      </c>
      <c r="K1115" s="1" t="b">
        <f>AND(CCDATA[[#This Row],[Date]]&gt;'Dashboard Requirement hints'!$I$11,CCDATA[[#This Row],[Date]]&lt;'Dashboard Requirement hints'!$I$11+7)</f>
        <v>0</v>
      </c>
    </row>
    <row r="1116" spans="1:11" x14ac:dyDescent="0.25">
      <c r="A1116" s="7" t="s">
        <v>660</v>
      </c>
      <c r="B1116" s="4">
        <v>42380.737000000001</v>
      </c>
      <c r="C1116" s="5" t="s">
        <v>1791</v>
      </c>
      <c r="D1116" s="2" t="s">
        <v>1781</v>
      </c>
      <c r="E1116" s="2" t="s">
        <v>1784</v>
      </c>
      <c r="F1116" s="2" t="s">
        <v>1784</v>
      </c>
      <c r="G1116" s="2">
        <v>69</v>
      </c>
      <c r="H1116" s="6">
        <v>3.6632506080691438E-4</v>
      </c>
      <c r="I1116" s="3">
        <v>4</v>
      </c>
      <c r="J1116" s="11" t="e">
        <f>AND(CCDATA[[#This Row],[Date]]&gt;='Dashboard Requirement hints'!#REF!,CCDATA[[#This Row],[Date]]&lt;'Dashboard Requirement hints'!#REF!+7)</f>
        <v>#REF!</v>
      </c>
      <c r="K1116" s="1" t="b">
        <f>AND(CCDATA[[#This Row],[Date]]&gt;'Dashboard Requirement hints'!$I$11,CCDATA[[#This Row],[Date]]&lt;'Dashboard Requirement hints'!$I$11+7)</f>
        <v>0</v>
      </c>
    </row>
    <row r="1117" spans="1:11" x14ac:dyDescent="0.25">
      <c r="A1117" s="7" t="s">
        <v>661</v>
      </c>
      <c r="B1117" s="4">
        <v>42380.737000000001</v>
      </c>
      <c r="C1117" s="5" t="s">
        <v>1791</v>
      </c>
      <c r="D1117" s="2" t="s">
        <v>1779</v>
      </c>
      <c r="E1117" s="2" t="s">
        <v>1784</v>
      </c>
      <c r="F1117" s="2" t="s">
        <v>1784</v>
      </c>
      <c r="G1117" s="2">
        <v>46</v>
      </c>
      <c r="H1117" s="6">
        <v>6.1681768339397083E-4</v>
      </c>
      <c r="I1117" s="3">
        <v>1</v>
      </c>
      <c r="J1117" s="11" t="e">
        <f>AND(CCDATA[[#This Row],[Date]]&gt;='Dashboard Requirement hints'!#REF!,CCDATA[[#This Row],[Date]]&lt;'Dashboard Requirement hints'!#REF!+7)</f>
        <v>#REF!</v>
      </c>
      <c r="K1117" s="1" t="b">
        <f>AND(CCDATA[[#This Row],[Date]]&gt;'Dashboard Requirement hints'!$I$11,CCDATA[[#This Row],[Date]]&lt;'Dashboard Requirement hints'!$I$11+7)</f>
        <v>0</v>
      </c>
    </row>
    <row r="1118" spans="1:11" x14ac:dyDescent="0.25">
      <c r="A1118" s="7" t="s">
        <v>662</v>
      </c>
      <c r="B1118" s="4">
        <v>42380.737000000001</v>
      </c>
      <c r="C1118" s="5" t="s">
        <v>1788</v>
      </c>
      <c r="D1118" s="2" t="s">
        <v>1779</v>
      </c>
      <c r="E1118" s="2" t="s">
        <v>1784</v>
      </c>
      <c r="F1118" s="2" t="s">
        <v>1784</v>
      </c>
      <c r="G1118" s="2">
        <v>24</v>
      </c>
      <c r="H1118" s="6">
        <v>4.1745886509593141E-3</v>
      </c>
      <c r="I1118" s="3">
        <v>5</v>
      </c>
      <c r="J1118" s="11" t="e">
        <f>AND(CCDATA[[#This Row],[Date]]&gt;='Dashboard Requirement hints'!#REF!,CCDATA[[#This Row],[Date]]&lt;'Dashboard Requirement hints'!#REF!+7)</f>
        <v>#REF!</v>
      </c>
      <c r="K1118" s="1" t="b">
        <f>AND(CCDATA[[#This Row],[Date]]&gt;'Dashboard Requirement hints'!$I$11,CCDATA[[#This Row],[Date]]&lt;'Dashboard Requirement hints'!$I$11+7)</f>
        <v>0</v>
      </c>
    </row>
    <row r="1119" spans="1:11" x14ac:dyDescent="0.25">
      <c r="A1119" s="7" t="s">
        <v>663</v>
      </c>
      <c r="B1119" s="4">
        <v>42380.737000000001</v>
      </c>
      <c r="C1119" s="5" t="s">
        <v>1791</v>
      </c>
      <c r="D1119" s="2" t="s">
        <v>1782</v>
      </c>
      <c r="E1119" s="2" t="s">
        <v>1784</v>
      </c>
      <c r="F1119" s="2" t="s">
        <v>1784</v>
      </c>
      <c r="G1119" s="2">
        <v>101</v>
      </c>
      <c r="H1119" s="6">
        <v>3.3014495026702623E-3</v>
      </c>
      <c r="I1119" s="3">
        <v>2</v>
      </c>
      <c r="J1119" s="11" t="e">
        <f>AND(CCDATA[[#This Row],[Date]]&gt;='Dashboard Requirement hints'!#REF!,CCDATA[[#This Row],[Date]]&lt;'Dashboard Requirement hints'!#REF!+7)</f>
        <v>#REF!</v>
      </c>
      <c r="K1119" s="1" t="b">
        <f>AND(CCDATA[[#This Row],[Date]]&gt;'Dashboard Requirement hints'!$I$11,CCDATA[[#This Row],[Date]]&lt;'Dashboard Requirement hints'!$I$11+7)</f>
        <v>0</v>
      </c>
    </row>
    <row r="1120" spans="1:11" x14ac:dyDescent="0.25">
      <c r="A1120" s="7" t="s">
        <v>658</v>
      </c>
      <c r="B1120" s="4">
        <v>42380.724000000002</v>
      </c>
      <c r="C1120" s="5" t="s">
        <v>1793</v>
      </c>
      <c r="D1120" s="2" t="s">
        <v>1783</v>
      </c>
      <c r="E1120" s="2" t="s">
        <v>1784</v>
      </c>
      <c r="F1120" s="2" t="s">
        <v>1784</v>
      </c>
      <c r="G1120" s="2">
        <v>42</v>
      </c>
      <c r="H1120" s="6">
        <v>2.5236123407433638E-3</v>
      </c>
      <c r="I1120" s="3">
        <v>2</v>
      </c>
      <c r="J1120" s="11" t="e">
        <f>AND(CCDATA[[#This Row],[Date]]&gt;='Dashboard Requirement hints'!#REF!,CCDATA[[#This Row],[Date]]&lt;'Dashboard Requirement hints'!#REF!+7)</f>
        <v>#REF!</v>
      </c>
      <c r="K1120" s="1" t="b">
        <f>AND(CCDATA[[#This Row],[Date]]&gt;'Dashboard Requirement hints'!$I$11,CCDATA[[#This Row],[Date]]&lt;'Dashboard Requirement hints'!$I$11+7)</f>
        <v>0</v>
      </c>
    </row>
    <row r="1121" spans="1:11" x14ac:dyDescent="0.25">
      <c r="A1121" s="7" t="s">
        <v>659</v>
      </c>
      <c r="B1121" s="4">
        <v>42380.724000000002</v>
      </c>
      <c r="C1121" s="5" t="s">
        <v>1791</v>
      </c>
      <c r="D1121" s="2" t="s">
        <v>1779</v>
      </c>
      <c r="E1121" s="2" t="s">
        <v>1784</v>
      </c>
      <c r="F1121" s="2" t="s">
        <v>1784</v>
      </c>
      <c r="G1121" s="2">
        <v>21</v>
      </c>
      <c r="H1121" s="6">
        <v>3.3080052643713995E-3</v>
      </c>
      <c r="I1121" s="3">
        <v>5</v>
      </c>
      <c r="J1121" s="11" t="e">
        <f>AND(CCDATA[[#This Row],[Date]]&gt;='Dashboard Requirement hints'!#REF!,CCDATA[[#This Row],[Date]]&lt;'Dashboard Requirement hints'!#REF!+7)</f>
        <v>#REF!</v>
      </c>
      <c r="K1121" s="1" t="b">
        <f>AND(CCDATA[[#This Row],[Date]]&gt;'Dashboard Requirement hints'!$I$11,CCDATA[[#This Row],[Date]]&lt;'Dashboard Requirement hints'!$I$11+7)</f>
        <v>0</v>
      </c>
    </row>
    <row r="1122" spans="1:11" x14ac:dyDescent="0.25">
      <c r="A1122" s="7" t="s">
        <v>656</v>
      </c>
      <c r="B1122" s="4">
        <v>42380.713000000003</v>
      </c>
      <c r="C1122" s="5" t="s">
        <v>1793</v>
      </c>
      <c r="D1122" s="2" t="s">
        <v>1783</v>
      </c>
      <c r="E1122" s="2" t="s">
        <v>1784</v>
      </c>
      <c r="F1122" s="2" t="s">
        <v>1784</v>
      </c>
      <c r="G1122" s="2">
        <v>59</v>
      </c>
      <c r="H1122" s="6">
        <v>3.1301922022818293E-3</v>
      </c>
      <c r="I1122" s="3">
        <v>3</v>
      </c>
      <c r="J1122" s="11" t="e">
        <f>AND(CCDATA[[#This Row],[Date]]&gt;='Dashboard Requirement hints'!#REF!,CCDATA[[#This Row],[Date]]&lt;'Dashboard Requirement hints'!#REF!+7)</f>
        <v>#REF!</v>
      </c>
      <c r="K1122" s="1" t="b">
        <f>AND(CCDATA[[#This Row],[Date]]&gt;'Dashboard Requirement hints'!$I$11,CCDATA[[#This Row],[Date]]&lt;'Dashboard Requirement hints'!$I$11+7)</f>
        <v>0</v>
      </c>
    </row>
    <row r="1123" spans="1:11" x14ac:dyDescent="0.25">
      <c r="A1123" s="7" t="s">
        <v>657</v>
      </c>
      <c r="B1123" s="4">
        <v>42380.713000000003</v>
      </c>
      <c r="C1123" s="5" t="s">
        <v>1792</v>
      </c>
      <c r="D1123" s="2" t="s">
        <v>1782</v>
      </c>
      <c r="E1123" s="2" t="s">
        <v>1784</v>
      </c>
      <c r="F1123" s="2" t="s">
        <v>1784</v>
      </c>
      <c r="G1123" s="2">
        <v>44</v>
      </c>
      <c r="H1123" s="6">
        <v>3.4950584772745429E-3</v>
      </c>
      <c r="I1123" s="3">
        <v>1</v>
      </c>
      <c r="J1123" s="11" t="e">
        <f>AND(CCDATA[[#This Row],[Date]]&gt;='Dashboard Requirement hints'!#REF!,CCDATA[[#This Row],[Date]]&lt;'Dashboard Requirement hints'!#REF!+7)</f>
        <v>#REF!</v>
      </c>
      <c r="K1123" s="1" t="b">
        <f>AND(CCDATA[[#This Row],[Date]]&gt;'Dashboard Requirement hints'!$I$11,CCDATA[[#This Row],[Date]]&lt;'Dashboard Requirement hints'!$I$11+7)</f>
        <v>0</v>
      </c>
    </row>
    <row r="1124" spans="1:11" x14ac:dyDescent="0.25">
      <c r="A1124" s="7" t="s">
        <v>654</v>
      </c>
      <c r="B1124" s="4">
        <v>42380.697</v>
      </c>
      <c r="C1124" s="5" t="s">
        <v>1794</v>
      </c>
      <c r="D1124" s="2" t="s">
        <v>1779</v>
      </c>
      <c r="E1124" s="2" t="s">
        <v>1785</v>
      </c>
      <c r="F1124" s="2" t="s">
        <v>1785</v>
      </c>
      <c r="G1124" s="2" t="s">
        <v>1786</v>
      </c>
      <c r="H1124" s="6" t="s">
        <v>1786</v>
      </c>
      <c r="I1124" s="3" t="s">
        <v>1786</v>
      </c>
      <c r="J1124" s="11" t="e">
        <f>AND(CCDATA[[#This Row],[Date]]&gt;='Dashboard Requirement hints'!#REF!,CCDATA[[#This Row],[Date]]&lt;'Dashboard Requirement hints'!#REF!+7)</f>
        <v>#REF!</v>
      </c>
      <c r="K1124" s="1" t="b">
        <f>AND(CCDATA[[#This Row],[Date]]&gt;'Dashboard Requirement hints'!$I$11,CCDATA[[#This Row],[Date]]&lt;'Dashboard Requirement hints'!$I$11+7)</f>
        <v>0</v>
      </c>
    </row>
    <row r="1125" spans="1:11" x14ac:dyDescent="0.25">
      <c r="A1125" s="7" t="s">
        <v>655</v>
      </c>
      <c r="B1125" s="4">
        <v>42380.697</v>
      </c>
      <c r="C1125" s="5" t="s">
        <v>1790</v>
      </c>
      <c r="D1125" s="2" t="s">
        <v>1782</v>
      </c>
      <c r="E1125" s="2" t="s">
        <v>1784</v>
      </c>
      <c r="F1125" s="2" t="s">
        <v>1784</v>
      </c>
      <c r="G1125" s="2">
        <v>124</v>
      </c>
      <c r="H1125" s="6">
        <v>5.6728074184633748E-4</v>
      </c>
      <c r="I1125" s="3">
        <v>5</v>
      </c>
      <c r="J1125" s="11" t="e">
        <f>AND(CCDATA[[#This Row],[Date]]&gt;='Dashboard Requirement hints'!#REF!,CCDATA[[#This Row],[Date]]&lt;'Dashboard Requirement hints'!#REF!+7)</f>
        <v>#REF!</v>
      </c>
      <c r="K1125" s="1" t="b">
        <f>AND(CCDATA[[#This Row],[Date]]&gt;'Dashboard Requirement hints'!$I$11,CCDATA[[#This Row],[Date]]&lt;'Dashboard Requirement hints'!$I$11+7)</f>
        <v>0</v>
      </c>
    </row>
    <row r="1126" spans="1:11" x14ac:dyDescent="0.25">
      <c r="A1126" s="7" t="s">
        <v>652</v>
      </c>
      <c r="B1126" s="4">
        <v>42380.678999999996</v>
      </c>
      <c r="C1126" s="5" t="s">
        <v>1791</v>
      </c>
      <c r="D1126" s="2" t="s">
        <v>1781</v>
      </c>
      <c r="E1126" s="2" t="s">
        <v>1784</v>
      </c>
      <c r="F1126" s="2" t="s">
        <v>1785</v>
      </c>
      <c r="G1126" s="2">
        <v>58</v>
      </c>
      <c r="H1126" s="6">
        <v>2.24135953884687E-3</v>
      </c>
      <c r="I1126" s="3">
        <v>3</v>
      </c>
      <c r="J1126" s="11" t="e">
        <f>AND(CCDATA[[#This Row],[Date]]&gt;='Dashboard Requirement hints'!#REF!,CCDATA[[#This Row],[Date]]&lt;'Dashboard Requirement hints'!#REF!+7)</f>
        <v>#REF!</v>
      </c>
      <c r="K1126" s="1" t="b">
        <f>AND(CCDATA[[#This Row],[Date]]&gt;'Dashboard Requirement hints'!$I$11,CCDATA[[#This Row],[Date]]&lt;'Dashboard Requirement hints'!$I$11+7)</f>
        <v>0</v>
      </c>
    </row>
    <row r="1127" spans="1:11" x14ac:dyDescent="0.25">
      <c r="A1127" s="7" t="s">
        <v>653</v>
      </c>
      <c r="B1127" s="4">
        <v>42380.678999999996</v>
      </c>
      <c r="C1127" s="5" t="s">
        <v>1791</v>
      </c>
      <c r="D1127" s="2" t="s">
        <v>1780</v>
      </c>
      <c r="E1127" s="2" t="s">
        <v>1784</v>
      </c>
      <c r="F1127" s="2" t="s">
        <v>1784</v>
      </c>
      <c r="G1127" s="2">
        <v>92</v>
      </c>
      <c r="H1127" s="6">
        <v>1.7038011407300416E-3</v>
      </c>
      <c r="I1127" s="3">
        <v>2</v>
      </c>
      <c r="J1127" s="11" t="e">
        <f>AND(CCDATA[[#This Row],[Date]]&gt;='Dashboard Requirement hints'!#REF!,CCDATA[[#This Row],[Date]]&lt;'Dashboard Requirement hints'!#REF!+7)</f>
        <v>#REF!</v>
      </c>
      <c r="K1127" s="1" t="b">
        <f>AND(CCDATA[[#This Row],[Date]]&gt;'Dashboard Requirement hints'!$I$11,CCDATA[[#This Row],[Date]]&lt;'Dashboard Requirement hints'!$I$11+7)</f>
        <v>0</v>
      </c>
    </row>
    <row r="1128" spans="1:11" x14ac:dyDescent="0.25">
      <c r="A1128" s="7" t="s">
        <v>650</v>
      </c>
      <c r="B1128" s="4">
        <v>42380.665999999997</v>
      </c>
      <c r="C1128" s="5" t="s">
        <v>1793</v>
      </c>
      <c r="D1128" s="2" t="s">
        <v>1780</v>
      </c>
      <c r="E1128" s="2" t="s">
        <v>1784</v>
      </c>
      <c r="F1128" s="2" t="s">
        <v>1784</v>
      </c>
      <c r="G1128" s="2">
        <v>53</v>
      </c>
      <c r="H1128" s="6">
        <v>3.203520556813653E-3</v>
      </c>
      <c r="I1128" s="3">
        <v>1</v>
      </c>
      <c r="J1128" s="11" t="e">
        <f>AND(CCDATA[[#This Row],[Date]]&gt;='Dashboard Requirement hints'!#REF!,CCDATA[[#This Row],[Date]]&lt;'Dashboard Requirement hints'!#REF!+7)</f>
        <v>#REF!</v>
      </c>
      <c r="K1128" s="1" t="b">
        <f>AND(CCDATA[[#This Row],[Date]]&gt;'Dashboard Requirement hints'!$I$11,CCDATA[[#This Row],[Date]]&lt;'Dashboard Requirement hints'!$I$11+7)</f>
        <v>0</v>
      </c>
    </row>
    <row r="1129" spans="1:11" x14ac:dyDescent="0.25">
      <c r="A1129" s="7" t="s">
        <v>651</v>
      </c>
      <c r="B1129" s="4">
        <v>42380.665999999997</v>
      </c>
      <c r="C1129" s="5" t="s">
        <v>1794</v>
      </c>
      <c r="D1129" s="2" t="s">
        <v>1782</v>
      </c>
      <c r="E1129" s="2" t="s">
        <v>1784</v>
      </c>
      <c r="F1129" s="2" t="s">
        <v>1784</v>
      </c>
      <c r="G1129" s="2">
        <v>40</v>
      </c>
      <c r="H1129" s="6">
        <v>2.0335954516581753E-3</v>
      </c>
      <c r="I1129" s="3">
        <v>5</v>
      </c>
      <c r="J1129" s="11" t="e">
        <f>AND(CCDATA[[#This Row],[Date]]&gt;='Dashboard Requirement hints'!#REF!,CCDATA[[#This Row],[Date]]&lt;'Dashboard Requirement hints'!#REF!+7)</f>
        <v>#REF!</v>
      </c>
      <c r="K1129" s="1" t="b">
        <f>AND(CCDATA[[#This Row],[Date]]&gt;'Dashboard Requirement hints'!$I$11,CCDATA[[#This Row],[Date]]&lt;'Dashboard Requirement hints'!$I$11+7)</f>
        <v>0</v>
      </c>
    </row>
    <row r="1130" spans="1:11" x14ac:dyDescent="0.25">
      <c r="A1130" s="7" t="s">
        <v>648</v>
      </c>
      <c r="B1130" s="4">
        <v>42380.650999999998</v>
      </c>
      <c r="C1130" s="5" t="s">
        <v>1793</v>
      </c>
      <c r="D1130" s="2" t="s">
        <v>1779</v>
      </c>
      <c r="E1130" s="2" t="s">
        <v>1784</v>
      </c>
      <c r="F1130" s="2" t="s">
        <v>1784</v>
      </c>
      <c r="G1130" s="2">
        <v>32</v>
      </c>
      <c r="H1130" s="6">
        <v>2.0943391720855938E-3</v>
      </c>
      <c r="I1130" s="3">
        <v>2</v>
      </c>
      <c r="J1130" s="11" t="e">
        <f>AND(CCDATA[[#This Row],[Date]]&gt;='Dashboard Requirement hints'!#REF!,CCDATA[[#This Row],[Date]]&lt;'Dashboard Requirement hints'!#REF!+7)</f>
        <v>#REF!</v>
      </c>
      <c r="K1130" s="1" t="b">
        <f>AND(CCDATA[[#This Row],[Date]]&gt;'Dashboard Requirement hints'!$I$11,CCDATA[[#This Row],[Date]]&lt;'Dashboard Requirement hints'!$I$11+7)</f>
        <v>0</v>
      </c>
    </row>
    <row r="1131" spans="1:11" x14ac:dyDescent="0.25">
      <c r="A1131" s="7" t="s">
        <v>649</v>
      </c>
      <c r="B1131" s="4">
        <v>42380.650999999998</v>
      </c>
      <c r="C1131" s="5" t="s">
        <v>1787</v>
      </c>
      <c r="D1131" s="2" t="s">
        <v>1783</v>
      </c>
      <c r="E1131" s="2" t="s">
        <v>1785</v>
      </c>
      <c r="F1131" s="2" t="s">
        <v>1785</v>
      </c>
      <c r="G1131" s="2" t="s">
        <v>1786</v>
      </c>
      <c r="H1131" s="6" t="s">
        <v>1786</v>
      </c>
      <c r="I1131" s="3" t="s">
        <v>1786</v>
      </c>
      <c r="J1131" s="11" t="e">
        <f>AND(CCDATA[[#This Row],[Date]]&gt;='Dashboard Requirement hints'!#REF!,CCDATA[[#This Row],[Date]]&lt;'Dashboard Requirement hints'!#REF!+7)</f>
        <v>#REF!</v>
      </c>
      <c r="K1131" s="1" t="b">
        <f>AND(CCDATA[[#This Row],[Date]]&gt;'Dashboard Requirement hints'!$I$11,CCDATA[[#This Row],[Date]]&lt;'Dashboard Requirement hints'!$I$11+7)</f>
        <v>0</v>
      </c>
    </row>
    <row r="1132" spans="1:11" x14ac:dyDescent="0.25">
      <c r="A1132" s="7" t="s">
        <v>646</v>
      </c>
      <c r="B1132" s="4">
        <v>42380.633999999998</v>
      </c>
      <c r="C1132" s="5" t="s">
        <v>1792</v>
      </c>
      <c r="D1132" s="2" t="s">
        <v>1780</v>
      </c>
      <c r="E1132" s="2" t="s">
        <v>1784</v>
      </c>
      <c r="F1132" s="2" t="s">
        <v>1784</v>
      </c>
      <c r="G1132" s="2">
        <v>103</v>
      </c>
      <c r="H1132" s="6">
        <v>4.4533633127497828E-3</v>
      </c>
      <c r="I1132" s="3">
        <v>4</v>
      </c>
      <c r="J1132" s="11" t="e">
        <f>AND(CCDATA[[#This Row],[Date]]&gt;='Dashboard Requirement hints'!#REF!,CCDATA[[#This Row],[Date]]&lt;'Dashboard Requirement hints'!#REF!+7)</f>
        <v>#REF!</v>
      </c>
      <c r="K1132" s="1" t="b">
        <f>AND(CCDATA[[#This Row],[Date]]&gt;'Dashboard Requirement hints'!$I$11,CCDATA[[#This Row],[Date]]&lt;'Dashboard Requirement hints'!$I$11+7)</f>
        <v>0</v>
      </c>
    </row>
    <row r="1133" spans="1:11" x14ac:dyDescent="0.25">
      <c r="A1133" s="7" t="s">
        <v>647</v>
      </c>
      <c r="B1133" s="4">
        <v>42380.633999999998</v>
      </c>
      <c r="C1133" s="5" t="s">
        <v>1789</v>
      </c>
      <c r="D1133" s="2" t="s">
        <v>1781</v>
      </c>
      <c r="E1133" s="2" t="s">
        <v>1785</v>
      </c>
      <c r="F1133" s="2" t="s">
        <v>1785</v>
      </c>
      <c r="G1133" s="2" t="s">
        <v>1786</v>
      </c>
      <c r="H1133" s="6" t="s">
        <v>1786</v>
      </c>
      <c r="I1133" s="3" t="s">
        <v>1786</v>
      </c>
      <c r="J1133" s="11" t="e">
        <f>AND(CCDATA[[#This Row],[Date]]&gt;='Dashboard Requirement hints'!#REF!,CCDATA[[#This Row],[Date]]&lt;'Dashboard Requirement hints'!#REF!+7)</f>
        <v>#REF!</v>
      </c>
      <c r="K1133" s="1" t="b">
        <f>AND(CCDATA[[#This Row],[Date]]&gt;'Dashboard Requirement hints'!$I$11,CCDATA[[#This Row],[Date]]&lt;'Dashboard Requirement hints'!$I$11+7)</f>
        <v>0</v>
      </c>
    </row>
    <row r="1134" spans="1:11" x14ac:dyDescent="0.25">
      <c r="A1134" s="7" t="s">
        <v>644</v>
      </c>
      <c r="B1134" s="4">
        <v>42380.623</v>
      </c>
      <c r="C1134" s="5" t="s">
        <v>1793</v>
      </c>
      <c r="D1134" s="2" t="s">
        <v>1780</v>
      </c>
      <c r="E1134" s="2" t="s">
        <v>1784</v>
      </c>
      <c r="F1134" s="2" t="s">
        <v>1784</v>
      </c>
      <c r="G1134" s="2">
        <v>120</v>
      </c>
      <c r="H1134" s="6">
        <v>2.3314536666314127E-3</v>
      </c>
      <c r="I1134" s="3">
        <v>2</v>
      </c>
      <c r="J1134" s="11" t="e">
        <f>AND(CCDATA[[#This Row],[Date]]&gt;='Dashboard Requirement hints'!#REF!,CCDATA[[#This Row],[Date]]&lt;'Dashboard Requirement hints'!#REF!+7)</f>
        <v>#REF!</v>
      </c>
      <c r="K1134" s="1" t="b">
        <f>AND(CCDATA[[#This Row],[Date]]&gt;'Dashboard Requirement hints'!$I$11,CCDATA[[#This Row],[Date]]&lt;'Dashboard Requirement hints'!$I$11+7)</f>
        <v>0</v>
      </c>
    </row>
    <row r="1135" spans="1:11" x14ac:dyDescent="0.25">
      <c r="A1135" s="7" t="s">
        <v>645</v>
      </c>
      <c r="B1135" s="4">
        <v>42380.623</v>
      </c>
      <c r="C1135" s="5" t="s">
        <v>1791</v>
      </c>
      <c r="D1135" s="2" t="s">
        <v>1783</v>
      </c>
      <c r="E1135" s="2" t="s">
        <v>1784</v>
      </c>
      <c r="F1135" s="2" t="s">
        <v>1784</v>
      </c>
      <c r="G1135" s="2">
        <v>61</v>
      </c>
      <c r="H1135" s="6">
        <v>3.0743580363730327E-3</v>
      </c>
      <c r="I1135" s="3">
        <v>2</v>
      </c>
      <c r="J1135" s="11" t="e">
        <f>AND(CCDATA[[#This Row],[Date]]&gt;='Dashboard Requirement hints'!#REF!,CCDATA[[#This Row],[Date]]&lt;'Dashboard Requirement hints'!#REF!+7)</f>
        <v>#REF!</v>
      </c>
      <c r="K1135" s="1" t="b">
        <f>AND(CCDATA[[#This Row],[Date]]&gt;'Dashboard Requirement hints'!$I$11,CCDATA[[#This Row],[Date]]&lt;'Dashboard Requirement hints'!$I$11+7)</f>
        <v>0</v>
      </c>
    </row>
    <row r="1136" spans="1:11" x14ac:dyDescent="0.25">
      <c r="A1136" s="7" t="s">
        <v>642</v>
      </c>
      <c r="B1136" s="4">
        <v>42380.606</v>
      </c>
      <c r="C1136" s="5" t="s">
        <v>1788</v>
      </c>
      <c r="D1136" s="2" t="s">
        <v>1783</v>
      </c>
      <c r="E1136" s="2" t="s">
        <v>1784</v>
      </c>
      <c r="F1136" s="2" t="s">
        <v>1784</v>
      </c>
      <c r="G1136" s="2">
        <v>60</v>
      </c>
      <c r="H1136" s="6">
        <v>6.8537980908420194E-4</v>
      </c>
      <c r="I1136" s="3">
        <v>3</v>
      </c>
      <c r="J1136" s="11" t="e">
        <f>AND(CCDATA[[#This Row],[Date]]&gt;='Dashboard Requirement hints'!#REF!,CCDATA[[#This Row],[Date]]&lt;'Dashboard Requirement hints'!#REF!+7)</f>
        <v>#REF!</v>
      </c>
      <c r="K1136" s="1" t="b">
        <f>AND(CCDATA[[#This Row],[Date]]&gt;'Dashboard Requirement hints'!$I$11,CCDATA[[#This Row],[Date]]&lt;'Dashboard Requirement hints'!$I$11+7)</f>
        <v>0</v>
      </c>
    </row>
    <row r="1137" spans="1:11" x14ac:dyDescent="0.25">
      <c r="A1137" s="7" t="s">
        <v>643</v>
      </c>
      <c r="B1137" s="4">
        <v>42380.606</v>
      </c>
      <c r="C1137" s="5" t="s">
        <v>1794</v>
      </c>
      <c r="D1137" s="2" t="s">
        <v>1782</v>
      </c>
      <c r="E1137" s="2" t="s">
        <v>1785</v>
      </c>
      <c r="F1137" s="2" t="s">
        <v>1785</v>
      </c>
      <c r="G1137" s="2" t="s">
        <v>1786</v>
      </c>
      <c r="H1137" s="6" t="s">
        <v>1786</v>
      </c>
      <c r="I1137" s="3" t="s">
        <v>1786</v>
      </c>
      <c r="J1137" s="11" t="e">
        <f>AND(CCDATA[[#This Row],[Date]]&gt;='Dashboard Requirement hints'!#REF!,CCDATA[[#This Row],[Date]]&lt;'Dashboard Requirement hints'!#REF!+7)</f>
        <v>#REF!</v>
      </c>
      <c r="K1137" s="1" t="b">
        <f>AND(CCDATA[[#This Row],[Date]]&gt;'Dashboard Requirement hints'!$I$11,CCDATA[[#This Row],[Date]]&lt;'Dashboard Requirement hints'!$I$11+7)</f>
        <v>0</v>
      </c>
    </row>
    <row r="1138" spans="1:11" x14ac:dyDescent="0.25">
      <c r="A1138" s="7" t="s">
        <v>640</v>
      </c>
      <c r="B1138" s="4">
        <v>42380.603000000003</v>
      </c>
      <c r="C1138" s="5" t="s">
        <v>1791</v>
      </c>
      <c r="D1138" s="2" t="s">
        <v>1782</v>
      </c>
      <c r="E1138" s="2" t="s">
        <v>1784</v>
      </c>
      <c r="F1138" s="2" t="s">
        <v>1784</v>
      </c>
      <c r="G1138" s="2">
        <v>44</v>
      </c>
      <c r="H1138" s="6">
        <v>4.5205549410375073E-4</v>
      </c>
      <c r="I1138" s="3">
        <v>4</v>
      </c>
      <c r="J1138" s="11" t="e">
        <f>AND(CCDATA[[#This Row],[Date]]&gt;='Dashboard Requirement hints'!#REF!,CCDATA[[#This Row],[Date]]&lt;'Dashboard Requirement hints'!#REF!+7)</f>
        <v>#REF!</v>
      </c>
      <c r="K1138" s="1" t="b">
        <f>AND(CCDATA[[#This Row],[Date]]&gt;'Dashboard Requirement hints'!$I$11,CCDATA[[#This Row],[Date]]&lt;'Dashboard Requirement hints'!$I$11+7)</f>
        <v>0</v>
      </c>
    </row>
    <row r="1139" spans="1:11" x14ac:dyDescent="0.25">
      <c r="A1139" s="7" t="s">
        <v>641</v>
      </c>
      <c r="B1139" s="4">
        <v>42380.603000000003</v>
      </c>
      <c r="C1139" s="5" t="s">
        <v>1788</v>
      </c>
      <c r="D1139" s="2" t="s">
        <v>1781</v>
      </c>
      <c r="E1139" s="2" t="s">
        <v>1784</v>
      </c>
      <c r="F1139" s="2" t="s">
        <v>1784</v>
      </c>
      <c r="G1139" s="2">
        <v>48</v>
      </c>
      <c r="H1139" s="6">
        <v>3.2539184697264229E-3</v>
      </c>
      <c r="I1139" s="3">
        <v>3</v>
      </c>
      <c r="J1139" s="11" t="e">
        <f>AND(CCDATA[[#This Row],[Date]]&gt;='Dashboard Requirement hints'!#REF!,CCDATA[[#This Row],[Date]]&lt;'Dashboard Requirement hints'!#REF!+7)</f>
        <v>#REF!</v>
      </c>
      <c r="K1139" s="1" t="b">
        <f>AND(CCDATA[[#This Row],[Date]]&gt;'Dashboard Requirement hints'!$I$11,CCDATA[[#This Row],[Date]]&lt;'Dashboard Requirement hints'!$I$11+7)</f>
        <v>0</v>
      </c>
    </row>
    <row r="1140" spans="1:11" x14ac:dyDescent="0.25">
      <c r="A1140" s="7" t="s">
        <v>638</v>
      </c>
      <c r="B1140" s="4">
        <v>42380.601999999999</v>
      </c>
      <c r="C1140" s="5" t="s">
        <v>1788</v>
      </c>
      <c r="D1140" s="2" t="s">
        <v>1780</v>
      </c>
      <c r="E1140" s="2" t="s">
        <v>1785</v>
      </c>
      <c r="F1140" s="2" t="s">
        <v>1785</v>
      </c>
      <c r="G1140" s="2" t="s">
        <v>1786</v>
      </c>
      <c r="H1140" s="6" t="s">
        <v>1786</v>
      </c>
      <c r="I1140" s="3" t="s">
        <v>1786</v>
      </c>
      <c r="J1140" s="11" t="e">
        <f>AND(CCDATA[[#This Row],[Date]]&gt;='Dashboard Requirement hints'!#REF!,CCDATA[[#This Row],[Date]]&lt;'Dashboard Requirement hints'!#REF!+7)</f>
        <v>#REF!</v>
      </c>
      <c r="K1140" s="1" t="b">
        <f>AND(CCDATA[[#This Row],[Date]]&gt;'Dashboard Requirement hints'!$I$11,CCDATA[[#This Row],[Date]]&lt;'Dashboard Requirement hints'!$I$11+7)</f>
        <v>0</v>
      </c>
    </row>
    <row r="1141" spans="1:11" x14ac:dyDescent="0.25">
      <c r="A1141" s="7" t="s">
        <v>639</v>
      </c>
      <c r="B1141" s="4">
        <v>42380.601999999999</v>
      </c>
      <c r="C1141" s="5" t="s">
        <v>1787</v>
      </c>
      <c r="D1141" s="2" t="s">
        <v>1781</v>
      </c>
      <c r="E1141" s="2" t="s">
        <v>1785</v>
      </c>
      <c r="F1141" s="2" t="s">
        <v>1785</v>
      </c>
      <c r="G1141" s="2" t="s">
        <v>1786</v>
      </c>
      <c r="H1141" s="6" t="s">
        <v>1786</v>
      </c>
      <c r="I1141" s="3" t="s">
        <v>1786</v>
      </c>
      <c r="J1141" s="11" t="e">
        <f>AND(CCDATA[[#This Row],[Date]]&gt;='Dashboard Requirement hints'!#REF!,CCDATA[[#This Row],[Date]]&lt;'Dashboard Requirement hints'!#REF!+7)</f>
        <v>#REF!</v>
      </c>
      <c r="K1141" s="1" t="b">
        <f>AND(CCDATA[[#This Row],[Date]]&gt;'Dashboard Requirement hints'!$I$11,CCDATA[[#This Row],[Date]]&lt;'Dashboard Requirement hints'!$I$11+7)</f>
        <v>0</v>
      </c>
    </row>
    <row r="1142" spans="1:11" x14ac:dyDescent="0.25">
      <c r="A1142" s="7" t="s">
        <v>636</v>
      </c>
      <c r="B1142" s="4">
        <v>42380.6</v>
      </c>
      <c r="C1142" s="5" t="s">
        <v>1791</v>
      </c>
      <c r="D1142" s="2" t="s">
        <v>1782</v>
      </c>
      <c r="E1142" s="2" t="s">
        <v>1784</v>
      </c>
      <c r="F1142" s="2" t="s">
        <v>1785</v>
      </c>
      <c r="G1142" s="2">
        <v>47</v>
      </c>
      <c r="H1142" s="6">
        <v>3.1779378031820877E-3</v>
      </c>
      <c r="I1142" s="3">
        <v>1</v>
      </c>
      <c r="J1142" s="11" t="e">
        <f>AND(CCDATA[[#This Row],[Date]]&gt;='Dashboard Requirement hints'!#REF!,CCDATA[[#This Row],[Date]]&lt;'Dashboard Requirement hints'!#REF!+7)</f>
        <v>#REF!</v>
      </c>
      <c r="K1142" s="1" t="b">
        <f>AND(CCDATA[[#This Row],[Date]]&gt;'Dashboard Requirement hints'!$I$11,CCDATA[[#This Row],[Date]]&lt;'Dashboard Requirement hints'!$I$11+7)</f>
        <v>0</v>
      </c>
    </row>
    <row r="1143" spans="1:11" x14ac:dyDescent="0.25">
      <c r="A1143" s="7" t="s">
        <v>637</v>
      </c>
      <c r="B1143" s="4">
        <v>42380.6</v>
      </c>
      <c r="C1143" s="5" t="s">
        <v>1794</v>
      </c>
      <c r="D1143" s="2" t="s">
        <v>1783</v>
      </c>
      <c r="E1143" s="2" t="s">
        <v>1785</v>
      </c>
      <c r="F1143" s="2" t="s">
        <v>1785</v>
      </c>
      <c r="G1143" s="2" t="s">
        <v>1786</v>
      </c>
      <c r="H1143" s="6" t="s">
        <v>1786</v>
      </c>
      <c r="I1143" s="3" t="s">
        <v>1786</v>
      </c>
      <c r="J1143" s="11" t="e">
        <f>AND(CCDATA[[#This Row],[Date]]&gt;='Dashboard Requirement hints'!#REF!,CCDATA[[#This Row],[Date]]&lt;'Dashboard Requirement hints'!#REF!+7)</f>
        <v>#REF!</v>
      </c>
      <c r="K1143" s="1" t="b">
        <f>AND(CCDATA[[#This Row],[Date]]&gt;'Dashboard Requirement hints'!$I$11,CCDATA[[#This Row],[Date]]&lt;'Dashboard Requirement hints'!$I$11+7)</f>
        <v>0</v>
      </c>
    </row>
    <row r="1144" spans="1:11" x14ac:dyDescent="0.25">
      <c r="A1144" s="7" t="s">
        <v>634</v>
      </c>
      <c r="B1144" s="4">
        <v>42380.597000000002</v>
      </c>
      <c r="C1144" s="5" t="s">
        <v>1787</v>
      </c>
      <c r="D1144" s="2" t="s">
        <v>1783</v>
      </c>
      <c r="E1144" s="2" t="s">
        <v>1784</v>
      </c>
      <c r="F1144" s="2" t="s">
        <v>1784</v>
      </c>
      <c r="G1144" s="2">
        <v>33</v>
      </c>
      <c r="H1144" s="6">
        <v>3.4503303294840908E-3</v>
      </c>
      <c r="I1144" s="3">
        <v>3</v>
      </c>
      <c r="J1144" s="11" t="e">
        <f>AND(CCDATA[[#This Row],[Date]]&gt;='Dashboard Requirement hints'!#REF!,CCDATA[[#This Row],[Date]]&lt;'Dashboard Requirement hints'!#REF!+7)</f>
        <v>#REF!</v>
      </c>
      <c r="K1144" s="1" t="b">
        <f>AND(CCDATA[[#This Row],[Date]]&gt;'Dashboard Requirement hints'!$I$11,CCDATA[[#This Row],[Date]]&lt;'Dashboard Requirement hints'!$I$11+7)</f>
        <v>0</v>
      </c>
    </row>
    <row r="1145" spans="1:11" x14ac:dyDescent="0.25">
      <c r="A1145" s="7" t="s">
        <v>635</v>
      </c>
      <c r="B1145" s="4">
        <v>42380.597000000002</v>
      </c>
      <c r="C1145" s="5" t="s">
        <v>1791</v>
      </c>
      <c r="D1145" s="2" t="s">
        <v>1783</v>
      </c>
      <c r="E1145" s="2" t="s">
        <v>1784</v>
      </c>
      <c r="F1145" s="2" t="s">
        <v>1784</v>
      </c>
      <c r="G1145" s="2">
        <v>122</v>
      </c>
      <c r="H1145" s="6">
        <v>1.3826969815422835E-3</v>
      </c>
      <c r="I1145" s="3">
        <v>1</v>
      </c>
      <c r="J1145" s="11" t="e">
        <f>AND(CCDATA[[#This Row],[Date]]&gt;='Dashboard Requirement hints'!#REF!,CCDATA[[#This Row],[Date]]&lt;'Dashboard Requirement hints'!#REF!+7)</f>
        <v>#REF!</v>
      </c>
      <c r="K1145" s="1" t="b">
        <f>AND(CCDATA[[#This Row],[Date]]&gt;'Dashboard Requirement hints'!$I$11,CCDATA[[#This Row],[Date]]&lt;'Dashboard Requirement hints'!$I$11+7)</f>
        <v>0</v>
      </c>
    </row>
    <row r="1146" spans="1:11" x14ac:dyDescent="0.25">
      <c r="A1146" s="7" t="s">
        <v>632</v>
      </c>
      <c r="B1146" s="4">
        <v>42380.593000000001</v>
      </c>
      <c r="C1146" s="5" t="s">
        <v>1788</v>
      </c>
      <c r="D1146" s="2" t="s">
        <v>1780</v>
      </c>
      <c r="E1146" s="2" t="s">
        <v>1785</v>
      </c>
      <c r="F1146" s="2" t="s">
        <v>1785</v>
      </c>
      <c r="G1146" s="2" t="s">
        <v>1786</v>
      </c>
      <c r="H1146" s="6" t="s">
        <v>1786</v>
      </c>
      <c r="I1146" s="3" t="s">
        <v>1786</v>
      </c>
      <c r="J1146" s="11" t="e">
        <f>AND(CCDATA[[#This Row],[Date]]&gt;='Dashboard Requirement hints'!#REF!,CCDATA[[#This Row],[Date]]&lt;'Dashboard Requirement hints'!#REF!+7)</f>
        <v>#REF!</v>
      </c>
      <c r="K1146" s="1" t="b">
        <f>AND(CCDATA[[#This Row],[Date]]&gt;'Dashboard Requirement hints'!$I$11,CCDATA[[#This Row],[Date]]&lt;'Dashboard Requirement hints'!$I$11+7)</f>
        <v>0</v>
      </c>
    </row>
    <row r="1147" spans="1:11" x14ac:dyDescent="0.25">
      <c r="A1147" s="7" t="s">
        <v>633</v>
      </c>
      <c r="B1147" s="4">
        <v>42380.593000000001</v>
      </c>
      <c r="C1147" s="5" t="s">
        <v>1789</v>
      </c>
      <c r="D1147" s="2" t="s">
        <v>1779</v>
      </c>
      <c r="E1147" s="2" t="s">
        <v>1784</v>
      </c>
      <c r="F1147" s="2" t="s">
        <v>1785</v>
      </c>
      <c r="G1147" s="2">
        <v>62</v>
      </c>
      <c r="H1147" s="6">
        <v>2.7648630336207475E-3</v>
      </c>
      <c r="I1147" s="3">
        <v>4</v>
      </c>
      <c r="J1147" s="11" t="e">
        <f>AND(CCDATA[[#This Row],[Date]]&gt;='Dashboard Requirement hints'!#REF!,CCDATA[[#This Row],[Date]]&lt;'Dashboard Requirement hints'!#REF!+7)</f>
        <v>#REF!</v>
      </c>
      <c r="K1147" s="1" t="b">
        <f>AND(CCDATA[[#This Row],[Date]]&gt;'Dashboard Requirement hints'!$I$11,CCDATA[[#This Row],[Date]]&lt;'Dashboard Requirement hints'!$I$11+7)</f>
        <v>0</v>
      </c>
    </row>
    <row r="1148" spans="1:11" x14ac:dyDescent="0.25">
      <c r="A1148" s="7" t="s">
        <v>630</v>
      </c>
      <c r="B1148" s="4">
        <v>42380.59</v>
      </c>
      <c r="C1148" s="5" t="s">
        <v>1787</v>
      </c>
      <c r="D1148" s="2" t="s">
        <v>1783</v>
      </c>
      <c r="E1148" s="2" t="s">
        <v>1784</v>
      </c>
      <c r="F1148" s="2" t="s">
        <v>1784</v>
      </c>
      <c r="G1148" s="2">
        <v>92</v>
      </c>
      <c r="H1148" s="6">
        <v>3.692183749779014E-3</v>
      </c>
      <c r="I1148" s="3">
        <v>3</v>
      </c>
      <c r="J1148" s="11" t="e">
        <f>AND(CCDATA[[#This Row],[Date]]&gt;='Dashboard Requirement hints'!#REF!,CCDATA[[#This Row],[Date]]&lt;'Dashboard Requirement hints'!#REF!+7)</f>
        <v>#REF!</v>
      </c>
      <c r="K1148" s="1" t="b">
        <f>AND(CCDATA[[#This Row],[Date]]&gt;'Dashboard Requirement hints'!$I$11,CCDATA[[#This Row],[Date]]&lt;'Dashboard Requirement hints'!$I$11+7)</f>
        <v>0</v>
      </c>
    </row>
    <row r="1149" spans="1:11" x14ac:dyDescent="0.25">
      <c r="A1149" s="7" t="s">
        <v>631</v>
      </c>
      <c r="B1149" s="4">
        <v>42380.59</v>
      </c>
      <c r="C1149" s="5" t="s">
        <v>1792</v>
      </c>
      <c r="D1149" s="2" t="s">
        <v>1780</v>
      </c>
      <c r="E1149" s="2" t="s">
        <v>1785</v>
      </c>
      <c r="F1149" s="2" t="s">
        <v>1785</v>
      </c>
      <c r="G1149" s="2" t="s">
        <v>1786</v>
      </c>
      <c r="H1149" s="6" t="s">
        <v>1786</v>
      </c>
      <c r="I1149" s="3" t="s">
        <v>1786</v>
      </c>
      <c r="J1149" s="11" t="e">
        <f>AND(CCDATA[[#This Row],[Date]]&gt;='Dashboard Requirement hints'!#REF!,CCDATA[[#This Row],[Date]]&lt;'Dashboard Requirement hints'!#REF!+7)</f>
        <v>#REF!</v>
      </c>
      <c r="K1149" s="1" t="b">
        <f>AND(CCDATA[[#This Row],[Date]]&gt;'Dashboard Requirement hints'!$I$11,CCDATA[[#This Row],[Date]]&lt;'Dashboard Requirement hints'!$I$11+7)</f>
        <v>0</v>
      </c>
    </row>
    <row r="1150" spans="1:11" x14ac:dyDescent="0.25">
      <c r="A1150" s="7" t="s">
        <v>628</v>
      </c>
      <c r="B1150" s="4">
        <v>42380.58</v>
      </c>
      <c r="C1150" s="5" t="s">
        <v>1792</v>
      </c>
      <c r="D1150" s="2" t="s">
        <v>1782</v>
      </c>
      <c r="E1150" s="2" t="s">
        <v>1784</v>
      </c>
      <c r="F1150" s="2" t="s">
        <v>1784</v>
      </c>
      <c r="G1150" s="2">
        <v>15</v>
      </c>
      <c r="H1150" s="6">
        <v>4.2874126496432966E-3</v>
      </c>
      <c r="I1150" s="3">
        <v>4</v>
      </c>
      <c r="J1150" s="11" t="e">
        <f>AND(CCDATA[[#This Row],[Date]]&gt;='Dashboard Requirement hints'!#REF!,CCDATA[[#This Row],[Date]]&lt;'Dashboard Requirement hints'!#REF!+7)</f>
        <v>#REF!</v>
      </c>
      <c r="K1150" s="1" t="b">
        <f>AND(CCDATA[[#This Row],[Date]]&gt;'Dashboard Requirement hints'!$I$11,CCDATA[[#This Row],[Date]]&lt;'Dashboard Requirement hints'!$I$11+7)</f>
        <v>0</v>
      </c>
    </row>
    <row r="1151" spans="1:11" x14ac:dyDescent="0.25">
      <c r="A1151" s="7" t="s">
        <v>629</v>
      </c>
      <c r="B1151" s="4">
        <v>42380.58</v>
      </c>
      <c r="C1151" s="5" t="s">
        <v>1794</v>
      </c>
      <c r="D1151" s="2" t="s">
        <v>1782</v>
      </c>
      <c r="E1151" s="2" t="s">
        <v>1784</v>
      </c>
      <c r="F1151" s="2" t="s">
        <v>1784</v>
      </c>
      <c r="G1151" s="2">
        <v>76</v>
      </c>
      <c r="H1151" s="6">
        <v>2.7169719793713192E-3</v>
      </c>
      <c r="I1151" s="3">
        <v>4</v>
      </c>
      <c r="J1151" s="11" t="e">
        <f>AND(CCDATA[[#This Row],[Date]]&gt;='Dashboard Requirement hints'!#REF!,CCDATA[[#This Row],[Date]]&lt;'Dashboard Requirement hints'!#REF!+7)</f>
        <v>#REF!</v>
      </c>
      <c r="K1151" s="1" t="b">
        <f>AND(CCDATA[[#This Row],[Date]]&gt;'Dashboard Requirement hints'!$I$11,CCDATA[[#This Row],[Date]]&lt;'Dashboard Requirement hints'!$I$11+7)</f>
        <v>0</v>
      </c>
    </row>
    <row r="1152" spans="1:11" x14ac:dyDescent="0.25">
      <c r="A1152" s="7" t="s">
        <v>626</v>
      </c>
      <c r="B1152" s="4">
        <v>42380.555</v>
      </c>
      <c r="C1152" s="5" t="s">
        <v>1791</v>
      </c>
      <c r="D1152" s="2" t="s">
        <v>1782</v>
      </c>
      <c r="E1152" s="2" t="s">
        <v>1784</v>
      </c>
      <c r="F1152" s="2" t="s">
        <v>1784</v>
      </c>
      <c r="G1152" s="2">
        <v>22</v>
      </c>
      <c r="H1152" s="6">
        <v>3.7893509240112836E-3</v>
      </c>
      <c r="I1152" s="3">
        <v>5</v>
      </c>
      <c r="J1152" s="11" t="e">
        <f>AND(CCDATA[[#This Row],[Date]]&gt;='Dashboard Requirement hints'!#REF!,CCDATA[[#This Row],[Date]]&lt;'Dashboard Requirement hints'!#REF!+7)</f>
        <v>#REF!</v>
      </c>
      <c r="K1152" s="1" t="b">
        <f>AND(CCDATA[[#This Row],[Date]]&gt;'Dashboard Requirement hints'!$I$11,CCDATA[[#This Row],[Date]]&lt;'Dashboard Requirement hints'!$I$11+7)</f>
        <v>0</v>
      </c>
    </row>
    <row r="1153" spans="1:11" x14ac:dyDescent="0.25">
      <c r="A1153" s="7" t="s">
        <v>627</v>
      </c>
      <c r="B1153" s="4">
        <v>42380.555</v>
      </c>
      <c r="C1153" s="5" t="s">
        <v>1792</v>
      </c>
      <c r="D1153" s="2" t="s">
        <v>1780</v>
      </c>
      <c r="E1153" s="2" t="s">
        <v>1784</v>
      </c>
      <c r="F1153" s="2" t="s">
        <v>1784</v>
      </c>
      <c r="G1153" s="2">
        <v>21</v>
      </c>
      <c r="H1153" s="6">
        <v>1.3665499126525697E-3</v>
      </c>
      <c r="I1153" s="3">
        <v>2</v>
      </c>
      <c r="J1153" s="11" t="e">
        <f>AND(CCDATA[[#This Row],[Date]]&gt;='Dashboard Requirement hints'!#REF!,CCDATA[[#This Row],[Date]]&lt;'Dashboard Requirement hints'!#REF!+7)</f>
        <v>#REF!</v>
      </c>
      <c r="K1153" s="1" t="b">
        <f>AND(CCDATA[[#This Row],[Date]]&gt;'Dashboard Requirement hints'!$I$11,CCDATA[[#This Row],[Date]]&lt;'Dashboard Requirement hints'!$I$11+7)</f>
        <v>0</v>
      </c>
    </row>
    <row r="1154" spans="1:11" x14ac:dyDescent="0.25">
      <c r="A1154" s="7" t="s">
        <v>624</v>
      </c>
      <c r="B1154" s="4">
        <v>42380.54</v>
      </c>
      <c r="C1154" s="5" t="s">
        <v>1790</v>
      </c>
      <c r="D1154" s="2" t="s">
        <v>1779</v>
      </c>
      <c r="E1154" s="2" t="s">
        <v>1784</v>
      </c>
      <c r="F1154" s="2" t="s">
        <v>1784</v>
      </c>
      <c r="G1154" s="2">
        <v>75</v>
      </c>
      <c r="H1154" s="6">
        <v>2.8891603578618907E-3</v>
      </c>
      <c r="I1154" s="3">
        <v>3</v>
      </c>
      <c r="J1154" s="11" t="e">
        <f>AND(CCDATA[[#This Row],[Date]]&gt;='Dashboard Requirement hints'!#REF!,CCDATA[[#This Row],[Date]]&lt;'Dashboard Requirement hints'!#REF!+7)</f>
        <v>#REF!</v>
      </c>
      <c r="K1154" s="1" t="b">
        <f>AND(CCDATA[[#This Row],[Date]]&gt;'Dashboard Requirement hints'!$I$11,CCDATA[[#This Row],[Date]]&lt;'Dashboard Requirement hints'!$I$11+7)</f>
        <v>0</v>
      </c>
    </row>
    <row r="1155" spans="1:11" x14ac:dyDescent="0.25">
      <c r="A1155" s="7" t="s">
        <v>625</v>
      </c>
      <c r="B1155" s="4">
        <v>42380.54</v>
      </c>
      <c r="C1155" s="5" t="s">
        <v>1791</v>
      </c>
      <c r="D1155" s="2" t="s">
        <v>1781</v>
      </c>
      <c r="E1155" s="2" t="s">
        <v>1784</v>
      </c>
      <c r="F1155" s="2" t="s">
        <v>1785</v>
      </c>
      <c r="G1155" s="2">
        <v>123</v>
      </c>
      <c r="H1155" s="6">
        <v>1.9726020195079733E-3</v>
      </c>
      <c r="I1155" s="3">
        <v>3</v>
      </c>
      <c r="J1155" s="11" t="e">
        <f>AND(CCDATA[[#This Row],[Date]]&gt;='Dashboard Requirement hints'!#REF!,CCDATA[[#This Row],[Date]]&lt;'Dashboard Requirement hints'!#REF!+7)</f>
        <v>#REF!</v>
      </c>
      <c r="K1155" s="1" t="b">
        <f>AND(CCDATA[[#This Row],[Date]]&gt;'Dashboard Requirement hints'!$I$11,CCDATA[[#This Row],[Date]]&lt;'Dashboard Requirement hints'!$I$11+7)</f>
        <v>0</v>
      </c>
    </row>
    <row r="1156" spans="1:11" x14ac:dyDescent="0.25">
      <c r="A1156" s="7" t="s">
        <v>620</v>
      </c>
      <c r="B1156" s="4">
        <v>42380.53</v>
      </c>
      <c r="C1156" s="5" t="s">
        <v>1793</v>
      </c>
      <c r="D1156" s="2" t="s">
        <v>1781</v>
      </c>
      <c r="E1156" s="2" t="s">
        <v>1784</v>
      </c>
      <c r="F1156" s="2" t="s">
        <v>1784</v>
      </c>
      <c r="G1156" s="2">
        <v>15</v>
      </c>
      <c r="H1156" s="6">
        <v>5.1865332352474204E-4</v>
      </c>
      <c r="I1156" s="3">
        <v>5</v>
      </c>
      <c r="J1156" s="11" t="e">
        <f>AND(CCDATA[[#This Row],[Date]]&gt;='Dashboard Requirement hints'!#REF!,CCDATA[[#This Row],[Date]]&lt;'Dashboard Requirement hints'!#REF!+7)</f>
        <v>#REF!</v>
      </c>
      <c r="K1156" s="1" t="b">
        <f>AND(CCDATA[[#This Row],[Date]]&gt;'Dashboard Requirement hints'!$I$11,CCDATA[[#This Row],[Date]]&lt;'Dashboard Requirement hints'!$I$11+7)</f>
        <v>0</v>
      </c>
    </row>
    <row r="1157" spans="1:11" x14ac:dyDescent="0.25">
      <c r="A1157" s="7" t="s">
        <v>621</v>
      </c>
      <c r="B1157" s="4">
        <v>42380.53</v>
      </c>
      <c r="C1157" s="5" t="s">
        <v>1792</v>
      </c>
      <c r="D1157" s="2" t="s">
        <v>1781</v>
      </c>
      <c r="E1157" s="2" t="s">
        <v>1784</v>
      </c>
      <c r="F1157" s="2" t="s">
        <v>1784</v>
      </c>
      <c r="G1157" s="2">
        <v>42</v>
      </c>
      <c r="H1157" s="6">
        <v>4.2613344717991886E-3</v>
      </c>
      <c r="I1157" s="3">
        <v>2</v>
      </c>
      <c r="J1157" s="11" t="e">
        <f>AND(CCDATA[[#This Row],[Date]]&gt;='Dashboard Requirement hints'!#REF!,CCDATA[[#This Row],[Date]]&lt;'Dashboard Requirement hints'!#REF!+7)</f>
        <v>#REF!</v>
      </c>
      <c r="K1157" s="1" t="b">
        <f>AND(CCDATA[[#This Row],[Date]]&gt;'Dashboard Requirement hints'!$I$11,CCDATA[[#This Row],[Date]]&lt;'Dashboard Requirement hints'!$I$11+7)</f>
        <v>0</v>
      </c>
    </row>
    <row r="1158" spans="1:11" x14ac:dyDescent="0.25">
      <c r="A1158" s="7" t="s">
        <v>622</v>
      </c>
      <c r="B1158" s="4">
        <v>42380.53</v>
      </c>
      <c r="C1158" s="5" t="s">
        <v>1793</v>
      </c>
      <c r="D1158" s="2" t="s">
        <v>1779</v>
      </c>
      <c r="E1158" s="2" t="s">
        <v>1785</v>
      </c>
      <c r="F1158" s="2" t="s">
        <v>1785</v>
      </c>
      <c r="G1158" s="2" t="s">
        <v>1786</v>
      </c>
      <c r="H1158" s="6" t="s">
        <v>1786</v>
      </c>
      <c r="I1158" s="3" t="s">
        <v>1786</v>
      </c>
      <c r="J1158" s="11" t="e">
        <f>AND(CCDATA[[#This Row],[Date]]&gt;='Dashboard Requirement hints'!#REF!,CCDATA[[#This Row],[Date]]&lt;'Dashboard Requirement hints'!#REF!+7)</f>
        <v>#REF!</v>
      </c>
      <c r="K1158" s="1" t="b">
        <f>AND(CCDATA[[#This Row],[Date]]&gt;'Dashboard Requirement hints'!$I$11,CCDATA[[#This Row],[Date]]&lt;'Dashboard Requirement hints'!$I$11+7)</f>
        <v>0</v>
      </c>
    </row>
    <row r="1159" spans="1:11" x14ac:dyDescent="0.25">
      <c r="A1159" s="7" t="s">
        <v>623</v>
      </c>
      <c r="B1159" s="4">
        <v>42380.53</v>
      </c>
      <c r="C1159" s="5" t="s">
        <v>1788</v>
      </c>
      <c r="D1159" s="2" t="s">
        <v>1779</v>
      </c>
      <c r="E1159" s="2" t="s">
        <v>1784</v>
      </c>
      <c r="F1159" s="2" t="s">
        <v>1784</v>
      </c>
      <c r="G1159" s="2">
        <v>32</v>
      </c>
      <c r="H1159" s="6">
        <v>3.9478985023577622E-3</v>
      </c>
      <c r="I1159" s="3">
        <v>3</v>
      </c>
      <c r="J1159" s="11" t="e">
        <f>AND(CCDATA[[#This Row],[Date]]&gt;='Dashboard Requirement hints'!#REF!,CCDATA[[#This Row],[Date]]&lt;'Dashboard Requirement hints'!#REF!+7)</f>
        <v>#REF!</v>
      </c>
      <c r="K1159" s="1" t="b">
        <f>AND(CCDATA[[#This Row],[Date]]&gt;'Dashboard Requirement hints'!$I$11,CCDATA[[#This Row],[Date]]&lt;'Dashboard Requirement hints'!$I$11+7)</f>
        <v>0</v>
      </c>
    </row>
    <row r="1160" spans="1:11" x14ac:dyDescent="0.25">
      <c r="A1160" s="7" t="s">
        <v>618</v>
      </c>
      <c r="B1160" s="4">
        <v>42380.517</v>
      </c>
      <c r="C1160" s="5" t="s">
        <v>1791</v>
      </c>
      <c r="D1160" s="2" t="s">
        <v>1783</v>
      </c>
      <c r="E1160" s="2" t="s">
        <v>1784</v>
      </c>
      <c r="F1160" s="2" t="s">
        <v>1784</v>
      </c>
      <c r="G1160" s="2">
        <v>82</v>
      </c>
      <c r="H1160" s="6">
        <v>4.7558707828832692E-3</v>
      </c>
      <c r="I1160" s="3">
        <v>3</v>
      </c>
      <c r="J1160" s="11" t="e">
        <f>AND(CCDATA[[#This Row],[Date]]&gt;='Dashboard Requirement hints'!#REF!,CCDATA[[#This Row],[Date]]&lt;'Dashboard Requirement hints'!#REF!+7)</f>
        <v>#REF!</v>
      </c>
      <c r="K1160" s="1" t="b">
        <f>AND(CCDATA[[#This Row],[Date]]&gt;'Dashboard Requirement hints'!$I$11,CCDATA[[#This Row],[Date]]&lt;'Dashboard Requirement hints'!$I$11+7)</f>
        <v>0</v>
      </c>
    </row>
    <row r="1161" spans="1:11" x14ac:dyDescent="0.25">
      <c r="A1161" s="7" t="s">
        <v>619</v>
      </c>
      <c r="B1161" s="4">
        <v>42380.517</v>
      </c>
      <c r="C1161" s="5" t="s">
        <v>1790</v>
      </c>
      <c r="D1161" s="2" t="s">
        <v>1782</v>
      </c>
      <c r="E1161" s="2" t="s">
        <v>1784</v>
      </c>
      <c r="F1161" s="2" t="s">
        <v>1784</v>
      </c>
      <c r="G1161" s="2">
        <v>13</v>
      </c>
      <c r="H1161" s="6">
        <v>1.4915038403047075E-3</v>
      </c>
      <c r="I1161" s="3">
        <v>5</v>
      </c>
      <c r="J1161" s="11" t="e">
        <f>AND(CCDATA[[#This Row],[Date]]&gt;='Dashboard Requirement hints'!#REF!,CCDATA[[#This Row],[Date]]&lt;'Dashboard Requirement hints'!#REF!+7)</f>
        <v>#REF!</v>
      </c>
      <c r="K1161" s="1" t="b">
        <f>AND(CCDATA[[#This Row],[Date]]&gt;'Dashboard Requirement hints'!$I$11,CCDATA[[#This Row],[Date]]&lt;'Dashboard Requirement hints'!$I$11+7)</f>
        <v>0</v>
      </c>
    </row>
    <row r="1162" spans="1:11" x14ac:dyDescent="0.25">
      <c r="A1162" s="7" t="s">
        <v>616</v>
      </c>
      <c r="B1162" s="4">
        <v>42380.514000000003</v>
      </c>
      <c r="C1162" s="5" t="s">
        <v>1794</v>
      </c>
      <c r="D1162" s="2" t="s">
        <v>1779</v>
      </c>
      <c r="E1162" s="2" t="s">
        <v>1784</v>
      </c>
      <c r="F1162" s="2" t="s">
        <v>1784</v>
      </c>
      <c r="G1162" s="2">
        <v>16</v>
      </c>
      <c r="H1162" s="6">
        <v>4.4188543125662826E-3</v>
      </c>
      <c r="I1162" s="3">
        <v>4</v>
      </c>
      <c r="J1162" s="11" t="e">
        <f>AND(CCDATA[[#This Row],[Date]]&gt;='Dashboard Requirement hints'!#REF!,CCDATA[[#This Row],[Date]]&lt;'Dashboard Requirement hints'!#REF!+7)</f>
        <v>#REF!</v>
      </c>
      <c r="K1162" s="1" t="b">
        <f>AND(CCDATA[[#This Row],[Date]]&gt;'Dashboard Requirement hints'!$I$11,CCDATA[[#This Row],[Date]]&lt;'Dashboard Requirement hints'!$I$11+7)</f>
        <v>0</v>
      </c>
    </row>
    <row r="1163" spans="1:11" x14ac:dyDescent="0.25">
      <c r="A1163" s="7" t="s">
        <v>617</v>
      </c>
      <c r="B1163" s="4">
        <v>42380.514000000003</v>
      </c>
      <c r="C1163" s="5" t="s">
        <v>1788</v>
      </c>
      <c r="D1163" s="2" t="s">
        <v>1781</v>
      </c>
      <c r="E1163" s="2" t="s">
        <v>1784</v>
      </c>
      <c r="F1163" s="2" t="s">
        <v>1784</v>
      </c>
      <c r="G1163" s="2">
        <v>64</v>
      </c>
      <c r="H1163" s="6">
        <v>1.855594563676087E-3</v>
      </c>
      <c r="I1163" s="3">
        <v>4</v>
      </c>
      <c r="J1163" s="11" t="e">
        <f>AND(CCDATA[[#This Row],[Date]]&gt;='Dashboard Requirement hints'!#REF!,CCDATA[[#This Row],[Date]]&lt;'Dashboard Requirement hints'!#REF!+7)</f>
        <v>#REF!</v>
      </c>
      <c r="K1163" s="1" t="b">
        <f>AND(CCDATA[[#This Row],[Date]]&gt;'Dashboard Requirement hints'!$I$11,CCDATA[[#This Row],[Date]]&lt;'Dashboard Requirement hints'!$I$11+7)</f>
        <v>0</v>
      </c>
    </row>
    <row r="1164" spans="1:11" x14ac:dyDescent="0.25">
      <c r="A1164" s="7" t="s">
        <v>614</v>
      </c>
      <c r="B1164" s="4">
        <v>42380.506999999998</v>
      </c>
      <c r="C1164" s="5" t="s">
        <v>1793</v>
      </c>
      <c r="D1164" s="2" t="s">
        <v>1782</v>
      </c>
      <c r="E1164" s="2" t="s">
        <v>1784</v>
      </c>
      <c r="F1164" s="2" t="s">
        <v>1784</v>
      </c>
      <c r="G1164" s="2">
        <v>105</v>
      </c>
      <c r="H1164" s="6">
        <v>4.6077326141269878E-3</v>
      </c>
      <c r="I1164" s="3">
        <v>1</v>
      </c>
      <c r="J1164" s="11" t="e">
        <f>AND(CCDATA[[#This Row],[Date]]&gt;='Dashboard Requirement hints'!#REF!,CCDATA[[#This Row],[Date]]&lt;'Dashboard Requirement hints'!#REF!+7)</f>
        <v>#REF!</v>
      </c>
      <c r="K1164" s="1" t="b">
        <f>AND(CCDATA[[#This Row],[Date]]&gt;'Dashboard Requirement hints'!$I$11,CCDATA[[#This Row],[Date]]&lt;'Dashboard Requirement hints'!$I$11+7)</f>
        <v>0</v>
      </c>
    </row>
    <row r="1165" spans="1:11" x14ac:dyDescent="0.25">
      <c r="A1165" s="7" t="s">
        <v>615</v>
      </c>
      <c r="B1165" s="4">
        <v>42380.506999999998</v>
      </c>
      <c r="C1165" s="5" t="s">
        <v>1794</v>
      </c>
      <c r="D1165" s="2" t="s">
        <v>1779</v>
      </c>
      <c r="E1165" s="2" t="s">
        <v>1784</v>
      </c>
      <c r="F1165" s="2" t="s">
        <v>1784</v>
      </c>
      <c r="G1165" s="2">
        <v>25</v>
      </c>
      <c r="H1165" s="6">
        <v>6.1143266421309053E-4</v>
      </c>
      <c r="I1165" s="3">
        <v>3</v>
      </c>
      <c r="J1165" s="11" t="e">
        <f>AND(CCDATA[[#This Row],[Date]]&gt;='Dashboard Requirement hints'!#REF!,CCDATA[[#This Row],[Date]]&lt;'Dashboard Requirement hints'!#REF!+7)</f>
        <v>#REF!</v>
      </c>
      <c r="K1165" s="1" t="b">
        <f>AND(CCDATA[[#This Row],[Date]]&gt;'Dashboard Requirement hints'!$I$11,CCDATA[[#This Row],[Date]]&lt;'Dashboard Requirement hints'!$I$11+7)</f>
        <v>0</v>
      </c>
    </row>
    <row r="1166" spans="1:11" x14ac:dyDescent="0.25">
      <c r="A1166" s="7" t="s">
        <v>612</v>
      </c>
      <c r="B1166" s="4">
        <v>42380.491000000002</v>
      </c>
      <c r="C1166" s="5" t="s">
        <v>1791</v>
      </c>
      <c r="D1166" s="2" t="s">
        <v>1782</v>
      </c>
      <c r="E1166" s="2" t="s">
        <v>1784</v>
      </c>
      <c r="F1166" s="2" t="s">
        <v>1784</v>
      </c>
      <c r="G1166" s="2">
        <v>116</v>
      </c>
      <c r="H1166" s="6">
        <v>2.7327651086358875E-3</v>
      </c>
      <c r="I1166" s="3">
        <v>3</v>
      </c>
      <c r="J1166" s="11" t="e">
        <f>AND(CCDATA[[#This Row],[Date]]&gt;='Dashboard Requirement hints'!#REF!,CCDATA[[#This Row],[Date]]&lt;'Dashboard Requirement hints'!#REF!+7)</f>
        <v>#REF!</v>
      </c>
      <c r="K1166" s="1" t="b">
        <f>AND(CCDATA[[#This Row],[Date]]&gt;'Dashboard Requirement hints'!$I$11,CCDATA[[#This Row],[Date]]&lt;'Dashboard Requirement hints'!$I$11+7)</f>
        <v>0</v>
      </c>
    </row>
    <row r="1167" spans="1:11" x14ac:dyDescent="0.25">
      <c r="A1167" s="7" t="s">
        <v>613</v>
      </c>
      <c r="B1167" s="4">
        <v>42380.491000000002</v>
      </c>
      <c r="C1167" s="5" t="s">
        <v>1790</v>
      </c>
      <c r="D1167" s="2" t="s">
        <v>1779</v>
      </c>
      <c r="E1167" s="2" t="s">
        <v>1784</v>
      </c>
      <c r="F1167" s="2" t="s">
        <v>1784</v>
      </c>
      <c r="G1167" s="2">
        <v>20</v>
      </c>
      <c r="H1167" s="6">
        <v>3.8026031831354208E-4</v>
      </c>
      <c r="I1167" s="3">
        <v>3</v>
      </c>
      <c r="J1167" s="11" t="e">
        <f>AND(CCDATA[[#This Row],[Date]]&gt;='Dashboard Requirement hints'!#REF!,CCDATA[[#This Row],[Date]]&lt;'Dashboard Requirement hints'!#REF!+7)</f>
        <v>#REF!</v>
      </c>
      <c r="K1167" s="1" t="b">
        <f>AND(CCDATA[[#This Row],[Date]]&gt;'Dashboard Requirement hints'!$I$11,CCDATA[[#This Row],[Date]]&lt;'Dashboard Requirement hints'!$I$11+7)</f>
        <v>0</v>
      </c>
    </row>
    <row r="1168" spans="1:11" x14ac:dyDescent="0.25">
      <c r="A1168" s="7" t="s">
        <v>610</v>
      </c>
      <c r="B1168" s="4">
        <v>42380.483999999997</v>
      </c>
      <c r="C1168" s="5" t="s">
        <v>1789</v>
      </c>
      <c r="D1168" s="2" t="s">
        <v>1780</v>
      </c>
      <c r="E1168" s="2" t="s">
        <v>1784</v>
      </c>
      <c r="F1168" s="2" t="s">
        <v>1784</v>
      </c>
      <c r="G1168" s="2">
        <v>34</v>
      </c>
      <c r="H1168" s="6">
        <v>3.1388971062165324E-3</v>
      </c>
      <c r="I1168" s="3">
        <v>3</v>
      </c>
      <c r="J1168" s="11" t="e">
        <f>AND(CCDATA[[#This Row],[Date]]&gt;='Dashboard Requirement hints'!#REF!,CCDATA[[#This Row],[Date]]&lt;'Dashboard Requirement hints'!#REF!+7)</f>
        <v>#REF!</v>
      </c>
      <c r="K1168" s="1" t="b">
        <f>AND(CCDATA[[#This Row],[Date]]&gt;'Dashboard Requirement hints'!$I$11,CCDATA[[#This Row],[Date]]&lt;'Dashboard Requirement hints'!$I$11+7)</f>
        <v>0</v>
      </c>
    </row>
    <row r="1169" spans="1:11" x14ac:dyDescent="0.25">
      <c r="A1169" s="7" t="s">
        <v>611</v>
      </c>
      <c r="B1169" s="4">
        <v>42380.483999999997</v>
      </c>
      <c r="C1169" s="5" t="s">
        <v>1791</v>
      </c>
      <c r="D1169" s="2" t="s">
        <v>1779</v>
      </c>
      <c r="E1169" s="2" t="s">
        <v>1785</v>
      </c>
      <c r="F1169" s="2" t="s">
        <v>1785</v>
      </c>
      <c r="G1169" s="2" t="s">
        <v>1786</v>
      </c>
      <c r="H1169" s="6" t="s">
        <v>1786</v>
      </c>
      <c r="I1169" s="3" t="s">
        <v>1786</v>
      </c>
      <c r="J1169" s="11" t="e">
        <f>AND(CCDATA[[#This Row],[Date]]&gt;='Dashboard Requirement hints'!#REF!,CCDATA[[#This Row],[Date]]&lt;'Dashboard Requirement hints'!#REF!+7)</f>
        <v>#REF!</v>
      </c>
      <c r="K1169" s="1" t="b">
        <f>AND(CCDATA[[#This Row],[Date]]&gt;'Dashboard Requirement hints'!$I$11,CCDATA[[#This Row],[Date]]&lt;'Dashboard Requirement hints'!$I$11+7)</f>
        <v>0</v>
      </c>
    </row>
    <row r="1170" spans="1:11" x14ac:dyDescent="0.25">
      <c r="A1170" s="7" t="s">
        <v>608</v>
      </c>
      <c r="B1170" s="4">
        <v>42380.478999999999</v>
      </c>
      <c r="C1170" s="5" t="s">
        <v>1791</v>
      </c>
      <c r="D1170" s="2" t="s">
        <v>1783</v>
      </c>
      <c r="E1170" s="2" t="s">
        <v>1785</v>
      </c>
      <c r="F1170" s="2" t="s">
        <v>1785</v>
      </c>
      <c r="G1170" s="2" t="s">
        <v>1786</v>
      </c>
      <c r="H1170" s="6" t="s">
        <v>1786</v>
      </c>
      <c r="I1170" s="3" t="s">
        <v>1786</v>
      </c>
      <c r="J1170" s="11" t="e">
        <f>AND(CCDATA[[#This Row],[Date]]&gt;='Dashboard Requirement hints'!#REF!,CCDATA[[#This Row],[Date]]&lt;'Dashboard Requirement hints'!#REF!+7)</f>
        <v>#REF!</v>
      </c>
      <c r="K1170" s="1" t="b">
        <f>AND(CCDATA[[#This Row],[Date]]&gt;'Dashboard Requirement hints'!$I$11,CCDATA[[#This Row],[Date]]&lt;'Dashboard Requirement hints'!$I$11+7)</f>
        <v>0</v>
      </c>
    </row>
    <row r="1171" spans="1:11" x14ac:dyDescent="0.25">
      <c r="A1171" s="7" t="s">
        <v>609</v>
      </c>
      <c r="B1171" s="4">
        <v>42380.478999999999</v>
      </c>
      <c r="C1171" s="5" t="s">
        <v>1789</v>
      </c>
      <c r="D1171" s="2" t="s">
        <v>1780</v>
      </c>
      <c r="E1171" s="2" t="s">
        <v>1784</v>
      </c>
      <c r="F1171" s="2" t="s">
        <v>1785</v>
      </c>
      <c r="G1171" s="2">
        <v>75</v>
      </c>
      <c r="H1171" s="6">
        <v>2.4630221233720908E-3</v>
      </c>
      <c r="I1171" s="3">
        <v>4</v>
      </c>
      <c r="J1171" s="11" t="e">
        <f>AND(CCDATA[[#This Row],[Date]]&gt;='Dashboard Requirement hints'!#REF!,CCDATA[[#This Row],[Date]]&lt;'Dashboard Requirement hints'!#REF!+7)</f>
        <v>#REF!</v>
      </c>
      <c r="K1171" s="1" t="b">
        <f>AND(CCDATA[[#This Row],[Date]]&gt;'Dashboard Requirement hints'!$I$11,CCDATA[[#This Row],[Date]]&lt;'Dashboard Requirement hints'!$I$11+7)</f>
        <v>0</v>
      </c>
    </row>
    <row r="1172" spans="1:11" x14ac:dyDescent="0.25">
      <c r="A1172" s="7" t="s">
        <v>606</v>
      </c>
      <c r="B1172" s="4">
        <v>42380.478000000003</v>
      </c>
      <c r="C1172" s="5" t="s">
        <v>1792</v>
      </c>
      <c r="D1172" s="2" t="s">
        <v>1781</v>
      </c>
      <c r="E1172" s="2" t="s">
        <v>1784</v>
      </c>
      <c r="F1172" s="2" t="s">
        <v>1784</v>
      </c>
      <c r="G1172" s="2">
        <v>79</v>
      </c>
      <c r="H1172" s="6">
        <v>3.7492507495083616E-3</v>
      </c>
      <c r="I1172" s="3">
        <v>3</v>
      </c>
      <c r="J1172" s="11" t="e">
        <f>AND(CCDATA[[#This Row],[Date]]&gt;='Dashboard Requirement hints'!#REF!,CCDATA[[#This Row],[Date]]&lt;'Dashboard Requirement hints'!#REF!+7)</f>
        <v>#REF!</v>
      </c>
      <c r="K1172" s="1" t="b">
        <f>AND(CCDATA[[#This Row],[Date]]&gt;'Dashboard Requirement hints'!$I$11,CCDATA[[#This Row],[Date]]&lt;'Dashboard Requirement hints'!$I$11+7)</f>
        <v>0</v>
      </c>
    </row>
    <row r="1173" spans="1:11" x14ac:dyDescent="0.25">
      <c r="A1173" s="7" t="s">
        <v>607</v>
      </c>
      <c r="B1173" s="4">
        <v>42380.478000000003</v>
      </c>
      <c r="C1173" s="5" t="s">
        <v>1790</v>
      </c>
      <c r="D1173" s="2" t="s">
        <v>1781</v>
      </c>
      <c r="E1173" s="2" t="s">
        <v>1784</v>
      </c>
      <c r="F1173" s="2" t="s">
        <v>1784</v>
      </c>
      <c r="G1173" s="2">
        <v>124</v>
      </c>
      <c r="H1173" s="6">
        <v>2.7579633876445458E-3</v>
      </c>
      <c r="I1173" s="3">
        <v>5</v>
      </c>
      <c r="J1173" s="11" t="e">
        <f>AND(CCDATA[[#This Row],[Date]]&gt;='Dashboard Requirement hints'!#REF!,CCDATA[[#This Row],[Date]]&lt;'Dashboard Requirement hints'!#REF!+7)</f>
        <v>#REF!</v>
      </c>
      <c r="K1173" s="1" t="b">
        <f>AND(CCDATA[[#This Row],[Date]]&gt;'Dashboard Requirement hints'!$I$11,CCDATA[[#This Row],[Date]]&lt;'Dashboard Requirement hints'!$I$11+7)</f>
        <v>0</v>
      </c>
    </row>
    <row r="1174" spans="1:11" x14ac:dyDescent="0.25">
      <c r="A1174" s="7" t="s">
        <v>604</v>
      </c>
      <c r="B1174" s="4">
        <v>42380.462</v>
      </c>
      <c r="C1174" s="5" t="s">
        <v>1788</v>
      </c>
      <c r="D1174" s="2" t="s">
        <v>1783</v>
      </c>
      <c r="E1174" s="2" t="s">
        <v>1785</v>
      </c>
      <c r="F1174" s="2" t="s">
        <v>1785</v>
      </c>
      <c r="G1174" s="2" t="s">
        <v>1786</v>
      </c>
      <c r="H1174" s="6" t="s">
        <v>1786</v>
      </c>
      <c r="I1174" s="3" t="s">
        <v>1786</v>
      </c>
      <c r="J1174" s="11" t="e">
        <f>AND(CCDATA[[#This Row],[Date]]&gt;='Dashboard Requirement hints'!#REF!,CCDATA[[#This Row],[Date]]&lt;'Dashboard Requirement hints'!#REF!+7)</f>
        <v>#REF!</v>
      </c>
      <c r="K1174" s="1" t="b">
        <f>AND(CCDATA[[#This Row],[Date]]&gt;'Dashboard Requirement hints'!$I$11,CCDATA[[#This Row],[Date]]&lt;'Dashboard Requirement hints'!$I$11+7)</f>
        <v>0</v>
      </c>
    </row>
    <row r="1175" spans="1:11" x14ac:dyDescent="0.25">
      <c r="A1175" s="7" t="s">
        <v>605</v>
      </c>
      <c r="B1175" s="4">
        <v>42380.462</v>
      </c>
      <c r="C1175" s="5" t="s">
        <v>1789</v>
      </c>
      <c r="D1175" s="2" t="s">
        <v>1781</v>
      </c>
      <c r="E1175" s="2" t="s">
        <v>1784</v>
      </c>
      <c r="F1175" s="2" t="s">
        <v>1784</v>
      </c>
      <c r="G1175" s="2">
        <v>73</v>
      </c>
      <c r="H1175" s="6">
        <v>5.1962153753795084E-4</v>
      </c>
      <c r="I1175" s="3">
        <v>3</v>
      </c>
      <c r="J1175" s="11" t="e">
        <f>AND(CCDATA[[#This Row],[Date]]&gt;='Dashboard Requirement hints'!#REF!,CCDATA[[#This Row],[Date]]&lt;'Dashboard Requirement hints'!#REF!+7)</f>
        <v>#REF!</v>
      </c>
      <c r="K1175" s="1" t="b">
        <f>AND(CCDATA[[#This Row],[Date]]&gt;'Dashboard Requirement hints'!$I$11,CCDATA[[#This Row],[Date]]&lt;'Dashboard Requirement hints'!$I$11+7)</f>
        <v>0</v>
      </c>
    </row>
    <row r="1176" spans="1:11" x14ac:dyDescent="0.25">
      <c r="A1176" s="7" t="s">
        <v>602</v>
      </c>
      <c r="B1176" s="4">
        <v>42380.438999999998</v>
      </c>
      <c r="C1176" s="5" t="s">
        <v>1792</v>
      </c>
      <c r="D1176" s="2" t="s">
        <v>1781</v>
      </c>
      <c r="E1176" s="2" t="s">
        <v>1784</v>
      </c>
      <c r="F1176" s="2" t="s">
        <v>1784</v>
      </c>
      <c r="G1176" s="2">
        <v>84</v>
      </c>
      <c r="H1176" s="6">
        <v>3.2993425108826069E-3</v>
      </c>
      <c r="I1176" s="3">
        <v>3</v>
      </c>
      <c r="J1176" s="11" t="e">
        <f>AND(CCDATA[[#This Row],[Date]]&gt;='Dashboard Requirement hints'!#REF!,CCDATA[[#This Row],[Date]]&lt;'Dashboard Requirement hints'!#REF!+7)</f>
        <v>#REF!</v>
      </c>
      <c r="K1176" s="1" t="b">
        <f>AND(CCDATA[[#This Row],[Date]]&gt;'Dashboard Requirement hints'!$I$11,CCDATA[[#This Row],[Date]]&lt;'Dashboard Requirement hints'!$I$11+7)</f>
        <v>0</v>
      </c>
    </row>
    <row r="1177" spans="1:11" x14ac:dyDescent="0.25">
      <c r="A1177" s="7" t="s">
        <v>603</v>
      </c>
      <c r="B1177" s="4">
        <v>42380.438999999998</v>
      </c>
      <c r="C1177" s="5" t="s">
        <v>1788</v>
      </c>
      <c r="D1177" s="2" t="s">
        <v>1780</v>
      </c>
      <c r="E1177" s="2" t="s">
        <v>1784</v>
      </c>
      <c r="F1177" s="2" t="s">
        <v>1784</v>
      </c>
      <c r="G1177" s="2">
        <v>50</v>
      </c>
      <c r="H1177" s="6">
        <v>4.2348386720521304E-3</v>
      </c>
      <c r="I1177" s="3">
        <v>4</v>
      </c>
      <c r="J1177" s="11" t="e">
        <f>AND(CCDATA[[#This Row],[Date]]&gt;='Dashboard Requirement hints'!#REF!,CCDATA[[#This Row],[Date]]&lt;'Dashboard Requirement hints'!#REF!+7)</f>
        <v>#REF!</v>
      </c>
      <c r="K1177" s="1" t="b">
        <f>AND(CCDATA[[#This Row],[Date]]&gt;'Dashboard Requirement hints'!$I$11,CCDATA[[#This Row],[Date]]&lt;'Dashboard Requirement hints'!$I$11+7)</f>
        <v>0</v>
      </c>
    </row>
    <row r="1178" spans="1:11" x14ac:dyDescent="0.25">
      <c r="A1178" s="7" t="s">
        <v>600</v>
      </c>
      <c r="B1178" s="4">
        <v>42380.434999999998</v>
      </c>
      <c r="C1178" s="5" t="s">
        <v>1788</v>
      </c>
      <c r="D1178" s="2" t="s">
        <v>1779</v>
      </c>
      <c r="E1178" s="2" t="s">
        <v>1784</v>
      </c>
      <c r="F1178" s="2" t="s">
        <v>1784</v>
      </c>
      <c r="G1178" s="2">
        <v>77</v>
      </c>
      <c r="H1178" s="6">
        <v>3.8979862700119113E-3</v>
      </c>
      <c r="I1178" s="3">
        <v>3</v>
      </c>
      <c r="J1178" s="11" t="e">
        <f>AND(CCDATA[[#This Row],[Date]]&gt;='Dashboard Requirement hints'!#REF!,CCDATA[[#This Row],[Date]]&lt;'Dashboard Requirement hints'!#REF!+7)</f>
        <v>#REF!</v>
      </c>
      <c r="K1178" s="1" t="b">
        <f>AND(CCDATA[[#This Row],[Date]]&gt;'Dashboard Requirement hints'!$I$11,CCDATA[[#This Row],[Date]]&lt;'Dashboard Requirement hints'!$I$11+7)</f>
        <v>0</v>
      </c>
    </row>
    <row r="1179" spans="1:11" x14ac:dyDescent="0.25">
      <c r="A1179" s="7" t="s">
        <v>601</v>
      </c>
      <c r="B1179" s="4">
        <v>42380.434999999998</v>
      </c>
      <c r="C1179" s="5" t="s">
        <v>1787</v>
      </c>
      <c r="D1179" s="2" t="s">
        <v>1782</v>
      </c>
      <c r="E1179" s="2" t="s">
        <v>1784</v>
      </c>
      <c r="F1179" s="2" t="s">
        <v>1784</v>
      </c>
      <c r="G1179" s="2">
        <v>82</v>
      </c>
      <c r="H1179" s="6">
        <v>4.6393401262672558E-3</v>
      </c>
      <c r="I1179" s="3">
        <v>3</v>
      </c>
      <c r="J1179" s="11" t="e">
        <f>AND(CCDATA[[#This Row],[Date]]&gt;='Dashboard Requirement hints'!#REF!,CCDATA[[#This Row],[Date]]&lt;'Dashboard Requirement hints'!#REF!+7)</f>
        <v>#REF!</v>
      </c>
      <c r="K1179" s="1" t="b">
        <f>AND(CCDATA[[#This Row],[Date]]&gt;'Dashboard Requirement hints'!$I$11,CCDATA[[#This Row],[Date]]&lt;'Dashboard Requirement hints'!$I$11+7)</f>
        <v>0</v>
      </c>
    </row>
    <row r="1180" spans="1:11" x14ac:dyDescent="0.25">
      <c r="A1180" s="7" t="s">
        <v>598</v>
      </c>
      <c r="B1180" s="4">
        <v>42380.430999999997</v>
      </c>
      <c r="C1180" s="5" t="s">
        <v>1788</v>
      </c>
      <c r="D1180" s="2" t="s">
        <v>1782</v>
      </c>
      <c r="E1180" s="2" t="s">
        <v>1784</v>
      </c>
      <c r="F1180" s="2" t="s">
        <v>1784</v>
      </c>
      <c r="G1180" s="2">
        <v>106</v>
      </c>
      <c r="H1180" s="6">
        <v>2.5306884201704697E-3</v>
      </c>
      <c r="I1180" s="3">
        <v>4</v>
      </c>
      <c r="J1180" s="11" t="e">
        <f>AND(CCDATA[[#This Row],[Date]]&gt;='Dashboard Requirement hints'!#REF!,CCDATA[[#This Row],[Date]]&lt;'Dashboard Requirement hints'!#REF!+7)</f>
        <v>#REF!</v>
      </c>
      <c r="K1180" s="1" t="b">
        <f>AND(CCDATA[[#This Row],[Date]]&gt;'Dashboard Requirement hints'!$I$11,CCDATA[[#This Row],[Date]]&lt;'Dashboard Requirement hints'!$I$11+7)</f>
        <v>0</v>
      </c>
    </row>
    <row r="1181" spans="1:11" x14ac:dyDescent="0.25">
      <c r="A1181" s="7" t="s">
        <v>599</v>
      </c>
      <c r="B1181" s="4">
        <v>42380.430999999997</v>
      </c>
      <c r="C1181" s="5" t="s">
        <v>1794</v>
      </c>
      <c r="D1181" s="2" t="s">
        <v>1779</v>
      </c>
      <c r="E1181" s="2" t="s">
        <v>1784</v>
      </c>
      <c r="F1181" s="2" t="s">
        <v>1784</v>
      </c>
      <c r="G1181" s="2">
        <v>70</v>
      </c>
      <c r="H1181" s="6">
        <v>1.0087362847578869E-3</v>
      </c>
      <c r="I1181" s="3">
        <v>5</v>
      </c>
      <c r="J1181" s="11" t="e">
        <f>AND(CCDATA[[#This Row],[Date]]&gt;='Dashboard Requirement hints'!#REF!,CCDATA[[#This Row],[Date]]&lt;'Dashboard Requirement hints'!#REF!+7)</f>
        <v>#REF!</v>
      </c>
      <c r="K1181" s="1" t="b">
        <f>AND(CCDATA[[#This Row],[Date]]&gt;'Dashboard Requirement hints'!$I$11,CCDATA[[#This Row],[Date]]&lt;'Dashboard Requirement hints'!$I$11+7)</f>
        <v>0</v>
      </c>
    </row>
    <row r="1182" spans="1:11" x14ac:dyDescent="0.25">
      <c r="A1182" s="7" t="s">
        <v>596</v>
      </c>
      <c r="B1182" s="4">
        <v>42380.425999999999</v>
      </c>
      <c r="C1182" s="5" t="s">
        <v>1794</v>
      </c>
      <c r="D1182" s="2" t="s">
        <v>1779</v>
      </c>
      <c r="E1182" s="2" t="s">
        <v>1784</v>
      </c>
      <c r="F1182" s="2" t="s">
        <v>1784</v>
      </c>
      <c r="G1182" s="2">
        <v>47</v>
      </c>
      <c r="H1182" s="6">
        <v>1.7639806574597178E-3</v>
      </c>
      <c r="I1182" s="3">
        <v>3</v>
      </c>
      <c r="J1182" s="11" t="e">
        <f>AND(CCDATA[[#This Row],[Date]]&gt;='Dashboard Requirement hints'!#REF!,CCDATA[[#This Row],[Date]]&lt;'Dashboard Requirement hints'!#REF!+7)</f>
        <v>#REF!</v>
      </c>
      <c r="K1182" s="1" t="b">
        <f>AND(CCDATA[[#This Row],[Date]]&gt;'Dashboard Requirement hints'!$I$11,CCDATA[[#This Row],[Date]]&lt;'Dashboard Requirement hints'!$I$11+7)</f>
        <v>0</v>
      </c>
    </row>
    <row r="1183" spans="1:11" x14ac:dyDescent="0.25">
      <c r="A1183" s="7" t="s">
        <v>597</v>
      </c>
      <c r="B1183" s="4">
        <v>42380.425999999999</v>
      </c>
      <c r="C1183" s="5" t="s">
        <v>1790</v>
      </c>
      <c r="D1183" s="2" t="s">
        <v>1780</v>
      </c>
      <c r="E1183" s="2" t="s">
        <v>1784</v>
      </c>
      <c r="F1183" s="2" t="s">
        <v>1784</v>
      </c>
      <c r="G1183" s="2">
        <v>88</v>
      </c>
      <c r="H1183" s="6">
        <v>3.1673591797863935E-3</v>
      </c>
      <c r="I1183" s="3">
        <v>3</v>
      </c>
      <c r="J1183" s="11" t="e">
        <f>AND(CCDATA[[#This Row],[Date]]&gt;='Dashboard Requirement hints'!#REF!,CCDATA[[#This Row],[Date]]&lt;'Dashboard Requirement hints'!#REF!+7)</f>
        <v>#REF!</v>
      </c>
      <c r="K1183" s="1" t="b">
        <f>AND(CCDATA[[#This Row],[Date]]&gt;'Dashboard Requirement hints'!$I$11,CCDATA[[#This Row],[Date]]&lt;'Dashboard Requirement hints'!$I$11+7)</f>
        <v>0</v>
      </c>
    </row>
    <row r="1184" spans="1:11" x14ac:dyDescent="0.25">
      <c r="A1184" s="7" t="s">
        <v>594</v>
      </c>
      <c r="B1184" s="4">
        <v>42380.42</v>
      </c>
      <c r="C1184" s="5" t="s">
        <v>1794</v>
      </c>
      <c r="D1184" s="2" t="s">
        <v>1783</v>
      </c>
      <c r="E1184" s="2" t="s">
        <v>1784</v>
      </c>
      <c r="F1184" s="2" t="s">
        <v>1784</v>
      </c>
      <c r="G1184" s="2">
        <v>22</v>
      </c>
      <c r="H1184" s="6">
        <v>3.9554323212463308E-3</v>
      </c>
      <c r="I1184" s="3">
        <v>3</v>
      </c>
      <c r="J1184" s="11" t="e">
        <f>AND(CCDATA[[#This Row],[Date]]&gt;='Dashboard Requirement hints'!#REF!,CCDATA[[#This Row],[Date]]&lt;'Dashboard Requirement hints'!#REF!+7)</f>
        <v>#REF!</v>
      </c>
      <c r="K1184" s="1" t="b">
        <f>AND(CCDATA[[#This Row],[Date]]&gt;'Dashboard Requirement hints'!$I$11,CCDATA[[#This Row],[Date]]&lt;'Dashboard Requirement hints'!$I$11+7)</f>
        <v>0</v>
      </c>
    </row>
    <row r="1185" spans="1:11" x14ac:dyDescent="0.25">
      <c r="A1185" s="7" t="s">
        <v>595</v>
      </c>
      <c r="B1185" s="4">
        <v>42380.42</v>
      </c>
      <c r="C1185" s="5" t="s">
        <v>1791</v>
      </c>
      <c r="D1185" s="2" t="s">
        <v>1780</v>
      </c>
      <c r="E1185" s="2" t="s">
        <v>1784</v>
      </c>
      <c r="F1185" s="2" t="s">
        <v>1784</v>
      </c>
      <c r="G1185" s="2">
        <v>31</v>
      </c>
      <c r="H1185" s="6">
        <v>3.700610203437689E-3</v>
      </c>
      <c r="I1185" s="3">
        <v>3</v>
      </c>
      <c r="J1185" s="11" t="e">
        <f>AND(CCDATA[[#This Row],[Date]]&gt;='Dashboard Requirement hints'!#REF!,CCDATA[[#This Row],[Date]]&lt;'Dashboard Requirement hints'!#REF!+7)</f>
        <v>#REF!</v>
      </c>
      <c r="K1185" s="1" t="b">
        <f>AND(CCDATA[[#This Row],[Date]]&gt;'Dashboard Requirement hints'!$I$11,CCDATA[[#This Row],[Date]]&lt;'Dashboard Requirement hints'!$I$11+7)</f>
        <v>0</v>
      </c>
    </row>
    <row r="1186" spans="1:11" x14ac:dyDescent="0.25">
      <c r="A1186" s="7" t="s">
        <v>592</v>
      </c>
      <c r="B1186" s="4">
        <v>42380.409</v>
      </c>
      <c r="C1186" s="5" t="s">
        <v>1790</v>
      </c>
      <c r="D1186" s="2" t="s">
        <v>1782</v>
      </c>
      <c r="E1186" s="2" t="s">
        <v>1785</v>
      </c>
      <c r="F1186" s="2" t="s">
        <v>1785</v>
      </c>
      <c r="G1186" s="2" t="s">
        <v>1786</v>
      </c>
      <c r="H1186" s="6" t="s">
        <v>1786</v>
      </c>
      <c r="I1186" s="3" t="s">
        <v>1786</v>
      </c>
      <c r="J1186" s="11" t="e">
        <f>AND(CCDATA[[#This Row],[Date]]&gt;='Dashboard Requirement hints'!#REF!,CCDATA[[#This Row],[Date]]&lt;'Dashboard Requirement hints'!#REF!+7)</f>
        <v>#REF!</v>
      </c>
      <c r="K1186" s="1" t="b">
        <f>AND(CCDATA[[#This Row],[Date]]&gt;'Dashboard Requirement hints'!$I$11,CCDATA[[#This Row],[Date]]&lt;'Dashboard Requirement hints'!$I$11+7)</f>
        <v>0</v>
      </c>
    </row>
    <row r="1187" spans="1:11" x14ac:dyDescent="0.25">
      <c r="A1187" s="7" t="s">
        <v>593</v>
      </c>
      <c r="B1187" s="4">
        <v>42380.409</v>
      </c>
      <c r="C1187" s="5" t="s">
        <v>1787</v>
      </c>
      <c r="D1187" s="2" t="s">
        <v>1782</v>
      </c>
      <c r="E1187" s="2" t="s">
        <v>1784</v>
      </c>
      <c r="F1187" s="2" t="s">
        <v>1784</v>
      </c>
      <c r="G1187" s="2">
        <v>30</v>
      </c>
      <c r="H1187" s="6">
        <v>3.134584430394148E-3</v>
      </c>
      <c r="I1187" s="3">
        <v>3</v>
      </c>
      <c r="J1187" s="11" t="e">
        <f>AND(CCDATA[[#This Row],[Date]]&gt;='Dashboard Requirement hints'!#REF!,CCDATA[[#This Row],[Date]]&lt;'Dashboard Requirement hints'!#REF!+7)</f>
        <v>#REF!</v>
      </c>
      <c r="K1187" s="1" t="b">
        <f>AND(CCDATA[[#This Row],[Date]]&gt;'Dashboard Requirement hints'!$I$11,CCDATA[[#This Row],[Date]]&lt;'Dashboard Requirement hints'!$I$11+7)</f>
        <v>0</v>
      </c>
    </row>
    <row r="1188" spans="1:11" x14ac:dyDescent="0.25">
      <c r="A1188" s="7" t="s">
        <v>588</v>
      </c>
      <c r="B1188" s="4">
        <v>42380.402000000002</v>
      </c>
      <c r="C1188" s="5" t="s">
        <v>1794</v>
      </c>
      <c r="D1188" s="2" t="s">
        <v>1783</v>
      </c>
      <c r="E1188" s="2" t="s">
        <v>1784</v>
      </c>
      <c r="F1188" s="2" t="s">
        <v>1784</v>
      </c>
      <c r="G1188" s="2">
        <v>81</v>
      </c>
      <c r="H1188" s="6">
        <v>3.0261977227596117E-3</v>
      </c>
      <c r="I1188" s="3">
        <v>5</v>
      </c>
      <c r="J1188" s="11" t="e">
        <f>AND(CCDATA[[#This Row],[Date]]&gt;='Dashboard Requirement hints'!#REF!,CCDATA[[#This Row],[Date]]&lt;'Dashboard Requirement hints'!#REF!+7)</f>
        <v>#REF!</v>
      </c>
      <c r="K1188" s="1" t="b">
        <f>AND(CCDATA[[#This Row],[Date]]&gt;'Dashboard Requirement hints'!$I$11,CCDATA[[#This Row],[Date]]&lt;'Dashboard Requirement hints'!$I$11+7)</f>
        <v>0</v>
      </c>
    </row>
    <row r="1189" spans="1:11" x14ac:dyDescent="0.25">
      <c r="A1189" s="7" t="s">
        <v>589</v>
      </c>
      <c r="B1189" s="4">
        <v>42380.402000000002</v>
      </c>
      <c r="C1189" s="5" t="s">
        <v>1792</v>
      </c>
      <c r="D1189" s="2" t="s">
        <v>1779</v>
      </c>
      <c r="E1189" s="2" t="s">
        <v>1784</v>
      </c>
      <c r="F1189" s="2" t="s">
        <v>1784</v>
      </c>
      <c r="G1189" s="2">
        <v>116</v>
      </c>
      <c r="H1189" s="6">
        <v>1.498431331034759E-3</v>
      </c>
      <c r="I1189" s="3">
        <v>4</v>
      </c>
      <c r="J1189" s="11" t="e">
        <f>AND(CCDATA[[#This Row],[Date]]&gt;='Dashboard Requirement hints'!#REF!,CCDATA[[#This Row],[Date]]&lt;'Dashboard Requirement hints'!#REF!+7)</f>
        <v>#REF!</v>
      </c>
      <c r="K1189" s="1" t="b">
        <f>AND(CCDATA[[#This Row],[Date]]&gt;'Dashboard Requirement hints'!$I$11,CCDATA[[#This Row],[Date]]&lt;'Dashboard Requirement hints'!$I$11+7)</f>
        <v>0</v>
      </c>
    </row>
    <row r="1190" spans="1:11" x14ac:dyDescent="0.25">
      <c r="A1190" s="7" t="s">
        <v>590</v>
      </c>
      <c r="B1190" s="4">
        <v>42380.402000000002</v>
      </c>
      <c r="C1190" s="5" t="s">
        <v>1794</v>
      </c>
      <c r="D1190" s="2" t="s">
        <v>1779</v>
      </c>
      <c r="E1190" s="2" t="s">
        <v>1785</v>
      </c>
      <c r="F1190" s="2" t="s">
        <v>1785</v>
      </c>
      <c r="G1190" s="2" t="s">
        <v>1786</v>
      </c>
      <c r="H1190" s="6" t="s">
        <v>1786</v>
      </c>
      <c r="I1190" s="3" t="s">
        <v>1786</v>
      </c>
      <c r="J1190" s="11" t="e">
        <f>AND(CCDATA[[#This Row],[Date]]&gt;='Dashboard Requirement hints'!#REF!,CCDATA[[#This Row],[Date]]&lt;'Dashboard Requirement hints'!#REF!+7)</f>
        <v>#REF!</v>
      </c>
      <c r="K1190" s="1" t="b">
        <f>AND(CCDATA[[#This Row],[Date]]&gt;'Dashboard Requirement hints'!$I$11,CCDATA[[#This Row],[Date]]&lt;'Dashboard Requirement hints'!$I$11+7)</f>
        <v>0</v>
      </c>
    </row>
    <row r="1191" spans="1:11" x14ac:dyDescent="0.25">
      <c r="A1191" s="7" t="s">
        <v>591</v>
      </c>
      <c r="B1191" s="4">
        <v>42380.402000000002</v>
      </c>
      <c r="C1191" s="5" t="s">
        <v>1787</v>
      </c>
      <c r="D1191" s="2" t="s">
        <v>1782</v>
      </c>
      <c r="E1191" s="2" t="s">
        <v>1784</v>
      </c>
      <c r="F1191" s="2" t="s">
        <v>1784</v>
      </c>
      <c r="G1191" s="2">
        <v>63</v>
      </c>
      <c r="H1191" s="6">
        <v>2.8792760762219789E-3</v>
      </c>
      <c r="I1191" s="3">
        <v>3</v>
      </c>
      <c r="J1191" s="11" t="e">
        <f>AND(CCDATA[[#This Row],[Date]]&gt;='Dashboard Requirement hints'!#REF!,CCDATA[[#This Row],[Date]]&lt;'Dashboard Requirement hints'!#REF!+7)</f>
        <v>#REF!</v>
      </c>
      <c r="K1191" s="1" t="b">
        <f>AND(CCDATA[[#This Row],[Date]]&gt;'Dashboard Requirement hints'!$I$11,CCDATA[[#This Row],[Date]]&lt;'Dashboard Requirement hints'!$I$11+7)</f>
        <v>0</v>
      </c>
    </row>
    <row r="1192" spans="1:11" x14ac:dyDescent="0.25">
      <c r="A1192" s="7" t="s">
        <v>586</v>
      </c>
      <c r="B1192" s="4">
        <v>42380.400999999998</v>
      </c>
      <c r="C1192" s="5" t="s">
        <v>1791</v>
      </c>
      <c r="D1192" s="2" t="s">
        <v>1782</v>
      </c>
      <c r="E1192" s="2" t="s">
        <v>1784</v>
      </c>
      <c r="F1192" s="2" t="s">
        <v>1784</v>
      </c>
      <c r="G1192" s="2">
        <v>84</v>
      </c>
      <c r="H1192" s="6">
        <v>1.6772729567820935E-3</v>
      </c>
      <c r="I1192" s="3">
        <v>4</v>
      </c>
      <c r="J1192" s="11" t="e">
        <f>AND(CCDATA[[#This Row],[Date]]&gt;='Dashboard Requirement hints'!#REF!,CCDATA[[#This Row],[Date]]&lt;'Dashboard Requirement hints'!#REF!+7)</f>
        <v>#REF!</v>
      </c>
      <c r="K1192" s="1" t="b">
        <f>AND(CCDATA[[#This Row],[Date]]&gt;'Dashboard Requirement hints'!$I$11,CCDATA[[#This Row],[Date]]&lt;'Dashboard Requirement hints'!$I$11+7)</f>
        <v>0</v>
      </c>
    </row>
    <row r="1193" spans="1:11" x14ac:dyDescent="0.25">
      <c r="A1193" s="7" t="s">
        <v>587</v>
      </c>
      <c r="B1193" s="4">
        <v>42380.400999999998</v>
      </c>
      <c r="C1193" s="5" t="s">
        <v>1791</v>
      </c>
      <c r="D1193" s="2" t="s">
        <v>1783</v>
      </c>
      <c r="E1193" s="2" t="s">
        <v>1785</v>
      </c>
      <c r="F1193" s="2" t="s">
        <v>1785</v>
      </c>
      <c r="G1193" s="2" t="s">
        <v>1786</v>
      </c>
      <c r="H1193" s="6" t="s">
        <v>1786</v>
      </c>
      <c r="I1193" s="3" t="s">
        <v>1786</v>
      </c>
      <c r="J1193" s="11" t="e">
        <f>AND(CCDATA[[#This Row],[Date]]&gt;='Dashboard Requirement hints'!#REF!,CCDATA[[#This Row],[Date]]&lt;'Dashboard Requirement hints'!#REF!+7)</f>
        <v>#REF!</v>
      </c>
      <c r="K1193" s="1" t="b">
        <f>AND(CCDATA[[#This Row],[Date]]&gt;'Dashboard Requirement hints'!$I$11,CCDATA[[#This Row],[Date]]&lt;'Dashboard Requirement hints'!$I$11+7)</f>
        <v>0</v>
      </c>
    </row>
    <row r="1194" spans="1:11" x14ac:dyDescent="0.25">
      <c r="A1194" s="7" t="s">
        <v>584</v>
      </c>
      <c r="B1194" s="4">
        <v>42380.396000000001</v>
      </c>
      <c r="C1194" s="5" t="s">
        <v>1788</v>
      </c>
      <c r="D1194" s="2" t="s">
        <v>1782</v>
      </c>
      <c r="E1194" s="2" t="s">
        <v>1784</v>
      </c>
      <c r="F1194" s="2" t="s">
        <v>1784</v>
      </c>
      <c r="G1194" s="2">
        <v>92</v>
      </c>
      <c r="H1194" s="6">
        <v>1.396273519826732E-3</v>
      </c>
      <c r="I1194" s="3">
        <v>3</v>
      </c>
      <c r="J1194" s="11" t="e">
        <f>AND(CCDATA[[#This Row],[Date]]&gt;='Dashboard Requirement hints'!#REF!,CCDATA[[#This Row],[Date]]&lt;'Dashboard Requirement hints'!#REF!+7)</f>
        <v>#REF!</v>
      </c>
      <c r="K1194" s="1" t="b">
        <f>AND(CCDATA[[#This Row],[Date]]&gt;'Dashboard Requirement hints'!$I$11,CCDATA[[#This Row],[Date]]&lt;'Dashboard Requirement hints'!$I$11+7)</f>
        <v>0</v>
      </c>
    </row>
    <row r="1195" spans="1:11" x14ac:dyDescent="0.25">
      <c r="A1195" s="7" t="s">
        <v>585</v>
      </c>
      <c r="B1195" s="4">
        <v>42380.396000000001</v>
      </c>
      <c r="C1195" s="5" t="s">
        <v>1789</v>
      </c>
      <c r="D1195" s="2" t="s">
        <v>1779</v>
      </c>
      <c r="E1195" s="2" t="s">
        <v>1784</v>
      </c>
      <c r="F1195" s="2" t="s">
        <v>1784</v>
      </c>
      <c r="G1195" s="2">
        <v>110</v>
      </c>
      <c r="H1195" s="6">
        <v>3.8378025326101109E-3</v>
      </c>
      <c r="I1195" s="3">
        <v>2</v>
      </c>
      <c r="J1195" s="11" t="e">
        <f>AND(CCDATA[[#This Row],[Date]]&gt;='Dashboard Requirement hints'!#REF!,CCDATA[[#This Row],[Date]]&lt;'Dashboard Requirement hints'!#REF!+7)</f>
        <v>#REF!</v>
      </c>
      <c r="K1195" s="1" t="b">
        <f>AND(CCDATA[[#This Row],[Date]]&gt;'Dashboard Requirement hints'!$I$11,CCDATA[[#This Row],[Date]]&lt;'Dashboard Requirement hints'!$I$11+7)</f>
        <v>0</v>
      </c>
    </row>
    <row r="1196" spans="1:11" x14ac:dyDescent="0.25">
      <c r="A1196" s="7" t="s">
        <v>582</v>
      </c>
      <c r="B1196" s="4">
        <v>42379.741999999998</v>
      </c>
      <c r="C1196" s="5" t="s">
        <v>1794</v>
      </c>
      <c r="D1196" s="2" t="s">
        <v>1781</v>
      </c>
      <c r="E1196" s="2" t="s">
        <v>1784</v>
      </c>
      <c r="F1196" s="2" t="s">
        <v>1784</v>
      </c>
      <c r="G1196" s="2">
        <v>47</v>
      </c>
      <c r="H1196" s="6">
        <v>6.7273170321743641E-4</v>
      </c>
      <c r="I1196" s="3">
        <v>3</v>
      </c>
      <c r="J1196" s="11" t="e">
        <f>AND(CCDATA[[#This Row],[Date]]&gt;='Dashboard Requirement hints'!#REF!,CCDATA[[#This Row],[Date]]&lt;'Dashboard Requirement hints'!#REF!+7)</f>
        <v>#REF!</v>
      </c>
      <c r="K1196" s="1" t="b">
        <f>AND(CCDATA[[#This Row],[Date]]&gt;'Dashboard Requirement hints'!$I$11,CCDATA[[#This Row],[Date]]&lt;'Dashboard Requirement hints'!$I$11+7)</f>
        <v>0</v>
      </c>
    </row>
    <row r="1197" spans="1:11" x14ac:dyDescent="0.25">
      <c r="A1197" s="7" t="s">
        <v>583</v>
      </c>
      <c r="B1197" s="4">
        <v>42379.741999999998</v>
      </c>
      <c r="C1197" s="5" t="s">
        <v>1792</v>
      </c>
      <c r="D1197" s="2" t="s">
        <v>1780</v>
      </c>
      <c r="E1197" s="2" t="s">
        <v>1784</v>
      </c>
      <c r="F1197" s="2" t="s">
        <v>1785</v>
      </c>
      <c r="G1197" s="2">
        <v>124</v>
      </c>
      <c r="H1197" s="6">
        <v>4.6975353506730905E-3</v>
      </c>
      <c r="I1197" s="3">
        <v>5</v>
      </c>
      <c r="J1197" s="11" t="e">
        <f>AND(CCDATA[[#This Row],[Date]]&gt;='Dashboard Requirement hints'!#REF!,CCDATA[[#This Row],[Date]]&lt;'Dashboard Requirement hints'!#REF!+7)</f>
        <v>#REF!</v>
      </c>
      <c r="K1197" s="1" t="b">
        <f>AND(CCDATA[[#This Row],[Date]]&gt;'Dashboard Requirement hints'!$I$11,CCDATA[[#This Row],[Date]]&lt;'Dashboard Requirement hints'!$I$11+7)</f>
        <v>0</v>
      </c>
    </row>
    <row r="1198" spans="1:11" x14ac:dyDescent="0.25">
      <c r="A1198" s="7" t="s">
        <v>580</v>
      </c>
      <c r="B1198" s="4">
        <v>42379.735999999997</v>
      </c>
      <c r="C1198" s="5" t="s">
        <v>1792</v>
      </c>
      <c r="D1198" s="2" t="s">
        <v>1779</v>
      </c>
      <c r="E1198" s="2" t="s">
        <v>1784</v>
      </c>
      <c r="F1198" s="2" t="s">
        <v>1784</v>
      </c>
      <c r="G1198" s="2">
        <v>69</v>
      </c>
      <c r="H1198" s="6">
        <v>5.4138658258171967E-4</v>
      </c>
      <c r="I1198" s="3">
        <v>3</v>
      </c>
      <c r="J1198" s="11" t="e">
        <f>AND(CCDATA[[#This Row],[Date]]&gt;='Dashboard Requirement hints'!#REF!,CCDATA[[#This Row],[Date]]&lt;'Dashboard Requirement hints'!#REF!+7)</f>
        <v>#REF!</v>
      </c>
      <c r="K1198" s="1" t="b">
        <f>AND(CCDATA[[#This Row],[Date]]&gt;'Dashboard Requirement hints'!$I$11,CCDATA[[#This Row],[Date]]&lt;'Dashboard Requirement hints'!$I$11+7)</f>
        <v>0</v>
      </c>
    </row>
    <row r="1199" spans="1:11" x14ac:dyDescent="0.25">
      <c r="A1199" s="7" t="s">
        <v>581</v>
      </c>
      <c r="B1199" s="4">
        <v>42379.735999999997</v>
      </c>
      <c r="C1199" s="5" t="s">
        <v>1793</v>
      </c>
      <c r="D1199" s="2" t="s">
        <v>1781</v>
      </c>
      <c r="E1199" s="2" t="s">
        <v>1784</v>
      </c>
      <c r="F1199" s="2" t="s">
        <v>1785</v>
      </c>
      <c r="G1199" s="2">
        <v>122</v>
      </c>
      <c r="H1199" s="6">
        <v>1.9448813781929139E-3</v>
      </c>
      <c r="I1199" s="3">
        <v>1</v>
      </c>
      <c r="J1199" s="11" t="e">
        <f>AND(CCDATA[[#This Row],[Date]]&gt;='Dashboard Requirement hints'!#REF!,CCDATA[[#This Row],[Date]]&lt;'Dashboard Requirement hints'!#REF!+7)</f>
        <v>#REF!</v>
      </c>
      <c r="K1199" s="1" t="b">
        <f>AND(CCDATA[[#This Row],[Date]]&gt;'Dashboard Requirement hints'!$I$11,CCDATA[[#This Row],[Date]]&lt;'Dashboard Requirement hints'!$I$11+7)</f>
        <v>0</v>
      </c>
    </row>
    <row r="1200" spans="1:11" x14ac:dyDescent="0.25">
      <c r="A1200" s="7" t="s">
        <v>578</v>
      </c>
      <c r="B1200" s="4">
        <v>42379.733</v>
      </c>
      <c r="C1200" s="5" t="s">
        <v>1790</v>
      </c>
      <c r="D1200" s="2" t="s">
        <v>1782</v>
      </c>
      <c r="E1200" s="2" t="s">
        <v>1784</v>
      </c>
      <c r="F1200" s="2" t="s">
        <v>1784</v>
      </c>
      <c r="G1200" s="2">
        <v>10</v>
      </c>
      <c r="H1200" s="6">
        <v>3.4510209943892966E-3</v>
      </c>
      <c r="I1200" s="3">
        <v>3</v>
      </c>
      <c r="J1200" s="11" t="e">
        <f>AND(CCDATA[[#This Row],[Date]]&gt;='Dashboard Requirement hints'!#REF!,CCDATA[[#This Row],[Date]]&lt;'Dashboard Requirement hints'!#REF!+7)</f>
        <v>#REF!</v>
      </c>
      <c r="K1200" s="1" t="b">
        <f>AND(CCDATA[[#This Row],[Date]]&gt;'Dashboard Requirement hints'!$I$11,CCDATA[[#This Row],[Date]]&lt;'Dashboard Requirement hints'!$I$11+7)</f>
        <v>0</v>
      </c>
    </row>
    <row r="1201" spans="1:11" x14ac:dyDescent="0.25">
      <c r="A1201" s="7" t="s">
        <v>579</v>
      </c>
      <c r="B1201" s="4">
        <v>42379.733</v>
      </c>
      <c r="C1201" s="5" t="s">
        <v>1792</v>
      </c>
      <c r="D1201" s="2" t="s">
        <v>1780</v>
      </c>
      <c r="E1201" s="2" t="s">
        <v>1784</v>
      </c>
      <c r="F1201" s="2" t="s">
        <v>1784</v>
      </c>
      <c r="G1201" s="2">
        <v>110</v>
      </c>
      <c r="H1201" s="6">
        <v>2.9394266022983347E-3</v>
      </c>
      <c r="I1201" s="3">
        <v>3</v>
      </c>
      <c r="J1201" s="11" t="e">
        <f>AND(CCDATA[[#This Row],[Date]]&gt;='Dashboard Requirement hints'!#REF!,CCDATA[[#This Row],[Date]]&lt;'Dashboard Requirement hints'!#REF!+7)</f>
        <v>#REF!</v>
      </c>
      <c r="K1201" s="1" t="b">
        <f>AND(CCDATA[[#This Row],[Date]]&gt;'Dashboard Requirement hints'!$I$11,CCDATA[[#This Row],[Date]]&lt;'Dashboard Requirement hints'!$I$11+7)</f>
        <v>0</v>
      </c>
    </row>
    <row r="1202" spans="1:11" x14ac:dyDescent="0.25">
      <c r="A1202" s="7" t="s">
        <v>576</v>
      </c>
      <c r="B1202" s="4">
        <v>42379.73</v>
      </c>
      <c r="C1202" s="5" t="s">
        <v>1791</v>
      </c>
      <c r="D1202" s="2" t="s">
        <v>1781</v>
      </c>
      <c r="E1202" s="2" t="s">
        <v>1784</v>
      </c>
      <c r="F1202" s="2" t="s">
        <v>1784</v>
      </c>
      <c r="G1202" s="2">
        <v>50</v>
      </c>
      <c r="H1202" s="6">
        <v>1.8592438093073831E-3</v>
      </c>
      <c r="I1202" s="3">
        <v>2</v>
      </c>
      <c r="J1202" s="11" t="e">
        <f>AND(CCDATA[[#This Row],[Date]]&gt;='Dashboard Requirement hints'!#REF!,CCDATA[[#This Row],[Date]]&lt;'Dashboard Requirement hints'!#REF!+7)</f>
        <v>#REF!</v>
      </c>
      <c r="K1202" s="1" t="b">
        <f>AND(CCDATA[[#This Row],[Date]]&gt;'Dashboard Requirement hints'!$I$11,CCDATA[[#This Row],[Date]]&lt;'Dashboard Requirement hints'!$I$11+7)</f>
        <v>0</v>
      </c>
    </row>
    <row r="1203" spans="1:11" x14ac:dyDescent="0.25">
      <c r="A1203" s="7" t="s">
        <v>577</v>
      </c>
      <c r="B1203" s="4">
        <v>42379.73</v>
      </c>
      <c r="C1203" s="5" t="s">
        <v>1788</v>
      </c>
      <c r="D1203" s="2" t="s">
        <v>1783</v>
      </c>
      <c r="E1203" s="2" t="s">
        <v>1784</v>
      </c>
      <c r="F1203" s="2" t="s">
        <v>1785</v>
      </c>
      <c r="G1203" s="2">
        <v>15</v>
      </c>
      <c r="H1203" s="6">
        <v>2.1125579086905804E-3</v>
      </c>
      <c r="I1203" s="3">
        <v>1</v>
      </c>
      <c r="J1203" s="11" t="e">
        <f>AND(CCDATA[[#This Row],[Date]]&gt;='Dashboard Requirement hints'!#REF!,CCDATA[[#This Row],[Date]]&lt;'Dashboard Requirement hints'!#REF!+7)</f>
        <v>#REF!</v>
      </c>
      <c r="K1203" s="1" t="b">
        <f>AND(CCDATA[[#This Row],[Date]]&gt;'Dashboard Requirement hints'!$I$11,CCDATA[[#This Row],[Date]]&lt;'Dashboard Requirement hints'!$I$11+7)</f>
        <v>0</v>
      </c>
    </row>
    <row r="1204" spans="1:11" x14ac:dyDescent="0.25">
      <c r="A1204" s="7" t="s">
        <v>574</v>
      </c>
      <c r="B1204" s="4">
        <v>42379.726000000002</v>
      </c>
      <c r="C1204" s="5" t="s">
        <v>1789</v>
      </c>
      <c r="D1204" s="2" t="s">
        <v>1782</v>
      </c>
      <c r="E1204" s="2" t="s">
        <v>1784</v>
      </c>
      <c r="F1204" s="2" t="s">
        <v>1784</v>
      </c>
      <c r="G1204" s="2">
        <v>79</v>
      </c>
      <c r="H1204" s="6">
        <v>1.7350329080287885E-3</v>
      </c>
      <c r="I1204" s="3">
        <v>3</v>
      </c>
      <c r="J1204" s="11" t="e">
        <f>AND(CCDATA[[#This Row],[Date]]&gt;='Dashboard Requirement hints'!#REF!,CCDATA[[#This Row],[Date]]&lt;'Dashboard Requirement hints'!#REF!+7)</f>
        <v>#REF!</v>
      </c>
      <c r="K1204" s="1" t="b">
        <f>AND(CCDATA[[#This Row],[Date]]&gt;'Dashboard Requirement hints'!$I$11,CCDATA[[#This Row],[Date]]&lt;'Dashboard Requirement hints'!$I$11+7)</f>
        <v>0</v>
      </c>
    </row>
    <row r="1205" spans="1:11" x14ac:dyDescent="0.25">
      <c r="A1205" s="7" t="s">
        <v>575</v>
      </c>
      <c r="B1205" s="4">
        <v>42379.726000000002</v>
      </c>
      <c r="C1205" s="5" t="s">
        <v>1788</v>
      </c>
      <c r="D1205" s="2" t="s">
        <v>1780</v>
      </c>
      <c r="E1205" s="2" t="s">
        <v>1784</v>
      </c>
      <c r="F1205" s="2" t="s">
        <v>1784</v>
      </c>
      <c r="G1205" s="2">
        <v>120</v>
      </c>
      <c r="H1205" s="6">
        <v>1.4904255468678291E-3</v>
      </c>
      <c r="I1205" s="3">
        <v>1</v>
      </c>
      <c r="J1205" s="11" t="e">
        <f>AND(CCDATA[[#This Row],[Date]]&gt;='Dashboard Requirement hints'!#REF!,CCDATA[[#This Row],[Date]]&lt;'Dashboard Requirement hints'!#REF!+7)</f>
        <v>#REF!</v>
      </c>
      <c r="K1205" s="1" t="b">
        <f>AND(CCDATA[[#This Row],[Date]]&gt;'Dashboard Requirement hints'!$I$11,CCDATA[[#This Row],[Date]]&lt;'Dashboard Requirement hints'!$I$11+7)</f>
        <v>0</v>
      </c>
    </row>
    <row r="1206" spans="1:11" x14ac:dyDescent="0.25">
      <c r="A1206" s="7" t="s">
        <v>572</v>
      </c>
      <c r="B1206" s="4">
        <v>42379.724999999999</v>
      </c>
      <c r="C1206" s="5" t="s">
        <v>1794</v>
      </c>
      <c r="D1206" s="2" t="s">
        <v>1779</v>
      </c>
      <c r="E1206" s="2" t="s">
        <v>1784</v>
      </c>
      <c r="F1206" s="2" t="s">
        <v>1784</v>
      </c>
      <c r="G1206" s="2">
        <v>55</v>
      </c>
      <c r="H1206" s="6">
        <v>2.9368827889537262E-3</v>
      </c>
      <c r="I1206" s="3">
        <v>4</v>
      </c>
      <c r="J1206" s="11" t="e">
        <f>AND(CCDATA[[#This Row],[Date]]&gt;='Dashboard Requirement hints'!#REF!,CCDATA[[#This Row],[Date]]&lt;'Dashboard Requirement hints'!#REF!+7)</f>
        <v>#REF!</v>
      </c>
      <c r="K1206" s="1" t="b">
        <f>AND(CCDATA[[#This Row],[Date]]&gt;'Dashboard Requirement hints'!$I$11,CCDATA[[#This Row],[Date]]&lt;'Dashboard Requirement hints'!$I$11+7)</f>
        <v>0</v>
      </c>
    </row>
    <row r="1207" spans="1:11" x14ac:dyDescent="0.25">
      <c r="A1207" s="7" t="s">
        <v>573</v>
      </c>
      <c r="B1207" s="4">
        <v>42379.724999999999</v>
      </c>
      <c r="C1207" s="5" t="s">
        <v>1791</v>
      </c>
      <c r="D1207" s="2" t="s">
        <v>1780</v>
      </c>
      <c r="E1207" s="2" t="s">
        <v>1785</v>
      </c>
      <c r="F1207" s="2" t="s">
        <v>1785</v>
      </c>
      <c r="G1207" s="2" t="s">
        <v>1786</v>
      </c>
      <c r="H1207" s="6" t="s">
        <v>1786</v>
      </c>
      <c r="I1207" s="3" t="s">
        <v>1786</v>
      </c>
      <c r="J1207" s="11" t="e">
        <f>AND(CCDATA[[#This Row],[Date]]&gt;='Dashboard Requirement hints'!#REF!,CCDATA[[#This Row],[Date]]&lt;'Dashboard Requirement hints'!#REF!+7)</f>
        <v>#REF!</v>
      </c>
      <c r="K1207" s="1" t="b">
        <f>AND(CCDATA[[#This Row],[Date]]&gt;'Dashboard Requirement hints'!$I$11,CCDATA[[#This Row],[Date]]&lt;'Dashboard Requirement hints'!$I$11+7)</f>
        <v>0</v>
      </c>
    </row>
    <row r="1208" spans="1:11" x14ac:dyDescent="0.25">
      <c r="A1208" s="7" t="s">
        <v>570</v>
      </c>
      <c r="B1208" s="4">
        <v>42379.707000000002</v>
      </c>
      <c r="C1208" s="5" t="s">
        <v>1789</v>
      </c>
      <c r="D1208" s="2" t="s">
        <v>1782</v>
      </c>
      <c r="E1208" s="2" t="s">
        <v>1784</v>
      </c>
      <c r="F1208" s="2" t="s">
        <v>1784</v>
      </c>
      <c r="G1208" s="2">
        <v>121</v>
      </c>
      <c r="H1208" s="6">
        <v>7.3924429250283924E-4</v>
      </c>
      <c r="I1208" s="3">
        <v>3</v>
      </c>
      <c r="J1208" s="11" t="e">
        <f>AND(CCDATA[[#This Row],[Date]]&gt;='Dashboard Requirement hints'!#REF!,CCDATA[[#This Row],[Date]]&lt;'Dashboard Requirement hints'!#REF!+7)</f>
        <v>#REF!</v>
      </c>
      <c r="K1208" s="1" t="b">
        <f>AND(CCDATA[[#This Row],[Date]]&gt;'Dashboard Requirement hints'!$I$11,CCDATA[[#This Row],[Date]]&lt;'Dashboard Requirement hints'!$I$11+7)</f>
        <v>0</v>
      </c>
    </row>
    <row r="1209" spans="1:11" x14ac:dyDescent="0.25">
      <c r="A1209" s="7" t="s">
        <v>571</v>
      </c>
      <c r="B1209" s="4">
        <v>42379.707000000002</v>
      </c>
      <c r="C1209" s="5" t="s">
        <v>1787</v>
      </c>
      <c r="D1209" s="2" t="s">
        <v>1780</v>
      </c>
      <c r="E1209" s="2" t="s">
        <v>1784</v>
      </c>
      <c r="F1209" s="2" t="s">
        <v>1784</v>
      </c>
      <c r="G1209" s="2">
        <v>117</v>
      </c>
      <c r="H1209" s="6">
        <v>1.9741330256361198E-3</v>
      </c>
      <c r="I1209" s="3">
        <v>4</v>
      </c>
      <c r="J1209" s="11" t="e">
        <f>AND(CCDATA[[#This Row],[Date]]&gt;='Dashboard Requirement hints'!#REF!,CCDATA[[#This Row],[Date]]&lt;'Dashboard Requirement hints'!#REF!+7)</f>
        <v>#REF!</v>
      </c>
      <c r="K1209" s="1" t="b">
        <f>AND(CCDATA[[#This Row],[Date]]&gt;'Dashboard Requirement hints'!$I$11,CCDATA[[#This Row],[Date]]&lt;'Dashboard Requirement hints'!$I$11+7)</f>
        <v>0</v>
      </c>
    </row>
    <row r="1210" spans="1:11" x14ac:dyDescent="0.25">
      <c r="A1210" s="7" t="s">
        <v>568</v>
      </c>
      <c r="B1210" s="4">
        <v>42379.696000000004</v>
      </c>
      <c r="C1210" s="5" t="s">
        <v>1794</v>
      </c>
      <c r="D1210" s="2" t="s">
        <v>1781</v>
      </c>
      <c r="E1210" s="2" t="s">
        <v>1785</v>
      </c>
      <c r="F1210" s="2" t="s">
        <v>1785</v>
      </c>
      <c r="G1210" s="2" t="s">
        <v>1786</v>
      </c>
      <c r="H1210" s="6" t="s">
        <v>1786</v>
      </c>
      <c r="I1210" s="3" t="s">
        <v>1786</v>
      </c>
      <c r="J1210" s="11" t="e">
        <f>AND(CCDATA[[#This Row],[Date]]&gt;='Dashboard Requirement hints'!#REF!,CCDATA[[#This Row],[Date]]&lt;'Dashboard Requirement hints'!#REF!+7)</f>
        <v>#REF!</v>
      </c>
      <c r="K1210" s="1" t="b">
        <f>AND(CCDATA[[#This Row],[Date]]&gt;'Dashboard Requirement hints'!$I$11,CCDATA[[#This Row],[Date]]&lt;'Dashboard Requirement hints'!$I$11+7)</f>
        <v>0</v>
      </c>
    </row>
    <row r="1211" spans="1:11" x14ac:dyDescent="0.25">
      <c r="A1211" s="7" t="s">
        <v>569</v>
      </c>
      <c r="B1211" s="4">
        <v>42379.696000000004</v>
      </c>
      <c r="C1211" s="5" t="s">
        <v>1789</v>
      </c>
      <c r="D1211" s="2" t="s">
        <v>1779</v>
      </c>
      <c r="E1211" s="2" t="s">
        <v>1784</v>
      </c>
      <c r="F1211" s="2" t="s">
        <v>1784</v>
      </c>
      <c r="G1211" s="2">
        <v>81</v>
      </c>
      <c r="H1211" s="6">
        <v>4.5822813240776568E-3</v>
      </c>
      <c r="I1211" s="3">
        <v>4</v>
      </c>
      <c r="J1211" s="11" t="e">
        <f>AND(CCDATA[[#This Row],[Date]]&gt;='Dashboard Requirement hints'!#REF!,CCDATA[[#This Row],[Date]]&lt;'Dashboard Requirement hints'!#REF!+7)</f>
        <v>#REF!</v>
      </c>
      <c r="K1211" s="1" t="b">
        <f>AND(CCDATA[[#This Row],[Date]]&gt;'Dashboard Requirement hints'!$I$11,CCDATA[[#This Row],[Date]]&lt;'Dashboard Requirement hints'!$I$11+7)</f>
        <v>0</v>
      </c>
    </row>
    <row r="1212" spans="1:11" x14ac:dyDescent="0.25">
      <c r="A1212" s="7" t="s">
        <v>564</v>
      </c>
      <c r="B1212" s="4">
        <v>42379.692999999999</v>
      </c>
      <c r="C1212" s="5" t="s">
        <v>1787</v>
      </c>
      <c r="D1212" s="2" t="s">
        <v>1779</v>
      </c>
      <c r="E1212" s="2" t="s">
        <v>1784</v>
      </c>
      <c r="F1212" s="2" t="s">
        <v>1784</v>
      </c>
      <c r="G1212" s="2">
        <v>102</v>
      </c>
      <c r="H1212" s="6">
        <v>4.4338175841713152E-4</v>
      </c>
      <c r="I1212" s="3">
        <v>5</v>
      </c>
      <c r="J1212" s="11" t="e">
        <f>AND(CCDATA[[#This Row],[Date]]&gt;='Dashboard Requirement hints'!#REF!,CCDATA[[#This Row],[Date]]&lt;'Dashboard Requirement hints'!#REF!+7)</f>
        <v>#REF!</v>
      </c>
      <c r="K1212" s="1" t="b">
        <f>AND(CCDATA[[#This Row],[Date]]&gt;'Dashboard Requirement hints'!$I$11,CCDATA[[#This Row],[Date]]&lt;'Dashboard Requirement hints'!$I$11+7)</f>
        <v>0</v>
      </c>
    </row>
    <row r="1213" spans="1:11" x14ac:dyDescent="0.25">
      <c r="A1213" s="7" t="s">
        <v>565</v>
      </c>
      <c r="B1213" s="4">
        <v>42379.692999999999</v>
      </c>
      <c r="C1213" s="5" t="s">
        <v>1787</v>
      </c>
      <c r="D1213" s="2" t="s">
        <v>1779</v>
      </c>
      <c r="E1213" s="2" t="s">
        <v>1784</v>
      </c>
      <c r="F1213" s="2" t="s">
        <v>1784</v>
      </c>
      <c r="G1213" s="2">
        <v>74</v>
      </c>
      <c r="H1213" s="6">
        <v>4.8132865747419632E-3</v>
      </c>
      <c r="I1213" s="3">
        <v>5</v>
      </c>
      <c r="J1213" s="11" t="e">
        <f>AND(CCDATA[[#This Row],[Date]]&gt;='Dashboard Requirement hints'!#REF!,CCDATA[[#This Row],[Date]]&lt;'Dashboard Requirement hints'!#REF!+7)</f>
        <v>#REF!</v>
      </c>
      <c r="K1213" s="1" t="b">
        <f>AND(CCDATA[[#This Row],[Date]]&gt;'Dashboard Requirement hints'!$I$11,CCDATA[[#This Row],[Date]]&lt;'Dashboard Requirement hints'!$I$11+7)</f>
        <v>0</v>
      </c>
    </row>
    <row r="1214" spans="1:11" x14ac:dyDescent="0.25">
      <c r="A1214" s="7" t="s">
        <v>566</v>
      </c>
      <c r="B1214" s="4">
        <v>42379.692999999999</v>
      </c>
      <c r="C1214" s="5" t="s">
        <v>1792</v>
      </c>
      <c r="D1214" s="2" t="s">
        <v>1779</v>
      </c>
      <c r="E1214" s="2" t="s">
        <v>1784</v>
      </c>
      <c r="F1214" s="2" t="s">
        <v>1784</v>
      </c>
      <c r="G1214" s="2">
        <v>28</v>
      </c>
      <c r="H1214" s="6">
        <v>1.0266785840360691E-3</v>
      </c>
      <c r="I1214" s="3">
        <v>1</v>
      </c>
      <c r="J1214" s="11" t="e">
        <f>AND(CCDATA[[#This Row],[Date]]&gt;='Dashboard Requirement hints'!#REF!,CCDATA[[#This Row],[Date]]&lt;'Dashboard Requirement hints'!#REF!+7)</f>
        <v>#REF!</v>
      </c>
      <c r="K1214" s="1" t="b">
        <f>AND(CCDATA[[#This Row],[Date]]&gt;'Dashboard Requirement hints'!$I$11,CCDATA[[#This Row],[Date]]&lt;'Dashboard Requirement hints'!$I$11+7)</f>
        <v>0</v>
      </c>
    </row>
    <row r="1215" spans="1:11" x14ac:dyDescent="0.25">
      <c r="A1215" s="7" t="s">
        <v>567</v>
      </c>
      <c r="B1215" s="4">
        <v>42379.692999999999</v>
      </c>
      <c r="C1215" s="5" t="s">
        <v>1787</v>
      </c>
      <c r="D1215" s="2" t="s">
        <v>1781</v>
      </c>
      <c r="E1215" s="2" t="s">
        <v>1784</v>
      </c>
      <c r="F1215" s="2" t="s">
        <v>1784</v>
      </c>
      <c r="G1215" s="2">
        <v>64</v>
      </c>
      <c r="H1215" s="6">
        <v>1.7674789961571583E-3</v>
      </c>
      <c r="I1215" s="3">
        <v>4</v>
      </c>
      <c r="J1215" s="11" t="e">
        <f>AND(CCDATA[[#This Row],[Date]]&gt;='Dashboard Requirement hints'!#REF!,CCDATA[[#This Row],[Date]]&lt;'Dashboard Requirement hints'!#REF!+7)</f>
        <v>#REF!</v>
      </c>
      <c r="K1215" s="1" t="b">
        <f>AND(CCDATA[[#This Row],[Date]]&gt;'Dashboard Requirement hints'!$I$11,CCDATA[[#This Row],[Date]]&lt;'Dashboard Requirement hints'!$I$11+7)</f>
        <v>0</v>
      </c>
    </row>
    <row r="1216" spans="1:11" x14ac:dyDescent="0.25">
      <c r="A1216" s="7" t="s">
        <v>562</v>
      </c>
      <c r="B1216" s="4">
        <v>42379.667000000001</v>
      </c>
      <c r="C1216" s="5" t="s">
        <v>1791</v>
      </c>
      <c r="D1216" s="2" t="s">
        <v>1781</v>
      </c>
      <c r="E1216" s="2" t="s">
        <v>1784</v>
      </c>
      <c r="F1216" s="2" t="s">
        <v>1784</v>
      </c>
      <c r="G1216" s="2">
        <v>99</v>
      </c>
      <c r="H1216" s="6">
        <v>1.9004273929260718E-3</v>
      </c>
      <c r="I1216" s="3">
        <v>5</v>
      </c>
      <c r="J1216" s="11" t="e">
        <f>AND(CCDATA[[#This Row],[Date]]&gt;='Dashboard Requirement hints'!#REF!,CCDATA[[#This Row],[Date]]&lt;'Dashboard Requirement hints'!#REF!+7)</f>
        <v>#REF!</v>
      </c>
      <c r="K1216" s="1" t="b">
        <f>AND(CCDATA[[#This Row],[Date]]&gt;'Dashboard Requirement hints'!$I$11,CCDATA[[#This Row],[Date]]&lt;'Dashboard Requirement hints'!$I$11+7)</f>
        <v>0</v>
      </c>
    </row>
    <row r="1217" spans="1:11" x14ac:dyDescent="0.25">
      <c r="A1217" s="7" t="s">
        <v>563</v>
      </c>
      <c r="B1217" s="4">
        <v>42379.667000000001</v>
      </c>
      <c r="C1217" s="5" t="s">
        <v>1789</v>
      </c>
      <c r="D1217" s="2" t="s">
        <v>1780</v>
      </c>
      <c r="E1217" s="2" t="s">
        <v>1784</v>
      </c>
      <c r="F1217" s="2" t="s">
        <v>1784</v>
      </c>
      <c r="G1217" s="2">
        <v>103</v>
      </c>
      <c r="H1217" s="6">
        <v>2.0399969950165944E-3</v>
      </c>
      <c r="I1217" s="3">
        <v>4</v>
      </c>
      <c r="J1217" s="11" t="e">
        <f>AND(CCDATA[[#This Row],[Date]]&gt;='Dashboard Requirement hints'!#REF!,CCDATA[[#This Row],[Date]]&lt;'Dashboard Requirement hints'!#REF!+7)</f>
        <v>#REF!</v>
      </c>
      <c r="K1217" s="1" t="b">
        <f>AND(CCDATA[[#This Row],[Date]]&gt;'Dashboard Requirement hints'!$I$11,CCDATA[[#This Row],[Date]]&lt;'Dashboard Requirement hints'!$I$11+7)</f>
        <v>0</v>
      </c>
    </row>
    <row r="1218" spans="1:11" x14ac:dyDescent="0.25">
      <c r="A1218" s="7" t="s">
        <v>560</v>
      </c>
      <c r="B1218" s="4">
        <v>42379.663999999997</v>
      </c>
      <c r="C1218" s="5" t="s">
        <v>1794</v>
      </c>
      <c r="D1218" s="2" t="s">
        <v>1779</v>
      </c>
      <c r="E1218" s="2" t="s">
        <v>1784</v>
      </c>
      <c r="F1218" s="2" t="s">
        <v>1784</v>
      </c>
      <c r="G1218" s="2">
        <v>48</v>
      </c>
      <c r="H1218" s="6">
        <v>7.6666025763053763E-4</v>
      </c>
      <c r="I1218" s="3">
        <v>4</v>
      </c>
      <c r="J1218" s="11" t="e">
        <f>AND(CCDATA[[#This Row],[Date]]&gt;='Dashboard Requirement hints'!#REF!,CCDATA[[#This Row],[Date]]&lt;'Dashboard Requirement hints'!#REF!+7)</f>
        <v>#REF!</v>
      </c>
      <c r="K1218" s="1" t="b">
        <f>AND(CCDATA[[#This Row],[Date]]&gt;'Dashboard Requirement hints'!$I$11,CCDATA[[#This Row],[Date]]&lt;'Dashboard Requirement hints'!$I$11+7)</f>
        <v>0</v>
      </c>
    </row>
    <row r="1219" spans="1:11" x14ac:dyDescent="0.25">
      <c r="A1219" s="7" t="s">
        <v>561</v>
      </c>
      <c r="B1219" s="4">
        <v>42379.663999999997</v>
      </c>
      <c r="C1219" s="5" t="s">
        <v>1787</v>
      </c>
      <c r="D1219" s="2" t="s">
        <v>1781</v>
      </c>
      <c r="E1219" s="2" t="s">
        <v>1784</v>
      </c>
      <c r="F1219" s="2" t="s">
        <v>1784</v>
      </c>
      <c r="G1219" s="2">
        <v>112</v>
      </c>
      <c r="H1219" s="6">
        <v>1.5564031920537746E-3</v>
      </c>
      <c r="I1219" s="3">
        <v>1</v>
      </c>
      <c r="J1219" s="11" t="e">
        <f>AND(CCDATA[[#This Row],[Date]]&gt;='Dashboard Requirement hints'!#REF!,CCDATA[[#This Row],[Date]]&lt;'Dashboard Requirement hints'!#REF!+7)</f>
        <v>#REF!</v>
      </c>
      <c r="K1219" s="1" t="b">
        <f>AND(CCDATA[[#This Row],[Date]]&gt;'Dashboard Requirement hints'!$I$11,CCDATA[[#This Row],[Date]]&lt;'Dashboard Requirement hints'!$I$11+7)</f>
        <v>0</v>
      </c>
    </row>
    <row r="1220" spans="1:11" x14ac:dyDescent="0.25">
      <c r="A1220" s="7" t="s">
        <v>558</v>
      </c>
      <c r="B1220" s="4">
        <v>42379.624000000003</v>
      </c>
      <c r="C1220" s="5" t="s">
        <v>1787</v>
      </c>
      <c r="D1220" s="2" t="s">
        <v>1781</v>
      </c>
      <c r="E1220" s="2" t="s">
        <v>1784</v>
      </c>
      <c r="F1220" s="2" t="s">
        <v>1784</v>
      </c>
      <c r="G1220" s="2">
        <v>118</v>
      </c>
      <c r="H1220" s="6">
        <v>2.3164917058949748E-3</v>
      </c>
      <c r="I1220" s="3">
        <v>3</v>
      </c>
      <c r="J1220" s="11" t="e">
        <f>AND(CCDATA[[#This Row],[Date]]&gt;='Dashboard Requirement hints'!#REF!,CCDATA[[#This Row],[Date]]&lt;'Dashboard Requirement hints'!#REF!+7)</f>
        <v>#REF!</v>
      </c>
      <c r="K1220" s="1" t="b">
        <f>AND(CCDATA[[#This Row],[Date]]&gt;'Dashboard Requirement hints'!$I$11,CCDATA[[#This Row],[Date]]&lt;'Dashboard Requirement hints'!$I$11+7)</f>
        <v>0</v>
      </c>
    </row>
    <row r="1221" spans="1:11" x14ac:dyDescent="0.25">
      <c r="A1221" s="7" t="s">
        <v>559</v>
      </c>
      <c r="B1221" s="4">
        <v>42379.624000000003</v>
      </c>
      <c r="C1221" s="5" t="s">
        <v>1788</v>
      </c>
      <c r="D1221" s="2" t="s">
        <v>1783</v>
      </c>
      <c r="E1221" s="2" t="s">
        <v>1784</v>
      </c>
      <c r="F1221" s="2" t="s">
        <v>1784</v>
      </c>
      <c r="G1221" s="2">
        <v>87</v>
      </c>
      <c r="H1221" s="6">
        <v>2.9867445726095578E-3</v>
      </c>
      <c r="I1221" s="3">
        <v>4</v>
      </c>
      <c r="J1221" s="11" t="e">
        <f>AND(CCDATA[[#This Row],[Date]]&gt;='Dashboard Requirement hints'!#REF!,CCDATA[[#This Row],[Date]]&lt;'Dashboard Requirement hints'!#REF!+7)</f>
        <v>#REF!</v>
      </c>
      <c r="K1221" s="1" t="b">
        <f>AND(CCDATA[[#This Row],[Date]]&gt;'Dashboard Requirement hints'!$I$11,CCDATA[[#This Row],[Date]]&lt;'Dashboard Requirement hints'!$I$11+7)</f>
        <v>0</v>
      </c>
    </row>
    <row r="1222" spans="1:11" x14ac:dyDescent="0.25">
      <c r="A1222" s="7" t="s">
        <v>556</v>
      </c>
      <c r="B1222" s="4">
        <v>42379.606</v>
      </c>
      <c r="C1222" s="5" t="s">
        <v>1787</v>
      </c>
      <c r="D1222" s="2" t="s">
        <v>1783</v>
      </c>
      <c r="E1222" s="2" t="s">
        <v>1784</v>
      </c>
      <c r="F1222" s="2" t="s">
        <v>1784</v>
      </c>
      <c r="G1222" s="2">
        <v>117</v>
      </c>
      <c r="H1222" s="6">
        <v>4.3508677516058457E-3</v>
      </c>
      <c r="I1222" s="3">
        <v>5</v>
      </c>
      <c r="J1222" s="11" t="e">
        <f>AND(CCDATA[[#This Row],[Date]]&gt;='Dashboard Requirement hints'!#REF!,CCDATA[[#This Row],[Date]]&lt;'Dashboard Requirement hints'!#REF!+7)</f>
        <v>#REF!</v>
      </c>
      <c r="K1222" s="1" t="b">
        <f>AND(CCDATA[[#This Row],[Date]]&gt;'Dashboard Requirement hints'!$I$11,CCDATA[[#This Row],[Date]]&lt;'Dashboard Requirement hints'!$I$11+7)</f>
        <v>0</v>
      </c>
    </row>
    <row r="1223" spans="1:11" x14ac:dyDescent="0.25">
      <c r="A1223" s="7" t="s">
        <v>557</v>
      </c>
      <c r="B1223" s="4">
        <v>42379.606</v>
      </c>
      <c r="C1223" s="5" t="s">
        <v>1787</v>
      </c>
      <c r="D1223" s="2" t="s">
        <v>1781</v>
      </c>
      <c r="E1223" s="2" t="s">
        <v>1784</v>
      </c>
      <c r="F1223" s="2" t="s">
        <v>1784</v>
      </c>
      <c r="G1223" s="2">
        <v>61</v>
      </c>
      <c r="H1223" s="6">
        <v>3.4869103691801402E-3</v>
      </c>
      <c r="I1223" s="3">
        <v>3</v>
      </c>
      <c r="J1223" s="11" t="e">
        <f>AND(CCDATA[[#This Row],[Date]]&gt;='Dashboard Requirement hints'!#REF!,CCDATA[[#This Row],[Date]]&lt;'Dashboard Requirement hints'!#REF!+7)</f>
        <v>#REF!</v>
      </c>
      <c r="K1223" s="1" t="b">
        <f>AND(CCDATA[[#This Row],[Date]]&gt;'Dashboard Requirement hints'!$I$11,CCDATA[[#This Row],[Date]]&lt;'Dashboard Requirement hints'!$I$11+7)</f>
        <v>0</v>
      </c>
    </row>
    <row r="1224" spans="1:11" x14ac:dyDescent="0.25">
      <c r="A1224" s="7" t="s">
        <v>554</v>
      </c>
      <c r="B1224" s="4">
        <v>42379.601000000002</v>
      </c>
      <c r="C1224" s="5" t="s">
        <v>1794</v>
      </c>
      <c r="D1224" s="2" t="s">
        <v>1783</v>
      </c>
      <c r="E1224" s="2" t="s">
        <v>1784</v>
      </c>
      <c r="F1224" s="2" t="s">
        <v>1784</v>
      </c>
      <c r="G1224" s="2">
        <v>74</v>
      </c>
      <c r="H1224" s="6">
        <v>4.5550592312239542E-3</v>
      </c>
      <c r="I1224" s="3">
        <v>3</v>
      </c>
      <c r="J1224" s="11" t="e">
        <f>AND(CCDATA[[#This Row],[Date]]&gt;='Dashboard Requirement hints'!#REF!,CCDATA[[#This Row],[Date]]&lt;'Dashboard Requirement hints'!#REF!+7)</f>
        <v>#REF!</v>
      </c>
      <c r="K1224" s="1" t="b">
        <f>AND(CCDATA[[#This Row],[Date]]&gt;'Dashboard Requirement hints'!$I$11,CCDATA[[#This Row],[Date]]&lt;'Dashboard Requirement hints'!$I$11+7)</f>
        <v>0</v>
      </c>
    </row>
    <row r="1225" spans="1:11" x14ac:dyDescent="0.25">
      <c r="A1225" s="7" t="s">
        <v>555</v>
      </c>
      <c r="B1225" s="4">
        <v>42379.601000000002</v>
      </c>
      <c r="C1225" s="5" t="s">
        <v>1793</v>
      </c>
      <c r="D1225" s="2" t="s">
        <v>1782</v>
      </c>
      <c r="E1225" s="2" t="s">
        <v>1784</v>
      </c>
      <c r="F1225" s="2" t="s">
        <v>1784</v>
      </c>
      <c r="G1225" s="2">
        <v>71</v>
      </c>
      <c r="H1225" s="6">
        <v>2.8402821593018178E-3</v>
      </c>
      <c r="I1225" s="3">
        <v>1</v>
      </c>
      <c r="J1225" s="11" t="e">
        <f>AND(CCDATA[[#This Row],[Date]]&gt;='Dashboard Requirement hints'!#REF!,CCDATA[[#This Row],[Date]]&lt;'Dashboard Requirement hints'!#REF!+7)</f>
        <v>#REF!</v>
      </c>
      <c r="K1225" s="1" t="b">
        <f>AND(CCDATA[[#This Row],[Date]]&gt;'Dashboard Requirement hints'!$I$11,CCDATA[[#This Row],[Date]]&lt;'Dashboard Requirement hints'!$I$11+7)</f>
        <v>0</v>
      </c>
    </row>
    <row r="1226" spans="1:11" x14ac:dyDescent="0.25">
      <c r="A1226" s="7" t="s">
        <v>552</v>
      </c>
      <c r="B1226" s="4">
        <v>42379.595000000001</v>
      </c>
      <c r="C1226" s="5" t="s">
        <v>1790</v>
      </c>
      <c r="D1226" s="2" t="s">
        <v>1782</v>
      </c>
      <c r="E1226" s="2" t="s">
        <v>1784</v>
      </c>
      <c r="F1226" s="2" t="s">
        <v>1784</v>
      </c>
      <c r="G1226" s="2">
        <v>43</v>
      </c>
      <c r="H1226" s="6">
        <v>4.6531030072084036E-3</v>
      </c>
      <c r="I1226" s="3">
        <v>3</v>
      </c>
      <c r="J1226" s="11" t="e">
        <f>AND(CCDATA[[#This Row],[Date]]&gt;='Dashboard Requirement hints'!#REF!,CCDATA[[#This Row],[Date]]&lt;'Dashboard Requirement hints'!#REF!+7)</f>
        <v>#REF!</v>
      </c>
      <c r="K1226" s="1" t="b">
        <f>AND(CCDATA[[#This Row],[Date]]&gt;'Dashboard Requirement hints'!$I$11,CCDATA[[#This Row],[Date]]&lt;'Dashboard Requirement hints'!$I$11+7)</f>
        <v>0</v>
      </c>
    </row>
    <row r="1227" spans="1:11" x14ac:dyDescent="0.25">
      <c r="A1227" s="7" t="s">
        <v>553</v>
      </c>
      <c r="B1227" s="4">
        <v>42379.595000000001</v>
      </c>
      <c r="C1227" s="5" t="s">
        <v>1791</v>
      </c>
      <c r="D1227" s="2" t="s">
        <v>1780</v>
      </c>
      <c r="E1227" s="2" t="s">
        <v>1784</v>
      </c>
      <c r="F1227" s="2" t="s">
        <v>1784</v>
      </c>
      <c r="G1227" s="2">
        <v>19</v>
      </c>
      <c r="H1227" s="6">
        <v>4.423413730992768E-4</v>
      </c>
      <c r="I1227" s="3">
        <v>3</v>
      </c>
      <c r="J1227" s="11" t="e">
        <f>AND(CCDATA[[#This Row],[Date]]&gt;='Dashboard Requirement hints'!#REF!,CCDATA[[#This Row],[Date]]&lt;'Dashboard Requirement hints'!#REF!+7)</f>
        <v>#REF!</v>
      </c>
      <c r="K1227" s="1" t="b">
        <f>AND(CCDATA[[#This Row],[Date]]&gt;'Dashboard Requirement hints'!$I$11,CCDATA[[#This Row],[Date]]&lt;'Dashboard Requirement hints'!$I$11+7)</f>
        <v>0</v>
      </c>
    </row>
    <row r="1228" spans="1:11" x14ac:dyDescent="0.25">
      <c r="A1228" s="7" t="s">
        <v>550</v>
      </c>
      <c r="B1228" s="4">
        <v>42379.59</v>
      </c>
      <c r="C1228" s="5" t="s">
        <v>1787</v>
      </c>
      <c r="D1228" s="2" t="s">
        <v>1779</v>
      </c>
      <c r="E1228" s="2" t="s">
        <v>1785</v>
      </c>
      <c r="F1228" s="2" t="s">
        <v>1785</v>
      </c>
      <c r="G1228" s="2" t="s">
        <v>1786</v>
      </c>
      <c r="H1228" s="6" t="s">
        <v>1786</v>
      </c>
      <c r="I1228" s="3" t="s">
        <v>1786</v>
      </c>
      <c r="J1228" s="11" t="e">
        <f>AND(CCDATA[[#This Row],[Date]]&gt;='Dashboard Requirement hints'!#REF!,CCDATA[[#This Row],[Date]]&lt;'Dashboard Requirement hints'!#REF!+7)</f>
        <v>#REF!</v>
      </c>
      <c r="K1228" s="1" t="b">
        <f>AND(CCDATA[[#This Row],[Date]]&gt;'Dashboard Requirement hints'!$I$11,CCDATA[[#This Row],[Date]]&lt;'Dashboard Requirement hints'!$I$11+7)</f>
        <v>0</v>
      </c>
    </row>
    <row r="1229" spans="1:11" x14ac:dyDescent="0.25">
      <c r="A1229" s="7" t="s">
        <v>551</v>
      </c>
      <c r="B1229" s="4">
        <v>42379.59</v>
      </c>
      <c r="C1229" s="5" t="s">
        <v>1793</v>
      </c>
      <c r="D1229" s="2" t="s">
        <v>1779</v>
      </c>
      <c r="E1229" s="2" t="s">
        <v>1784</v>
      </c>
      <c r="F1229" s="2" t="s">
        <v>1784</v>
      </c>
      <c r="G1229" s="2">
        <v>10</v>
      </c>
      <c r="H1229" s="6">
        <v>3.1436256771529979E-3</v>
      </c>
      <c r="I1229" s="3">
        <v>2</v>
      </c>
      <c r="J1229" s="11" t="e">
        <f>AND(CCDATA[[#This Row],[Date]]&gt;='Dashboard Requirement hints'!#REF!,CCDATA[[#This Row],[Date]]&lt;'Dashboard Requirement hints'!#REF!+7)</f>
        <v>#REF!</v>
      </c>
      <c r="K1229" s="1" t="b">
        <f>AND(CCDATA[[#This Row],[Date]]&gt;'Dashboard Requirement hints'!$I$11,CCDATA[[#This Row],[Date]]&lt;'Dashboard Requirement hints'!$I$11+7)</f>
        <v>0</v>
      </c>
    </row>
    <row r="1230" spans="1:11" x14ac:dyDescent="0.25">
      <c r="A1230" s="7" t="s">
        <v>548</v>
      </c>
      <c r="B1230" s="4">
        <v>42379.578000000001</v>
      </c>
      <c r="C1230" s="5" t="s">
        <v>1787</v>
      </c>
      <c r="D1230" s="2" t="s">
        <v>1779</v>
      </c>
      <c r="E1230" s="2" t="s">
        <v>1784</v>
      </c>
      <c r="F1230" s="2" t="s">
        <v>1784</v>
      </c>
      <c r="G1230" s="2">
        <v>28</v>
      </c>
      <c r="H1230" s="6">
        <v>4.2435112120416925E-3</v>
      </c>
      <c r="I1230" s="3">
        <v>5</v>
      </c>
      <c r="J1230" s="11" t="e">
        <f>AND(CCDATA[[#This Row],[Date]]&gt;='Dashboard Requirement hints'!#REF!,CCDATA[[#This Row],[Date]]&lt;'Dashboard Requirement hints'!#REF!+7)</f>
        <v>#REF!</v>
      </c>
      <c r="K1230" s="1" t="b">
        <f>AND(CCDATA[[#This Row],[Date]]&gt;'Dashboard Requirement hints'!$I$11,CCDATA[[#This Row],[Date]]&lt;'Dashboard Requirement hints'!$I$11+7)</f>
        <v>0</v>
      </c>
    </row>
    <row r="1231" spans="1:11" x14ac:dyDescent="0.25">
      <c r="A1231" s="7" t="s">
        <v>549</v>
      </c>
      <c r="B1231" s="4">
        <v>42379.578000000001</v>
      </c>
      <c r="C1231" s="5" t="s">
        <v>1787</v>
      </c>
      <c r="D1231" s="2" t="s">
        <v>1783</v>
      </c>
      <c r="E1231" s="2" t="s">
        <v>1784</v>
      </c>
      <c r="F1231" s="2" t="s">
        <v>1784</v>
      </c>
      <c r="G1231" s="2">
        <v>36</v>
      </c>
      <c r="H1231" s="6">
        <v>1.021042573445152E-3</v>
      </c>
      <c r="I1231" s="3">
        <v>3</v>
      </c>
      <c r="J1231" s="11" t="e">
        <f>AND(CCDATA[[#This Row],[Date]]&gt;='Dashboard Requirement hints'!#REF!,CCDATA[[#This Row],[Date]]&lt;'Dashboard Requirement hints'!#REF!+7)</f>
        <v>#REF!</v>
      </c>
      <c r="K1231" s="1" t="b">
        <f>AND(CCDATA[[#This Row],[Date]]&gt;'Dashboard Requirement hints'!$I$11,CCDATA[[#This Row],[Date]]&lt;'Dashboard Requirement hints'!$I$11+7)</f>
        <v>0</v>
      </c>
    </row>
    <row r="1232" spans="1:11" x14ac:dyDescent="0.25">
      <c r="A1232" s="7" t="s">
        <v>546</v>
      </c>
      <c r="B1232" s="4">
        <v>42379.574999999997</v>
      </c>
      <c r="C1232" s="5" t="s">
        <v>1789</v>
      </c>
      <c r="D1232" s="2" t="s">
        <v>1780</v>
      </c>
      <c r="E1232" s="2" t="s">
        <v>1784</v>
      </c>
      <c r="F1232" s="2" t="s">
        <v>1784</v>
      </c>
      <c r="G1232" s="2">
        <v>24</v>
      </c>
      <c r="H1232" s="6">
        <v>3.107773648481344E-3</v>
      </c>
      <c r="I1232" s="3">
        <v>4</v>
      </c>
      <c r="J1232" s="11" t="e">
        <f>AND(CCDATA[[#This Row],[Date]]&gt;='Dashboard Requirement hints'!#REF!,CCDATA[[#This Row],[Date]]&lt;'Dashboard Requirement hints'!#REF!+7)</f>
        <v>#REF!</v>
      </c>
      <c r="K1232" s="1" t="b">
        <f>AND(CCDATA[[#This Row],[Date]]&gt;'Dashboard Requirement hints'!$I$11,CCDATA[[#This Row],[Date]]&lt;'Dashboard Requirement hints'!$I$11+7)</f>
        <v>0</v>
      </c>
    </row>
    <row r="1233" spans="1:11" x14ac:dyDescent="0.25">
      <c r="A1233" s="7" t="s">
        <v>547</v>
      </c>
      <c r="B1233" s="4">
        <v>42379.574999999997</v>
      </c>
      <c r="C1233" s="5" t="s">
        <v>1793</v>
      </c>
      <c r="D1233" s="2" t="s">
        <v>1782</v>
      </c>
      <c r="E1233" s="2" t="s">
        <v>1784</v>
      </c>
      <c r="F1233" s="2" t="s">
        <v>1784</v>
      </c>
      <c r="G1233" s="2">
        <v>78</v>
      </c>
      <c r="H1233" s="6">
        <v>4.3257697508340956E-3</v>
      </c>
      <c r="I1233" s="3">
        <v>4</v>
      </c>
      <c r="J1233" s="11" t="e">
        <f>AND(CCDATA[[#This Row],[Date]]&gt;='Dashboard Requirement hints'!#REF!,CCDATA[[#This Row],[Date]]&lt;'Dashboard Requirement hints'!#REF!+7)</f>
        <v>#REF!</v>
      </c>
      <c r="K1233" s="1" t="b">
        <f>AND(CCDATA[[#This Row],[Date]]&gt;'Dashboard Requirement hints'!$I$11,CCDATA[[#This Row],[Date]]&lt;'Dashboard Requirement hints'!$I$11+7)</f>
        <v>0</v>
      </c>
    </row>
    <row r="1234" spans="1:11" x14ac:dyDescent="0.25">
      <c r="A1234" s="7" t="s">
        <v>544</v>
      </c>
      <c r="B1234" s="4">
        <v>42379.550999999999</v>
      </c>
      <c r="C1234" s="5" t="s">
        <v>1789</v>
      </c>
      <c r="D1234" s="2" t="s">
        <v>1781</v>
      </c>
      <c r="E1234" s="2" t="s">
        <v>1784</v>
      </c>
      <c r="F1234" s="2" t="s">
        <v>1784</v>
      </c>
      <c r="G1234" s="2">
        <v>100</v>
      </c>
      <c r="H1234" s="6">
        <v>4.801529288283291E-4</v>
      </c>
      <c r="I1234" s="3">
        <v>4</v>
      </c>
      <c r="J1234" s="11" t="e">
        <f>AND(CCDATA[[#This Row],[Date]]&gt;='Dashboard Requirement hints'!#REF!,CCDATA[[#This Row],[Date]]&lt;'Dashboard Requirement hints'!#REF!+7)</f>
        <v>#REF!</v>
      </c>
      <c r="K1234" s="1" t="b">
        <f>AND(CCDATA[[#This Row],[Date]]&gt;'Dashboard Requirement hints'!$I$11,CCDATA[[#This Row],[Date]]&lt;'Dashboard Requirement hints'!$I$11+7)</f>
        <v>0</v>
      </c>
    </row>
    <row r="1235" spans="1:11" x14ac:dyDescent="0.25">
      <c r="A1235" s="7" t="s">
        <v>545</v>
      </c>
      <c r="B1235" s="4">
        <v>42379.550999999999</v>
      </c>
      <c r="C1235" s="5" t="s">
        <v>1790</v>
      </c>
      <c r="D1235" s="2" t="s">
        <v>1782</v>
      </c>
      <c r="E1235" s="2" t="s">
        <v>1784</v>
      </c>
      <c r="F1235" s="2" t="s">
        <v>1784</v>
      </c>
      <c r="G1235" s="2">
        <v>43</v>
      </c>
      <c r="H1235" s="6">
        <v>4.7811359565379605E-3</v>
      </c>
      <c r="I1235" s="3">
        <v>3</v>
      </c>
      <c r="J1235" s="11" t="e">
        <f>AND(CCDATA[[#This Row],[Date]]&gt;='Dashboard Requirement hints'!#REF!,CCDATA[[#This Row],[Date]]&lt;'Dashboard Requirement hints'!#REF!+7)</f>
        <v>#REF!</v>
      </c>
      <c r="K1235" s="1" t="b">
        <f>AND(CCDATA[[#This Row],[Date]]&gt;'Dashboard Requirement hints'!$I$11,CCDATA[[#This Row],[Date]]&lt;'Dashboard Requirement hints'!$I$11+7)</f>
        <v>0</v>
      </c>
    </row>
    <row r="1236" spans="1:11" x14ac:dyDescent="0.25">
      <c r="A1236" s="7" t="s">
        <v>542</v>
      </c>
      <c r="B1236" s="4">
        <v>42379.538999999997</v>
      </c>
      <c r="C1236" s="5" t="s">
        <v>1792</v>
      </c>
      <c r="D1236" s="2" t="s">
        <v>1781</v>
      </c>
      <c r="E1236" s="2" t="s">
        <v>1784</v>
      </c>
      <c r="F1236" s="2" t="s">
        <v>1784</v>
      </c>
      <c r="G1236" s="2">
        <v>29</v>
      </c>
      <c r="H1236" s="6">
        <v>8.803610121982877E-4</v>
      </c>
      <c r="I1236" s="3">
        <v>3</v>
      </c>
      <c r="J1236" s="11" t="e">
        <f>AND(CCDATA[[#This Row],[Date]]&gt;='Dashboard Requirement hints'!#REF!,CCDATA[[#This Row],[Date]]&lt;'Dashboard Requirement hints'!#REF!+7)</f>
        <v>#REF!</v>
      </c>
      <c r="K1236" s="1" t="b">
        <f>AND(CCDATA[[#This Row],[Date]]&gt;'Dashboard Requirement hints'!$I$11,CCDATA[[#This Row],[Date]]&lt;'Dashboard Requirement hints'!$I$11+7)</f>
        <v>0</v>
      </c>
    </row>
    <row r="1237" spans="1:11" x14ac:dyDescent="0.25">
      <c r="A1237" s="7" t="s">
        <v>543</v>
      </c>
      <c r="B1237" s="4">
        <v>42379.538999999997</v>
      </c>
      <c r="C1237" s="5" t="s">
        <v>1788</v>
      </c>
      <c r="D1237" s="2" t="s">
        <v>1783</v>
      </c>
      <c r="E1237" s="2" t="s">
        <v>1784</v>
      </c>
      <c r="F1237" s="2" t="s">
        <v>1784</v>
      </c>
      <c r="G1237" s="2">
        <v>123</v>
      </c>
      <c r="H1237" s="6">
        <v>4.3348903091070569E-3</v>
      </c>
      <c r="I1237" s="3">
        <v>3</v>
      </c>
      <c r="J1237" s="11" t="e">
        <f>AND(CCDATA[[#This Row],[Date]]&gt;='Dashboard Requirement hints'!#REF!,CCDATA[[#This Row],[Date]]&lt;'Dashboard Requirement hints'!#REF!+7)</f>
        <v>#REF!</v>
      </c>
      <c r="K1237" s="1" t="b">
        <f>AND(CCDATA[[#This Row],[Date]]&gt;'Dashboard Requirement hints'!$I$11,CCDATA[[#This Row],[Date]]&lt;'Dashboard Requirement hints'!$I$11+7)</f>
        <v>0</v>
      </c>
    </row>
    <row r="1238" spans="1:11" x14ac:dyDescent="0.25">
      <c r="A1238" s="7" t="s">
        <v>540</v>
      </c>
      <c r="B1238" s="4">
        <v>42379.523000000001</v>
      </c>
      <c r="C1238" s="5" t="s">
        <v>1790</v>
      </c>
      <c r="D1238" s="2" t="s">
        <v>1780</v>
      </c>
      <c r="E1238" s="2" t="s">
        <v>1784</v>
      </c>
      <c r="F1238" s="2" t="s">
        <v>1784</v>
      </c>
      <c r="G1238" s="2">
        <v>51</v>
      </c>
      <c r="H1238" s="6">
        <v>3.8573405817802732E-3</v>
      </c>
      <c r="I1238" s="3">
        <v>3</v>
      </c>
      <c r="J1238" s="11" t="e">
        <f>AND(CCDATA[[#This Row],[Date]]&gt;='Dashboard Requirement hints'!#REF!,CCDATA[[#This Row],[Date]]&lt;'Dashboard Requirement hints'!#REF!+7)</f>
        <v>#REF!</v>
      </c>
      <c r="K1238" s="1" t="b">
        <f>AND(CCDATA[[#This Row],[Date]]&gt;'Dashboard Requirement hints'!$I$11,CCDATA[[#This Row],[Date]]&lt;'Dashboard Requirement hints'!$I$11+7)</f>
        <v>0</v>
      </c>
    </row>
    <row r="1239" spans="1:11" x14ac:dyDescent="0.25">
      <c r="A1239" s="7" t="s">
        <v>541</v>
      </c>
      <c r="B1239" s="4">
        <v>42379.523000000001</v>
      </c>
      <c r="C1239" s="5" t="s">
        <v>1792</v>
      </c>
      <c r="D1239" s="2" t="s">
        <v>1780</v>
      </c>
      <c r="E1239" s="2" t="s">
        <v>1784</v>
      </c>
      <c r="F1239" s="2" t="s">
        <v>1784</v>
      </c>
      <c r="G1239" s="2">
        <v>74</v>
      </c>
      <c r="H1239" s="6">
        <v>3.3973995667190087E-3</v>
      </c>
      <c r="I1239" s="3">
        <v>4</v>
      </c>
      <c r="J1239" s="11" t="e">
        <f>AND(CCDATA[[#This Row],[Date]]&gt;='Dashboard Requirement hints'!#REF!,CCDATA[[#This Row],[Date]]&lt;'Dashboard Requirement hints'!#REF!+7)</f>
        <v>#REF!</v>
      </c>
      <c r="K1239" s="1" t="b">
        <f>AND(CCDATA[[#This Row],[Date]]&gt;'Dashboard Requirement hints'!$I$11,CCDATA[[#This Row],[Date]]&lt;'Dashboard Requirement hints'!$I$11+7)</f>
        <v>0</v>
      </c>
    </row>
    <row r="1240" spans="1:11" x14ac:dyDescent="0.25">
      <c r="A1240" s="7" t="s">
        <v>538</v>
      </c>
      <c r="B1240" s="4">
        <v>42379.519</v>
      </c>
      <c r="C1240" s="5" t="s">
        <v>1794</v>
      </c>
      <c r="D1240" s="2" t="s">
        <v>1783</v>
      </c>
      <c r="E1240" s="2" t="s">
        <v>1784</v>
      </c>
      <c r="F1240" s="2" t="s">
        <v>1784</v>
      </c>
      <c r="G1240" s="2">
        <v>34</v>
      </c>
      <c r="H1240" s="6">
        <v>2.6903280530927282E-3</v>
      </c>
      <c r="I1240" s="3">
        <v>4</v>
      </c>
      <c r="J1240" s="11" t="e">
        <f>AND(CCDATA[[#This Row],[Date]]&gt;='Dashboard Requirement hints'!#REF!,CCDATA[[#This Row],[Date]]&lt;'Dashboard Requirement hints'!#REF!+7)</f>
        <v>#REF!</v>
      </c>
      <c r="K1240" s="1" t="b">
        <f>AND(CCDATA[[#This Row],[Date]]&gt;'Dashboard Requirement hints'!$I$11,CCDATA[[#This Row],[Date]]&lt;'Dashboard Requirement hints'!$I$11+7)</f>
        <v>0</v>
      </c>
    </row>
    <row r="1241" spans="1:11" x14ac:dyDescent="0.25">
      <c r="A1241" s="7" t="s">
        <v>539</v>
      </c>
      <c r="B1241" s="4">
        <v>42379.519</v>
      </c>
      <c r="C1241" s="5" t="s">
        <v>1791</v>
      </c>
      <c r="D1241" s="2" t="s">
        <v>1782</v>
      </c>
      <c r="E1241" s="2" t="s">
        <v>1785</v>
      </c>
      <c r="F1241" s="2" t="s">
        <v>1785</v>
      </c>
      <c r="G1241" s="2" t="s">
        <v>1786</v>
      </c>
      <c r="H1241" s="6" t="s">
        <v>1786</v>
      </c>
      <c r="I1241" s="3" t="s">
        <v>1786</v>
      </c>
      <c r="J1241" s="11" t="e">
        <f>AND(CCDATA[[#This Row],[Date]]&gt;='Dashboard Requirement hints'!#REF!,CCDATA[[#This Row],[Date]]&lt;'Dashboard Requirement hints'!#REF!+7)</f>
        <v>#REF!</v>
      </c>
      <c r="K1241" s="1" t="b">
        <f>AND(CCDATA[[#This Row],[Date]]&gt;'Dashboard Requirement hints'!$I$11,CCDATA[[#This Row],[Date]]&lt;'Dashboard Requirement hints'!$I$11+7)</f>
        <v>0</v>
      </c>
    </row>
    <row r="1242" spans="1:11" x14ac:dyDescent="0.25">
      <c r="A1242" s="7" t="s">
        <v>536</v>
      </c>
      <c r="B1242" s="4">
        <v>42379.491000000002</v>
      </c>
      <c r="C1242" s="5" t="s">
        <v>1789</v>
      </c>
      <c r="D1242" s="2" t="s">
        <v>1783</v>
      </c>
      <c r="E1242" s="2" t="s">
        <v>1785</v>
      </c>
      <c r="F1242" s="2" t="s">
        <v>1785</v>
      </c>
      <c r="G1242" s="2" t="s">
        <v>1786</v>
      </c>
      <c r="H1242" s="6" t="s">
        <v>1786</v>
      </c>
      <c r="I1242" s="3" t="s">
        <v>1786</v>
      </c>
      <c r="J1242" s="11" t="e">
        <f>AND(CCDATA[[#This Row],[Date]]&gt;='Dashboard Requirement hints'!#REF!,CCDATA[[#This Row],[Date]]&lt;'Dashboard Requirement hints'!#REF!+7)</f>
        <v>#REF!</v>
      </c>
      <c r="K1242" s="1" t="b">
        <f>AND(CCDATA[[#This Row],[Date]]&gt;'Dashboard Requirement hints'!$I$11,CCDATA[[#This Row],[Date]]&lt;'Dashboard Requirement hints'!$I$11+7)</f>
        <v>0</v>
      </c>
    </row>
    <row r="1243" spans="1:11" x14ac:dyDescent="0.25">
      <c r="A1243" s="7" t="s">
        <v>537</v>
      </c>
      <c r="B1243" s="4">
        <v>42379.491000000002</v>
      </c>
      <c r="C1243" s="5" t="s">
        <v>1790</v>
      </c>
      <c r="D1243" s="2" t="s">
        <v>1782</v>
      </c>
      <c r="E1243" s="2" t="s">
        <v>1784</v>
      </c>
      <c r="F1243" s="2" t="s">
        <v>1784</v>
      </c>
      <c r="G1243" s="2">
        <v>106</v>
      </c>
      <c r="H1243" s="6">
        <v>1.8160931131912595E-3</v>
      </c>
      <c r="I1243" s="3">
        <v>4</v>
      </c>
      <c r="J1243" s="11" t="e">
        <f>AND(CCDATA[[#This Row],[Date]]&gt;='Dashboard Requirement hints'!#REF!,CCDATA[[#This Row],[Date]]&lt;'Dashboard Requirement hints'!#REF!+7)</f>
        <v>#REF!</v>
      </c>
      <c r="K1243" s="1" t="b">
        <f>AND(CCDATA[[#This Row],[Date]]&gt;'Dashboard Requirement hints'!$I$11,CCDATA[[#This Row],[Date]]&lt;'Dashboard Requirement hints'!$I$11+7)</f>
        <v>0</v>
      </c>
    </row>
    <row r="1244" spans="1:11" x14ac:dyDescent="0.25">
      <c r="A1244" s="7" t="s">
        <v>534</v>
      </c>
      <c r="B1244" s="4">
        <v>42379.48</v>
      </c>
      <c r="C1244" s="5" t="s">
        <v>1791</v>
      </c>
      <c r="D1244" s="2" t="s">
        <v>1781</v>
      </c>
      <c r="E1244" s="2" t="s">
        <v>1784</v>
      </c>
      <c r="F1244" s="2" t="s">
        <v>1784</v>
      </c>
      <c r="G1244" s="2">
        <v>97</v>
      </c>
      <c r="H1244" s="6">
        <v>4.0837213903096928E-3</v>
      </c>
      <c r="I1244" s="3">
        <v>1</v>
      </c>
      <c r="J1244" s="11" t="e">
        <f>AND(CCDATA[[#This Row],[Date]]&gt;='Dashboard Requirement hints'!#REF!,CCDATA[[#This Row],[Date]]&lt;'Dashboard Requirement hints'!#REF!+7)</f>
        <v>#REF!</v>
      </c>
      <c r="K1244" s="1" t="b">
        <f>AND(CCDATA[[#This Row],[Date]]&gt;'Dashboard Requirement hints'!$I$11,CCDATA[[#This Row],[Date]]&lt;'Dashboard Requirement hints'!$I$11+7)</f>
        <v>0</v>
      </c>
    </row>
    <row r="1245" spans="1:11" x14ac:dyDescent="0.25">
      <c r="A1245" s="7" t="s">
        <v>535</v>
      </c>
      <c r="B1245" s="4">
        <v>42379.48</v>
      </c>
      <c r="C1245" s="5" t="s">
        <v>1787</v>
      </c>
      <c r="D1245" s="2" t="s">
        <v>1783</v>
      </c>
      <c r="E1245" s="2" t="s">
        <v>1784</v>
      </c>
      <c r="F1245" s="2" t="s">
        <v>1784</v>
      </c>
      <c r="G1245" s="2">
        <v>51</v>
      </c>
      <c r="H1245" s="6">
        <v>4.1175004451064071E-3</v>
      </c>
      <c r="I1245" s="3">
        <v>3</v>
      </c>
      <c r="J1245" s="11" t="e">
        <f>AND(CCDATA[[#This Row],[Date]]&gt;='Dashboard Requirement hints'!#REF!,CCDATA[[#This Row],[Date]]&lt;'Dashboard Requirement hints'!#REF!+7)</f>
        <v>#REF!</v>
      </c>
      <c r="K1245" s="1" t="b">
        <f>AND(CCDATA[[#This Row],[Date]]&gt;'Dashboard Requirement hints'!$I$11,CCDATA[[#This Row],[Date]]&lt;'Dashboard Requirement hints'!$I$11+7)</f>
        <v>0</v>
      </c>
    </row>
    <row r="1246" spans="1:11" x14ac:dyDescent="0.25">
      <c r="A1246" s="7" t="s">
        <v>532</v>
      </c>
      <c r="B1246" s="4">
        <v>42379.478999999999</v>
      </c>
      <c r="C1246" s="5" t="s">
        <v>1792</v>
      </c>
      <c r="D1246" s="2" t="s">
        <v>1782</v>
      </c>
      <c r="E1246" s="2" t="s">
        <v>1784</v>
      </c>
      <c r="F1246" s="2" t="s">
        <v>1784</v>
      </c>
      <c r="G1246" s="2">
        <v>12</v>
      </c>
      <c r="H1246" s="6">
        <v>1.5405365711622656E-3</v>
      </c>
      <c r="I1246" s="3">
        <v>3</v>
      </c>
      <c r="J1246" s="11" t="e">
        <f>AND(CCDATA[[#This Row],[Date]]&gt;='Dashboard Requirement hints'!#REF!,CCDATA[[#This Row],[Date]]&lt;'Dashboard Requirement hints'!#REF!+7)</f>
        <v>#REF!</v>
      </c>
      <c r="K1246" s="1" t="b">
        <f>AND(CCDATA[[#This Row],[Date]]&gt;'Dashboard Requirement hints'!$I$11,CCDATA[[#This Row],[Date]]&lt;'Dashboard Requirement hints'!$I$11+7)</f>
        <v>0</v>
      </c>
    </row>
    <row r="1247" spans="1:11" x14ac:dyDescent="0.25">
      <c r="A1247" s="7" t="s">
        <v>533</v>
      </c>
      <c r="B1247" s="4">
        <v>42379.478999999999</v>
      </c>
      <c r="C1247" s="5" t="s">
        <v>1792</v>
      </c>
      <c r="D1247" s="2" t="s">
        <v>1779</v>
      </c>
      <c r="E1247" s="2" t="s">
        <v>1784</v>
      </c>
      <c r="F1247" s="2" t="s">
        <v>1784</v>
      </c>
      <c r="G1247" s="2">
        <v>88</v>
      </c>
      <c r="H1247" s="6">
        <v>2.3800124776154432E-3</v>
      </c>
      <c r="I1247" s="3">
        <v>4</v>
      </c>
      <c r="J1247" s="11" t="e">
        <f>AND(CCDATA[[#This Row],[Date]]&gt;='Dashboard Requirement hints'!#REF!,CCDATA[[#This Row],[Date]]&lt;'Dashboard Requirement hints'!#REF!+7)</f>
        <v>#REF!</v>
      </c>
      <c r="K1247" s="1" t="b">
        <f>AND(CCDATA[[#This Row],[Date]]&gt;'Dashboard Requirement hints'!$I$11,CCDATA[[#This Row],[Date]]&lt;'Dashboard Requirement hints'!$I$11+7)</f>
        <v>0</v>
      </c>
    </row>
    <row r="1248" spans="1:11" x14ac:dyDescent="0.25">
      <c r="A1248" s="7" t="s">
        <v>530</v>
      </c>
      <c r="B1248" s="4">
        <v>42379.470999999998</v>
      </c>
      <c r="C1248" s="5" t="s">
        <v>1790</v>
      </c>
      <c r="D1248" s="2" t="s">
        <v>1782</v>
      </c>
      <c r="E1248" s="2" t="s">
        <v>1784</v>
      </c>
      <c r="F1248" s="2" t="s">
        <v>1784</v>
      </c>
      <c r="G1248" s="2">
        <v>98</v>
      </c>
      <c r="H1248" s="6">
        <v>1.6587424463525057E-3</v>
      </c>
      <c r="I1248" s="3">
        <v>4</v>
      </c>
      <c r="J1248" s="11" t="e">
        <f>AND(CCDATA[[#This Row],[Date]]&gt;='Dashboard Requirement hints'!#REF!,CCDATA[[#This Row],[Date]]&lt;'Dashboard Requirement hints'!#REF!+7)</f>
        <v>#REF!</v>
      </c>
      <c r="K1248" s="1" t="b">
        <f>AND(CCDATA[[#This Row],[Date]]&gt;'Dashboard Requirement hints'!$I$11,CCDATA[[#This Row],[Date]]&lt;'Dashboard Requirement hints'!$I$11+7)</f>
        <v>0</v>
      </c>
    </row>
    <row r="1249" spans="1:11" x14ac:dyDescent="0.25">
      <c r="A1249" s="7" t="s">
        <v>531</v>
      </c>
      <c r="B1249" s="4">
        <v>42379.470999999998</v>
      </c>
      <c r="C1249" s="5" t="s">
        <v>1793</v>
      </c>
      <c r="D1249" s="2" t="s">
        <v>1781</v>
      </c>
      <c r="E1249" s="2" t="s">
        <v>1784</v>
      </c>
      <c r="F1249" s="2" t="s">
        <v>1784</v>
      </c>
      <c r="G1249" s="2">
        <v>84</v>
      </c>
      <c r="H1249" s="6">
        <v>2.9713553146153435E-3</v>
      </c>
      <c r="I1249" s="3">
        <v>4</v>
      </c>
      <c r="J1249" s="11" t="e">
        <f>AND(CCDATA[[#This Row],[Date]]&gt;='Dashboard Requirement hints'!#REF!,CCDATA[[#This Row],[Date]]&lt;'Dashboard Requirement hints'!#REF!+7)</f>
        <v>#REF!</v>
      </c>
      <c r="K1249" s="1" t="b">
        <f>AND(CCDATA[[#This Row],[Date]]&gt;'Dashboard Requirement hints'!$I$11,CCDATA[[#This Row],[Date]]&lt;'Dashboard Requirement hints'!$I$11+7)</f>
        <v>0</v>
      </c>
    </row>
    <row r="1250" spans="1:11" x14ac:dyDescent="0.25">
      <c r="A1250" s="7" t="s">
        <v>528</v>
      </c>
      <c r="B1250" s="4">
        <v>42379.466</v>
      </c>
      <c r="C1250" s="5" t="s">
        <v>1790</v>
      </c>
      <c r="D1250" s="2" t="s">
        <v>1780</v>
      </c>
      <c r="E1250" s="2" t="s">
        <v>1784</v>
      </c>
      <c r="F1250" s="2" t="s">
        <v>1784</v>
      </c>
      <c r="G1250" s="2">
        <v>46</v>
      </c>
      <c r="H1250" s="6">
        <v>4.5383366644339094E-3</v>
      </c>
      <c r="I1250" s="3">
        <v>4</v>
      </c>
      <c r="J1250" s="11" t="e">
        <f>AND(CCDATA[[#This Row],[Date]]&gt;='Dashboard Requirement hints'!#REF!,CCDATA[[#This Row],[Date]]&lt;'Dashboard Requirement hints'!#REF!+7)</f>
        <v>#REF!</v>
      </c>
      <c r="K1250" s="1" t="b">
        <f>AND(CCDATA[[#This Row],[Date]]&gt;'Dashboard Requirement hints'!$I$11,CCDATA[[#This Row],[Date]]&lt;'Dashboard Requirement hints'!$I$11+7)</f>
        <v>0</v>
      </c>
    </row>
    <row r="1251" spans="1:11" x14ac:dyDescent="0.25">
      <c r="A1251" s="7" t="s">
        <v>529</v>
      </c>
      <c r="B1251" s="4">
        <v>42379.466</v>
      </c>
      <c r="C1251" s="5" t="s">
        <v>1788</v>
      </c>
      <c r="D1251" s="2" t="s">
        <v>1782</v>
      </c>
      <c r="E1251" s="2" t="s">
        <v>1784</v>
      </c>
      <c r="F1251" s="2" t="s">
        <v>1785</v>
      </c>
      <c r="G1251" s="2">
        <v>47</v>
      </c>
      <c r="H1251" s="6">
        <v>1.0126971766029212E-3</v>
      </c>
      <c r="I1251" s="3">
        <v>4</v>
      </c>
      <c r="J1251" s="11" t="e">
        <f>AND(CCDATA[[#This Row],[Date]]&gt;='Dashboard Requirement hints'!#REF!,CCDATA[[#This Row],[Date]]&lt;'Dashboard Requirement hints'!#REF!+7)</f>
        <v>#REF!</v>
      </c>
      <c r="K1251" s="1" t="b">
        <f>AND(CCDATA[[#This Row],[Date]]&gt;'Dashboard Requirement hints'!$I$11,CCDATA[[#This Row],[Date]]&lt;'Dashboard Requirement hints'!$I$11+7)</f>
        <v>0</v>
      </c>
    </row>
    <row r="1252" spans="1:11" x14ac:dyDescent="0.25">
      <c r="A1252" s="7" t="s">
        <v>526</v>
      </c>
      <c r="B1252" s="4">
        <v>42379.440999999999</v>
      </c>
      <c r="C1252" s="5" t="s">
        <v>1793</v>
      </c>
      <c r="D1252" s="2" t="s">
        <v>1782</v>
      </c>
      <c r="E1252" s="2" t="s">
        <v>1784</v>
      </c>
      <c r="F1252" s="2" t="s">
        <v>1784</v>
      </c>
      <c r="G1252" s="2">
        <v>12</v>
      </c>
      <c r="H1252" s="6">
        <v>4.559111195580173E-3</v>
      </c>
      <c r="I1252" s="3">
        <v>4</v>
      </c>
      <c r="J1252" s="11" t="e">
        <f>AND(CCDATA[[#This Row],[Date]]&gt;='Dashboard Requirement hints'!#REF!,CCDATA[[#This Row],[Date]]&lt;'Dashboard Requirement hints'!#REF!+7)</f>
        <v>#REF!</v>
      </c>
      <c r="K1252" s="1" t="b">
        <f>AND(CCDATA[[#This Row],[Date]]&gt;'Dashboard Requirement hints'!$I$11,CCDATA[[#This Row],[Date]]&lt;'Dashboard Requirement hints'!$I$11+7)</f>
        <v>0</v>
      </c>
    </row>
    <row r="1253" spans="1:11" x14ac:dyDescent="0.25">
      <c r="A1253" s="7" t="s">
        <v>527</v>
      </c>
      <c r="B1253" s="4">
        <v>42379.440999999999</v>
      </c>
      <c r="C1253" s="5" t="s">
        <v>1794</v>
      </c>
      <c r="D1253" s="2" t="s">
        <v>1783</v>
      </c>
      <c r="E1253" s="2" t="s">
        <v>1784</v>
      </c>
      <c r="F1253" s="2" t="s">
        <v>1784</v>
      </c>
      <c r="G1253" s="2">
        <v>102</v>
      </c>
      <c r="H1253" s="6">
        <v>1.8258778176680147E-3</v>
      </c>
      <c r="I1253" s="3">
        <v>4</v>
      </c>
      <c r="J1253" s="11" t="e">
        <f>AND(CCDATA[[#This Row],[Date]]&gt;='Dashboard Requirement hints'!#REF!,CCDATA[[#This Row],[Date]]&lt;'Dashboard Requirement hints'!#REF!+7)</f>
        <v>#REF!</v>
      </c>
      <c r="K1253" s="1" t="b">
        <f>AND(CCDATA[[#This Row],[Date]]&gt;'Dashboard Requirement hints'!$I$11,CCDATA[[#This Row],[Date]]&lt;'Dashboard Requirement hints'!$I$11+7)</f>
        <v>0</v>
      </c>
    </row>
    <row r="1254" spans="1:11" x14ac:dyDescent="0.25">
      <c r="A1254" s="7" t="s">
        <v>524</v>
      </c>
      <c r="B1254" s="4">
        <v>42379.421000000002</v>
      </c>
      <c r="C1254" s="5" t="s">
        <v>1793</v>
      </c>
      <c r="D1254" s="2" t="s">
        <v>1782</v>
      </c>
      <c r="E1254" s="2" t="s">
        <v>1784</v>
      </c>
      <c r="F1254" s="2" t="s">
        <v>1784</v>
      </c>
      <c r="G1254" s="2">
        <v>64</v>
      </c>
      <c r="H1254" s="6">
        <v>3.0393968774684948E-3</v>
      </c>
      <c r="I1254" s="3">
        <v>5</v>
      </c>
      <c r="J1254" s="11" t="e">
        <f>AND(CCDATA[[#This Row],[Date]]&gt;='Dashboard Requirement hints'!#REF!,CCDATA[[#This Row],[Date]]&lt;'Dashboard Requirement hints'!#REF!+7)</f>
        <v>#REF!</v>
      </c>
      <c r="K1254" s="1" t="b">
        <f>AND(CCDATA[[#This Row],[Date]]&gt;'Dashboard Requirement hints'!$I$11,CCDATA[[#This Row],[Date]]&lt;'Dashboard Requirement hints'!$I$11+7)</f>
        <v>0</v>
      </c>
    </row>
    <row r="1255" spans="1:11" x14ac:dyDescent="0.25">
      <c r="A1255" s="7" t="s">
        <v>525</v>
      </c>
      <c r="B1255" s="4">
        <v>42379.421000000002</v>
      </c>
      <c r="C1255" s="5" t="s">
        <v>1788</v>
      </c>
      <c r="D1255" s="2" t="s">
        <v>1782</v>
      </c>
      <c r="E1255" s="2" t="s">
        <v>1784</v>
      </c>
      <c r="F1255" s="2" t="s">
        <v>1784</v>
      </c>
      <c r="G1255" s="2">
        <v>117</v>
      </c>
      <c r="H1255" s="6">
        <v>2.3532712241691495E-3</v>
      </c>
      <c r="I1255" s="3">
        <v>3</v>
      </c>
      <c r="J1255" s="11" t="e">
        <f>AND(CCDATA[[#This Row],[Date]]&gt;='Dashboard Requirement hints'!#REF!,CCDATA[[#This Row],[Date]]&lt;'Dashboard Requirement hints'!#REF!+7)</f>
        <v>#REF!</v>
      </c>
      <c r="K1255" s="1" t="b">
        <f>AND(CCDATA[[#This Row],[Date]]&gt;'Dashboard Requirement hints'!$I$11,CCDATA[[#This Row],[Date]]&lt;'Dashboard Requirement hints'!$I$11+7)</f>
        <v>0</v>
      </c>
    </row>
    <row r="1256" spans="1:11" x14ac:dyDescent="0.25">
      <c r="A1256" s="7" t="s">
        <v>522</v>
      </c>
      <c r="B1256" s="4">
        <v>42379.381000000001</v>
      </c>
      <c r="C1256" s="5" t="s">
        <v>1789</v>
      </c>
      <c r="D1256" s="2" t="s">
        <v>1783</v>
      </c>
      <c r="E1256" s="2" t="s">
        <v>1784</v>
      </c>
      <c r="F1256" s="2" t="s">
        <v>1784</v>
      </c>
      <c r="G1256" s="2">
        <v>23</v>
      </c>
      <c r="H1256" s="6">
        <v>5.5141347161870573E-4</v>
      </c>
      <c r="I1256" s="3">
        <v>3</v>
      </c>
      <c r="J1256" s="11" t="e">
        <f>AND(CCDATA[[#This Row],[Date]]&gt;='Dashboard Requirement hints'!#REF!,CCDATA[[#This Row],[Date]]&lt;'Dashboard Requirement hints'!#REF!+7)</f>
        <v>#REF!</v>
      </c>
      <c r="K1256" s="1" t="b">
        <f>AND(CCDATA[[#This Row],[Date]]&gt;'Dashboard Requirement hints'!$I$11,CCDATA[[#This Row],[Date]]&lt;'Dashboard Requirement hints'!$I$11+7)</f>
        <v>0</v>
      </c>
    </row>
    <row r="1257" spans="1:11" x14ac:dyDescent="0.25">
      <c r="A1257" s="7" t="s">
        <v>523</v>
      </c>
      <c r="B1257" s="4">
        <v>42379.381000000001</v>
      </c>
      <c r="C1257" s="5" t="s">
        <v>1794</v>
      </c>
      <c r="D1257" s="2" t="s">
        <v>1780</v>
      </c>
      <c r="E1257" s="2" t="s">
        <v>1784</v>
      </c>
      <c r="F1257" s="2" t="s">
        <v>1784</v>
      </c>
      <c r="G1257" s="2">
        <v>69</v>
      </c>
      <c r="H1257" s="6">
        <v>2.700135999200352E-3</v>
      </c>
      <c r="I1257" s="3">
        <v>3</v>
      </c>
      <c r="J1257" s="11" t="e">
        <f>AND(CCDATA[[#This Row],[Date]]&gt;='Dashboard Requirement hints'!#REF!,CCDATA[[#This Row],[Date]]&lt;'Dashboard Requirement hints'!#REF!+7)</f>
        <v>#REF!</v>
      </c>
      <c r="K1257" s="1" t="b">
        <f>AND(CCDATA[[#This Row],[Date]]&gt;'Dashboard Requirement hints'!$I$11,CCDATA[[#This Row],[Date]]&lt;'Dashboard Requirement hints'!$I$11+7)</f>
        <v>0</v>
      </c>
    </row>
    <row r="1258" spans="1:11" x14ac:dyDescent="0.25">
      <c r="A1258" s="7" t="s">
        <v>520</v>
      </c>
      <c r="B1258" s="4">
        <v>42379.375</v>
      </c>
      <c r="C1258" s="5" t="s">
        <v>1791</v>
      </c>
      <c r="D1258" s="2" t="s">
        <v>1779</v>
      </c>
      <c r="E1258" s="2" t="s">
        <v>1784</v>
      </c>
      <c r="F1258" s="2" t="s">
        <v>1784</v>
      </c>
      <c r="G1258" s="2">
        <v>19</v>
      </c>
      <c r="H1258" s="6">
        <v>4.2890402769684135E-3</v>
      </c>
      <c r="I1258" s="3">
        <v>5</v>
      </c>
      <c r="J1258" s="11" t="e">
        <f>AND(CCDATA[[#This Row],[Date]]&gt;='Dashboard Requirement hints'!#REF!,CCDATA[[#This Row],[Date]]&lt;'Dashboard Requirement hints'!#REF!+7)</f>
        <v>#REF!</v>
      </c>
      <c r="K1258" s="1" t="b">
        <f>AND(CCDATA[[#This Row],[Date]]&gt;'Dashboard Requirement hints'!$I$11,CCDATA[[#This Row],[Date]]&lt;'Dashboard Requirement hints'!$I$11+7)</f>
        <v>0</v>
      </c>
    </row>
    <row r="1259" spans="1:11" x14ac:dyDescent="0.25">
      <c r="A1259" s="7" t="s">
        <v>521</v>
      </c>
      <c r="B1259" s="4">
        <v>42379.375</v>
      </c>
      <c r="C1259" s="5" t="s">
        <v>1788</v>
      </c>
      <c r="D1259" s="2" t="s">
        <v>1781</v>
      </c>
      <c r="E1259" s="2" t="s">
        <v>1784</v>
      </c>
      <c r="F1259" s="2" t="s">
        <v>1784</v>
      </c>
      <c r="G1259" s="2">
        <v>75</v>
      </c>
      <c r="H1259" s="6">
        <v>4.047314185889727E-3</v>
      </c>
      <c r="I1259" s="3">
        <v>3</v>
      </c>
      <c r="J1259" s="11" t="e">
        <f>AND(CCDATA[[#This Row],[Date]]&gt;='Dashboard Requirement hints'!#REF!,CCDATA[[#This Row],[Date]]&lt;'Dashboard Requirement hints'!#REF!+7)</f>
        <v>#REF!</v>
      </c>
      <c r="K1259" s="1" t="b">
        <f>AND(CCDATA[[#This Row],[Date]]&gt;'Dashboard Requirement hints'!$I$11,CCDATA[[#This Row],[Date]]&lt;'Dashboard Requirement hints'!$I$11+7)</f>
        <v>0</v>
      </c>
    </row>
    <row r="1260" spans="1:11" x14ac:dyDescent="0.25">
      <c r="A1260" s="7" t="s">
        <v>518</v>
      </c>
      <c r="B1260" s="4">
        <v>42378.737999999998</v>
      </c>
      <c r="C1260" s="5" t="s">
        <v>1790</v>
      </c>
      <c r="D1260" s="2" t="s">
        <v>1780</v>
      </c>
      <c r="E1260" s="2" t="s">
        <v>1784</v>
      </c>
      <c r="F1260" s="2" t="s">
        <v>1785</v>
      </c>
      <c r="G1260" s="2">
        <v>60</v>
      </c>
      <c r="H1260" s="6">
        <v>1.4534124185352883E-3</v>
      </c>
      <c r="I1260" s="3">
        <v>3</v>
      </c>
      <c r="J1260" s="11" t="e">
        <f>AND(CCDATA[[#This Row],[Date]]&gt;='Dashboard Requirement hints'!#REF!,CCDATA[[#This Row],[Date]]&lt;'Dashboard Requirement hints'!#REF!+7)</f>
        <v>#REF!</v>
      </c>
      <c r="K1260" s="1" t="b">
        <f>AND(CCDATA[[#This Row],[Date]]&gt;'Dashboard Requirement hints'!$I$11,CCDATA[[#This Row],[Date]]&lt;'Dashboard Requirement hints'!$I$11+7)</f>
        <v>0</v>
      </c>
    </row>
    <row r="1261" spans="1:11" x14ac:dyDescent="0.25">
      <c r="A1261" s="7" t="s">
        <v>519</v>
      </c>
      <c r="B1261" s="4">
        <v>42378.737999999998</v>
      </c>
      <c r="C1261" s="5" t="s">
        <v>1793</v>
      </c>
      <c r="D1261" s="2" t="s">
        <v>1779</v>
      </c>
      <c r="E1261" s="2" t="s">
        <v>1784</v>
      </c>
      <c r="F1261" s="2" t="s">
        <v>1784</v>
      </c>
      <c r="G1261" s="2">
        <v>116</v>
      </c>
      <c r="H1261" s="6">
        <v>3.2162284419068993E-3</v>
      </c>
      <c r="I1261" s="3">
        <v>4</v>
      </c>
      <c r="J1261" s="11" t="e">
        <f>AND(CCDATA[[#This Row],[Date]]&gt;='Dashboard Requirement hints'!#REF!,CCDATA[[#This Row],[Date]]&lt;'Dashboard Requirement hints'!#REF!+7)</f>
        <v>#REF!</v>
      </c>
      <c r="K1261" s="1" t="b">
        <f>AND(CCDATA[[#This Row],[Date]]&gt;'Dashboard Requirement hints'!$I$11,CCDATA[[#This Row],[Date]]&lt;'Dashboard Requirement hints'!$I$11+7)</f>
        <v>0</v>
      </c>
    </row>
    <row r="1262" spans="1:11" x14ac:dyDescent="0.25">
      <c r="A1262" s="7" t="s">
        <v>516</v>
      </c>
      <c r="B1262" s="4">
        <v>42378.731</v>
      </c>
      <c r="C1262" s="5" t="s">
        <v>1792</v>
      </c>
      <c r="D1262" s="2" t="s">
        <v>1779</v>
      </c>
      <c r="E1262" s="2" t="s">
        <v>1784</v>
      </c>
      <c r="F1262" s="2" t="s">
        <v>1784</v>
      </c>
      <c r="G1262" s="2">
        <v>107</v>
      </c>
      <c r="H1262" s="6">
        <v>7.525282339898206E-4</v>
      </c>
      <c r="I1262" s="3">
        <v>5</v>
      </c>
      <c r="J1262" s="11" t="e">
        <f>AND(CCDATA[[#This Row],[Date]]&gt;='Dashboard Requirement hints'!#REF!,CCDATA[[#This Row],[Date]]&lt;'Dashboard Requirement hints'!#REF!+7)</f>
        <v>#REF!</v>
      </c>
      <c r="K1262" s="1" t="b">
        <f>AND(CCDATA[[#This Row],[Date]]&gt;'Dashboard Requirement hints'!$I$11,CCDATA[[#This Row],[Date]]&lt;'Dashboard Requirement hints'!$I$11+7)</f>
        <v>0</v>
      </c>
    </row>
    <row r="1263" spans="1:11" x14ac:dyDescent="0.25">
      <c r="A1263" s="7" t="s">
        <v>517</v>
      </c>
      <c r="B1263" s="4">
        <v>42378.731</v>
      </c>
      <c r="C1263" s="5" t="s">
        <v>1788</v>
      </c>
      <c r="D1263" s="2" t="s">
        <v>1782</v>
      </c>
      <c r="E1263" s="2" t="s">
        <v>1784</v>
      </c>
      <c r="F1263" s="2" t="s">
        <v>1784</v>
      </c>
      <c r="G1263" s="2">
        <v>116</v>
      </c>
      <c r="H1263" s="6">
        <v>2.4424439595082162E-3</v>
      </c>
      <c r="I1263" s="3">
        <v>4</v>
      </c>
      <c r="J1263" s="11" t="e">
        <f>AND(CCDATA[[#This Row],[Date]]&gt;='Dashboard Requirement hints'!#REF!,CCDATA[[#This Row],[Date]]&lt;'Dashboard Requirement hints'!#REF!+7)</f>
        <v>#REF!</v>
      </c>
      <c r="K1263" s="1" t="b">
        <f>AND(CCDATA[[#This Row],[Date]]&gt;'Dashboard Requirement hints'!$I$11,CCDATA[[#This Row],[Date]]&lt;'Dashboard Requirement hints'!$I$11+7)</f>
        <v>0</v>
      </c>
    </row>
    <row r="1264" spans="1:11" x14ac:dyDescent="0.25">
      <c r="A1264" s="7" t="s">
        <v>514</v>
      </c>
      <c r="B1264" s="4">
        <v>42378.728000000003</v>
      </c>
      <c r="C1264" s="5" t="s">
        <v>1792</v>
      </c>
      <c r="D1264" s="2" t="s">
        <v>1780</v>
      </c>
      <c r="E1264" s="2" t="s">
        <v>1785</v>
      </c>
      <c r="F1264" s="2" t="s">
        <v>1785</v>
      </c>
      <c r="G1264" s="2" t="s">
        <v>1786</v>
      </c>
      <c r="H1264" s="6" t="s">
        <v>1786</v>
      </c>
      <c r="I1264" s="3" t="s">
        <v>1786</v>
      </c>
      <c r="J1264" s="11" t="e">
        <f>AND(CCDATA[[#This Row],[Date]]&gt;='Dashboard Requirement hints'!#REF!,CCDATA[[#This Row],[Date]]&lt;'Dashboard Requirement hints'!#REF!+7)</f>
        <v>#REF!</v>
      </c>
      <c r="K1264" s="1" t="b">
        <f>AND(CCDATA[[#This Row],[Date]]&gt;'Dashboard Requirement hints'!$I$11,CCDATA[[#This Row],[Date]]&lt;'Dashboard Requirement hints'!$I$11+7)</f>
        <v>0</v>
      </c>
    </row>
    <row r="1265" spans="1:11" x14ac:dyDescent="0.25">
      <c r="A1265" s="7" t="s">
        <v>515</v>
      </c>
      <c r="B1265" s="4">
        <v>42378.728000000003</v>
      </c>
      <c r="C1265" s="5" t="s">
        <v>1790</v>
      </c>
      <c r="D1265" s="2" t="s">
        <v>1780</v>
      </c>
      <c r="E1265" s="2" t="s">
        <v>1785</v>
      </c>
      <c r="F1265" s="2" t="s">
        <v>1785</v>
      </c>
      <c r="G1265" s="2" t="s">
        <v>1786</v>
      </c>
      <c r="H1265" s="6" t="s">
        <v>1786</v>
      </c>
      <c r="I1265" s="3" t="s">
        <v>1786</v>
      </c>
      <c r="J1265" s="11" t="e">
        <f>AND(CCDATA[[#This Row],[Date]]&gt;='Dashboard Requirement hints'!#REF!,CCDATA[[#This Row],[Date]]&lt;'Dashboard Requirement hints'!#REF!+7)</f>
        <v>#REF!</v>
      </c>
      <c r="K1265" s="1" t="b">
        <f>AND(CCDATA[[#This Row],[Date]]&gt;'Dashboard Requirement hints'!$I$11,CCDATA[[#This Row],[Date]]&lt;'Dashboard Requirement hints'!$I$11+7)</f>
        <v>0</v>
      </c>
    </row>
    <row r="1266" spans="1:11" x14ac:dyDescent="0.25">
      <c r="A1266" s="7" t="s">
        <v>512</v>
      </c>
      <c r="B1266" s="4">
        <v>42378.724999999999</v>
      </c>
      <c r="C1266" s="5" t="s">
        <v>1791</v>
      </c>
      <c r="D1266" s="2" t="s">
        <v>1782</v>
      </c>
      <c r="E1266" s="2" t="s">
        <v>1784</v>
      </c>
      <c r="F1266" s="2" t="s">
        <v>1784</v>
      </c>
      <c r="G1266" s="2">
        <v>121</v>
      </c>
      <c r="H1266" s="6">
        <v>2.3180776716130048E-3</v>
      </c>
      <c r="I1266" s="3">
        <v>4</v>
      </c>
      <c r="J1266" s="11" t="e">
        <f>AND(CCDATA[[#This Row],[Date]]&gt;='Dashboard Requirement hints'!#REF!,CCDATA[[#This Row],[Date]]&lt;'Dashboard Requirement hints'!#REF!+7)</f>
        <v>#REF!</v>
      </c>
      <c r="K1266" s="1" t="b">
        <f>AND(CCDATA[[#This Row],[Date]]&gt;'Dashboard Requirement hints'!$I$11,CCDATA[[#This Row],[Date]]&lt;'Dashboard Requirement hints'!$I$11+7)</f>
        <v>0</v>
      </c>
    </row>
    <row r="1267" spans="1:11" x14ac:dyDescent="0.25">
      <c r="A1267" s="7" t="s">
        <v>513</v>
      </c>
      <c r="B1267" s="4">
        <v>42378.724999999999</v>
      </c>
      <c r="C1267" s="5" t="s">
        <v>1789</v>
      </c>
      <c r="D1267" s="2" t="s">
        <v>1782</v>
      </c>
      <c r="E1267" s="2" t="s">
        <v>1784</v>
      </c>
      <c r="F1267" s="2" t="s">
        <v>1784</v>
      </c>
      <c r="G1267" s="2">
        <v>42</v>
      </c>
      <c r="H1267" s="6">
        <v>4.8361284923273719E-3</v>
      </c>
      <c r="I1267" s="3">
        <v>2</v>
      </c>
      <c r="J1267" s="11" t="e">
        <f>AND(CCDATA[[#This Row],[Date]]&gt;='Dashboard Requirement hints'!#REF!,CCDATA[[#This Row],[Date]]&lt;'Dashboard Requirement hints'!#REF!+7)</f>
        <v>#REF!</v>
      </c>
      <c r="K1267" s="1" t="b">
        <f>AND(CCDATA[[#This Row],[Date]]&gt;'Dashboard Requirement hints'!$I$11,CCDATA[[#This Row],[Date]]&lt;'Dashboard Requirement hints'!$I$11+7)</f>
        <v>0</v>
      </c>
    </row>
    <row r="1268" spans="1:11" x14ac:dyDescent="0.25">
      <c r="A1268" s="7" t="s">
        <v>510</v>
      </c>
      <c r="B1268" s="4">
        <v>42378.724000000002</v>
      </c>
      <c r="C1268" s="5" t="s">
        <v>1787</v>
      </c>
      <c r="D1268" s="2" t="s">
        <v>1779</v>
      </c>
      <c r="E1268" s="2" t="s">
        <v>1784</v>
      </c>
      <c r="F1268" s="2" t="s">
        <v>1784</v>
      </c>
      <c r="G1268" s="2">
        <v>35</v>
      </c>
      <c r="H1268" s="6">
        <v>3.3053366221113272E-3</v>
      </c>
      <c r="I1268" s="3">
        <v>4</v>
      </c>
      <c r="J1268" s="11" t="e">
        <f>AND(CCDATA[[#This Row],[Date]]&gt;='Dashboard Requirement hints'!#REF!,CCDATA[[#This Row],[Date]]&lt;'Dashboard Requirement hints'!#REF!+7)</f>
        <v>#REF!</v>
      </c>
      <c r="K1268" s="1" t="b">
        <f>AND(CCDATA[[#This Row],[Date]]&gt;'Dashboard Requirement hints'!$I$11,CCDATA[[#This Row],[Date]]&lt;'Dashboard Requirement hints'!$I$11+7)</f>
        <v>0</v>
      </c>
    </row>
    <row r="1269" spans="1:11" x14ac:dyDescent="0.25">
      <c r="A1269" s="7" t="s">
        <v>511</v>
      </c>
      <c r="B1269" s="4">
        <v>42378.724000000002</v>
      </c>
      <c r="C1269" s="5" t="s">
        <v>1793</v>
      </c>
      <c r="D1269" s="2" t="s">
        <v>1781</v>
      </c>
      <c r="E1269" s="2" t="s">
        <v>1784</v>
      </c>
      <c r="F1269" s="2" t="s">
        <v>1784</v>
      </c>
      <c r="G1269" s="2">
        <v>27</v>
      </c>
      <c r="H1269" s="6">
        <v>1.892225918584839E-3</v>
      </c>
      <c r="I1269" s="3">
        <v>3</v>
      </c>
      <c r="J1269" s="11" t="e">
        <f>AND(CCDATA[[#This Row],[Date]]&gt;='Dashboard Requirement hints'!#REF!,CCDATA[[#This Row],[Date]]&lt;'Dashboard Requirement hints'!#REF!+7)</f>
        <v>#REF!</v>
      </c>
      <c r="K1269" s="1" t="b">
        <f>AND(CCDATA[[#This Row],[Date]]&gt;'Dashboard Requirement hints'!$I$11,CCDATA[[#This Row],[Date]]&lt;'Dashboard Requirement hints'!$I$11+7)</f>
        <v>0</v>
      </c>
    </row>
    <row r="1270" spans="1:11" x14ac:dyDescent="0.25">
      <c r="A1270" s="7" t="s">
        <v>508</v>
      </c>
      <c r="B1270" s="4">
        <v>42378.722999999998</v>
      </c>
      <c r="C1270" s="5" t="s">
        <v>1792</v>
      </c>
      <c r="D1270" s="2" t="s">
        <v>1782</v>
      </c>
      <c r="E1270" s="2" t="s">
        <v>1784</v>
      </c>
      <c r="F1270" s="2" t="s">
        <v>1785</v>
      </c>
      <c r="G1270" s="2">
        <v>50</v>
      </c>
      <c r="H1270" s="6">
        <v>2.9747093196694245E-3</v>
      </c>
      <c r="I1270" s="3">
        <v>3</v>
      </c>
      <c r="J1270" s="11" t="e">
        <f>AND(CCDATA[[#This Row],[Date]]&gt;='Dashboard Requirement hints'!#REF!,CCDATA[[#This Row],[Date]]&lt;'Dashboard Requirement hints'!#REF!+7)</f>
        <v>#REF!</v>
      </c>
      <c r="K1270" s="1" t="b">
        <f>AND(CCDATA[[#This Row],[Date]]&gt;'Dashboard Requirement hints'!$I$11,CCDATA[[#This Row],[Date]]&lt;'Dashboard Requirement hints'!$I$11+7)</f>
        <v>0</v>
      </c>
    </row>
    <row r="1271" spans="1:11" x14ac:dyDescent="0.25">
      <c r="A1271" s="7" t="s">
        <v>509</v>
      </c>
      <c r="B1271" s="4">
        <v>42378.722999999998</v>
      </c>
      <c r="C1271" s="5" t="s">
        <v>1793</v>
      </c>
      <c r="D1271" s="2" t="s">
        <v>1783</v>
      </c>
      <c r="E1271" s="2" t="s">
        <v>1785</v>
      </c>
      <c r="F1271" s="2" t="s">
        <v>1785</v>
      </c>
      <c r="G1271" s="2" t="s">
        <v>1786</v>
      </c>
      <c r="H1271" s="6" t="s">
        <v>1786</v>
      </c>
      <c r="I1271" s="3" t="s">
        <v>1786</v>
      </c>
      <c r="J1271" s="11" t="e">
        <f>AND(CCDATA[[#This Row],[Date]]&gt;='Dashboard Requirement hints'!#REF!,CCDATA[[#This Row],[Date]]&lt;'Dashboard Requirement hints'!#REF!+7)</f>
        <v>#REF!</v>
      </c>
      <c r="K1271" s="1" t="b">
        <f>AND(CCDATA[[#This Row],[Date]]&gt;'Dashboard Requirement hints'!$I$11,CCDATA[[#This Row],[Date]]&lt;'Dashboard Requirement hints'!$I$11+7)</f>
        <v>0</v>
      </c>
    </row>
    <row r="1272" spans="1:11" x14ac:dyDescent="0.25">
      <c r="A1272" s="7" t="s">
        <v>506</v>
      </c>
      <c r="B1272" s="4">
        <v>42378.712</v>
      </c>
      <c r="C1272" s="5" t="s">
        <v>1794</v>
      </c>
      <c r="D1272" s="2" t="s">
        <v>1779</v>
      </c>
      <c r="E1272" s="2" t="s">
        <v>1784</v>
      </c>
      <c r="F1272" s="2" t="s">
        <v>1784</v>
      </c>
      <c r="G1272" s="2">
        <v>119</v>
      </c>
      <c r="H1272" s="6">
        <v>5.8118721340261182E-4</v>
      </c>
      <c r="I1272" s="3">
        <v>4</v>
      </c>
      <c r="J1272" s="11" t="e">
        <f>AND(CCDATA[[#This Row],[Date]]&gt;='Dashboard Requirement hints'!#REF!,CCDATA[[#This Row],[Date]]&lt;'Dashboard Requirement hints'!#REF!+7)</f>
        <v>#REF!</v>
      </c>
      <c r="K1272" s="1" t="b">
        <f>AND(CCDATA[[#This Row],[Date]]&gt;'Dashboard Requirement hints'!$I$11,CCDATA[[#This Row],[Date]]&lt;'Dashboard Requirement hints'!$I$11+7)</f>
        <v>0</v>
      </c>
    </row>
    <row r="1273" spans="1:11" x14ac:dyDescent="0.25">
      <c r="A1273" s="7" t="s">
        <v>507</v>
      </c>
      <c r="B1273" s="4">
        <v>42378.712</v>
      </c>
      <c r="C1273" s="5" t="s">
        <v>1790</v>
      </c>
      <c r="D1273" s="2" t="s">
        <v>1779</v>
      </c>
      <c r="E1273" s="2" t="s">
        <v>1784</v>
      </c>
      <c r="F1273" s="2" t="s">
        <v>1784</v>
      </c>
      <c r="G1273" s="2">
        <v>32</v>
      </c>
      <c r="H1273" s="6">
        <v>2.0107031712434534E-3</v>
      </c>
      <c r="I1273" s="3">
        <v>5</v>
      </c>
      <c r="J1273" s="11" t="e">
        <f>AND(CCDATA[[#This Row],[Date]]&gt;='Dashboard Requirement hints'!#REF!,CCDATA[[#This Row],[Date]]&lt;'Dashboard Requirement hints'!#REF!+7)</f>
        <v>#REF!</v>
      </c>
      <c r="K1273" s="1" t="b">
        <f>AND(CCDATA[[#This Row],[Date]]&gt;'Dashboard Requirement hints'!$I$11,CCDATA[[#This Row],[Date]]&lt;'Dashboard Requirement hints'!$I$11+7)</f>
        <v>0</v>
      </c>
    </row>
    <row r="1274" spans="1:11" x14ac:dyDescent="0.25">
      <c r="A1274" s="7" t="s">
        <v>504</v>
      </c>
      <c r="B1274" s="4">
        <v>42378.707000000002</v>
      </c>
      <c r="C1274" s="5" t="s">
        <v>1791</v>
      </c>
      <c r="D1274" s="2" t="s">
        <v>1782</v>
      </c>
      <c r="E1274" s="2" t="s">
        <v>1785</v>
      </c>
      <c r="F1274" s="2" t="s">
        <v>1785</v>
      </c>
      <c r="G1274" s="2" t="s">
        <v>1786</v>
      </c>
      <c r="H1274" s="6" t="s">
        <v>1786</v>
      </c>
      <c r="I1274" s="3" t="s">
        <v>1786</v>
      </c>
      <c r="J1274" s="11" t="e">
        <f>AND(CCDATA[[#This Row],[Date]]&gt;='Dashboard Requirement hints'!#REF!,CCDATA[[#This Row],[Date]]&lt;'Dashboard Requirement hints'!#REF!+7)</f>
        <v>#REF!</v>
      </c>
      <c r="K1274" s="1" t="b">
        <f>AND(CCDATA[[#This Row],[Date]]&gt;'Dashboard Requirement hints'!$I$11,CCDATA[[#This Row],[Date]]&lt;'Dashboard Requirement hints'!$I$11+7)</f>
        <v>0</v>
      </c>
    </row>
    <row r="1275" spans="1:11" x14ac:dyDescent="0.25">
      <c r="A1275" s="7" t="s">
        <v>505</v>
      </c>
      <c r="B1275" s="4">
        <v>42378.707000000002</v>
      </c>
      <c r="C1275" s="5" t="s">
        <v>1788</v>
      </c>
      <c r="D1275" s="2" t="s">
        <v>1781</v>
      </c>
      <c r="E1275" s="2" t="s">
        <v>1785</v>
      </c>
      <c r="F1275" s="2" t="s">
        <v>1785</v>
      </c>
      <c r="G1275" s="2" t="s">
        <v>1786</v>
      </c>
      <c r="H1275" s="6" t="s">
        <v>1786</v>
      </c>
      <c r="I1275" s="3" t="s">
        <v>1786</v>
      </c>
      <c r="J1275" s="11" t="e">
        <f>AND(CCDATA[[#This Row],[Date]]&gt;='Dashboard Requirement hints'!#REF!,CCDATA[[#This Row],[Date]]&lt;'Dashboard Requirement hints'!#REF!+7)</f>
        <v>#REF!</v>
      </c>
      <c r="K1275" s="1" t="b">
        <f>AND(CCDATA[[#This Row],[Date]]&gt;'Dashboard Requirement hints'!$I$11,CCDATA[[#This Row],[Date]]&lt;'Dashboard Requirement hints'!$I$11+7)</f>
        <v>0</v>
      </c>
    </row>
    <row r="1276" spans="1:11" x14ac:dyDescent="0.25">
      <c r="A1276" s="7" t="s">
        <v>502</v>
      </c>
      <c r="B1276" s="4">
        <v>42378.654999999999</v>
      </c>
      <c r="C1276" s="5" t="s">
        <v>1787</v>
      </c>
      <c r="D1276" s="2" t="s">
        <v>1780</v>
      </c>
      <c r="E1276" s="2" t="s">
        <v>1785</v>
      </c>
      <c r="F1276" s="2" t="s">
        <v>1785</v>
      </c>
      <c r="G1276" s="2" t="s">
        <v>1786</v>
      </c>
      <c r="H1276" s="6" t="s">
        <v>1786</v>
      </c>
      <c r="I1276" s="3" t="s">
        <v>1786</v>
      </c>
      <c r="J1276" s="11" t="e">
        <f>AND(CCDATA[[#This Row],[Date]]&gt;='Dashboard Requirement hints'!#REF!,CCDATA[[#This Row],[Date]]&lt;'Dashboard Requirement hints'!#REF!+7)</f>
        <v>#REF!</v>
      </c>
      <c r="K1276" s="1" t="b">
        <f>AND(CCDATA[[#This Row],[Date]]&gt;'Dashboard Requirement hints'!$I$11,CCDATA[[#This Row],[Date]]&lt;'Dashboard Requirement hints'!$I$11+7)</f>
        <v>0</v>
      </c>
    </row>
    <row r="1277" spans="1:11" x14ac:dyDescent="0.25">
      <c r="A1277" s="7" t="s">
        <v>503</v>
      </c>
      <c r="B1277" s="4">
        <v>42378.654999999999</v>
      </c>
      <c r="C1277" s="5" t="s">
        <v>1788</v>
      </c>
      <c r="D1277" s="2" t="s">
        <v>1783</v>
      </c>
      <c r="E1277" s="2" t="s">
        <v>1784</v>
      </c>
      <c r="F1277" s="2" t="s">
        <v>1784</v>
      </c>
      <c r="G1277" s="2">
        <v>43</v>
      </c>
      <c r="H1277" s="6">
        <v>7.2939092954951452E-4</v>
      </c>
      <c r="I1277" s="3">
        <v>5</v>
      </c>
      <c r="J1277" s="11" t="e">
        <f>AND(CCDATA[[#This Row],[Date]]&gt;='Dashboard Requirement hints'!#REF!,CCDATA[[#This Row],[Date]]&lt;'Dashboard Requirement hints'!#REF!+7)</f>
        <v>#REF!</v>
      </c>
      <c r="K1277" s="1" t="b">
        <f>AND(CCDATA[[#This Row],[Date]]&gt;'Dashboard Requirement hints'!$I$11,CCDATA[[#This Row],[Date]]&lt;'Dashboard Requirement hints'!$I$11+7)</f>
        <v>0</v>
      </c>
    </row>
    <row r="1278" spans="1:11" x14ac:dyDescent="0.25">
      <c r="A1278" s="7" t="s">
        <v>500</v>
      </c>
      <c r="B1278" s="4">
        <v>42378.618999999999</v>
      </c>
      <c r="C1278" s="5" t="s">
        <v>1788</v>
      </c>
      <c r="D1278" s="2" t="s">
        <v>1779</v>
      </c>
      <c r="E1278" s="2" t="s">
        <v>1784</v>
      </c>
      <c r="F1278" s="2" t="s">
        <v>1784</v>
      </c>
      <c r="G1278" s="2">
        <v>23</v>
      </c>
      <c r="H1278" s="6">
        <v>2.3487624192809358E-3</v>
      </c>
      <c r="I1278" s="3">
        <v>1</v>
      </c>
      <c r="J1278" s="11" t="e">
        <f>AND(CCDATA[[#This Row],[Date]]&gt;='Dashboard Requirement hints'!#REF!,CCDATA[[#This Row],[Date]]&lt;'Dashboard Requirement hints'!#REF!+7)</f>
        <v>#REF!</v>
      </c>
      <c r="K1278" s="1" t="b">
        <f>AND(CCDATA[[#This Row],[Date]]&gt;'Dashboard Requirement hints'!$I$11,CCDATA[[#This Row],[Date]]&lt;'Dashboard Requirement hints'!$I$11+7)</f>
        <v>0</v>
      </c>
    </row>
    <row r="1279" spans="1:11" x14ac:dyDescent="0.25">
      <c r="A1279" s="7" t="s">
        <v>501</v>
      </c>
      <c r="B1279" s="4">
        <v>42378.618999999999</v>
      </c>
      <c r="C1279" s="5" t="s">
        <v>1791</v>
      </c>
      <c r="D1279" s="2" t="s">
        <v>1783</v>
      </c>
      <c r="E1279" s="2" t="s">
        <v>1784</v>
      </c>
      <c r="F1279" s="2" t="s">
        <v>1784</v>
      </c>
      <c r="G1279" s="2">
        <v>28</v>
      </c>
      <c r="H1279" s="6">
        <v>4.3935139537132056E-3</v>
      </c>
      <c r="I1279" s="3">
        <v>3</v>
      </c>
      <c r="J1279" s="11" t="e">
        <f>AND(CCDATA[[#This Row],[Date]]&gt;='Dashboard Requirement hints'!#REF!,CCDATA[[#This Row],[Date]]&lt;'Dashboard Requirement hints'!#REF!+7)</f>
        <v>#REF!</v>
      </c>
      <c r="K1279" s="1" t="b">
        <f>AND(CCDATA[[#This Row],[Date]]&gt;'Dashboard Requirement hints'!$I$11,CCDATA[[#This Row],[Date]]&lt;'Dashboard Requirement hints'!$I$11+7)</f>
        <v>0</v>
      </c>
    </row>
    <row r="1280" spans="1:11" x14ac:dyDescent="0.25">
      <c r="A1280" s="7" t="s">
        <v>498</v>
      </c>
      <c r="B1280" s="4">
        <v>42378.597000000002</v>
      </c>
      <c r="C1280" s="5" t="s">
        <v>1794</v>
      </c>
      <c r="D1280" s="2" t="s">
        <v>1782</v>
      </c>
      <c r="E1280" s="2" t="s">
        <v>1784</v>
      </c>
      <c r="F1280" s="2" t="s">
        <v>1784</v>
      </c>
      <c r="G1280" s="2">
        <v>44</v>
      </c>
      <c r="H1280" s="6">
        <v>2.0123624305218905E-3</v>
      </c>
      <c r="I1280" s="3">
        <v>3</v>
      </c>
      <c r="J1280" s="11" t="e">
        <f>AND(CCDATA[[#This Row],[Date]]&gt;='Dashboard Requirement hints'!#REF!,CCDATA[[#This Row],[Date]]&lt;'Dashboard Requirement hints'!#REF!+7)</f>
        <v>#REF!</v>
      </c>
      <c r="K1280" s="1" t="b">
        <f>AND(CCDATA[[#This Row],[Date]]&gt;'Dashboard Requirement hints'!$I$11,CCDATA[[#This Row],[Date]]&lt;'Dashboard Requirement hints'!$I$11+7)</f>
        <v>0</v>
      </c>
    </row>
    <row r="1281" spans="1:11" x14ac:dyDescent="0.25">
      <c r="A1281" s="7" t="s">
        <v>499</v>
      </c>
      <c r="B1281" s="4">
        <v>42378.597000000002</v>
      </c>
      <c r="C1281" s="5" t="s">
        <v>1787</v>
      </c>
      <c r="D1281" s="2" t="s">
        <v>1783</v>
      </c>
      <c r="E1281" s="2" t="s">
        <v>1784</v>
      </c>
      <c r="F1281" s="2" t="s">
        <v>1784</v>
      </c>
      <c r="G1281" s="2">
        <v>98</v>
      </c>
      <c r="H1281" s="6">
        <v>1.1933776836199105E-3</v>
      </c>
      <c r="I1281" s="3">
        <v>1</v>
      </c>
      <c r="J1281" s="11" t="e">
        <f>AND(CCDATA[[#This Row],[Date]]&gt;='Dashboard Requirement hints'!#REF!,CCDATA[[#This Row],[Date]]&lt;'Dashboard Requirement hints'!#REF!+7)</f>
        <v>#REF!</v>
      </c>
      <c r="K1281" s="1" t="b">
        <f>AND(CCDATA[[#This Row],[Date]]&gt;'Dashboard Requirement hints'!$I$11,CCDATA[[#This Row],[Date]]&lt;'Dashboard Requirement hints'!$I$11+7)</f>
        <v>0</v>
      </c>
    </row>
    <row r="1282" spans="1:11" x14ac:dyDescent="0.25">
      <c r="A1282" s="7" t="s">
        <v>496</v>
      </c>
      <c r="B1282" s="4">
        <v>42378.591999999997</v>
      </c>
      <c r="C1282" s="5" t="s">
        <v>1787</v>
      </c>
      <c r="D1282" s="2" t="s">
        <v>1779</v>
      </c>
      <c r="E1282" s="2" t="s">
        <v>1784</v>
      </c>
      <c r="F1282" s="2" t="s">
        <v>1784</v>
      </c>
      <c r="G1282" s="2">
        <v>34</v>
      </c>
      <c r="H1282" s="6">
        <v>3.5881078079153376E-3</v>
      </c>
      <c r="I1282" s="3">
        <v>4</v>
      </c>
      <c r="J1282" s="11" t="e">
        <f>AND(CCDATA[[#This Row],[Date]]&gt;='Dashboard Requirement hints'!#REF!,CCDATA[[#This Row],[Date]]&lt;'Dashboard Requirement hints'!#REF!+7)</f>
        <v>#REF!</v>
      </c>
      <c r="K1282" s="1" t="b">
        <f>AND(CCDATA[[#This Row],[Date]]&gt;'Dashboard Requirement hints'!$I$11,CCDATA[[#This Row],[Date]]&lt;'Dashboard Requirement hints'!$I$11+7)</f>
        <v>0</v>
      </c>
    </row>
    <row r="1283" spans="1:11" x14ac:dyDescent="0.25">
      <c r="A1283" s="7" t="s">
        <v>497</v>
      </c>
      <c r="B1283" s="4">
        <v>42378.591999999997</v>
      </c>
      <c r="C1283" s="5" t="s">
        <v>1791</v>
      </c>
      <c r="D1283" s="2" t="s">
        <v>1780</v>
      </c>
      <c r="E1283" s="2" t="s">
        <v>1784</v>
      </c>
      <c r="F1283" s="2" t="s">
        <v>1784</v>
      </c>
      <c r="G1283" s="2">
        <v>78</v>
      </c>
      <c r="H1283" s="6">
        <v>2.3718262353434592E-3</v>
      </c>
      <c r="I1283" s="3">
        <v>1</v>
      </c>
      <c r="J1283" s="11" t="e">
        <f>AND(CCDATA[[#This Row],[Date]]&gt;='Dashboard Requirement hints'!#REF!,CCDATA[[#This Row],[Date]]&lt;'Dashboard Requirement hints'!#REF!+7)</f>
        <v>#REF!</v>
      </c>
      <c r="K1283" s="1" t="b">
        <f>AND(CCDATA[[#This Row],[Date]]&gt;'Dashboard Requirement hints'!$I$11,CCDATA[[#This Row],[Date]]&lt;'Dashboard Requirement hints'!$I$11+7)</f>
        <v>0</v>
      </c>
    </row>
    <row r="1284" spans="1:11" x14ac:dyDescent="0.25">
      <c r="A1284" s="7" t="s">
        <v>494</v>
      </c>
      <c r="B1284" s="4">
        <v>42378.582999999999</v>
      </c>
      <c r="C1284" s="5" t="s">
        <v>1787</v>
      </c>
      <c r="D1284" s="2" t="s">
        <v>1779</v>
      </c>
      <c r="E1284" s="2" t="s">
        <v>1784</v>
      </c>
      <c r="F1284" s="2" t="s">
        <v>1784</v>
      </c>
      <c r="G1284" s="2">
        <v>105</v>
      </c>
      <c r="H1284" s="6">
        <v>9.2359706815902829E-4</v>
      </c>
      <c r="I1284" s="3">
        <v>1</v>
      </c>
      <c r="J1284" s="11" t="e">
        <f>AND(CCDATA[[#This Row],[Date]]&gt;='Dashboard Requirement hints'!#REF!,CCDATA[[#This Row],[Date]]&lt;'Dashboard Requirement hints'!#REF!+7)</f>
        <v>#REF!</v>
      </c>
      <c r="K1284" s="1" t="b">
        <f>AND(CCDATA[[#This Row],[Date]]&gt;'Dashboard Requirement hints'!$I$11,CCDATA[[#This Row],[Date]]&lt;'Dashboard Requirement hints'!$I$11+7)</f>
        <v>0</v>
      </c>
    </row>
    <row r="1285" spans="1:11" x14ac:dyDescent="0.25">
      <c r="A1285" s="7" t="s">
        <v>495</v>
      </c>
      <c r="B1285" s="4">
        <v>42378.582999999999</v>
      </c>
      <c r="C1285" s="5" t="s">
        <v>1787</v>
      </c>
      <c r="D1285" s="2" t="s">
        <v>1781</v>
      </c>
      <c r="E1285" s="2" t="s">
        <v>1784</v>
      </c>
      <c r="F1285" s="2" t="s">
        <v>1784</v>
      </c>
      <c r="G1285" s="2">
        <v>21</v>
      </c>
      <c r="H1285" s="6">
        <v>1.139642475914989E-3</v>
      </c>
      <c r="I1285" s="3">
        <v>4</v>
      </c>
      <c r="J1285" s="11" t="e">
        <f>AND(CCDATA[[#This Row],[Date]]&gt;='Dashboard Requirement hints'!#REF!,CCDATA[[#This Row],[Date]]&lt;'Dashboard Requirement hints'!#REF!+7)</f>
        <v>#REF!</v>
      </c>
      <c r="K1285" s="1" t="b">
        <f>AND(CCDATA[[#This Row],[Date]]&gt;'Dashboard Requirement hints'!$I$11,CCDATA[[#This Row],[Date]]&lt;'Dashboard Requirement hints'!$I$11+7)</f>
        <v>0</v>
      </c>
    </row>
    <row r="1286" spans="1:11" x14ac:dyDescent="0.25">
      <c r="A1286" s="7" t="s">
        <v>492</v>
      </c>
      <c r="B1286" s="4">
        <v>42378.569000000003</v>
      </c>
      <c r="C1286" s="5" t="s">
        <v>1789</v>
      </c>
      <c r="D1286" s="2" t="s">
        <v>1782</v>
      </c>
      <c r="E1286" s="2" t="s">
        <v>1785</v>
      </c>
      <c r="F1286" s="2" t="s">
        <v>1785</v>
      </c>
      <c r="G1286" s="2" t="s">
        <v>1786</v>
      </c>
      <c r="H1286" s="6" t="s">
        <v>1786</v>
      </c>
      <c r="I1286" s="3" t="s">
        <v>1786</v>
      </c>
      <c r="J1286" s="11" t="e">
        <f>AND(CCDATA[[#This Row],[Date]]&gt;='Dashboard Requirement hints'!#REF!,CCDATA[[#This Row],[Date]]&lt;'Dashboard Requirement hints'!#REF!+7)</f>
        <v>#REF!</v>
      </c>
      <c r="K1286" s="1" t="b">
        <f>AND(CCDATA[[#This Row],[Date]]&gt;'Dashboard Requirement hints'!$I$11,CCDATA[[#This Row],[Date]]&lt;'Dashboard Requirement hints'!$I$11+7)</f>
        <v>0</v>
      </c>
    </row>
    <row r="1287" spans="1:11" x14ac:dyDescent="0.25">
      <c r="A1287" s="7" t="s">
        <v>493</v>
      </c>
      <c r="B1287" s="4">
        <v>42378.569000000003</v>
      </c>
      <c r="C1287" s="5" t="s">
        <v>1787</v>
      </c>
      <c r="D1287" s="2" t="s">
        <v>1782</v>
      </c>
      <c r="E1287" s="2" t="s">
        <v>1784</v>
      </c>
      <c r="F1287" s="2" t="s">
        <v>1784</v>
      </c>
      <c r="G1287" s="2">
        <v>101</v>
      </c>
      <c r="H1287" s="6">
        <v>3.8146901485704562E-3</v>
      </c>
      <c r="I1287" s="3">
        <v>3</v>
      </c>
      <c r="J1287" s="11" t="e">
        <f>AND(CCDATA[[#This Row],[Date]]&gt;='Dashboard Requirement hints'!#REF!,CCDATA[[#This Row],[Date]]&lt;'Dashboard Requirement hints'!#REF!+7)</f>
        <v>#REF!</v>
      </c>
      <c r="K1287" s="1" t="b">
        <f>AND(CCDATA[[#This Row],[Date]]&gt;'Dashboard Requirement hints'!$I$11,CCDATA[[#This Row],[Date]]&lt;'Dashboard Requirement hints'!$I$11+7)</f>
        <v>0</v>
      </c>
    </row>
    <row r="1288" spans="1:11" x14ac:dyDescent="0.25">
      <c r="A1288" s="7" t="s">
        <v>490</v>
      </c>
      <c r="B1288" s="4">
        <v>42378.544000000002</v>
      </c>
      <c r="C1288" s="5" t="s">
        <v>1789</v>
      </c>
      <c r="D1288" s="2" t="s">
        <v>1781</v>
      </c>
      <c r="E1288" s="2" t="s">
        <v>1784</v>
      </c>
      <c r="F1288" s="2" t="s">
        <v>1784</v>
      </c>
      <c r="G1288" s="2">
        <v>120</v>
      </c>
      <c r="H1288" s="6">
        <v>3.0965601867140673E-3</v>
      </c>
      <c r="I1288" s="3">
        <v>1</v>
      </c>
      <c r="J1288" s="11" t="e">
        <f>AND(CCDATA[[#This Row],[Date]]&gt;='Dashboard Requirement hints'!#REF!,CCDATA[[#This Row],[Date]]&lt;'Dashboard Requirement hints'!#REF!+7)</f>
        <v>#REF!</v>
      </c>
      <c r="K1288" s="1" t="b">
        <f>AND(CCDATA[[#This Row],[Date]]&gt;'Dashboard Requirement hints'!$I$11,CCDATA[[#This Row],[Date]]&lt;'Dashboard Requirement hints'!$I$11+7)</f>
        <v>0</v>
      </c>
    </row>
    <row r="1289" spans="1:11" x14ac:dyDescent="0.25">
      <c r="A1289" s="7" t="s">
        <v>491</v>
      </c>
      <c r="B1289" s="4">
        <v>42378.544000000002</v>
      </c>
      <c r="C1289" s="5" t="s">
        <v>1790</v>
      </c>
      <c r="D1289" s="2" t="s">
        <v>1780</v>
      </c>
      <c r="E1289" s="2" t="s">
        <v>1784</v>
      </c>
      <c r="F1289" s="2" t="s">
        <v>1784</v>
      </c>
      <c r="G1289" s="2">
        <v>63</v>
      </c>
      <c r="H1289" s="6">
        <v>3.455720897436699E-3</v>
      </c>
      <c r="I1289" s="3">
        <v>3</v>
      </c>
      <c r="J1289" s="11" t="e">
        <f>AND(CCDATA[[#This Row],[Date]]&gt;='Dashboard Requirement hints'!#REF!,CCDATA[[#This Row],[Date]]&lt;'Dashboard Requirement hints'!#REF!+7)</f>
        <v>#REF!</v>
      </c>
      <c r="K1289" s="1" t="b">
        <f>AND(CCDATA[[#This Row],[Date]]&gt;'Dashboard Requirement hints'!$I$11,CCDATA[[#This Row],[Date]]&lt;'Dashboard Requirement hints'!$I$11+7)</f>
        <v>0</v>
      </c>
    </row>
    <row r="1290" spans="1:11" x14ac:dyDescent="0.25">
      <c r="A1290" s="7" t="s">
        <v>488</v>
      </c>
      <c r="B1290" s="4">
        <v>42378.535000000003</v>
      </c>
      <c r="C1290" s="5" t="s">
        <v>1794</v>
      </c>
      <c r="D1290" s="2" t="s">
        <v>1779</v>
      </c>
      <c r="E1290" s="2" t="s">
        <v>1784</v>
      </c>
      <c r="F1290" s="2" t="s">
        <v>1784</v>
      </c>
      <c r="G1290" s="2">
        <v>92</v>
      </c>
      <c r="H1290" s="6">
        <v>1.6772445984056493E-3</v>
      </c>
      <c r="I1290" s="3">
        <v>3</v>
      </c>
      <c r="J1290" s="11" t="e">
        <f>AND(CCDATA[[#This Row],[Date]]&gt;='Dashboard Requirement hints'!#REF!,CCDATA[[#This Row],[Date]]&lt;'Dashboard Requirement hints'!#REF!+7)</f>
        <v>#REF!</v>
      </c>
      <c r="K1290" s="1" t="b">
        <f>AND(CCDATA[[#This Row],[Date]]&gt;'Dashboard Requirement hints'!$I$11,CCDATA[[#This Row],[Date]]&lt;'Dashboard Requirement hints'!$I$11+7)</f>
        <v>0</v>
      </c>
    </row>
    <row r="1291" spans="1:11" x14ac:dyDescent="0.25">
      <c r="A1291" s="7" t="s">
        <v>489</v>
      </c>
      <c r="B1291" s="4">
        <v>42378.535000000003</v>
      </c>
      <c r="C1291" s="5" t="s">
        <v>1793</v>
      </c>
      <c r="D1291" s="2" t="s">
        <v>1780</v>
      </c>
      <c r="E1291" s="2" t="s">
        <v>1785</v>
      </c>
      <c r="F1291" s="2" t="s">
        <v>1785</v>
      </c>
      <c r="G1291" s="2" t="s">
        <v>1786</v>
      </c>
      <c r="H1291" s="6" t="s">
        <v>1786</v>
      </c>
      <c r="I1291" s="3" t="s">
        <v>1786</v>
      </c>
      <c r="J1291" s="11" t="e">
        <f>AND(CCDATA[[#This Row],[Date]]&gt;='Dashboard Requirement hints'!#REF!,CCDATA[[#This Row],[Date]]&lt;'Dashboard Requirement hints'!#REF!+7)</f>
        <v>#REF!</v>
      </c>
      <c r="K1291" s="1" t="b">
        <f>AND(CCDATA[[#This Row],[Date]]&gt;'Dashboard Requirement hints'!$I$11,CCDATA[[#This Row],[Date]]&lt;'Dashboard Requirement hints'!$I$11+7)</f>
        <v>0</v>
      </c>
    </row>
    <row r="1292" spans="1:11" x14ac:dyDescent="0.25">
      <c r="A1292" s="7" t="s">
        <v>486</v>
      </c>
      <c r="B1292" s="4">
        <v>42378.527999999998</v>
      </c>
      <c r="C1292" s="5" t="s">
        <v>1787</v>
      </c>
      <c r="D1292" s="2" t="s">
        <v>1779</v>
      </c>
      <c r="E1292" s="2" t="s">
        <v>1785</v>
      </c>
      <c r="F1292" s="2" t="s">
        <v>1785</v>
      </c>
      <c r="G1292" s="2" t="s">
        <v>1786</v>
      </c>
      <c r="H1292" s="6" t="s">
        <v>1786</v>
      </c>
      <c r="I1292" s="3" t="s">
        <v>1786</v>
      </c>
      <c r="J1292" s="11" t="e">
        <f>AND(CCDATA[[#This Row],[Date]]&gt;='Dashboard Requirement hints'!#REF!,CCDATA[[#This Row],[Date]]&lt;'Dashboard Requirement hints'!#REF!+7)</f>
        <v>#REF!</v>
      </c>
      <c r="K1292" s="1" t="b">
        <f>AND(CCDATA[[#This Row],[Date]]&gt;'Dashboard Requirement hints'!$I$11,CCDATA[[#This Row],[Date]]&lt;'Dashboard Requirement hints'!$I$11+7)</f>
        <v>0</v>
      </c>
    </row>
    <row r="1293" spans="1:11" x14ac:dyDescent="0.25">
      <c r="A1293" s="7" t="s">
        <v>487</v>
      </c>
      <c r="B1293" s="4">
        <v>42378.527999999998</v>
      </c>
      <c r="C1293" s="5" t="s">
        <v>1789</v>
      </c>
      <c r="D1293" s="2" t="s">
        <v>1783</v>
      </c>
      <c r="E1293" s="2" t="s">
        <v>1784</v>
      </c>
      <c r="F1293" s="2" t="s">
        <v>1785</v>
      </c>
      <c r="G1293" s="2">
        <v>10</v>
      </c>
      <c r="H1293" s="6">
        <v>6.2922410545782884E-4</v>
      </c>
      <c r="I1293" s="3">
        <v>4</v>
      </c>
      <c r="J1293" s="11" t="e">
        <f>AND(CCDATA[[#This Row],[Date]]&gt;='Dashboard Requirement hints'!#REF!,CCDATA[[#This Row],[Date]]&lt;'Dashboard Requirement hints'!#REF!+7)</f>
        <v>#REF!</v>
      </c>
      <c r="K1293" s="1" t="b">
        <f>AND(CCDATA[[#This Row],[Date]]&gt;'Dashboard Requirement hints'!$I$11,CCDATA[[#This Row],[Date]]&lt;'Dashboard Requirement hints'!$I$11+7)</f>
        <v>0</v>
      </c>
    </row>
    <row r="1294" spans="1:11" x14ac:dyDescent="0.25">
      <c r="A1294" s="7" t="s">
        <v>484</v>
      </c>
      <c r="B1294" s="4">
        <v>42378.523000000001</v>
      </c>
      <c r="C1294" s="5" t="s">
        <v>1794</v>
      </c>
      <c r="D1294" s="2" t="s">
        <v>1779</v>
      </c>
      <c r="E1294" s="2" t="s">
        <v>1784</v>
      </c>
      <c r="F1294" s="2" t="s">
        <v>1784</v>
      </c>
      <c r="G1294" s="2">
        <v>61</v>
      </c>
      <c r="H1294" s="6">
        <v>4.2033823244625151E-4</v>
      </c>
      <c r="I1294" s="3">
        <v>5</v>
      </c>
      <c r="J1294" s="11" t="e">
        <f>AND(CCDATA[[#This Row],[Date]]&gt;='Dashboard Requirement hints'!#REF!,CCDATA[[#This Row],[Date]]&lt;'Dashboard Requirement hints'!#REF!+7)</f>
        <v>#REF!</v>
      </c>
      <c r="K1294" s="1" t="b">
        <f>AND(CCDATA[[#This Row],[Date]]&gt;'Dashboard Requirement hints'!$I$11,CCDATA[[#This Row],[Date]]&lt;'Dashboard Requirement hints'!$I$11+7)</f>
        <v>0</v>
      </c>
    </row>
    <row r="1295" spans="1:11" x14ac:dyDescent="0.25">
      <c r="A1295" s="7" t="s">
        <v>485</v>
      </c>
      <c r="B1295" s="4">
        <v>42378.523000000001</v>
      </c>
      <c r="C1295" s="5" t="s">
        <v>1792</v>
      </c>
      <c r="D1295" s="2" t="s">
        <v>1781</v>
      </c>
      <c r="E1295" s="2" t="s">
        <v>1784</v>
      </c>
      <c r="F1295" s="2" t="s">
        <v>1784</v>
      </c>
      <c r="G1295" s="2">
        <v>18</v>
      </c>
      <c r="H1295" s="6">
        <v>3.5355395168085147E-3</v>
      </c>
      <c r="I1295" s="3">
        <v>5</v>
      </c>
      <c r="J1295" s="11" t="e">
        <f>AND(CCDATA[[#This Row],[Date]]&gt;='Dashboard Requirement hints'!#REF!,CCDATA[[#This Row],[Date]]&lt;'Dashboard Requirement hints'!#REF!+7)</f>
        <v>#REF!</v>
      </c>
      <c r="K1295" s="1" t="b">
        <f>AND(CCDATA[[#This Row],[Date]]&gt;'Dashboard Requirement hints'!$I$11,CCDATA[[#This Row],[Date]]&lt;'Dashboard Requirement hints'!$I$11+7)</f>
        <v>0</v>
      </c>
    </row>
    <row r="1296" spans="1:11" x14ac:dyDescent="0.25">
      <c r="A1296" s="7" t="s">
        <v>482</v>
      </c>
      <c r="B1296" s="4">
        <v>42378.521999999997</v>
      </c>
      <c r="C1296" s="5" t="s">
        <v>1790</v>
      </c>
      <c r="D1296" s="2" t="s">
        <v>1780</v>
      </c>
      <c r="E1296" s="2" t="s">
        <v>1784</v>
      </c>
      <c r="F1296" s="2" t="s">
        <v>1784</v>
      </c>
      <c r="G1296" s="2">
        <v>108</v>
      </c>
      <c r="H1296" s="6">
        <v>3.2979901962414638E-3</v>
      </c>
      <c r="I1296" s="3">
        <v>3</v>
      </c>
      <c r="J1296" s="11" t="e">
        <f>AND(CCDATA[[#This Row],[Date]]&gt;='Dashboard Requirement hints'!#REF!,CCDATA[[#This Row],[Date]]&lt;'Dashboard Requirement hints'!#REF!+7)</f>
        <v>#REF!</v>
      </c>
      <c r="K1296" s="1" t="b">
        <f>AND(CCDATA[[#This Row],[Date]]&gt;'Dashboard Requirement hints'!$I$11,CCDATA[[#This Row],[Date]]&lt;'Dashboard Requirement hints'!$I$11+7)</f>
        <v>0</v>
      </c>
    </row>
    <row r="1297" spans="1:11" x14ac:dyDescent="0.25">
      <c r="A1297" s="7" t="s">
        <v>483</v>
      </c>
      <c r="B1297" s="4">
        <v>42378.521999999997</v>
      </c>
      <c r="C1297" s="5" t="s">
        <v>1790</v>
      </c>
      <c r="D1297" s="2" t="s">
        <v>1783</v>
      </c>
      <c r="E1297" s="2" t="s">
        <v>1784</v>
      </c>
      <c r="F1297" s="2" t="s">
        <v>1784</v>
      </c>
      <c r="G1297" s="2">
        <v>80</v>
      </c>
      <c r="H1297" s="6">
        <v>1.5166264813482823E-3</v>
      </c>
      <c r="I1297" s="3">
        <v>4</v>
      </c>
      <c r="J1297" s="11" t="e">
        <f>AND(CCDATA[[#This Row],[Date]]&gt;='Dashboard Requirement hints'!#REF!,CCDATA[[#This Row],[Date]]&lt;'Dashboard Requirement hints'!#REF!+7)</f>
        <v>#REF!</v>
      </c>
      <c r="K1297" s="1" t="b">
        <f>AND(CCDATA[[#This Row],[Date]]&gt;'Dashboard Requirement hints'!$I$11,CCDATA[[#This Row],[Date]]&lt;'Dashboard Requirement hints'!$I$11+7)</f>
        <v>0</v>
      </c>
    </row>
    <row r="1298" spans="1:11" x14ac:dyDescent="0.25">
      <c r="A1298" s="7" t="s">
        <v>480</v>
      </c>
      <c r="B1298" s="4">
        <v>42378.497000000003</v>
      </c>
      <c r="C1298" s="5" t="s">
        <v>1792</v>
      </c>
      <c r="D1298" s="2" t="s">
        <v>1781</v>
      </c>
      <c r="E1298" s="2" t="s">
        <v>1784</v>
      </c>
      <c r="F1298" s="2" t="s">
        <v>1784</v>
      </c>
      <c r="G1298" s="2">
        <v>102</v>
      </c>
      <c r="H1298" s="6">
        <v>3.336690730127591E-3</v>
      </c>
      <c r="I1298" s="3">
        <v>3</v>
      </c>
      <c r="J1298" s="11" t="e">
        <f>AND(CCDATA[[#This Row],[Date]]&gt;='Dashboard Requirement hints'!#REF!,CCDATA[[#This Row],[Date]]&lt;'Dashboard Requirement hints'!#REF!+7)</f>
        <v>#REF!</v>
      </c>
      <c r="K1298" s="1" t="b">
        <f>AND(CCDATA[[#This Row],[Date]]&gt;'Dashboard Requirement hints'!$I$11,CCDATA[[#This Row],[Date]]&lt;'Dashboard Requirement hints'!$I$11+7)</f>
        <v>0</v>
      </c>
    </row>
    <row r="1299" spans="1:11" x14ac:dyDescent="0.25">
      <c r="A1299" s="7" t="s">
        <v>481</v>
      </c>
      <c r="B1299" s="4">
        <v>42378.497000000003</v>
      </c>
      <c r="C1299" s="5" t="s">
        <v>1790</v>
      </c>
      <c r="D1299" s="2" t="s">
        <v>1779</v>
      </c>
      <c r="E1299" s="2" t="s">
        <v>1784</v>
      </c>
      <c r="F1299" s="2" t="s">
        <v>1784</v>
      </c>
      <c r="G1299" s="2">
        <v>95</v>
      </c>
      <c r="H1299" s="6">
        <v>4.0447871585963498E-3</v>
      </c>
      <c r="I1299" s="3">
        <v>5</v>
      </c>
      <c r="J1299" s="11" t="e">
        <f>AND(CCDATA[[#This Row],[Date]]&gt;='Dashboard Requirement hints'!#REF!,CCDATA[[#This Row],[Date]]&lt;'Dashboard Requirement hints'!#REF!+7)</f>
        <v>#REF!</v>
      </c>
      <c r="K1299" s="1" t="b">
        <f>AND(CCDATA[[#This Row],[Date]]&gt;'Dashboard Requirement hints'!$I$11,CCDATA[[#This Row],[Date]]&lt;'Dashboard Requirement hints'!$I$11+7)</f>
        <v>0</v>
      </c>
    </row>
    <row r="1300" spans="1:11" x14ac:dyDescent="0.25">
      <c r="A1300" s="7" t="s">
        <v>474</v>
      </c>
      <c r="B1300" s="4">
        <v>42378.491999999998</v>
      </c>
      <c r="C1300" s="5" t="s">
        <v>1790</v>
      </c>
      <c r="D1300" s="2" t="s">
        <v>1780</v>
      </c>
      <c r="E1300" s="2" t="s">
        <v>1784</v>
      </c>
      <c r="F1300" s="2" t="s">
        <v>1784</v>
      </c>
      <c r="G1300" s="2">
        <v>97</v>
      </c>
      <c r="H1300" s="6">
        <v>4.7433346163026375E-3</v>
      </c>
      <c r="I1300" s="3">
        <v>1</v>
      </c>
      <c r="J1300" s="11" t="e">
        <f>AND(CCDATA[[#This Row],[Date]]&gt;='Dashboard Requirement hints'!#REF!,CCDATA[[#This Row],[Date]]&lt;'Dashboard Requirement hints'!#REF!+7)</f>
        <v>#REF!</v>
      </c>
      <c r="K1300" s="1" t="b">
        <f>AND(CCDATA[[#This Row],[Date]]&gt;'Dashboard Requirement hints'!$I$11,CCDATA[[#This Row],[Date]]&lt;'Dashboard Requirement hints'!$I$11+7)</f>
        <v>0</v>
      </c>
    </row>
    <row r="1301" spans="1:11" x14ac:dyDescent="0.25">
      <c r="A1301" s="7" t="s">
        <v>475</v>
      </c>
      <c r="B1301" s="4">
        <v>42378.491999999998</v>
      </c>
      <c r="C1301" s="5" t="s">
        <v>1788</v>
      </c>
      <c r="D1301" s="2" t="s">
        <v>1780</v>
      </c>
      <c r="E1301" s="2" t="s">
        <v>1784</v>
      </c>
      <c r="F1301" s="2" t="s">
        <v>1784</v>
      </c>
      <c r="G1301" s="2">
        <v>116</v>
      </c>
      <c r="H1301" s="6">
        <v>2.2627898638699737E-3</v>
      </c>
      <c r="I1301" s="3">
        <v>5</v>
      </c>
      <c r="J1301" s="11" t="e">
        <f>AND(CCDATA[[#This Row],[Date]]&gt;='Dashboard Requirement hints'!#REF!,CCDATA[[#This Row],[Date]]&lt;'Dashboard Requirement hints'!#REF!+7)</f>
        <v>#REF!</v>
      </c>
      <c r="K1301" s="1" t="b">
        <f>AND(CCDATA[[#This Row],[Date]]&gt;'Dashboard Requirement hints'!$I$11,CCDATA[[#This Row],[Date]]&lt;'Dashboard Requirement hints'!$I$11+7)</f>
        <v>0</v>
      </c>
    </row>
    <row r="1302" spans="1:11" x14ac:dyDescent="0.25">
      <c r="A1302" s="7" t="s">
        <v>476</v>
      </c>
      <c r="B1302" s="4">
        <v>42378.491999999998</v>
      </c>
      <c r="C1302" s="5" t="s">
        <v>1787</v>
      </c>
      <c r="D1302" s="2" t="s">
        <v>1779</v>
      </c>
      <c r="E1302" s="2" t="s">
        <v>1785</v>
      </c>
      <c r="F1302" s="2" t="s">
        <v>1785</v>
      </c>
      <c r="G1302" s="2" t="s">
        <v>1786</v>
      </c>
      <c r="H1302" s="6" t="s">
        <v>1786</v>
      </c>
      <c r="I1302" s="3" t="s">
        <v>1786</v>
      </c>
      <c r="J1302" s="11" t="e">
        <f>AND(CCDATA[[#This Row],[Date]]&gt;='Dashboard Requirement hints'!#REF!,CCDATA[[#This Row],[Date]]&lt;'Dashboard Requirement hints'!#REF!+7)</f>
        <v>#REF!</v>
      </c>
      <c r="K1302" s="1" t="b">
        <f>AND(CCDATA[[#This Row],[Date]]&gt;'Dashboard Requirement hints'!$I$11,CCDATA[[#This Row],[Date]]&lt;'Dashboard Requirement hints'!$I$11+7)</f>
        <v>0</v>
      </c>
    </row>
    <row r="1303" spans="1:11" x14ac:dyDescent="0.25">
      <c r="A1303" s="7" t="s">
        <v>477</v>
      </c>
      <c r="B1303" s="4">
        <v>42378.491999999998</v>
      </c>
      <c r="C1303" s="5" t="s">
        <v>1790</v>
      </c>
      <c r="D1303" s="2" t="s">
        <v>1783</v>
      </c>
      <c r="E1303" s="2" t="s">
        <v>1785</v>
      </c>
      <c r="F1303" s="2" t="s">
        <v>1785</v>
      </c>
      <c r="G1303" s="2" t="s">
        <v>1786</v>
      </c>
      <c r="H1303" s="6" t="s">
        <v>1786</v>
      </c>
      <c r="I1303" s="3" t="s">
        <v>1786</v>
      </c>
      <c r="J1303" s="11" t="e">
        <f>AND(CCDATA[[#This Row],[Date]]&gt;='Dashboard Requirement hints'!#REF!,CCDATA[[#This Row],[Date]]&lt;'Dashboard Requirement hints'!#REF!+7)</f>
        <v>#REF!</v>
      </c>
      <c r="K1303" s="1" t="b">
        <f>AND(CCDATA[[#This Row],[Date]]&gt;'Dashboard Requirement hints'!$I$11,CCDATA[[#This Row],[Date]]&lt;'Dashboard Requirement hints'!$I$11+7)</f>
        <v>0</v>
      </c>
    </row>
    <row r="1304" spans="1:11" x14ac:dyDescent="0.25">
      <c r="A1304" s="7" t="s">
        <v>478</v>
      </c>
      <c r="B1304" s="4">
        <v>42378.491999999998</v>
      </c>
      <c r="C1304" s="5" t="s">
        <v>1789</v>
      </c>
      <c r="D1304" s="2" t="s">
        <v>1779</v>
      </c>
      <c r="E1304" s="2" t="s">
        <v>1784</v>
      </c>
      <c r="F1304" s="2" t="s">
        <v>1784</v>
      </c>
      <c r="G1304" s="2">
        <v>87</v>
      </c>
      <c r="H1304" s="6">
        <v>3.9976504325462863E-3</v>
      </c>
      <c r="I1304" s="3">
        <v>5</v>
      </c>
      <c r="J1304" s="11" t="e">
        <f>AND(CCDATA[[#This Row],[Date]]&gt;='Dashboard Requirement hints'!#REF!,CCDATA[[#This Row],[Date]]&lt;'Dashboard Requirement hints'!#REF!+7)</f>
        <v>#REF!</v>
      </c>
      <c r="K1304" s="1" t="b">
        <f>AND(CCDATA[[#This Row],[Date]]&gt;'Dashboard Requirement hints'!$I$11,CCDATA[[#This Row],[Date]]&lt;'Dashboard Requirement hints'!$I$11+7)</f>
        <v>0</v>
      </c>
    </row>
    <row r="1305" spans="1:11" x14ac:dyDescent="0.25">
      <c r="A1305" s="7" t="s">
        <v>479</v>
      </c>
      <c r="B1305" s="4">
        <v>42378.491999999998</v>
      </c>
      <c r="C1305" s="5" t="s">
        <v>1790</v>
      </c>
      <c r="D1305" s="2" t="s">
        <v>1780</v>
      </c>
      <c r="E1305" s="2" t="s">
        <v>1784</v>
      </c>
      <c r="F1305" s="2" t="s">
        <v>1784</v>
      </c>
      <c r="G1305" s="2">
        <v>43</v>
      </c>
      <c r="H1305" s="6">
        <v>4.0227163817226574E-4</v>
      </c>
      <c r="I1305" s="3">
        <v>4</v>
      </c>
      <c r="J1305" s="11" t="e">
        <f>AND(CCDATA[[#This Row],[Date]]&gt;='Dashboard Requirement hints'!#REF!,CCDATA[[#This Row],[Date]]&lt;'Dashboard Requirement hints'!#REF!+7)</f>
        <v>#REF!</v>
      </c>
      <c r="K1305" s="1" t="b">
        <f>AND(CCDATA[[#This Row],[Date]]&gt;'Dashboard Requirement hints'!$I$11,CCDATA[[#This Row],[Date]]&lt;'Dashboard Requirement hints'!$I$11+7)</f>
        <v>0</v>
      </c>
    </row>
    <row r="1306" spans="1:11" x14ac:dyDescent="0.25">
      <c r="A1306" s="7" t="s">
        <v>472</v>
      </c>
      <c r="B1306" s="4">
        <v>42378.476000000002</v>
      </c>
      <c r="C1306" s="5" t="s">
        <v>1791</v>
      </c>
      <c r="D1306" s="2" t="s">
        <v>1783</v>
      </c>
      <c r="E1306" s="2" t="s">
        <v>1784</v>
      </c>
      <c r="F1306" s="2" t="s">
        <v>1784</v>
      </c>
      <c r="G1306" s="2">
        <v>81</v>
      </c>
      <c r="H1306" s="6">
        <v>1.47425347055376E-3</v>
      </c>
      <c r="I1306" s="3">
        <v>4</v>
      </c>
      <c r="J1306" s="11" t="e">
        <f>AND(CCDATA[[#This Row],[Date]]&gt;='Dashboard Requirement hints'!#REF!,CCDATA[[#This Row],[Date]]&lt;'Dashboard Requirement hints'!#REF!+7)</f>
        <v>#REF!</v>
      </c>
      <c r="K1306" s="1" t="b">
        <f>AND(CCDATA[[#This Row],[Date]]&gt;'Dashboard Requirement hints'!$I$11,CCDATA[[#This Row],[Date]]&lt;'Dashboard Requirement hints'!$I$11+7)</f>
        <v>0</v>
      </c>
    </row>
    <row r="1307" spans="1:11" x14ac:dyDescent="0.25">
      <c r="A1307" s="7" t="s">
        <v>473</v>
      </c>
      <c r="B1307" s="4">
        <v>42378.476000000002</v>
      </c>
      <c r="C1307" s="5" t="s">
        <v>1790</v>
      </c>
      <c r="D1307" s="2" t="s">
        <v>1779</v>
      </c>
      <c r="E1307" s="2" t="s">
        <v>1785</v>
      </c>
      <c r="F1307" s="2" t="s">
        <v>1785</v>
      </c>
      <c r="G1307" s="2" t="s">
        <v>1786</v>
      </c>
      <c r="H1307" s="6" t="s">
        <v>1786</v>
      </c>
      <c r="I1307" s="3" t="s">
        <v>1786</v>
      </c>
      <c r="J1307" s="11" t="e">
        <f>AND(CCDATA[[#This Row],[Date]]&gt;='Dashboard Requirement hints'!#REF!,CCDATA[[#This Row],[Date]]&lt;'Dashboard Requirement hints'!#REF!+7)</f>
        <v>#REF!</v>
      </c>
      <c r="K1307" s="1" t="b">
        <f>AND(CCDATA[[#This Row],[Date]]&gt;'Dashboard Requirement hints'!$I$11,CCDATA[[#This Row],[Date]]&lt;'Dashboard Requirement hints'!$I$11+7)</f>
        <v>0</v>
      </c>
    </row>
    <row r="1308" spans="1:11" x14ac:dyDescent="0.25">
      <c r="A1308" s="7" t="s">
        <v>470</v>
      </c>
      <c r="B1308" s="4">
        <v>42378.47</v>
      </c>
      <c r="C1308" s="5" t="s">
        <v>1789</v>
      </c>
      <c r="D1308" s="2" t="s">
        <v>1783</v>
      </c>
      <c r="E1308" s="2" t="s">
        <v>1784</v>
      </c>
      <c r="F1308" s="2" t="s">
        <v>1784</v>
      </c>
      <c r="G1308" s="2">
        <v>46</v>
      </c>
      <c r="H1308" s="6">
        <v>4.2189600570136229E-3</v>
      </c>
      <c r="I1308" s="3">
        <v>3</v>
      </c>
      <c r="J1308" s="11" t="e">
        <f>AND(CCDATA[[#This Row],[Date]]&gt;='Dashboard Requirement hints'!#REF!,CCDATA[[#This Row],[Date]]&lt;'Dashboard Requirement hints'!#REF!+7)</f>
        <v>#REF!</v>
      </c>
      <c r="K1308" s="1" t="b">
        <f>AND(CCDATA[[#This Row],[Date]]&gt;'Dashboard Requirement hints'!$I$11,CCDATA[[#This Row],[Date]]&lt;'Dashboard Requirement hints'!$I$11+7)</f>
        <v>0</v>
      </c>
    </row>
    <row r="1309" spans="1:11" x14ac:dyDescent="0.25">
      <c r="A1309" s="7" t="s">
        <v>471</v>
      </c>
      <c r="B1309" s="4">
        <v>42378.47</v>
      </c>
      <c r="C1309" s="5" t="s">
        <v>1790</v>
      </c>
      <c r="D1309" s="2" t="s">
        <v>1781</v>
      </c>
      <c r="E1309" s="2" t="s">
        <v>1784</v>
      </c>
      <c r="F1309" s="2" t="s">
        <v>1784</v>
      </c>
      <c r="G1309" s="2">
        <v>25</v>
      </c>
      <c r="H1309" s="6">
        <v>1.1601918155412102E-3</v>
      </c>
      <c r="I1309" s="3">
        <v>4</v>
      </c>
      <c r="J1309" s="11" t="e">
        <f>AND(CCDATA[[#This Row],[Date]]&gt;='Dashboard Requirement hints'!#REF!,CCDATA[[#This Row],[Date]]&lt;'Dashboard Requirement hints'!#REF!+7)</f>
        <v>#REF!</v>
      </c>
      <c r="K1309" s="1" t="b">
        <f>AND(CCDATA[[#This Row],[Date]]&gt;'Dashboard Requirement hints'!$I$11,CCDATA[[#This Row],[Date]]&lt;'Dashboard Requirement hints'!$I$11+7)</f>
        <v>0</v>
      </c>
    </row>
    <row r="1310" spans="1:11" x14ac:dyDescent="0.25">
      <c r="A1310" s="7" t="s">
        <v>468</v>
      </c>
      <c r="B1310" s="4">
        <v>42378.466</v>
      </c>
      <c r="C1310" s="5" t="s">
        <v>1787</v>
      </c>
      <c r="D1310" s="2" t="s">
        <v>1783</v>
      </c>
      <c r="E1310" s="2" t="s">
        <v>1784</v>
      </c>
      <c r="F1310" s="2" t="s">
        <v>1784</v>
      </c>
      <c r="G1310" s="2">
        <v>81</v>
      </c>
      <c r="H1310" s="6">
        <v>1.874826061556032E-3</v>
      </c>
      <c r="I1310" s="3">
        <v>3</v>
      </c>
      <c r="J1310" s="11" t="e">
        <f>AND(CCDATA[[#This Row],[Date]]&gt;='Dashboard Requirement hints'!#REF!,CCDATA[[#This Row],[Date]]&lt;'Dashboard Requirement hints'!#REF!+7)</f>
        <v>#REF!</v>
      </c>
      <c r="K1310" s="1" t="b">
        <f>AND(CCDATA[[#This Row],[Date]]&gt;'Dashboard Requirement hints'!$I$11,CCDATA[[#This Row],[Date]]&lt;'Dashboard Requirement hints'!$I$11+7)</f>
        <v>0</v>
      </c>
    </row>
    <row r="1311" spans="1:11" x14ac:dyDescent="0.25">
      <c r="A1311" s="7" t="s">
        <v>469</v>
      </c>
      <c r="B1311" s="4">
        <v>42378.466</v>
      </c>
      <c r="C1311" s="5" t="s">
        <v>1793</v>
      </c>
      <c r="D1311" s="2" t="s">
        <v>1779</v>
      </c>
      <c r="E1311" s="2" t="s">
        <v>1784</v>
      </c>
      <c r="F1311" s="2" t="s">
        <v>1784</v>
      </c>
      <c r="G1311" s="2">
        <v>96</v>
      </c>
      <c r="H1311" s="6">
        <v>3.1647434931005992E-3</v>
      </c>
      <c r="I1311" s="3">
        <v>3</v>
      </c>
      <c r="J1311" s="11" t="e">
        <f>AND(CCDATA[[#This Row],[Date]]&gt;='Dashboard Requirement hints'!#REF!,CCDATA[[#This Row],[Date]]&lt;'Dashboard Requirement hints'!#REF!+7)</f>
        <v>#REF!</v>
      </c>
      <c r="K1311" s="1" t="b">
        <f>AND(CCDATA[[#This Row],[Date]]&gt;'Dashboard Requirement hints'!$I$11,CCDATA[[#This Row],[Date]]&lt;'Dashboard Requirement hints'!$I$11+7)</f>
        <v>0</v>
      </c>
    </row>
    <row r="1312" spans="1:11" x14ac:dyDescent="0.25">
      <c r="A1312" s="7" t="s">
        <v>466</v>
      </c>
      <c r="B1312" s="4">
        <v>42378.462</v>
      </c>
      <c r="C1312" s="5" t="s">
        <v>1791</v>
      </c>
      <c r="D1312" s="2" t="s">
        <v>1783</v>
      </c>
      <c r="E1312" s="2" t="s">
        <v>1784</v>
      </c>
      <c r="F1312" s="2" t="s">
        <v>1785</v>
      </c>
      <c r="G1312" s="2">
        <v>24</v>
      </c>
      <c r="H1312" s="6">
        <v>4.3427281565558461E-3</v>
      </c>
      <c r="I1312" s="3">
        <v>3</v>
      </c>
      <c r="J1312" s="11" t="e">
        <f>AND(CCDATA[[#This Row],[Date]]&gt;='Dashboard Requirement hints'!#REF!,CCDATA[[#This Row],[Date]]&lt;'Dashboard Requirement hints'!#REF!+7)</f>
        <v>#REF!</v>
      </c>
      <c r="K1312" s="1" t="b">
        <f>AND(CCDATA[[#This Row],[Date]]&gt;'Dashboard Requirement hints'!$I$11,CCDATA[[#This Row],[Date]]&lt;'Dashboard Requirement hints'!$I$11+7)</f>
        <v>0</v>
      </c>
    </row>
    <row r="1313" spans="1:11" x14ac:dyDescent="0.25">
      <c r="A1313" s="7" t="s">
        <v>467</v>
      </c>
      <c r="B1313" s="4">
        <v>42378.462</v>
      </c>
      <c r="C1313" s="5" t="s">
        <v>1791</v>
      </c>
      <c r="D1313" s="2" t="s">
        <v>1782</v>
      </c>
      <c r="E1313" s="2" t="s">
        <v>1784</v>
      </c>
      <c r="F1313" s="2" t="s">
        <v>1784</v>
      </c>
      <c r="G1313" s="2">
        <v>88</v>
      </c>
      <c r="H1313" s="6">
        <v>4.5471504887073739E-3</v>
      </c>
      <c r="I1313" s="3">
        <v>5</v>
      </c>
      <c r="J1313" s="11" t="e">
        <f>AND(CCDATA[[#This Row],[Date]]&gt;='Dashboard Requirement hints'!#REF!,CCDATA[[#This Row],[Date]]&lt;'Dashboard Requirement hints'!#REF!+7)</f>
        <v>#REF!</v>
      </c>
      <c r="K1313" s="1" t="b">
        <f>AND(CCDATA[[#This Row],[Date]]&gt;'Dashboard Requirement hints'!$I$11,CCDATA[[#This Row],[Date]]&lt;'Dashboard Requirement hints'!$I$11+7)</f>
        <v>0</v>
      </c>
    </row>
    <row r="1314" spans="1:11" x14ac:dyDescent="0.25">
      <c r="A1314" s="7" t="s">
        <v>464</v>
      </c>
      <c r="B1314" s="4">
        <v>42378.457000000002</v>
      </c>
      <c r="C1314" s="5" t="s">
        <v>1787</v>
      </c>
      <c r="D1314" s="2" t="s">
        <v>1779</v>
      </c>
      <c r="E1314" s="2" t="s">
        <v>1784</v>
      </c>
      <c r="F1314" s="2" t="s">
        <v>1784</v>
      </c>
      <c r="G1314" s="2">
        <v>35</v>
      </c>
      <c r="H1314" s="6">
        <v>3.7589365805693799E-3</v>
      </c>
      <c r="I1314" s="3">
        <v>3</v>
      </c>
      <c r="J1314" s="11" t="e">
        <f>AND(CCDATA[[#This Row],[Date]]&gt;='Dashboard Requirement hints'!#REF!,CCDATA[[#This Row],[Date]]&lt;'Dashboard Requirement hints'!#REF!+7)</f>
        <v>#REF!</v>
      </c>
      <c r="K1314" s="1" t="b">
        <f>AND(CCDATA[[#This Row],[Date]]&gt;'Dashboard Requirement hints'!$I$11,CCDATA[[#This Row],[Date]]&lt;'Dashboard Requirement hints'!$I$11+7)</f>
        <v>0</v>
      </c>
    </row>
    <row r="1315" spans="1:11" x14ac:dyDescent="0.25">
      <c r="A1315" s="7" t="s">
        <v>465</v>
      </c>
      <c r="B1315" s="4">
        <v>42378.457000000002</v>
      </c>
      <c r="C1315" s="5" t="s">
        <v>1788</v>
      </c>
      <c r="D1315" s="2" t="s">
        <v>1781</v>
      </c>
      <c r="E1315" s="2" t="s">
        <v>1784</v>
      </c>
      <c r="F1315" s="2" t="s">
        <v>1785</v>
      </c>
      <c r="G1315" s="2">
        <v>46</v>
      </c>
      <c r="H1315" s="6">
        <v>3.7340885844548274E-3</v>
      </c>
      <c r="I1315" s="3">
        <v>3</v>
      </c>
      <c r="J1315" s="11" t="e">
        <f>AND(CCDATA[[#This Row],[Date]]&gt;='Dashboard Requirement hints'!#REF!,CCDATA[[#This Row],[Date]]&lt;'Dashboard Requirement hints'!#REF!+7)</f>
        <v>#REF!</v>
      </c>
      <c r="K1315" s="1" t="b">
        <f>AND(CCDATA[[#This Row],[Date]]&gt;'Dashboard Requirement hints'!$I$11,CCDATA[[#This Row],[Date]]&lt;'Dashboard Requirement hints'!$I$11+7)</f>
        <v>0</v>
      </c>
    </row>
    <row r="1316" spans="1:11" x14ac:dyDescent="0.25">
      <c r="A1316" s="7" t="s">
        <v>462</v>
      </c>
      <c r="B1316" s="4">
        <v>42378.438999999998</v>
      </c>
      <c r="C1316" s="5" t="s">
        <v>1793</v>
      </c>
      <c r="D1316" s="2" t="s">
        <v>1780</v>
      </c>
      <c r="E1316" s="2" t="s">
        <v>1784</v>
      </c>
      <c r="F1316" s="2" t="s">
        <v>1784</v>
      </c>
      <c r="G1316" s="2">
        <v>13</v>
      </c>
      <c r="H1316" s="6">
        <v>2.1503071424375316E-3</v>
      </c>
      <c r="I1316" s="3">
        <v>3</v>
      </c>
      <c r="J1316" s="11" t="e">
        <f>AND(CCDATA[[#This Row],[Date]]&gt;='Dashboard Requirement hints'!#REF!,CCDATA[[#This Row],[Date]]&lt;'Dashboard Requirement hints'!#REF!+7)</f>
        <v>#REF!</v>
      </c>
      <c r="K1316" s="1" t="b">
        <f>AND(CCDATA[[#This Row],[Date]]&gt;'Dashboard Requirement hints'!$I$11,CCDATA[[#This Row],[Date]]&lt;'Dashboard Requirement hints'!$I$11+7)</f>
        <v>0</v>
      </c>
    </row>
    <row r="1317" spans="1:11" x14ac:dyDescent="0.25">
      <c r="A1317" s="7" t="s">
        <v>463</v>
      </c>
      <c r="B1317" s="4">
        <v>42378.438999999998</v>
      </c>
      <c r="C1317" s="5" t="s">
        <v>1791</v>
      </c>
      <c r="D1317" s="2" t="s">
        <v>1779</v>
      </c>
      <c r="E1317" s="2" t="s">
        <v>1784</v>
      </c>
      <c r="F1317" s="2" t="s">
        <v>1784</v>
      </c>
      <c r="G1317" s="2">
        <v>106</v>
      </c>
      <c r="H1317" s="6">
        <v>1.7042814518432551E-3</v>
      </c>
      <c r="I1317" s="3">
        <v>5</v>
      </c>
      <c r="J1317" s="11" t="e">
        <f>AND(CCDATA[[#This Row],[Date]]&gt;='Dashboard Requirement hints'!#REF!,CCDATA[[#This Row],[Date]]&lt;'Dashboard Requirement hints'!#REF!+7)</f>
        <v>#REF!</v>
      </c>
      <c r="K1317" s="1" t="b">
        <f>AND(CCDATA[[#This Row],[Date]]&gt;'Dashboard Requirement hints'!$I$11,CCDATA[[#This Row],[Date]]&lt;'Dashboard Requirement hints'!$I$11+7)</f>
        <v>0</v>
      </c>
    </row>
    <row r="1318" spans="1:11" x14ac:dyDescent="0.25">
      <c r="A1318" s="7" t="s">
        <v>460</v>
      </c>
      <c r="B1318" s="4">
        <v>42378.436999999998</v>
      </c>
      <c r="C1318" s="5" t="s">
        <v>1794</v>
      </c>
      <c r="D1318" s="2" t="s">
        <v>1782</v>
      </c>
      <c r="E1318" s="2" t="s">
        <v>1784</v>
      </c>
      <c r="F1318" s="2" t="s">
        <v>1784</v>
      </c>
      <c r="G1318" s="2">
        <v>119</v>
      </c>
      <c r="H1318" s="6">
        <v>4.7077556856552367E-3</v>
      </c>
      <c r="I1318" s="3">
        <v>3</v>
      </c>
      <c r="J1318" s="11" t="e">
        <f>AND(CCDATA[[#This Row],[Date]]&gt;='Dashboard Requirement hints'!#REF!,CCDATA[[#This Row],[Date]]&lt;'Dashboard Requirement hints'!#REF!+7)</f>
        <v>#REF!</v>
      </c>
      <c r="K1318" s="1" t="b">
        <f>AND(CCDATA[[#This Row],[Date]]&gt;'Dashboard Requirement hints'!$I$11,CCDATA[[#This Row],[Date]]&lt;'Dashboard Requirement hints'!$I$11+7)</f>
        <v>0</v>
      </c>
    </row>
    <row r="1319" spans="1:11" x14ac:dyDescent="0.25">
      <c r="A1319" s="7" t="s">
        <v>461</v>
      </c>
      <c r="B1319" s="4">
        <v>42378.436999999998</v>
      </c>
      <c r="C1319" s="5" t="s">
        <v>1788</v>
      </c>
      <c r="D1319" s="2" t="s">
        <v>1783</v>
      </c>
      <c r="E1319" s="2" t="s">
        <v>1785</v>
      </c>
      <c r="F1319" s="2" t="s">
        <v>1785</v>
      </c>
      <c r="G1319" s="2" t="s">
        <v>1786</v>
      </c>
      <c r="H1319" s="6" t="s">
        <v>1786</v>
      </c>
      <c r="I1319" s="3" t="s">
        <v>1786</v>
      </c>
      <c r="J1319" s="11" t="e">
        <f>AND(CCDATA[[#This Row],[Date]]&gt;='Dashboard Requirement hints'!#REF!,CCDATA[[#This Row],[Date]]&lt;'Dashboard Requirement hints'!#REF!+7)</f>
        <v>#REF!</v>
      </c>
      <c r="K1319" s="1" t="b">
        <f>AND(CCDATA[[#This Row],[Date]]&gt;'Dashboard Requirement hints'!$I$11,CCDATA[[#This Row],[Date]]&lt;'Dashboard Requirement hints'!$I$11+7)</f>
        <v>0</v>
      </c>
    </row>
    <row r="1320" spans="1:11" x14ac:dyDescent="0.25">
      <c r="A1320" s="7" t="s">
        <v>458</v>
      </c>
      <c r="B1320" s="4">
        <v>42378.432000000001</v>
      </c>
      <c r="C1320" s="5" t="s">
        <v>1790</v>
      </c>
      <c r="D1320" s="2" t="s">
        <v>1780</v>
      </c>
      <c r="E1320" s="2" t="s">
        <v>1784</v>
      </c>
      <c r="F1320" s="2" t="s">
        <v>1784</v>
      </c>
      <c r="G1320" s="2">
        <v>86</v>
      </c>
      <c r="H1320" s="6">
        <v>3.4916902869246932E-3</v>
      </c>
      <c r="I1320" s="3">
        <v>5</v>
      </c>
      <c r="J1320" s="11" t="e">
        <f>AND(CCDATA[[#This Row],[Date]]&gt;='Dashboard Requirement hints'!#REF!,CCDATA[[#This Row],[Date]]&lt;'Dashboard Requirement hints'!#REF!+7)</f>
        <v>#REF!</v>
      </c>
      <c r="K1320" s="1" t="b">
        <f>AND(CCDATA[[#This Row],[Date]]&gt;'Dashboard Requirement hints'!$I$11,CCDATA[[#This Row],[Date]]&lt;'Dashboard Requirement hints'!$I$11+7)</f>
        <v>0</v>
      </c>
    </row>
    <row r="1321" spans="1:11" x14ac:dyDescent="0.25">
      <c r="A1321" s="7" t="s">
        <v>459</v>
      </c>
      <c r="B1321" s="4">
        <v>42378.432000000001</v>
      </c>
      <c r="C1321" s="5" t="s">
        <v>1789</v>
      </c>
      <c r="D1321" s="2" t="s">
        <v>1782</v>
      </c>
      <c r="E1321" s="2" t="s">
        <v>1784</v>
      </c>
      <c r="F1321" s="2" t="s">
        <v>1784</v>
      </c>
      <c r="G1321" s="2">
        <v>77</v>
      </c>
      <c r="H1321" s="6">
        <v>1.5169800202256062E-3</v>
      </c>
      <c r="I1321" s="3">
        <v>4</v>
      </c>
      <c r="J1321" s="11" t="e">
        <f>AND(CCDATA[[#This Row],[Date]]&gt;='Dashboard Requirement hints'!#REF!,CCDATA[[#This Row],[Date]]&lt;'Dashboard Requirement hints'!#REF!+7)</f>
        <v>#REF!</v>
      </c>
      <c r="K1321" s="1" t="b">
        <f>AND(CCDATA[[#This Row],[Date]]&gt;'Dashboard Requirement hints'!$I$11,CCDATA[[#This Row],[Date]]&lt;'Dashboard Requirement hints'!$I$11+7)</f>
        <v>0</v>
      </c>
    </row>
    <row r="1322" spans="1:11" x14ac:dyDescent="0.25">
      <c r="A1322" s="7" t="s">
        <v>456</v>
      </c>
      <c r="B1322" s="4">
        <v>42378.398999999998</v>
      </c>
      <c r="C1322" s="5" t="s">
        <v>1788</v>
      </c>
      <c r="D1322" s="2" t="s">
        <v>1779</v>
      </c>
      <c r="E1322" s="2" t="s">
        <v>1784</v>
      </c>
      <c r="F1322" s="2" t="s">
        <v>1784</v>
      </c>
      <c r="G1322" s="2">
        <v>20</v>
      </c>
      <c r="H1322" s="6">
        <v>1.2653144077849866E-3</v>
      </c>
      <c r="I1322" s="3">
        <v>4</v>
      </c>
      <c r="J1322" s="11" t="e">
        <f>AND(CCDATA[[#This Row],[Date]]&gt;='Dashboard Requirement hints'!#REF!,CCDATA[[#This Row],[Date]]&lt;'Dashboard Requirement hints'!#REF!+7)</f>
        <v>#REF!</v>
      </c>
      <c r="K1322" s="1" t="b">
        <f>AND(CCDATA[[#This Row],[Date]]&gt;'Dashboard Requirement hints'!$I$11,CCDATA[[#This Row],[Date]]&lt;'Dashboard Requirement hints'!$I$11+7)</f>
        <v>0</v>
      </c>
    </row>
    <row r="1323" spans="1:11" x14ac:dyDescent="0.25">
      <c r="A1323" s="7" t="s">
        <v>457</v>
      </c>
      <c r="B1323" s="4">
        <v>42378.398999999998</v>
      </c>
      <c r="C1323" s="5" t="s">
        <v>1793</v>
      </c>
      <c r="D1323" s="2" t="s">
        <v>1783</v>
      </c>
      <c r="E1323" s="2" t="s">
        <v>1784</v>
      </c>
      <c r="F1323" s="2" t="s">
        <v>1784</v>
      </c>
      <c r="G1323" s="2">
        <v>110</v>
      </c>
      <c r="H1323" s="6">
        <v>4.7770017831429961E-3</v>
      </c>
      <c r="I1323" s="3">
        <v>3</v>
      </c>
      <c r="J1323" s="11" t="e">
        <f>AND(CCDATA[[#This Row],[Date]]&gt;='Dashboard Requirement hints'!#REF!,CCDATA[[#This Row],[Date]]&lt;'Dashboard Requirement hints'!#REF!+7)</f>
        <v>#REF!</v>
      </c>
      <c r="K1323" s="1" t="b">
        <f>AND(CCDATA[[#This Row],[Date]]&gt;'Dashboard Requirement hints'!$I$11,CCDATA[[#This Row],[Date]]&lt;'Dashboard Requirement hints'!$I$11+7)</f>
        <v>0</v>
      </c>
    </row>
    <row r="1324" spans="1:11" x14ac:dyDescent="0.25">
      <c r="A1324" s="7" t="s">
        <v>454</v>
      </c>
      <c r="B1324" s="4">
        <v>42378.392</v>
      </c>
      <c r="C1324" s="5" t="s">
        <v>1792</v>
      </c>
      <c r="D1324" s="2" t="s">
        <v>1779</v>
      </c>
      <c r="E1324" s="2" t="s">
        <v>1784</v>
      </c>
      <c r="F1324" s="2" t="s">
        <v>1784</v>
      </c>
      <c r="G1324" s="2">
        <v>97</v>
      </c>
      <c r="H1324" s="6">
        <v>1.8377010160090515E-3</v>
      </c>
      <c r="I1324" s="3">
        <v>5</v>
      </c>
      <c r="J1324" s="11" t="e">
        <f>AND(CCDATA[[#This Row],[Date]]&gt;='Dashboard Requirement hints'!#REF!,CCDATA[[#This Row],[Date]]&lt;'Dashboard Requirement hints'!#REF!+7)</f>
        <v>#REF!</v>
      </c>
      <c r="K1324" s="1" t="b">
        <f>AND(CCDATA[[#This Row],[Date]]&gt;'Dashboard Requirement hints'!$I$11,CCDATA[[#This Row],[Date]]&lt;'Dashboard Requirement hints'!$I$11+7)</f>
        <v>0</v>
      </c>
    </row>
    <row r="1325" spans="1:11" x14ac:dyDescent="0.25">
      <c r="A1325" s="7" t="s">
        <v>455</v>
      </c>
      <c r="B1325" s="4">
        <v>42378.392</v>
      </c>
      <c r="C1325" s="5" t="s">
        <v>1790</v>
      </c>
      <c r="D1325" s="2" t="s">
        <v>1782</v>
      </c>
      <c r="E1325" s="2" t="s">
        <v>1784</v>
      </c>
      <c r="F1325" s="2" t="s">
        <v>1784</v>
      </c>
      <c r="G1325" s="2">
        <v>31</v>
      </c>
      <c r="H1325" s="6">
        <v>4.3934689789040353E-3</v>
      </c>
      <c r="I1325" s="3">
        <v>5</v>
      </c>
      <c r="J1325" s="11" t="e">
        <f>AND(CCDATA[[#This Row],[Date]]&gt;='Dashboard Requirement hints'!#REF!,CCDATA[[#This Row],[Date]]&lt;'Dashboard Requirement hints'!#REF!+7)</f>
        <v>#REF!</v>
      </c>
      <c r="K1325" s="1" t="b">
        <f>AND(CCDATA[[#This Row],[Date]]&gt;'Dashboard Requirement hints'!$I$11,CCDATA[[#This Row],[Date]]&lt;'Dashboard Requirement hints'!$I$11+7)</f>
        <v>0</v>
      </c>
    </row>
    <row r="1326" spans="1:11" x14ac:dyDescent="0.25">
      <c r="A1326" s="7" t="s">
        <v>452</v>
      </c>
      <c r="B1326" s="4">
        <v>42378.38</v>
      </c>
      <c r="C1326" s="5" t="s">
        <v>1793</v>
      </c>
      <c r="D1326" s="2" t="s">
        <v>1781</v>
      </c>
      <c r="E1326" s="2" t="s">
        <v>1784</v>
      </c>
      <c r="F1326" s="2" t="s">
        <v>1784</v>
      </c>
      <c r="G1326" s="2">
        <v>107</v>
      </c>
      <c r="H1326" s="6">
        <v>3.7262238739609022E-3</v>
      </c>
      <c r="I1326" s="3">
        <v>4</v>
      </c>
      <c r="J1326" s="11" t="e">
        <f>AND(CCDATA[[#This Row],[Date]]&gt;='Dashboard Requirement hints'!#REF!,CCDATA[[#This Row],[Date]]&lt;'Dashboard Requirement hints'!#REF!+7)</f>
        <v>#REF!</v>
      </c>
      <c r="K1326" s="1" t="b">
        <f>AND(CCDATA[[#This Row],[Date]]&gt;'Dashboard Requirement hints'!$I$11,CCDATA[[#This Row],[Date]]&lt;'Dashboard Requirement hints'!$I$11+7)</f>
        <v>0</v>
      </c>
    </row>
    <row r="1327" spans="1:11" x14ac:dyDescent="0.25">
      <c r="A1327" s="7" t="s">
        <v>453</v>
      </c>
      <c r="B1327" s="4">
        <v>42378.38</v>
      </c>
      <c r="C1327" s="5" t="s">
        <v>1788</v>
      </c>
      <c r="D1327" s="2" t="s">
        <v>1782</v>
      </c>
      <c r="E1327" s="2" t="s">
        <v>1784</v>
      </c>
      <c r="F1327" s="2" t="s">
        <v>1784</v>
      </c>
      <c r="G1327" s="2">
        <v>108</v>
      </c>
      <c r="H1327" s="6">
        <v>2.8087348053904139E-3</v>
      </c>
      <c r="I1327" s="3">
        <v>2</v>
      </c>
      <c r="J1327" s="11" t="e">
        <f>AND(CCDATA[[#This Row],[Date]]&gt;='Dashboard Requirement hints'!#REF!,CCDATA[[#This Row],[Date]]&lt;'Dashboard Requirement hints'!#REF!+7)</f>
        <v>#REF!</v>
      </c>
      <c r="K1327" s="1" t="b">
        <f>AND(CCDATA[[#This Row],[Date]]&gt;'Dashboard Requirement hints'!$I$11,CCDATA[[#This Row],[Date]]&lt;'Dashboard Requirement hints'!$I$11+7)</f>
        <v>0</v>
      </c>
    </row>
    <row r="1328" spans="1:11" x14ac:dyDescent="0.25">
      <c r="A1328" s="7" t="s">
        <v>450</v>
      </c>
      <c r="B1328" s="4">
        <v>42377.75</v>
      </c>
      <c r="C1328" s="5" t="s">
        <v>1793</v>
      </c>
      <c r="D1328" s="2" t="s">
        <v>1779</v>
      </c>
      <c r="E1328" s="2" t="s">
        <v>1784</v>
      </c>
      <c r="F1328" s="2" t="s">
        <v>1784</v>
      </c>
      <c r="G1328" s="2">
        <v>78</v>
      </c>
      <c r="H1328" s="6">
        <v>3.6171605096147119E-3</v>
      </c>
      <c r="I1328" s="3">
        <v>2</v>
      </c>
      <c r="J1328" s="11" t="e">
        <f>AND(CCDATA[[#This Row],[Date]]&gt;='Dashboard Requirement hints'!#REF!,CCDATA[[#This Row],[Date]]&lt;'Dashboard Requirement hints'!#REF!+7)</f>
        <v>#REF!</v>
      </c>
      <c r="K1328" s="1" t="b">
        <f>AND(CCDATA[[#This Row],[Date]]&gt;'Dashboard Requirement hints'!$I$11,CCDATA[[#This Row],[Date]]&lt;'Dashboard Requirement hints'!$I$11+7)</f>
        <v>0</v>
      </c>
    </row>
    <row r="1329" spans="1:11" x14ac:dyDescent="0.25">
      <c r="A1329" s="7" t="s">
        <v>451</v>
      </c>
      <c r="B1329" s="4">
        <v>42377.75</v>
      </c>
      <c r="C1329" s="5" t="s">
        <v>1794</v>
      </c>
      <c r="D1329" s="2" t="s">
        <v>1779</v>
      </c>
      <c r="E1329" s="2" t="s">
        <v>1784</v>
      </c>
      <c r="F1329" s="2" t="s">
        <v>1785</v>
      </c>
      <c r="G1329" s="2">
        <v>111</v>
      </c>
      <c r="H1329" s="6">
        <v>3.6370266294730789E-3</v>
      </c>
      <c r="I1329" s="3">
        <v>5</v>
      </c>
      <c r="J1329" s="11" t="e">
        <f>AND(CCDATA[[#This Row],[Date]]&gt;='Dashboard Requirement hints'!#REF!,CCDATA[[#This Row],[Date]]&lt;'Dashboard Requirement hints'!#REF!+7)</f>
        <v>#REF!</v>
      </c>
      <c r="K1329" s="1" t="b">
        <f>AND(CCDATA[[#This Row],[Date]]&gt;'Dashboard Requirement hints'!$I$11,CCDATA[[#This Row],[Date]]&lt;'Dashboard Requirement hints'!$I$11+7)</f>
        <v>0</v>
      </c>
    </row>
    <row r="1330" spans="1:11" x14ac:dyDescent="0.25">
      <c r="A1330" s="7" t="s">
        <v>448</v>
      </c>
      <c r="B1330" s="4">
        <v>42377.692999999999</v>
      </c>
      <c r="C1330" s="5" t="s">
        <v>1790</v>
      </c>
      <c r="D1330" s="2" t="s">
        <v>1782</v>
      </c>
      <c r="E1330" s="2" t="s">
        <v>1784</v>
      </c>
      <c r="F1330" s="2" t="s">
        <v>1784</v>
      </c>
      <c r="G1330" s="2">
        <v>82</v>
      </c>
      <c r="H1330" s="6">
        <v>3.9734820368569849E-3</v>
      </c>
      <c r="I1330" s="3">
        <v>3</v>
      </c>
      <c r="J1330" s="11" t="e">
        <f>AND(CCDATA[[#This Row],[Date]]&gt;='Dashboard Requirement hints'!#REF!,CCDATA[[#This Row],[Date]]&lt;'Dashboard Requirement hints'!#REF!+7)</f>
        <v>#REF!</v>
      </c>
      <c r="K1330" s="1" t="b">
        <f>AND(CCDATA[[#This Row],[Date]]&gt;'Dashboard Requirement hints'!$I$11,CCDATA[[#This Row],[Date]]&lt;'Dashboard Requirement hints'!$I$11+7)</f>
        <v>0</v>
      </c>
    </row>
    <row r="1331" spans="1:11" x14ac:dyDescent="0.25">
      <c r="A1331" s="7" t="s">
        <v>449</v>
      </c>
      <c r="B1331" s="4">
        <v>42377.692999999999</v>
      </c>
      <c r="C1331" s="5" t="s">
        <v>1790</v>
      </c>
      <c r="D1331" s="2" t="s">
        <v>1782</v>
      </c>
      <c r="E1331" s="2" t="s">
        <v>1784</v>
      </c>
      <c r="F1331" s="2" t="s">
        <v>1784</v>
      </c>
      <c r="G1331" s="2">
        <v>83</v>
      </c>
      <c r="H1331" s="6">
        <v>9.285054122271085E-4</v>
      </c>
      <c r="I1331" s="3">
        <v>3</v>
      </c>
      <c r="J1331" s="11" t="e">
        <f>AND(CCDATA[[#This Row],[Date]]&gt;='Dashboard Requirement hints'!#REF!,CCDATA[[#This Row],[Date]]&lt;'Dashboard Requirement hints'!#REF!+7)</f>
        <v>#REF!</v>
      </c>
      <c r="K1331" s="1" t="b">
        <f>AND(CCDATA[[#This Row],[Date]]&gt;'Dashboard Requirement hints'!$I$11,CCDATA[[#This Row],[Date]]&lt;'Dashboard Requirement hints'!$I$11+7)</f>
        <v>0</v>
      </c>
    </row>
    <row r="1332" spans="1:11" x14ac:dyDescent="0.25">
      <c r="A1332" s="7" t="s">
        <v>446</v>
      </c>
      <c r="B1332" s="4">
        <v>42377.663</v>
      </c>
      <c r="C1332" s="5" t="s">
        <v>1792</v>
      </c>
      <c r="D1332" s="2" t="s">
        <v>1783</v>
      </c>
      <c r="E1332" s="2" t="s">
        <v>1784</v>
      </c>
      <c r="F1332" s="2" t="s">
        <v>1784</v>
      </c>
      <c r="G1332" s="2">
        <v>92</v>
      </c>
      <c r="H1332" s="6">
        <v>6.1067740154044619E-4</v>
      </c>
      <c r="I1332" s="3">
        <v>3</v>
      </c>
      <c r="J1332" s="11" t="e">
        <f>AND(CCDATA[[#This Row],[Date]]&gt;='Dashboard Requirement hints'!#REF!,CCDATA[[#This Row],[Date]]&lt;'Dashboard Requirement hints'!#REF!+7)</f>
        <v>#REF!</v>
      </c>
      <c r="K1332" s="1" t="b">
        <f>AND(CCDATA[[#This Row],[Date]]&gt;'Dashboard Requirement hints'!$I$11,CCDATA[[#This Row],[Date]]&lt;'Dashboard Requirement hints'!$I$11+7)</f>
        <v>0</v>
      </c>
    </row>
    <row r="1333" spans="1:11" x14ac:dyDescent="0.25">
      <c r="A1333" s="7" t="s">
        <v>447</v>
      </c>
      <c r="B1333" s="4">
        <v>42377.663</v>
      </c>
      <c r="C1333" s="5" t="s">
        <v>1790</v>
      </c>
      <c r="D1333" s="2" t="s">
        <v>1781</v>
      </c>
      <c r="E1333" s="2" t="s">
        <v>1784</v>
      </c>
      <c r="F1333" s="2" t="s">
        <v>1784</v>
      </c>
      <c r="G1333" s="2">
        <v>118</v>
      </c>
      <c r="H1333" s="6">
        <v>1.1344796332245293E-3</v>
      </c>
      <c r="I1333" s="3">
        <v>5</v>
      </c>
      <c r="J1333" s="11" t="e">
        <f>AND(CCDATA[[#This Row],[Date]]&gt;='Dashboard Requirement hints'!#REF!,CCDATA[[#This Row],[Date]]&lt;'Dashboard Requirement hints'!#REF!+7)</f>
        <v>#REF!</v>
      </c>
      <c r="K1333" s="1" t="b">
        <f>AND(CCDATA[[#This Row],[Date]]&gt;'Dashboard Requirement hints'!$I$11,CCDATA[[#This Row],[Date]]&lt;'Dashboard Requirement hints'!$I$11+7)</f>
        <v>0</v>
      </c>
    </row>
    <row r="1334" spans="1:11" x14ac:dyDescent="0.25">
      <c r="A1334" s="7" t="s">
        <v>444</v>
      </c>
      <c r="B1334" s="4">
        <v>42377.661999999997</v>
      </c>
      <c r="C1334" s="5" t="s">
        <v>1794</v>
      </c>
      <c r="D1334" s="2" t="s">
        <v>1782</v>
      </c>
      <c r="E1334" s="2" t="s">
        <v>1784</v>
      </c>
      <c r="F1334" s="2" t="s">
        <v>1784</v>
      </c>
      <c r="G1334" s="2">
        <v>40</v>
      </c>
      <c r="H1334" s="6">
        <v>9.4029767483428349E-4</v>
      </c>
      <c r="I1334" s="3">
        <v>4</v>
      </c>
      <c r="J1334" s="11" t="e">
        <f>AND(CCDATA[[#This Row],[Date]]&gt;='Dashboard Requirement hints'!#REF!,CCDATA[[#This Row],[Date]]&lt;'Dashboard Requirement hints'!#REF!+7)</f>
        <v>#REF!</v>
      </c>
      <c r="K1334" s="1" t="b">
        <f>AND(CCDATA[[#This Row],[Date]]&gt;'Dashboard Requirement hints'!$I$11,CCDATA[[#This Row],[Date]]&lt;'Dashboard Requirement hints'!$I$11+7)</f>
        <v>0</v>
      </c>
    </row>
    <row r="1335" spans="1:11" x14ac:dyDescent="0.25">
      <c r="A1335" s="7" t="s">
        <v>445</v>
      </c>
      <c r="B1335" s="4">
        <v>42377.661999999997</v>
      </c>
      <c r="C1335" s="5" t="s">
        <v>1794</v>
      </c>
      <c r="D1335" s="2" t="s">
        <v>1783</v>
      </c>
      <c r="E1335" s="2" t="s">
        <v>1784</v>
      </c>
      <c r="F1335" s="2" t="s">
        <v>1784</v>
      </c>
      <c r="G1335" s="2">
        <v>55</v>
      </c>
      <c r="H1335" s="6">
        <v>3.7123535823517721E-3</v>
      </c>
      <c r="I1335" s="3">
        <v>2</v>
      </c>
      <c r="J1335" s="11" t="e">
        <f>AND(CCDATA[[#This Row],[Date]]&gt;='Dashboard Requirement hints'!#REF!,CCDATA[[#This Row],[Date]]&lt;'Dashboard Requirement hints'!#REF!+7)</f>
        <v>#REF!</v>
      </c>
      <c r="K1335" s="1" t="b">
        <f>AND(CCDATA[[#This Row],[Date]]&gt;'Dashboard Requirement hints'!$I$11,CCDATA[[#This Row],[Date]]&lt;'Dashboard Requirement hints'!$I$11+7)</f>
        <v>0</v>
      </c>
    </row>
    <row r="1336" spans="1:11" x14ac:dyDescent="0.25">
      <c r="A1336" s="7" t="s">
        <v>442</v>
      </c>
      <c r="B1336" s="4">
        <v>42377.654999999999</v>
      </c>
      <c r="C1336" s="5" t="s">
        <v>1791</v>
      </c>
      <c r="D1336" s="2" t="s">
        <v>1780</v>
      </c>
      <c r="E1336" s="2" t="s">
        <v>1784</v>
      </c>
      <c r="F1336" s="2" t="s">
        <v>1784</v>
      </c>
      <c r="G1336" s="2">
        <v>61</v>
      </c>
      <c r="H1336" s="6">
        <v>1.4608603616541964E-3</v>
      </c>
      <c r="I1336" s="3">
        <v>4</v>
      </c>
      <c r="J1336" s="11" t="e">
        <f>AND(CCDATA[[#This Row],[Date]]&gt;='Dashboard Requirement hints'!#REF!,CCDATA[[#This Row],[Date]]&lt;'Dashboard Requirement hints'!#REF!+7)</f>
        <v>#REF!</v>
      </c>
      <c r="K1336" s="1" t="b">
        <f>AND(CCDATA[[#This Row],[Date]]&gt;'Dashboard Requirement hints'!$I$11,CCDATA[[#This Row],[Date]]&lt;'Dashboard Requirement hints'!$I$11+7)</f>
        <v>0</v>
      </c>
    </row>
    <row r="1337" spans="1:11" x14ac:dyDescent="0.25">
      <c r="A1337" s="7" t="s">
        <v>443</v>
      </c>
      <c r="B1337" s="4">
        <v>42377.654999999999</v>
      </c>
      <c r="C1337" s="5" t="s">
        <v>1791</v>
      </c>
      <c r="D1337" s="2" t="s">
        <v>1783</v>
      </c>
      <c r="E1337" s="2" t="s">
        <v>1784</v>
      </c>
      <c r="F1337" s="2" t="s">
        <v>1785</v>
      </c>
      <c r="G1337" s="2">
        <v>41</v>
      </c>
      <c r="H1337" s="6">
        <v>2.203099344810183E-3</v>
      </c>
      <c r="I1337" s="3">
        <v>4</v>
      </c>
      <c r="J1337" s="11" t="e">
        <f>AND(CCDATA[[#This Row],[Date]]&gt;='Dashboard Requirement hints'!#REF!,CCDATA[[#This Row],[Date]]&lt;'Dashboard Requirement hints'!#REF!+7)</f>
        <v>#REF!</v>
      </c>
      <c r="K1337" s="1" t="b">
        <f>AND(CCDATA[[#This Row],[Date]]&gt;'Dashboard Requirement hints'!$I$11,CCDATA[[#This Row],[Date]]&lt;'Dashboard Requirement hints'!$I$11+7)</f>
        <v>0</v>
      </c>
    </row>
    <row r="1338" spans="1:11" x14ac:dyDescent="0.25">
      <c r="A1338" s="7" t="s">
        <v>440</v>
      </c>
      <c r="B1338" s="4">
        <v>42377.650999999998</v>
      </c>
      <c r="C1338" s="5" t="s">
        <v>1792</v>
      </c>
      <c r="D1338" s="2" t="s">
        <v>1782</v>
      </c>
      <c r="E1338" s="2" t="s">
        <v>1784</v>
      </c>
      <c r="F1338" s="2" t="s">
        <v>1784</v>
      </c>
      <c r="G1338" s="2">
        <v>37</v>
      </c>
      <c r="H1338" s="6">
        <v>2.9298018096601017E-3</v>
      </c>
      <c r="I1338" s="3">
        <v>4</v>
      </c>
      <c r="J1338" s="11" t="e">
        <f>AND(CCDATA[[#This Row],[Date]]&gt;='Dashboard Requirement hints'!#REF!,CCDATA[[#This Row],[Date]]&lt;'Dashboard Requirement hints'!#REF!+7)</f>
        <v>#REF!</v>
      </c>
      <c r="K1338" s="1" t="b">
        <f>AND(CCDATA[[#This Row],[Date]]&gt;'Dashboard Requirement hints'!$I$11,CCDATA[[#This Row],[Date]]&lt;'Dashboard Requirement hints'!$I$11+7)</f>
        <v>0</v>
      </c>
    </row>
    <row r="1339" spans="1:11" x14ac:dyDescent="0.25">
      <c r="A1339" s="7" t="s">
        <v>441</v>
      </c>
      <c r="B1339" s="4">
        <v>42377.650999999998</v>
      </c>
      <c r="C1339" s="5" t="s">
        <v>1794</v>
      </c>
      <c r="D1339" s="2" t="s">
        <v>1783</v>
      </c>
      <c r="E1339" s="2" t="s">
        <v>1785</v>
      </c>
      <c r="F1339" s="2" t="s">
        <v>1785</v>
      </c>
      <c r="G1339" s="2" t="s">
        <v>1786</v>
      </c>
      <c r="H1339" s="6" t="s">
        <v>1786</v>
      </c>
      <c r="I1339" s="3" t="s">
        <v>1786</v>
      </c>
      <c r="J1339" s="11" t="e">
        <f>AND(CCDATA[[#This Row],[Date]]&gt;='Dashboard Requirement hints'!#REF!,CCDATA[[#This Row],[Date]]&lt;'Dashboard Requirement hints'!#REF!+7)</f>
        <v>#REF!</v>
      </c>
      <c r="K1339" s="1" t="b">
        <f>AND(CCDATA[[#This Row],[Date]]&gt;'Dashboard Requirement hints'!$I$11,CCDATA[[#This Row],[Date]]&lt;'Dashboard Requirement hints'!$I$11+7)</f>
        <v>0</v>
      </c>
    </row>
    <row r="1340" spans="1:11" x14ac:dyDescent="0.25">
      <c r="A1340" s="7" t="s">
        <v>438</v>
      </c>
      <c r="B1340" s="4">
        <v>42377.572</v>
      </c>
      <c r="C1340" s="5" t="s">
        <v>1787</v>
      </c>
      <c r="D1340" s="2" t="s">
        <v>1781</v>
      </c>
      <c r="E1340" s="2" t="s">
        <v>1784</v>
      </c>
      <c r="F1340" s="2" t="s">
        <v>1784</v>
      </c>
      <c r="G1340" s="2">
        <v>104</v>
      </c>
      <c r="H1340" s="6">
        <v>2.7190539358879686E-3</v>
      </c>
      <c r="I1340" s="3">
        <v>4</v>
      </c>
      <c r="J1340" s="11" t="e">
        <f>AND(CCDATA[[#This Row],[Date]]&gt;='Dashboard Requirement hints'!#REF!,CCDATA[[#This Row],[Date]]&lt;'Dashboard Requirement hints'!#REF!+7)</f>
        <v>#REF!</v>
      </c>
      <c r="K1340" s="1" t="b">
        <f>AND(CCDATA[[#This Row],[Date]]&gt;'Dashboard Requirement hints'!$I$11,CCDATA[[#This Row],[Date]]&lt;'Dashboard Requirement hints'!$I$11+7)</f>
        <v>0</v>
      </c>
    </row>
    <row r="1341" spans="1:11" x14ac:dyDescent="0.25">
      <c r="A1341" s="7" t="s">
        <v>439</v>
      </c>
      <c r="B1341" s="4">
        <v>42377.572</v>
      </c>
      <c r="C1341" s="5" t="s">
        <v>1789</v>
      </c>
      <c r="D1341" s="2" t="s">
        <v>1783</v>
      </c>
      <c r="E1341" s="2" t="s">
        <v>1784</v>
      </c>
      <c r="F1341" s="2" t="s">
        <v>1784</v>
      </c>
      <c r="G1341" s="2">
        <v>16</v>
      </c>
      <c r="H1341" s="6">
        <v>4.0014669809054753E-3</v>
      </c>
      <c r="I1341" s="3">
        <v>3</v>
      </c>
      <c r="J1341" s="11" t="e">
        <f>AND(CCDATA[[#This Row],[Date]]&gt;='Dashboard Requirement hints'!#REF!,CCDATA[[#This Row],[Date]]&lt;'Dashboard Requirement hints'!#REF!+7)</f>
        <v>#REF!</v>
      </c>
      <c r="K1341" s="1" t="b">
        <f>AND(CCDATA[[#This Row],[Date]]&gt;'Dashboard Requirement hints'!$I$11,CCDATA[[#This Row],[Date]]&lt;'Dashboard Requirement hints'!$I$11+7)</f>
        <v>0</v>
      </c>
    </row>
    <row r="1342" spans="1:11" x14ac:dyDescent="0.25">
      <c r="A1342" s="7" t="s">
        <v>436</v>
      </c>
      <c r="B1342" s="4">
        <v>42377.553999999996</v>
      </c>
      <c r="C1342" s="5" t="s">
        <v>1787</v>
      </c>
      <c r="D1342" s="2" t="s">
        <v>1782</v>
      </c>
      <c r="E1342" s="2" t="s">
        <v>1784</v>
      </c>
      <c r="F1342" s="2" t="s">
        <v>1784</v>
      </c>
      <c r="G1342" s="2">
        <v>57</v>
      </c>
      <c r="H1342" s="6">
        <v>4.3395725204222633E-3</v>
      </c>
      <c r="I1342" s="3">
        <v>4</v>
      </c>
      <c r="J1342" s="11" t="e">
        <f>AND(CCDATA[[#This Row],[Date]]&gt;='Dashboard Requirement hints'!#REF!,CCDATA[[#This Row],[Date]]&lt;'Dashboard Requirement hints'!#REF!+7)</f>
        <v>#REF!</v>
      </c>
      <c r="K1342" s="1" t="b">
        <f>AND(CCDATA[[#This Row],[Date]]&gt;'Dashboard Requirement hints'!$I$11,CCDATA[[#This Row],[Date]]&lt;'Dashboard Requirement hints'!$I$11+7)</f>
        <v>0</v>
      </c>
    </row>
    <row r="1343" spans="1:11" x14ac:dyDescent="0.25">
      <c r="A1343" s="7" t="s">
        <v>437</v>
      </c>
      <c r="B1343" s="4">
        <v>42377.553999999996</v>
      </c>
      <c r="C1343" s="5" t="s">
        <v>1789</v>
      </c>
      <c r="D1343" s="2" t="s">
        <v>1779</v>
      </c>
      <c r="E1343" s="2" t="s">
        <v>1785</v>
      </c>
      <c r="F1343" s="2" t="s">
        <v>1785</v>
      </c>
      <c r="G1343" s="2" t="s">
        <v>1786</v>
      </c>
      <c r="H1343" s="6" t="s">
        <v>1786</v>
      </c>
      <c r="I1343" s="3" t="s">
        <v>1786</v>
      </c>
      <c r="J1343" s="11" t="e">
        <f>AND(CCDATA[[#This Row],[Date]]&gt;='Dashboard Requirement hints'!#REF!,CCDATA[[#This Row],[Date]]&lt;'Dashboard Requirement hints'!#REF!+7)</f>
        <v>#REF!</v>
      </c>
      <c r="K1343" s="1" t="b">
        <f>AND(CCDATA[[#This Row],[Date]]&gt;'Dashboard Requirement hints'!$I$11,CCDATA[[#This Row],[Date]]&lt;'Dashboard Requirement hints'!$I$11+7)</f>
        <v>0</v>
      </c>
    </row>
    <row r="1344" spans="1:11" x14ac:dyDescent="0.25">
      <c r="A1344" s="7" t="s">
        <v>432</v>
      </c>
      <c r="B1344" s="4">
        <v>42377.548999999999</v>
      </c>
      <c r="C1344" s="5" t="s">
        <v>1794</v>
      </c>
      <c r="D1344" s="2" t="s">
        <v>1779</v>
      </c>
      <c r="E1344" s="2" t="s">
        <v>1785</v>
      </c>
      <c r="F1344" s="2" t="s">
        <v>1785</v>
      </c>
      <c r="G1344" s="2" t="s">
        <v>1786</v>
      </c>
      <c r="H1344" s="6" t="s">
        <v>1786</v>
      </c>
      <c r="I1344" s="3" t="s">
        <v>1786</v>
      </c>
      <c r="J1344" s="11" t="e">
        <f>AND(CCDATA[[#This Row],[Date]]&gt;='Dashboard Requirement hints'!#REF!,CCDATA[[#This Row],[Date]]&lt;'Dashboard Requirement hints'!#REF!+7)</f>
        <v>#REF!</v>
      </c>
      <c r="K1344" s="1" t="b">
        <f>AND(CCDATA[[#This Row],[Date]]&gt;'Dashboard Requirement hints'!$I$11,CCDATA[[#This Row],[Date]]&lt;'Dashboard Requirement hints'!$I$11+7)</f>
        <v>0</v>
      </c>
    </row>
    <row r="1345" spans="1:11" x14ac:dyDescent="0.25">
      <c r="A1345" s="7" t="s">
        <v>433</v>
      </c>
      <c r="B1345" s="4">
        <v>42377.548999999999</v>
      </c>
      <c r="C1345" s="5" t="s">
        <v>1792</v>
      </c>
      <c r="D1345" s="2" t="s">
        <v>1782</v>
      </c>
      <c r="E1345" s="2" t="s">
        <v>1784</v>
      </c>
      <c r="F1345" s="2" t="s">
        <v>1784</v>
      </c>
      <c r="G1345" s="2">
        <v>81</v>
      </c>
      <c r="H1345" s="6">
        <v>4.1190082875100327E-3</v>
      </c>
      <c r="I1345" s="3">
        <v>3</v>
      </c>
      <c r="J1345" s="11" t="e">
        <f>AND(CCDATA[[#This Row],[Date]]&gt;='Dashboard Requirement hints'!#REF!,CCDATA[[#This Row],[Date]]&lt;'Dashboard Requirement hints'!#REF!+7)</f>
        <v>#REF!</v>
      </c>
      <c r="K1345" s="1" t="b">
        <f>AND(CCDATA[[#This Row],[Date]]&gt;'Dashboard Requirement hints'!$I$11,CCDATA[[#This Row],[Date]]&lt;'Dashboard Requirement hints'!$I$11+7)</f>
        <v>0</v>
      </c>
    </row>
    <row r="1346" spans="1:11" x14ac:dyDescent="0.25">
      <c r="A1346" s="7" t="s">
        <v>434</v>
      </c>
      <c r="B1346" s="4">
        <v>42377.548999999999</v>
      </c>
      <c r="C1346" s="5" t="s">
        <v>1787</v>
      </c>
      <c r="D1346" s="2" t="s">
        <v>1780</v>
      </c>
      <c r="E1346" s="2" t="s">
        <v>1785</v>
      </c>
      <c r="F1346" s="2" t="s">
        <v>1785</v>
      </c>
      <c r="G1346" s="2" t="s">
        <v>1786</v>
      </c>
      <c r="H1346" s="6" t="s">
        <v>1786</v>
      </c>
      <c r="I1346" s="3" t="s">
        <v>1786</v>
      </c>
      <c r="J1346" s="11" t="e">
        <f>AND(CCDATA[[#This Row],[Date]]&gt;='Dashboard Requirement hints'!#REF!,CCDATA[[#This Row],[Date]]&lt;'Dashboard Requirement hints'!#REF!+7)</f>
        <v>#REF!</v>
      </c>
      <c r="K1346" s="1" t="b">
        <f>AND(CCDATA[[#This Row],[Date]]&gt;'Dashboard Requirement hints'!$I$11,CCDATA[[#This Row],[Date]]&lt;'Dashboard Requirement hints'!$I$11+7)</f>
        <v>0</v>
      </c>
    </row>
    <row r="1347" spans="1:11" x14ac:dyDescent="0.25">
      <c r="A1347" s="7" t="s">
        <v>435</v>
      </c>
      <c r="B1347" s="4">
        <v>42377.548999999999</v>
      </c>
      <c r="C1347" s="5" t="s">
        <v>1793</v>
      </c>
      <c r="D1347" s="2" t="s">
        <v>1782</v>
      </c>
      <c r="E1347" s="2" t="s">
        <v>1784</v>
      </c>
      <c r="F1347" s="2" t="s">
        <v>1784</v>
      </c>
      <c r="G1347" s="2">
        <v>47</v>
      </c>
      <c r="H1347" s="6">
        <v>1.5192020106950294E-3</v>
      </c>
      <c r="I1347" s="3">
        <v>5</v>
      </c>
      <c r="J1347" s="11" t="e">
        <f>AND(CCDATA[[#This Row],[Date]]&gt;='Dashboard Requirement hints'!#REF!,CCDATA[[#This Row],[Date]]&lt;'Dashboard Requirement hints'!#REF!+7)</f>
        <v>#REF!</v>
      </c>
      <c r="K1347" s="1" t="b">
        <f>AND(CCDATA[[#This Row],[Date]]&gt;'Dashboard Requirement hints'!$I$11,CCDATA[[#This Row],[Date]]&lt;'Dashboard Requirement hints'!$I$11+7)</f>
        <v>0</v>
      </c>
    </row>
    <row r="1348" spans="1:11" x14ac:dyDescent="0.25">
      <c r="A1348" s="7" t="s">
        <v>430</v>
      </c>
      <c r="B1348" s="4">
        <v>42377.534</v>
      </c>
      <c r="C1348" s="5" t="s">
        <v>1791</v>
      </c>
      <c r="D1348" s="2" t="s">
        <v>1781</v>
      </c>
      <c r="E1348" s="2" t="s">
        <v>1785</v>
      </c>
      <c r="F1348" s="2" t="s">
        <v>1785</v>
      </c>
      <c r="G1348" s="2" t="s">
        <v>1786</v>
      </c>
      <c r="H1348" s="6" t="s">
        <v>1786</v>
      </c>
      <c r="I1348" s="3" t="s">
        <v>1786</v>
      </c>
      <c r="J1348" s="11" t="e">
        <f>AND(CCDATA[[#This Row],[Date]]&gt;='Dashboard Requirement hints'!#REF!,CCDATA[[#This Row],[Date]]&lt;'Dashboard Requirement hints'!#REF!+7)</f>
        <v>#REF!</v>
      </c>
      <c r="K1348" s="1" t="b">
        <f>AND(CCDATA[[#This Row],[Date]]&gt;'Dashboard Requirement hints'!$I$11,CCDATA[[#This Row],[Date]]&lt;'Dashboard Requirement hints'!$I$11+7)</f>
        <v>0</v>
      </c>
    </row>
    <row r="1349" spans="1:11" x14ac:dyDescent="0.25">
      <c r="A1349" s="7" t="s">
        <v>431</v>
      </c>
      <c r="B1349" s="4">
        <v>42377.534</v>
      </c>
      <c r="C1349" s="5" t="s">
        <v>1794</v>
      </c>
      <c r="D1349" s="2" t="s">
        <v>1781</v>
      </c>
      <c r="E1349" s="2" t="s">
        <v>1784</v>
      </c>
      <c r="F1349" s="2" t="s">
        <v>1785</v>
      </c>
      <c r="G1349" s="2">
        <v>87</v>
      </c>
      <c r="H1349" s="6">
        <v>4.3699222428970922E-3</v>
      </c>
      <c r="I1349" s="3">
        <v>4</v>
      </c>
      <c r="J1349" s="11" t="e">
        <f>AND(CCDATA[[#This Row],[Date]]&gt;='Dashboard Requirement hints'!#REF!,CCDATA[[#This Row],[Date]]&lt;'Dashboard Requirement hints'!#REF!+7)</f>
        <v>#REF!</v>
      </c>
      <c r="K1349" s="1" t="b">
        <f>AND(CCDATA[[#This Row],[Date]]&gt;'Dashboard Requirement hints'!$I$11,CCDATA[[#This Row],[Date]]&lt;'Dashboard Requirement hints'!$I$11+7)</f>
        <v>0</v>
      </c>
    </row>
    <row r="1350" spans="1:11" x14ac:dyDescent="0.25">
      <c r="A1350" s="7" t="s">
        <v>428</v>
      </c>
      <c r="B1350" s="4">
        <v>42377.527000000002</v>
      </c>
      <c r="C1350" s="5" t="s">
        <v>1791</v>
      </c>
      <c r="D1350" s="2" t="s">
        <v>1780</v>
      </c>
      <c r="E1350" s="2" t="s">
        <v>1784</v>
      </c>
      <c r="F1350" s="2" t="s">
        <v>1784</v>
      </c>
      <c r="G1350" s="2">
        <v>80</v>
      </c>
      <c r="H1350" s="6">
        <v>1.8896019838555711E-3</v>
      </c>
      <c r="I1350" s="3">
        <v>4</v>
      </c>
      <c r="J1350" s="11" t="e">
        <f>AND(CCDATA[[#This Row],[Date]]&gt;='Dashboard Requirement hints'!#REF!,CCDATA[[#This Row],[Date]]&lt;'Dashboard Requirement hints'!#REF!+7)</f>
        <v>#REF!</v>
      </c>
      <c r="K1350" s="1" t="b">
        <f>AND(CCDATA[[#This Row],[Date]]&gt;'Dashboard Requirement hints'!$I$11,CCDATA[[#This Row],[Date]]&lt;'Dashboard Requirement hints'!$I$11+7)</f>
        <v>0</v>
      </c>
    </row>
    <row r="1351" spans="1:11" x14ac:dyDescent="0.25">
      <c r="A1351" s="7" t="s">
        <v>429</v>
      </c>
      <c r="B1351" s="4">
        <v>42377.527000000002</v>
      </c>
      <c r="C1351" s="5" t="s">
        <v>1790</v>
      </c>
      <c r="D1351" s="2" t="s">
        <v>1783</v>
      </c>
      <c r="E1351" s="2" t="s">
        <v>1784</v>
      </c>
      <c r="F1351" s="2" t="s">
        <v>1784</v>
      </c>
      <c r="G1351" s="2">
        <v>57</v>
      </c>
      <c r="H1351" s="6">
        <v>1.7718939228572579E-3</v>
      </c>
      <c r="I1351" s="3">
        <v>3</v>
      </c>
      <c r="J1351" s="11" t="e">
        <f>AND(CCDATA[[#This Row],[Date]]&gt;='Dashboard Requirement hints'!#REF!,CCDATA[[#This Row],[Date]]&lt;'Dashboard Requirement hints'!#REF!+7)</f>
        <v>#REF!</v>
      </c>
      <c r="K1351" s="1" t="b">
        <f>AND(CCDATA[[#This Row],[Date]]&gt;'Dashboard Requirement hints'!$I$11,CCDATA[[#This Row],[Date]]&lt;'Dashboard Requirement hints'!$I$11+7)</f>
        <v>0</v>
      </c>
    </row>
    <row r="1352" spans="1:11" x14ac:dyDescent="0.25">
      <c r="A1352" s="7" t="s">
        <v>426</v>
      </c>
      <c r="B1352" s="4">
        <v>42377.51</v>
      </c>
      <c r="C1352" s="5" t="s">
        <v>1792</v>
      </c>
      <c r="D1352" s="2" t="s">
        <v>1782</v>
      </c>
      <c r="E1352" s="2" t="s">
        <v>1784</v>
      </c>
      <c r="F1352" s="2" t="s">
        <v>1784</v>
      </c>
      <c r="G1352" s="2">
        <v>49</v>
      </c>
      <c r="H1352" s="6">
        <v>1.6776805238033971E-3</v>
      </c>
      <c r="I1352" s="3">
        <v>4</v>
      </c>
      <c r="J1352" s="11" t="e">
        <f>AND(CCDATA[[#This Row],[Date]]&gt;='Dashboard Requirement hints'!#REF!,CCDATA[[#This Row],[Date]]&lt;'Dashboard Requirement hints'!#REF!+7)</f>
        <v>#REF!</v>
      </c>
      <c r="K1352" s="1" t="b">
        <f>AND(CCDATA[[#This Row],[Date]]&gt;'Dashboard Requirement hints'!$I$11,CCDATA[[#This Row],[Date]]&lt;'Dashboard Requirement hints'!$I$11+7)</f>
        <v>0</v>
      </c>
    </row>
    <row r="1353" spans="1:11" x14ac:dyDescent="0.25">
      <c r="A1353" s="7" t="s">
        <v>427</v>
      </c>
      <c r="B1353" s="4">
        <v>42377.51</v>
      </c>
      <c r="C1353" s="5" t="s">
        <v>1792</v>
      </c>
      <c r="D1353" s="2" t="s">
        <v>1780</v>
      </c>
      <c r="E1353" s="2" t="s">
        <v>1784</v>
      </c>
      <c r="F1353" s="2" t="s">
        <v>1784</v>
      </c>
      <c r="G1353" s="2">
        <v>18</v>
      </c>
      <c r="H1353" s="6">
        <v>4.6105632132691166E-3</v>
      </c>
      <c r="I1353" s="3">
        <v>3</v>
      </c>
      <c r="J1353" s="11" t="e">
        <f>AND(CCDATA[[#This Row],[Date]]&gt;='Dashboard Requirement hints'!#REF!,CCDATA[[#This Row],[Date]]&lt;'Dashboard Requirement hints'!#REF!+7)</f>
        <v>#REF!</v>
      </c>
      <c r="K1353" s="1" t="b">
        <f>AND(CCDATA[[#This Row],[Date]]&gt;'Dashboard Requirement hints'!$I$11,CCDATA[[#This Row],[Date]]&lt;'Dashboard Requirement hints'!$I$11+7)</f>
        <v>0</v>
      </c>
    </row>
    <row r="1354" spans="1:11" x14ac:dyDescent="0.25">
      <c r="A1354" s="7" t="s">
        <v>424</v>
      </c>
      <c r="B1354" s="4">
        <v>42377.508999999998</v>
      </c>
      <c r="C1354" s="5" t="s">
        <v>1793</v>
      </c>
      <c r="D1354" s="2" t="s">
        <v>1782</v>
      </c>
      <c r="E1354" s="2" t="s">
        <v>1784</v>
      </c>
      <c r="F1354" s="2" t="s">
        <v>1784</v>
      </c>
      <c r="G1354" s="2">
        <v>31</v>
      </c>
      <c r="H1354" s="6">
        <v>4.5730198308093504E-3</v>
      </c>
      <c r="I1354" s="3">
        <v>5</v>
      </c>
      <c r="J1354" s="11" t="e">
        <f>AND(CCDATA[[#This Row],[Date]]&gt;='Dashboard Requirement hints'!#REF!,CCDATA[[#This Row],[Date]]&lt;'Dashboard Requirement hints'!#REF!+7)</f>
        <v>#REF!</v>
      </c>
      <c r="K1354" s="1" t="b">
        <f>AND(CCDATA[[#This Row],[Date]]&gt;'Dashboard Requirement hints'!$I$11,CCDATA[[#This Row],[Date]]&lt;'Dashboard Requirement hints'!$I$11+7)</f>
        <v>0</v>
      </c>
    </row>
    <row r="1355" spans="1:11" x14ac:dyDescent="0.25">
      <c r="A1355" s="7" t="s">
        <v>425</v>
      </c>
      <c r="B1355" s="4">
        <v>42377.508999999998</v>
      </c>
      <c r="C1355" s="5" t="s">
        <v>1790</v>
      </c>
      <c r="D1355" s="2" t="s">
        <v>1782</v>
      </c>
      <c r="E1355" s="2" t="s">
        <v>1784</v>
      </c>
      <c r="F1355" s="2" t="s">
        <v>1784</v>
      </c>
      <c r="G1355" s="2">
        <v>112</v>
      </c>
      <c r="H1355" s="6">
        <v>2.5611464475232882E-3</v>
      </c>
      <c r="I1355" s="3">
        <v>2</v>
      </c>
      <c r="J1355" s="11" t="e">
        <f>AND(CCDATA[[#This Row],[Date]]&gt;='Dashboard Requirement hints'!#REF!,CCDATA[[#This Row],[Date]]&lt;'Dashboard Requirement hints'!#REF!+7)</f>
        <v>#REF!</v>
      </c>
      <c r="K1355" s="1" t="b">
        <f>AND(CCDATA[[#This Row],[Date]]&gt;'Dashboard Requirement hints'!$I$11,CCDATA[[#This Row],[Date]]&lt;'Dashboard Requirement hints'!$I$11+7)</f>
        <v>0</v>
      </c>
    </row>
    <row r="1356" spans="1:11" x14ac:dyDescent="0.25">
      <c r="A1356" s="7" t="s">
        <v>420</v>
      </c>
      <c r="B1356" s="4">
        <v>42377.47</v>
      </c>
      <c r="C1356" s="5" t="s">
        <v>1790</v>
      </c>
      <c r="D1356" s="2" t="s">
        <v>1781</v>
      </c>
      <c r="E1356" s="2" t="s">
        <v>1784</v>
      </c>
      <c r="F1356" s="2" t="s">
        <v>1785</v>
      </c>
      <c r="G1356" s="2">
        <v>59</v>
      </c>
      <c r="H1356" s="6">
        <v>8.8616954347588129E-4</v>
      </c>
      <c r="I1356" s="3">
        <v>4</v>
      </c>
      <c r="J1356" s="11" t="e">
        <f>AND(CCDATA[[#This Row],[Date]]&gt;='Dashboard Requirement hints'!#REF!,CCDATA[[#This Row],[Date]]&lt;'Dashboard Requirement hints'!#REF!+7)</f>
        <v>#REF!</v>
      </c>
      <c r="K1356" s="1" t="b">
        <f>AND(CCDATA[[#This Row],[Date]]&gt;'Dashboard Requirement hints'!$I$11,CCDATA[[#This Row],[Date]]&lt;'Dashboard Requirement hints'!$I$11+7)</f>
        <v>0</v>
      </c>
    </row>
    <row r="1357" spans="1:11" x14ac:dyDescent="0.25">
      <c r="A1357" s="7" t="s">
        <v>421</v>
      </c>
      <c r="B1357" s="4">
        <v>42377.47</v>
      </c>
      <c r="C1357" s="5" t="s">
        <v>1794</v>
      </c>
      <c r="D1357" s="2" t="s">
        <v>1780</v>
      </c>
      <c r="E1357" s="2" t="s">
        <v>1784</v>
      </c>
      <c r="F1357" s="2" t="s">
        <v>1785</v>
      </c>
      <c r="G1357" s="2">
        <v>112</v>
      </c>
      <c r="H1357" s="6">
        <v>2.481491327894339E-3</v>
      </c>
      <c r="I1357" s="3">
        <v>4</v>
      </c>
      <c r="J1357" s="11" t="e">
        <f>AND(CCDATA[[#This Row],[Date]]&gt;='Dashboard Requirement hints'!#REF!,CCDATA[[#This Row],[Date]]&lt;'Dashboard Requirement hints'!#REF!+7)</f>
        <v>#REF!</v>
      </c>
      <c r="K1357" s="1" t="b">
        <f>AND(CCDATA[[#This Row],[Date]]&gt;'Dashboard Requirement hints'!$I$11,CCDATA[[#This Row],[Date]]&lt;'Dashboard Requirement hints'!$I$11+7)</f>
        <v>0</v>
      </c>
    </row>
    <row r="1358" spans="1:11" x14ac:dyDescent="0.25">
      <c r="A1358" s="7" t="s">
        <v>422</v>
      </c>
      <c r="B1358" s="4">
        <v>42377.47</v>
      </c>
      <c r="C1358" s="5" t="s">
        <v>1790</v>
      </c>
      <c r="D1358" s="2" t="s">
        <v>1781</v>
      </c>
      <c r="E1358" s="2" t="s">
        <v>1785</v>
      </c>
      <c r="F1358" s="2" t="s">
        <v>1785</v>
      </c>
      <c r="G1358" s="2" t="s">
        <v>1786</v>
      </c>
      <c r="H1358" s="6" t="s">
        <v>1786</v>
      </c>
      <c r="I1358" s="3" t="s">
        <v>1786</v>
      </c>
      <c r="J1358" s="11" t="e">
        <f>AND(CCDATA[[#This Row],[Date]]&gt;='Dashboard Requirement hints'!#REF!,CCDATA[[#This Row],[Date]]&lt;'Dashboard Requirement hints'!#REF!+7)</f>
        <v>#REF!</v>
      </c>
      <c r="K1358" s="1" t="b">
        <f>AND(CCDATA[[#This Row],[Date]]&gt;'Dashboard Requirement hints'!$I$11,CCDATA[[#This Row],[Date]]&lt;'Dashboard Requirement hints'!$I$11+7)</f>
        <v>0</v>
      </c>
    </row>
    <row r="1359" spans="1:11" x14ac:dyDescent="0.25">
      <c r="A1359" s="7" t="s">
        <v>423</v>
      </c>
      <c r="B1359" s="4">
        <v>42377.47</v>
      </c>
      <c r="C1359" s="5" t="s">
        <v>1790</v>
      </c>
      <c r="D1359" s="2" t="s">
        <v>1783</v>
      </c>
      <c r="E1359" s="2" t="s">
        <v>1784</v>
      </c>
      <c r="F1359" s="2" t="s">
        <v>1784</v>
      </c>
      <c r="G1359" s="2">
        <v>39</v>
      </c>
      <c r="H1359" s="6">
        <v>3.3692155588451352E-3</v>
      </c>
      <c r="I1359" s="3">
        <v>3</v>
      </c>
      <c r="J1359" s="11" t="e">
        <f>AND(CCDATA[[#This Row],[Date]]&gt;='Dashboard Requirement hints'!#REF!,CCDATA[[#This Row],[Date]]&lt;'Dashboard Requirement hints'!#REF!+7)</f>
        <v>#REF!</v>
      </c>
      <c r="K1359" s="1" t="b">
        <f>AND(CCDATA[[#This Row],[Date]]&gt;'Dashboard Requirement hints'!$I$11,CCDATA[[#This Row],[Date]]&lt;'Dashboard Requirement hints'!$I$11+7)</f>
        <v>0</v>
      </c>
    </row>
    <row r="1360" spans="1:11" x14ac:dyDescent="0.25">
      <c r="A1360" s="7" t="s">
        <v>418</v>
      </c>
      <c r="B1360" s="4">
        <v>42377.459000000003</v>
      </c>
      <c r="C1360" s="5" t="s">
        <v>1794</v>
      </c>
      <c r="D1360" s="2" t="s">
        <v>1781</v>
      </c>
      <c r="E1360" s="2" t="s">
        <v>1784</v>
      </c>
      <c r="F1360" s="2" t="s">
        <v>1784</v>
      </c>
      <c r="G1360" s="2">
        <v>115</v>
      </c>
      <c r="H1360" s="6">
        <v>4.2846739594526555E-3</v>
      </c>
      <c r="I1360" s="3">
        <v>3</v>
      </c>
      <c r="J1360" s="11" t="e">
        <f>AND(CCDATA[[#This Row],[Date]]&gt;='Dashboard Requirement hints'!#REF!,CCDATA[[#This Row],[Date]]&lt;'Dashboard Requirement hints'!#REF!+7)</f>
        <v>#REF!</v>
      </c>
      <c r="K1360" s="1" t="b">
        <f>AND(CCDATA[[#This Row],[Date]]&gt;'Dashboard Requirement hints'!$I$11,CCDATA[[#This Row],[Date]]&lt;'Dashboard Requirement hints'!$I$11+7)</f>
        <v>0</v>
      </c>
    </row>
    <row r="1361" spans="1:11" x14ac:dyDescent="0.25">
      <c r="A1361" s="7" t="s">
        <v>419</v>
      </c>
      <c r="B1361" s="4">
        <v>42377.459000000003</v>
      </c>
      <c r="C1361" s="5" t="s">
        <v>1787</v>
      </c>
      <c r="D1361" s="2" t="s">
        <v>1781</v>
      </c>
      <c r="E1361" s="2" t="s">
        <v>1784</v>
      </c>
      <c r="F1361" s="2" t="s">
        <v>1784</v>
      </c>
      <c r="G1361" s="2">
        <v>84</v>
      </c>
      <c r="H1361" s="6">
        <v>8.1725830144787747E-4</v>
      </c>
      <c r="I1361" s="3">
        <v>5</v>
      </c>
      <c r="J1361" s="11" t="e">
        <f>AND(CCDATA[[#This Row],[Date]]&gt;='Dashboard Requirement hints'!#REF!,CCDATA[[#This Row],[Date]]&lt;'Dashboard Requirement hints'!#REF!+7)</f>
        <v>#REF!</v>
      </c>
      <c r="K1361" s="1" t="b">
        <f>AND(CCDATA[[#This Row],[Date]]&gt;'Dashboard Requirement hints'!$I$11,CCDATA[[#This Row],[Date]]&lt;'Dashboard Requirement hints'!$I$11+7)</f>
        <v>0</v>
      </c>
    </row>
    <row r="1362" spans="1:11" x14ac:dyDescent="0.25">
      <c r="A1362" s="7" t="s">
        <v>414</v>
      </c>
      <c r="B1362" s="4">
        <v>42377.451000000001</v>
      </c>
      <c r="C1362" s="5" t="s">
        <v>1787</v>
      </c>
      <c r="D1362" s="2" t="s">
        <v>1783</v>
      </c>
      <c r="E1362" s="2" t="s">
        <v>1784</v>
      </c>
      <c r="F1362" s="2" t="s">
        <v>1784</v>
      </c>
      <c r="G1362" s="2">
        <v>69</v>
      </c>
      <c r="H1362" s="6">
        <v>3.9514298548972201E-3</v>
      </c>
      <c r="I1362" s="3">
        <v>3</v>
      </c>
      <c r="J1362" s="11" t="e">
        <f>AND(CCDATA[[#This Row],[Date]]&gt;='Dashboard Requirement hints'!#REF!,CCDATA[[#This Row],[Date]]&lt;'Dashboard Requirement hints'!#REF!+7)</f>
        <v>#REF!</v>
      </c>
      <c r="K1362" s="1" t="b">
        <f>AND(CCDATA[[#This Row],[Date]]&gt;'Dashboard Requirement hints'!$I$11,CCDATA[[#This Row],[Date]]&lt;'Dashboard Requirement hints'!$I$11+7)</f>
        <v>0</v>
      </c>
    </row>
    <row r="1363" spans="1:11" x14ac:dyDescent="0.25">
      <c r="A1363" s="7" t="s">
        <v>415</v>
      </c>
      <c r="B1363" s="4">
        <v>42377.451000000001</v>
      </c>
      <c r="C1363" s="5" t="s">
        <v>1791</v>
      </c>
      <c r="D1363" s="2" t="s">
        <v>1781</v>
      </c>
      <c r="E1363" s="2" t="s">
        <v>1784</v>
      </c>
      <c r="F1363" s="2" t="s">
        <v>1784</v>
      </c>
      <c r="G1363" s="2">
        <v>15</v>
      </c>
      <c r="H1363" s="6">
        <v>4.2872761087307714E-3</v>
      </c>
      <c r="I1363" s="3">
        <v>4</v>
      </c>
      <c r="J1363" s="11" t="e">
        <f>AND(CCDATA[[#This Row],[Date]]&gt;='Dashboard Requirement hints'!#REF!,CCDATA[[#This Row],[Date]]&lt;'Dashboard Requirement hints'!#REF!+7)</f>
        <v>#REF!</v>
      </c>
      <c r="K1363" s="1" t="b">
        <f>AND(CCDATA[[#This Row],[Date]]&gt;'Dashboard Requirement hints'!$I$11,CCDATA[[#This Row],[Date]]&lt;'Dashboard Requirement hints'!$I$11+7)</f>
        <v>0</v>
      </c>
    </row>
    <row r="1364" spans="1:11" x14ac:dyDescent="0.25">
      <c r="A1364" s="7" t="s">
        <v>416</v>
      </c>
      <c r="B1364" s="4">
        <v>42377.451000000001</v>
      </c>
      <c r="C1364" s="5" t="s">
        <v>1789</v>
      </c>
      <c r="D1364" s="2" t="s">
        <v>1780</v>
      </c>
      <c r="E1364" s="2" t="s">
        <v>1784</v>
      </c>
      <c r="F1364" s="2" t="s">
        <v>1784</v>
      </c>
      <c r="G1364" s="2">
        <v>119</v>
      </c>
      <c r="H1364" s="6">
        <v>3.7951445740870516E-3</v>
      </c>
      <c r="I1364" s="3">
        <v>3</v>
      </c>
      <c r="J1364" s="11" t="e">
        <f>AND(CCDATA[[#This Row],[Date]]&gt;='Dashboard Requirement hints'!#REF!,CCDATA[[#This Row],[Date]]&lt;'Dashboard Requirement hints'!#REF!+7)</f>
        <v>#REF!</v>
      </c>
      <c r="K1364" s="1" t="b">
        <f>AND(CCDATA[[#This Row],[Date]]&gt;'Dashboard Requirement hints'!$I$11,CCDATA[[#This Row],[Date]]&lt;'Dashboard Requirement hints'!$I$11+7)</f>
        <v>0</v>
      </c>
    </row>
    <row r="1365" spans="1:11" x14ac:dyDescent="0.25">
      <c r="A1365" s="7" t="s">
        <v>417</v>
      </c>
      <c r="B1365" s="4">
        <v>42377.451000000001</v>
      </c>
      <c r="C1365" s="5" t="s">
        <v>1789</v>
      </c>
      <c r="D1365" s="2" t="s">
        <v>1782</v>
      </c>
      <c r="E1365" s="2" t="s">
        <v>1784</v>
      </c>
      <c r="F1365" s="2" t="s">
        <v>1784</v>
      </c>
      <c r="G1365" s="2">
        <v>68</v>
      </c>
      <c r="H1365" s="6">
        <v>3.6637733828932895E-3</v>
      </c>
      <c r="I1365" s="3">
        <v>1</v>
      </c>
      <c r="J1365" s="11" t="e">
        <f>AND(CCDATA[[#This Row],[Date]]&gt;='Dashboard Requirement hints'!#REF!,CCDATA[[#This Row],[Date]]&lt;'Dashboard Requirement hints'!#REF!+7)</f>
        <v>#REF!</v>
      </c>
      <c r="K1365" s="1" t="b">
        <f>AND(CCDATA[[#This Row],[Date]]&gt;'Dashboard Requirement hints'!$I$11,CCDATA[[#This Row],[Date]]&lt;'Dashboard Requirement hints'!$I$11+7)</f>
        <v>0</v>
      </c>
    </row>
    <row r="1366" spans="1:11" x14ac:dyDescent="0.25">
      <c r="A1366" s="7" t="s">
        <v>412</v>
      </c>
      <c r="B1366" s="4">
        <v>42377.446000000004</v>
      </c>
      <c r="C1366" s="5" t="s">
        <v>1788</v>
      </c>
      <c r="D1366" s="2" t="s">
        <v>1782</v>
      </c>
      <c r="E1366" s="2" t="s">
        <v>1784</v>
      </c>
      <c r="F1366" s="2" t="s">
        <v>1785</v>
      </c>
      <c r="G1366" s="2">
        <v>23</v>
      </c>
      <c r="H1366" s="6">
        <v>1.5696066099287758E-3</v>
      </c>
      <c r="I1366" s="3">
        <v>3</v>
      </c>
      <c r="J1366" s="11" t="e">
        <f>AND(CCDATA[[#This Row],[Date]]&gt;='Dashboard Requirement hints'!#REF!,CCDATA[[#This Row],[Date]]&lt;'Dashboard Requirement hints'!#REF!+7)</f>
        <v>#REF!</v>
      </c>
      <c r="K1366" s="1" t="b">
        <f>AND(CCDATA[[#This Row],[Date]]&gt;'Dashboard Requirement hints'!$I$11,CCDATA[[#This Row],[Date]]&lt;'Dashboard Requirement hints'!$I$11+7)</f>
        <v>0</v>
      </c>
    </row>
    <row r="1367" spans="1:11" x14ac:dyDescent="0.25">
      <c r="A1367" s="7" t="s">
        <v>413</v>
      </c>
      <c r="B1367" s="4">
        <v>42377.446000000004</v>
      </c>
      <c r="C1367" s="5" t="s">
        <v>1790</v>
      </c>
      <c r="D1367" s="2" t="s">
        <v>1779</v>
      </c>
      <c r="E1367" s="2" t="s">
        <v>1785</v>
      </c>
      <c r="F1367" s="2" t="s">
        <v>1785</v>
      </c>
      <c r="G1367" s="2" t="s">
        <v>1786</v>
      </c>
      <c r="H1367" s="6" t="s">
        <v>1786</v>
      </c>
      <c r="I1367" s="3" t="s">
        <v>1786</v>
      </c>
      <c r="J1367" s="11" t="e">
        <f>AND(CCDATA[[#This Row],[Date]]&gt;='Dashboard Requirement hints'!#REF!,CCDATA[[#This Row],[Date]]&lt;'Dashboard Requirement hints'!#REF!+7)</f>
        <v>#REF!</v>
      </c>
      <c r="K1367" s="1" t="b">
        <f>AND(CCDATA[[#This Row],[Date]]&gt;'Dashboard Requirement hints'!$I$11,CCDATA[[#This Row],[Date]]&lt;'Dashboard Requirement hints'!$I$11+7)</f>
        <v>0</v>
      </c>
    </row>
    <row r="1368" spans="1:11" x14ac:dyDescent="0.25">
      <c r="A1368" s="7" t="s">
        <v>410</v>
      </c>
      <c r="B1368" s="4">
        <v>42377.415999999997</v>
      </c>
      <c r="C1368" s="5" t="s">
        <v>1793</v>
      </c>
      <c r="D1368" s="2" t="s">
        <v>1780</v>
      </c>
      <c r="E1368" s="2" t="s">
        <v>1785</v>
      </c>
      <c r="F1368" s="2" t="s">
        <v>1785</v>
      </c>
      <c r="G1368" s="2" t="s">
        <v>1786</v>
      </c>
      <c r="H1368" s="6" t="s">
        <v>1786</v>
      </c>
      <c r="I1368" s="3" t="s">
        <v>1786</v>
      </c>
      <c r="J1368" s="11" t="e">
        <f>AND(CCDATA[[#This Row],[Date]]&gt;='Dashboard Requirement hints'!#REF!,CCDATA[[#This Row],[Date]]&lt;'Dashboard Requirement hints'!#REF!+7)</f>
        <v>#REF!</v>
      </c>
      <c r="K1368" s="1" t="b">
        <f>AND(CCDATA[[#This Row],[Date]]&gt;'Dashboard Requirement hints'!$I$11,CCDATA[[#This Row],[Date]]&lt;'Dashboard Requirement hints'!$I$11+7)</f>
        <v>0</v>
      </c>
    </row>
    <row r="1369" spans="1:11" x14ac:dyDescent="0.25">
      <c r="A1369" s="7" t="s">
        <v>411</v>
      </c>
      <c r="B1369" s="4">
        <v>42377.415999999997</v>
      </c>
      <c r="C1369" s="5" t="s">
        <v>1788</v>
      </c>
      <c r="D1369" s="2" t="s">
        <v>1782</v>
      </c>
      <c r="E1369" s="2" t="s">
        <v>1785</v>
      </c>
      <c r="F1369" s="2" t="s">
        <v>1785</v>
      </c>
      <c r="G1369" s="2" t="s">
        <v>1786</v>
      </c>
      <c r="H1369" s="6" t="s">
        <v>1786</v>
      </c>
      <c r="I1369" s="3" t="s">
        <v>1786</v>
      </c>
      <c r="J1369" s="11" t="e">
        <f>AND(CCDATA[[#This Row],[Date]]&gt;='Dashboard Requirement hints'!#REF!,CCDATA[[#This Row],[Date]]&lt;'Dashboard Requirement hints'!#REF!+7)</f>
        <v>#REF!</v>
      </c>
      <c r="K1369" s="1" t="b">
        <f>AND(CCDATA[[#This Row],[Date]]&gt;'Dashboard Requirement hints'!$I$11,CCDATA[[#This Row],[Date]]&lt;'Dashboard Requirement hints'!$I$11+7)</f>
        <v>0</v>
      </c>
    </row>
    <row r="1370" spans="1:11" x14ac:dyDescent="0.25">
      <c r="A1370" s="7" t="s">
        <v>408</v>
      </c>
      <c r="B1370" s="4">
        <v>42377.408000000003</v>
      </c>
      <c r="C1370" s="5" t="s">
        <v>1794</v>
      </c>
      <c r="D1370" s="2" t="s">
        <v>1781</v>
      </c>
      <c r="E1370" s="2" t="s">
        <v>1784</v>
      </c>
      <c r="F1370" s="2" t="s">
        <v>1784</v>
      </c>
      <c r="G1370" s="2">
        <v>114</v>
      </c>
      <c r="H1370" s="6">
        <v>2.9330445324759883E-3</v>
      </c>
      <c r="I1370" s="3">
        <v>5</v>
      </c>
      <c r="J1370" s="11" t="e">
        <f>AND(CCDATA[[#This Row],[Date]]&gt;='Dashboard Requirement hints'!#REF!,CCDATA[[#This Row],[Date]]&lt;'Dashboard Requirement hints'!#REF!+7)</f>
        <v>#REF!</v>
      </c>
      <c r="K1370" s="1" t="b">
        <f>AND(CCDATA[[#This Row],[Date]]&gt;'Dashboard Requirement hints'!$I$11,CCDATA[[#This Row],[Date]]&lt;'Dashboard Requirement hints'!$I$11+7)</f>
        <v>0</v>
      </c>
    </row>
    <row r="1371" spans="1:11" x14ac:dyDescent="0.25">
      <c r="A1371" s="7" t="s">
        <v>409</v>
      </c>
      <c r="B1371" s="4">
        <v>42377.408000000003</v>
      </c>
      <c r="C1371" s="5" t="s">
        <v>1791</v>
      </c>
      <c r="D1371" s="2" t="s">
        <v>1779</v>
      </c>
      <c r="E1371" s="2" t="s">
        <v>1785</v>
      </c>
      <c r="F1371" s="2" t="s">
        <v>1785</v>
      </c>
      <c r="G1371" s="2" t="s">
        <v>1786</v>
      </c>
      <c r="H1371" s="6" t="s">
        <v>1786</v>
      </c>
      <c r="I1371" s="3" t="s">
        <v>1786</v>
      </c>
      <c r="J1371" s="11" t="e">
        <f>AND(CCDATA[[#This Row],[Date]]&gt;='Dashboard Requirement hints'!#REF!,CCDATA[[#This Row],[Date]]&lt;'Dashboard Requirement hints'!#REF!+7)</f>
        <v>#REF!</v>
      </c>
      <c r="K1371" s="1" t="b">
        <f>AND(CCDATA[[#This Row],[Date]]&gt;'Dashboard Requirement hints'!$I$11,CCDATA[[#This Row],[Date]]&lt;'Dashboard Requirement hints'!$I$11+7)</f>
        <v>0</v>
      </c>
    </row>
    <row r="1372" spans="1:11" x14ac:dyDescent="0.25">
      <c r="A1372" s="7" t="s">
        <v>406</v>
      </c>
      <c r="B1372" s="4">
        <v>42377.392</v>
      </c>
      <c r="C1372" s="5" t="s">
        <v>1794</v>
      </c>
      <c r="D1372" s="2" t="s">
        <v>1780</v>
      </c>
      <c r="E1372" s="2" t="s">
        <v>1784</v>
      </c>
      <c r="F1372" s="2" t="s">
        <v>1784</v>
      </c>
      <c r="G1372" s="2">
        <v>37</v>
      </c>
      <c r="H1372" s="6">
        <v>7.5636349501213504E-4</v>
      </c>
      <c r="I1372" s="3">
        <v>3</v>
      </c>
      <c r="J1372" s="11" t="e">
        <f>AND(CCDATA[[#This Row],[Date]]&gt;='Dashboard Requirement hints'!#REF!,CCDATA[[#This Row],[Date]]&lt;'Dashboard Requirement hints'!#REF!+7)</f>
        <v>#REF!</v>
      </c>
      <c r="K1372" s="1" t="b">
        <f>AND(CCDATA[[#This Row],[Date]]&gt;'Dashboard Requirement hints'!$I$11,CCDATA[[#This Row],[Date]]&lt;'Dashboard Requirement hints'!$I$11+7)</f>
        <v>0</v>
      </c>
    </row>
    <row r="1373" spans="1:11" x14ac:dyDescent="0.25">
      <c r="A1373" s="7" t="s">
        <v>407</v>
      </c>
      <c r="B1373" s="4">
        <v>42377.392</v>
      </c>
      <c r="C1373" s="5" t="s">
        <v>1792</v>
      </c>
      <c r="D1373" s="2" t="s">
        <v>1783</v>
      </c>
      <c r="E1373" s="2" t="s">
        <v>1784</v>
      </c>
      <c r="F1373" s="2" t="s">
        <v>1784</v>
      </c>
      <c r="G1373" s="2">
        <v>15</v>
      </c>
      <c r="H1373" s="6">
        <v>3.0911618505435378E-3</v>
      </c>
      <c r="I1373" s="3">
        <v>5</v>
      </c>
      <c r="J1373" s="11" t="e">
        <f>AND(CCDATA[[#This Row],[Date]]&gt;='Dashboard Requirement hints'!#REF!,CCDATA[[#This Row],[Date]]&lt;'Dashboard Requirement hints'!#REF!+7)</f>
        <v>#REF!</v>
      </c>
      <c r="K1373" s="1" t="b">
        <f>AND(CCDATA[[#This Row],[Date]]&gt;'Dashboard Requirement hints'!$I$11,CCDATA[[#This Row],[Date]]&lt;'Dashboard Requirement hints'!$I$11+7)</f>
        <v>0</v>
      </c>
    </row>
    <row r="1374" spans="1:11" x14ac:dyDescent="0.25">
      <c r="A1374" s="7" t="s">
        <v>404</v>
      </c>
      <c r="B1374" s="4">
        <v>42377.375</v>
      </c>
      <c r="C1374" s="5" t="s">
        <v>1787</v>
      </c>
      <c r="D1374" s="2" t="s">
        <v>1783</v>
      </c>
      <c r="E1374" s="2" t="s">
        <v>1784</v>
      </c>
      <c r="F1374" s="2" t="s">
        <v>1784</v>
      </c>
      <c r="G1374" s="2">
        <v>98</v>
      </c>
      <c r="H1374" s="6">
        <v>2.4654581608555778E-3</v>
      </c>
      <c r="I1374" s="3">
        <v>5</v>
      </c>
      <c r="J1374" s="11" t="e">
        <f>AND(CCDATA[[#This Row],[Date]]&gt;='Dashboard Requirement hints'!#REF!,CCDATA[[#This Row],[Date]]&lt;'Dashboard Requirement hints'!#REF!+7)</f>
        <v>#REF!</v>
      </c>
      <c r="K1374" s="1" t="b">
        <f>AND(CCDATA[[#This Row],[Date]]&gt;'Dashboard Requirement hints'!$I$11,CCDATA[[#This Row],[Date]]&lt;'Dashboard Requirement hints'!$I$11+7)</f>
        <v>0</v>
      </c>
    </row>
    <row r="1375" spans="1:11" x14ac:dyDescent="0.25">
      <c r="A1375" s="7" t="s">
        <v>405</v>
      </c>
      <c r="B1375" s="4">
        <v>42377.375</v>
      </c>
      <c r="C1375" s="5" t="s">
        <v>1793</v>
      </c>
      <c r="D1375" s="2" t="s">
        <v>1780</v>
      </c>
      <c r="E1375" s="2" t="s">
        <v>1784</v>
      </c>
      <c r="F1375" s="2" t="s">
        <v>1784</v>
      </c>
      <c r="G1375" s="2">
        <v>86</v>
      </c>
      <c r="H1375" s="6">
        <v>4.2788951782582056E-4</v>
      </c>
      <c r="I1375" s="3">
        <v>4</v>
      </c>
      <c r="J1375" s="11" t="e">
        <f>AND(CCDATA[[#This Row],[Date]]&gt;='Dashboard Requirement hints'!#REF!,CCDATA[[#This Row],[Date]]&lt;'Dashboard Requirement hints'!#REF!+7)</f>
        <v>#REF!</v>
      </c>
      <c r="K1375" s="1" t="b">
        <f>AND(CCDATA[[#This Row],[Date]]&gt;'Dashboard Requirement hints'!$I$11,CCDATA[[#This Row],[Date]]&lt;'Dashboard Requirement hints'!$I$11+7)</f>
        <v>0</v>
      </c>
    </row>
    <row r="1376" spans="1:11" x14ac:dyDescent="0.25">
      <c r="A1376" s="7" t="s">
        <v>402</v>
      </c>
      <c r="B1376" s="4">
        <v>42376.747000000003</v>
      </c>
      <c r="C1376" s="5" t="s">
        <v>1792</v>
      </c>
      <c r="D1376" s="2" t="s">
        <v>1780</v>
      </c>
      <c r="E1376" s="2" t="s">
        <v>1784</v>
      </c>
      <c r="F1376" s="2" t="s">
        <v>1784</v>
      </c>
      <c r="G1376" s="2">
        <v>76</v>
      </c>
      <c r="H1376" s="6">
        <v>4.0794511088950948E-3</v>
      </c>
      <c r="I1376" s="3">
        <v>3</v>
      </c>
      <c r="J1376" s="11" t="e">
        <f>AND(CCDATA[[#This Row],[Date]]&gt;='Dashboard Requirement hints'!#REF!,CCDATA[[#This Row],[Date]]&lt;'Dashboard Requirement hints'!#REF!+7)</f>
        <v>#REF!</v>
      </c>
      <c r="K1376" s="1" t="b">
        <f>AND(CCDATA[[#This Row],[Date]]&gt;'Dashboard Requirement hints'!$I$11,CCDATA[[#This Row],[Date]]&lt;'Dashboard Requirement hints'!$I$11+7)</f>
        <v>0</v>
      </c>
    </row>
    <row r="1377" spans="1:11" x14ac:dyDescent="0.25">
      <c r="A1377" s="7" t="s">
        <v>403</v>
      </c>
      <c r="B1377" s="4">
        <v>42376.747000000003</v>
      </c>
      <c r="C1377" s="5" t="s">
        <v>1793</v>
      </c>
      <c r="D1377" s="2" t="s">
        <v>1779</v>
      </c>
      <c r="E1377" s="2" t="s">
        <v>1784</v>
      </c>
      <c r="F1377" s="2" t="s">
        <v>1784</v>
      </c>
      <c r="G1377" s="2">
        <v>32</v>
      </c>
      <c r="H1377" s="6">
        <v>2.3519938068577626E-3</v>
      </c>
      <c r="I1377" s="3">
        <v>4</v>
      </c>
      <c r="J1377" s="11" t="e">
        <f>AND(CCDATA[[#This Row],[Date]]&gt;='Dashboard Requirement hints'!#REF!,CCDATA[[#This Row],[Date]]&lt;'Dashboard Requirement hints'!#REF!+7)</f>
        <v>#REF!</v>
      </c>
      <c r="K1377" s="1" t="b">
        <f>AND(CCDATA[[#This Row],[Date]]&gt;'Dashboard Requirement hints'!$I$11,CCDATA[[#This Row],[Date]]&lt;'Dashboard Requirement hints'!$I$11+7)</f>
        <v>0</v>
      </c>
    </row>
    <row r="1378" spans="1:11" x14ac:dyDescent="0.25">
      <c r="A1378" s="7" t="s">
        <v>400</v>
      </c>
      <c r="B1378" s="4">
        <v>42376.741999999998</v>
      </c>
      <c r="C1378" s="5" t="s">
        <v>1787</v>
      </c>
      <c r="D1378" s="2" t="s">
        <v>1783</v>
      </c>
      <c r="E1378" s="2" t="s">
        <v>1784</v>
      </c>
      <c r="F1378" s="2" t="s">
        <v>1784</v>
      </c>
      <c r="G1378" s="2">
        <v>47</v>
      </c>
      <c r="H1378" s="6">
        <v>1.4164443391871387E-3</v>
      </c>
      <c r="I1378" s="3">
        <v>5</v>
      </c>
      <c r="J1378" s="11" t="e">
        <f>AND(CCDATA[[#This Row],[Date]]&gt;='Dashboard Requirement hints'!#REF!,CCDATA[[#This Row],[Date]]&lt;'Dashboard Requirement hints'!#REF!+7)</f>
        <v>#REF!</v>
      </c>
      <c r="K1378" s="1" t="b">
        <f>AND(CCDATA[[#This Row],[Date]]&gt;'Dashboard Requirement hints'!$I$11,CCDATA[[#This Row],[Date]]&lt;'Dashboard Requirement hints'!$I$11+7)</f>
        <v>0</v>
      </c>
    </row>
    <row r="1379" spans="1:11" x14ac:dyDescent="0.25">
      <c r="A1379" s="7" t="s">
        <v>401</v>
      </c>
      <c r="B1379" s="4">
        <v>42376.741999999998</v>
      </c>
      <c r="C1379" s="5" t="s">
        <v>1794</v>
      </c>
      <c r="D1379" s="2" t="s">
        <v>1783</v>
      </c>
      <c r="E1379" s="2" t="s">
        <v>1784</v>
      </c>
      <c r="F1379" s="2" t="s">
        <v>1784</v>
      </c>
      <c r="G1379" s="2">
        <v>86</v>
      </c>
      <c r="H1379" s="6">
        <v>2.0657262008864142E-3</v>
      </c>
      <c r="I1379" s="3">
        <v>2</v>
      </c>
      <c r="J1379" s="11" t="e">
        <f>AND(CCDATA[[#This Row],[Date]]&gt;='Dashboard Requirement hints'!#REF!,CCDATA[[#This Row],[Date]]&lt;'Dashboard Requirement hints'!#REF!+7)</f>
        <v>#REF!</v>
      </c>
      <c r="K1379" s="1" t="b">
        <f>AND(CCDATA[[#This Row],[Date]]&gt;'Dashboard Requirement hints'!$I$11,CCDATA[[#This Row],[Date]]&lt;'Dashboard Requirement hints'!$I$11+7)</f>
        <v>0</v>
      </c>
    </row>
    <row r="1380" spans="1:11" x14ac:dyDescent="0.25">
      <c r="A1380" s="7" t="s">
        <v>398</v>
      </c>
      <c r="B1380" s="4">
        <v>42376.741000000002</v>
      </c>
      <c r="C1380" s="5" t="s">
        <v>1793</v>
      </c>
      <c r="D1380" s="2" t="s">
        <v>1783</v>
      </c>
      <c r="E1380" s="2" t="s">
        <v>1784</v>
      </c>
      <c r="F1380" s="2" t="s">
        <v>1784</v>
      </c>
      <c r="G1380" s="2">
        <v>118</v>
      </c>
      <c r="H1380" s="6">
        <v>3.7828085476253505E-4</v>
      </c>
      <c r="I1380" s="3">
        <v>3</v>
      </c>
      <c r="J1380" s="11" t="e">
        <f>AND(CCDATA[[#This Row],[Date]]&gt;='Dashboard Requirement hints'!#REF!,CCDATA[[#This Row],[Date]]&lt;'Dashboard Requirement hints'!#REF!+7)</f>
        <v>#REF!</v>
      </c>
      <c r="K1380" s="1" t="b">
        <f>AND(CCDATA[[#This Row],[Date]]&gt;'Dashboard Requirement hints'!$I$11,CCDATA[[#This Row],[Date]]&lt;'Dashboard Requirement hints'!$I$11+7)</f>
        <v>0</v>
      </c>
    </row>
    <row r="1381" spans="1:11" x14ac:dyDescent="0.25">
      <c r="A1381" s="7" t="s">
        <v>399</v>
      </c>
      <c r="B1381" s="4">
        <v>42376.741000000002</v>
      </c>
      <c r="C1381" s="5" t="s">
        <v>1794</v>
      </c>
      <c r="D1381" s="2" t="s">
        <v>1780</v>
      </c>
      <c r="E1381" s="2" t="s">
        <v>1785</v>
      </c>
      <c r="F1381" s="2" t="s">
        <v>1785</v>
      </c>
      <c r="G1381" s="2" t="s">
        <v>1786</v>
      </c>
      <c r="H1381" s="6" t="s">
        <v>1786</v>
      </c>
      <c r="I1381" s="3" t="s">
        <v>1786</v>
      </c>
      <c r="J1381" s="11" t="e">
        <f>AND(CCDATA[[#This Row],[Date]]&gt;='Dashboard Requirement hints'!#REF!,CCDATA[[#This Row],[Date]]&lt;'Dashboard Requirement hints'!#REF!+7)</f>
        <v>#REF!</v>
      </c>
      <c r="K1381" s="1" t="b">
        <f>AND(CCDATA[[#This Row],[Date]]&gt;'Dashboard Requirement hints'!$I$11,CCDATA[[#This Row],[Date]]&lt;'Dashboard Requirement hints'!$I$11+7)</f>
        <v>0</v>
      </c>
    </row>
    <row r="1382" spans="1:11" x14ac:dyDescent="0.25">
      <c r="A1382" s="7" t="s">
        <v>396</v>
      </c>
      <c r="B1382" s="4">
        <v>42376.735999999997</v>
      </c>
      <c r="C1382" s="5" t="s">
        <v>1794</v>
      </c>
      <c r="D1382" s="2" t="s">
        <v>1782</v>
      </c>
      <c r="E1382" s="2" t="s">
        <v>1784</v>
      </c>
      <c r="F1382" s="2" t="s">
        <v>1784</v>
      </c>
      <c r="G1382" s="2">
        <v>76</v>
      </c>
      <c r="H1382" s="6">
        <v>9.5801622421070719E-4</v>
      </c>
      <c r="I1382" s="3">
        <v>4</v>
      </c>
      <c r="J1382" s="11" t="e">
        <f>AND(CCDATA[[#This Row],[Date]]&gt;='Dashboard Requirement hints'!#REF!,CCDATA[[#This Row],[Date]]&lt;'Dashboard Requirement hints'!#REF!+7)</f>
        <v>#REF!</v>
      </c>
      <c r="K1382" s="1" t="b">
        <f>AND(CCDATA[[#This Row],[Date]]&gt;'Dashboard Requirement hints'!$I$11,CCDATA[[#This Row],[Date]]&lt;'Dashboard Requirement hints'!$I$11+7)</f>
        <v>0</v>
      </c>
    </row>
    <row r="1383" spans="1:11" x14ac:dyDescent="0.25">
      <c r="A1383" s="7" t="s">
        <v>397</v>
      </c>
      <c r="B1383" s="4">
        <v>42376.735999999997</v>
      </c>
      <c r="C1383" s="5" t="s">
        <v>1791</v>
      </c>
      <c r="D1383" s="2" t="s">
        <v>1782</v>
      </c>
      <c r="E1383" s="2" t="s">
        <v>1784</v>
      </c>
      <c r="F1383" s="2" t="s">
        <v>1785</v>
      </c>
      <c r="G1383" s="2">
        <v>78</v>
      </c>
      <c r="H1383" s="6">
        <v>2.1698179869631732E-3</v>
      </c>
      <c r="I1383" s="3">
        <v>3</v>
      </c>
      <c r="J1383" s="11" t="e">
        <f>AND(CCDATA[[#This Row],[Date]]&gt;='Dashboard Requirement hints'!#REF!,CCDATA[[#This Row],[Date]]&lt;'Dashboard Requirement hints'!#REF!+7)</f>
        <v>#REF!</v>
      </c>
      <c r="K1383" s="1" t="b">
        <f>AND(CCDATA[[#This Row],[Date]]&gt;'Dashboard Requirement hints'!$I$11,CCDATA[[#This Row],[Date]]&lt;'Dashboard Requirement hints'!$I$11+7)</f>
        <v>0</v>
      </c>
    </row>
    <row r="1384" spans="1:11" x14ac:dyDescent="0.25">
      <c r="A1384" s="7" t="s">
        <v>394</v>
      </c>
      <c r="B1384" s="4">
        <v>42376.711000000003</v>
      </c>
      <c r="C1384" s="5" t="s">
        <v>1793</v>
      </c>
      <c r="D1384" s="2" t="s">
        <v>1781</v>
      </c>
      <c r="E1384" s="2" t="s">
        <v>1784</v>
      </c>
      <c r="F1384" s="2" t="s">
        <v>1784</v>
      </c>
      <c r="G1384" s="2">
        <v>107</v>
      </c>
      <c r="H1384" s="6">
        <v>4.6957937713578745E-3</v>
      </c>
      <c r="I1384" s="3">
        <v>2</v>
      </c>
      <c r="J1384" s="11" t="e">
        <f>AND(CCDATA[[#This Row],[Date]]&gt;='Dashboard Requirement hints'!#REF!,CCDATA[[#This Row],[Date]]&lt;'Dashboard Requirement hints'!#REF!+7)</f>
        <v>#REF!</v>
      </c>
      <c r="K1384" s="1" t="b">
        <f>AND(CCDATA[[#This Row],[Date]]&gt;'Dashboard Requirement hints'!$I$11,CCDATA[[#This Row],[Date]]&lt;'Dashboard Requirement hints'!$I$11+7)</f>
        <v>0</v>
      </c>
    </row>
    <row r="1385" spans="1:11" x14ac:dyDescent="0.25">
      <c r="A1385" s="7" t="s">
        <v>395</v>
      </c>
      <c r="B1385" s="4">
        <v>42376.711000000003</v>
      </c>
      <c r="C1385" s="5" t="s">
        <v>1787</v>
      </c>
      <c r="D1385" s="2" t="s">
        <v>1781</v>
      </c>
      <c r="E1385" s="2" t="s">
        <v>1784</v>
      </c>
      <c r="F1385" s="2" t="s">
        <v>1784</v>
      </c>
      <c r="G1385" s="2">
        <v>86</v>
      </c>
      <c r="H1385" s="6">
        <v>4.8071126494312808E-4</v>
      </c>
      <c r="I1385" s="3">
        <v>4</v>
      </c>
      <c r="J1385" s="11" t="e">
        <f>AND(CCDATA[[#This Row],[Date]]&gt;='Dashboard Requirement hints'!#REF!,CCDATA[[#This Row],[Date]]&lt;'Dashboard Requirement hints'!#REF!+7)</f>
        <v>#REF!</v>
      </c>
      <c r="K1385" s="1" t="b">
        <f>AND(CCDATA[[#This Row],[Date]]&gt;'Dashboard Requirement hints'!$I$11,CCDATA[[#This Row],[Date]]&lt;'Dashboard Requirement hints'!$I$11+7)</f>
        <v>0</v>
      </c>
    </row>
    <row r="1386" spans="1:11" x14ac:dyDescent="0.25">
      <c r="A1386" s="7" t="s">
        <v>392</v>
      </c>
      <c r="B1386" s="4">
        <v>42376.695</v>
      </c>
      <c r="C1386" s="5" t="s">
        <v>1790</v>
      </c>
      <c r="D1386" s="2" t="s">
        <v>1779</v>
      </c>
      <c r="E1386" s="2" t="s">
        <v>1784</v>
      </c>
      <c r="F1386" s="2" t="s">
        <v>1784</v>
      </c>
      <c r="G1386" s="2">
        <v>82</v>
      </c>
      <c r="H1386" s="6">
        <v>1.5353497900575642E-3</v>
      </c>
      <c r="I1386" s="3">
        <v>3</v>
      </c>
      <c r="J1386" s="11" t="e">
        <f>AND(CCDATA[[#This Row],[Date]]&gt;='Dashboard Requirement hints'!#REF!,CCDATA[[#This Row],[Date]]&lt;'Dashboard Requirement hints'!#REF!+7)</f>
        <v>#REF!</v>
      </c>
      <c r="K1386" s="1" t="b">
        <f>AND(CCDATA[[#This Row],[Date]]&gt;'Dashboard Requirement hints'!$I$11,CCDATA[[#This Row],[Date]]&lt;'Dashboard Requirement hints'!$I$11+7)</f>
        <v>0</v>
      </c>
    </row>
    <row r="1387" spans="1:11" x14ac:dyDescent="0.25">
      <c r="A1387" s="7" t="s">
        <v>393</v>
      </c>
      <c r="B1387" s="4">
        <v>42376.695</v>
      </c>
      <c r="C1387" s="5" t="s">
        <v>1793</v>
      </c>
      <c r="D1387" s="2" t="s">
        <v>1782</v>
      </c>
      <c r="E1387" s="2" t="s">
        <v>1784</v>
      </c>
      <c r="F1387" s="2" t="s">
        <v>1784</v>
      </c>
      <c r="G1387" s="2">
        <v>119</v>
      </c>
      <c r="H1387" s="6">
        <v>2.1148206307999742E-3</v>
      </c>
      <c r="I1387" s="3">
        <v>4</v>
      </c>
      <c r="J1387" s="11" t="e">
        <f>AND(CCDATA[[#This Row],[Date]]&gt;='Dashboard Requirement hints'!#REF!,CCDATA[[#This Row],[Date]]&lt;'Dashboard Requirement hints'!#REF!+7)</f>
        <v>#REF!</v>
      </c>
      <c r="K1387" s="1" t="b">
        <f>AND(CCDATA[[#This Row],[Date]]&gt;'Dashboard Requirement hints'!$I$11,CCDATA[[#This Row],[Date]]&lt;'Dashboard Requirement hints'!$I$11+7)</f>
        <v>0</v>
      </c>
    </row>
    <row r="1388" spans="1:11" x14ac:dyDescent="0.25">
      <c r="A1388" s="7" t="s">
        <v>390</v>
      </c>
      <c r="B1388" s="4">
        <v>42376.686999999998</v>
      </c>
      <c r="C1388" s="5" t="s">
        <v>1788</v>
      </c>
      <c r="D1388" s="2" t="s">
        <v>1782</v>
      </c>
      <c r="E1388" s="2" t="s">
        <v>1784</v>
      </c>
      <c r="F1388" s="2" t="s">
        <v>1784</v>
      </c>
      <c r="G1388" s="2">
        <v>118</v>
      </c>
      <c r="H1388" s="6">
        <v>2.4917044206214053E-3</v>
      </c>
      <c r="I1388" s="3">
        <v>2</v>
      </c>
      <c r="J1388" s="11" t="e">
        <f>AND(CCDATA[[#This Row],[Date]]&gt;='Dashboard Requirement hints'!#REF!,CCDATA[[#This Row],[Date]]&lt;'Dashboard Requirement hints'!#REF!+7)</f>
        <v>#REF!</v>
      </c>
      <c r="K1388" s="1" t="b">
        <f>AND(CCDATA[[#This Row],[Date]]&gt;'Dashboard Requirement hints'!$I$11,CCDATA[[#This Row],[Date]]&lt;'Dashboard Requirement hints'!$I$11+7)</f>
        <v>0</v>
      </c>
    </row>
    <row r="1389" spans="1:11" x14ac:dyDescent="0.25">
      <c r="A1389" s="7" t="s">
        <v>391</v>
      </c>
      <c r="B1389" s="4">
        <v>42376.686999999998</v>
      </c>
      <c r="C1389" s="5" t="s">
        <v>1789</v>
      </c>
      <c r="D1389" s="2" t="s">
        <v>1780</v>
      </c>
      <c r="E1389" s="2" t="s">
        <v>1784</v>
      </c>
      <c r="F1389" s="2" t="s">
        <v>1784</v>
      </c>
      <c r="G1389" s="2">
        <v>35</v>
      </c>
      <c r="H1389" s="6">
        <v>4.3420355622445801E-3</v>
      </c>
      <c r="I1389" s="3">
        <v>2</v>
      </c>
      <c r="J1389" s="11" t="e">
        <f>AND(CCDATA[[#This Row],[Date]]&gt;='Dashboard Requirement hints'!#REF!,CCDATA[[#This Row],[Date]]&lt;'Dashboard Requirement hints'!#REF!+7)</f>
        <v>#REF!</v>
      </c>
      <c r="K1389" s="1" t="b">
        <f>AND(CCDATA[[#This Row],[Date]]&gt;'Dashboard Requirement hints'!$I$11,CCDATA[[#This Row],[Date]]&lt;'Dashboard Requirement hints'!$I$11+7)</f>
        <v>0</v>
      </c>
    </row>
    <row r="1390" spans="1:11" x14ac:dyDescent="0.25">
      <c r="A1390" s="7" t="s">
        <v>388</v>
      </c>
      <c r="B1390" s="4">
        <v>42376.671999999999</v>
      </c>
      <c r="C1390" s="5" t="s">
        <v>1794</v>
      </c>
      <c r="D1390" s="2" t="s">
        <v>1783</v>
      </c>
      <c r="E1390" s="2" t="s">
        <v>1785</v>
      </c>
      <c r="F1390" s="2" t="s">
        <v>1785</v>
      </c>
      <c r="G1390" s="2" t="s">
        <v>1786</v>
      </c>
      <c r="H1390" s="6" t="s">
        <v>1786</v>
      </c>
      <c r="I1390" s="3" t="s">
        <v>1786</v>
      </c>
      <c r="J1390" s="11" t="e">
        <f>AND(CCDATA[[#This Row],[Date]]&gt;='Dashboard Requirement hints'!#REF!,CCDATA[[#This Row],[Date]]&lt;'Dashboard Requirement hints'!#REF!+7)</f>
        <v>#REF!</v>
      </c>
      <c r="K1390" s="1" t="b">
        <f>AND(CCDATA[[#This Row],[Date]]&gt;'Dashboard Requirement hints'!$I$11,CCDATA[[#This Row],[Date]]&lt;'Dashboard Requirement hints'!$I$11+7)</f>
        <v>0</v>
      </c>
    </row>
    <row r="1391" spans="1:11" x14ac:dyDescent="0.25">
      <c r="A1391" s="7" t="s">
        <v>389</v>
      </c>
      <c r="B1391" s="4">
        <v>42376.671999999999</v>
      </c>
      <c r="C1391" s="5" t="s">
        <v>1791</v>
      </c>
      <c r="D1391" s="2" t="s">
        <v>1780</v>
      </c>
      <c r="E1391" s="2" t="s">
        <v>1784</v>
      </c>
      <c r="F1391" s="2" t="s">
        <v>1784</v>
      </c>
      <c r="G1391" s="2">
        <v>84</v>
      </c>
      <c r="H1391" s="6">
        <v>4.4245218854212119E-3</v>
      </c>
      <c r="I1391" s="3">
        <v>4</v>
      </c>
      <c r="J1391" s="11" t="e">
        <f>AND(CCDATA[[#This Row],[Date]]&gt;='Dashboard Requirement hints'!#REF!,CCDATA[[#This Row],[Date]]&lt;'Dashboard Requirement hints'!#REF!+7)</f>
        <v>#REF!</v>
      </c>
      <c r="K1391" s="1" t="b">
        <f>AND(CCDATA[[#This Row],[Date]]&gt;'Dashboard Requirement hints'!$I$11,CCDATA[[#This Row],[Date]]&lt;'Dashboard Requirement hints'!$I$11+7)</f>
        <v>0</v>
      </c>
    </row>
    <row r="1392" spans="1:11" x14ac:dyDescent="0.25">
      <c r="A1392" s="7" t="s">
        <v>386</v>
      </c>
      <c r="B1392" s="4">
        <v>42376.661999999997</v>
      </c>
      <c r="C1392" s="5" t="s">
        <v>1788</v>
      </c>
      <c r="D1392" s="2" t="s">
        <v>1780</v>
      </c>
      <c r="E1392" s="2" t="s">
        <v>1784</v>
      </c>
      <c r="F1392" s="2" t="s">
        <v>1785</v>
      </c>
      <c r="G1392" s="2">
        <v>81</v>
      </c>
      <c r="H1392" s="6">
        <v>3.5857334590074521E-3</v>
      </c>
      <c r="I1392" s="3">
        <v>3</v>
      </c>
      <c r="J1392" s="11" t="e">
        <f>AND(CCDATA[[#This Row],[Date]]&gt;='Dashboard Requirement hints'!#REF!,CCDATA[[#This Row],[Date]]&lt;'Dashboard Requirement hints'!#REF!+7)</f>
        <v>#REF!</v>
      </c>
      <c r="K1392" s="1" t="b">
        <f>AND(CCDATA[[#This Row],[Date]]&gt;'Dashboard Requirement hints'!$I$11,CCDATA[[#This Row],[Date]]&lt;'Dashboard Requirement hints'!$I$11+7)</f>
        <v>0</v>
      </c>
    </row>
    <row r="1393" spans="1:11" x14ac:dyDescent="0.25">
      <c r="A1393" s="7" t="s">
        <v>387</v>
      </c>
      <c r="B1393" s="4">
        <v>42376.661999999997</v>
      </c>
      <c r="C1393" s="5" t="s">
        <v>1790</v>
      </c>
      <c r="D1393" s="2" t="s">
        <v>1779</v>
      </c>
      <c r="E1393" s="2" t="s">
        <v>1785</v>
      </c>
      <c r="F1393" s="2" t="s">
        <v>1785</v>
      </c>
      <c r="G1393" s="2" t="s">
        <v>1786</v>
      </c>
      <c r="H1393" s="6" t="s">
        <v>1786</v>
      </c>
      <c r="I1393" s="3" t="s">
        <v>1786</v>
      </c>
      <c r="J1393" s="11" t="e">
        <f>AND(CCDATA[[#This Row],[Date]]&gt;='Dashboard Requirement hints'!#REF!,CCDATA[[#This Row],[Date]]&lt;'Dashboard Requirement hints'!#REF!+7)</f>
        <v>#REF!</v>
      </c>
      <c r="K1393" s="1" t="b">
        <f>AND(CCDATA[[#This Row],[Date]]&gt;'Dashboard Requirement hints'!$I$11,CCDATA[[#This Row],[Date]]&lt;'Dashboard Requirement hints'!$I$11+7)</f>
        <v>0</v>
      </c>
    </row>
    <row r="1394" spans="1:11" x14ac:dyDescent="0.25">
      <c r="A1394" s="7" t="s">
        <v>384</v>
      </c>
      <c r="B1394" s="4">
        <v>42376.605000000003</v>
      </c>
      <c r="C1394" s="5" t="s">
        <v>1787</v>
      </c>
      <c r="D1394" s="2" t="s">
        <v>1779</v>
      </c>
      <c r="E1394" s="2" t="s">
        <v>1784</v>
      </c>
      <c r="F1394" s="2" t="s">
        <v>1784</v>
      </c>
      <c r="G1394" s="2">
        <v>84</v>
      </c>
      <c r="H1394" s="6">
        <v>3.455431596157358E-3</v>
      </c>
      <c r="I1394" s="3">
        <v>1</v>
      </c>
      <c r="J1394" s="11" t="e">
        <f>AND(CCDATA[[#This Row],[Date]]&gt;='Dashboard Requirement hints'!#REF!,CCDATA[[#This Row],[Date]]&lt;'Dashboard Requirement hints'!#REF!+7)</f>
        <v>#REF!</v>
      </c>
      <c r="K1394" s="1" t="b">
        <f>AND(CCDATA[[#This Row],[Date]]&gt;'Dashboard Requirement hints'!$I$11,CCDATA[[#This Row],[Date]]&lt;'Dashboard Requirement hints'!$I$11+7)</f>
        <v>0</v>
      </c>
    </row>
    <row r="1395" spans="1:11" x14ac:dyDescent="0.25">
      <c r="A1395" s="7" t="s">
        <v>385</v>
      </c>
      <c r="B1395" s="4">
        <v>42376.605000000003</v>
      </c>
      <c r="C1395" s="5" t="s">
        <v>1788</v>
      </c>
      <c r="D1395" s="2" t="s">
        <v>1779</v>
      </c>
      <c r="E1395" s="2" t="s">
        <v>1784</v>
      </c>
      <c r="F1395" s="2" t="s">
        <v>1784</v>
      </c>
      <c r="G1395" s="2">
        <v>21</v>
      </c>
      <c r="H1395" s="6">
        <v>1.9760188288208149E-3</v>
      </c>
      <c r="I1395" s="3">
        <v>4</v>
      </c>
      <c r="J1395" s="11" t="e">
        <f>AND(CCDATA[[#This Row],[Date]]&gt;='Dashboard Requirement hints'!#REF!,CCDATA[[#This Row],[Date]]&lt;'Dashboard Requirement hints'!#REF!+7)</f>
        <v>#REF!</v>
      </c>
      <c r="K1395" s="1" t="b">
        <f>AND(CCDATA[[#This Row],[Date]]&gt;'Dashboard Requirement hints'!$I$11,CCDATA[[#This Row],[Date]]&lt;'Dashboard Requirement hints'!$I$11+7)</f>
        <v>0</v>
      </c>
    </row>
    <row r="1396" spans="1:11" x14ac:dyDescent="0.25">
      <c r="A1396" s="7" t="s">
        <v>382</v>
      </c>
      <c r="B1396" s="4">
        <v>42376.572999999997</v>
      </c>
      <c r="C1396" s="5" t="s">
        <v>1790</v>
      </c>
      <c r="D1396" s="2" t="s">
        <v>1782</v>
      </c>
      <c r="E1396" s="2" t="s">
        <v>1784</v>
      </c>
      <c r="F1396" s="2" t="s">
        <v>1784</v>
      </c>
      <c r="G1396" s="2">
        <v>14</v>
      </c>
      <c r="H1396" s="6">
        <v>3.2740460895979346E-3</v>
      </c>
      <c r="I1396" s="3">
        <v>4</v>
      </c>
      <c r="J1396" s="11" t="e">
        <f>AND(CCDATA[[#This Row],[Date]]&gt;='Dashboard Requirement hints'!#REF!,CCDATA[[#This Row],[Date]]&lt;'Dashboard Requirement hints'!#REF!+7)</f>
        <v>#REF!</v>
      </c>
      <c r="K1396" s="1" t="b">
        <f>AND(CCDATA[[#This Row],[Date]]&gt;'Dashboard Requirement hints'!$I$11,CCDATA[[#This Row],[Date]]&lt;'Dashboard Requirement hints'!$I$11+7)</f>
        <v>0</v>
      </c>
    </row>
    <row r="1397" spans="1:11" x14ac:dyDescent="0.25">
      <c r="A1397" s="7" t="s">
        <v>383</v>
      </c>
      <c r="B1397" s="4">
        <v>42376.572999999997</v>
      </c>
      <c r="C1397" s="5" t="s">
        <v>1790</v>
      </c>
      <c r="D1397" s="2" t="s">
        <v>1779</v>
      </c>
      <c r="E1397" s="2" t="s">
        <v>1784</v>
      </c>
      <c r="F1397" s="2" t="s">
        <v>1784</v>
      </c>
      <c r="G1397" s="2">
        <v>11</v>
      </c>
      <c r="H1397" s="6">
        <v>3.0658595618511591E-3</v>
      </c>
      <c r="I1397" s="3">
        <v>3</v>
      </c>
      <c r="J1397" s="11" t="e">
        <f>AND(CCDATA[[#This Row],[Date]]&gt;='Dashboard Requirement hints'!#REF!,CCDATA[[#This Row],[Date]]&lt;'Dashboard Requirement hints'!#REF!+7)</f>
        <v>#REF!</v>
      </c>
      <c r="K1397" s="1" t="b">
        <f>AND(CCDATA[[#This Row],[Date]]&gt;'Dashboard Requirement hints'!$I$11,CCDATA[[#This Row],[Date]]&lt;'Dashboard Requirement hints'!$I$11+7)</f>
        <v>0</v>
      </c>
    </row>
    <row r="1398" spans="1:11" x14ac:dyDescent="0.25">
      <c r="A1398" s="7" t="s">
        <v>380</v>
      </c>
      <c r="B1398" s="4">
        <v>42376.571000000004</v>
      </c>
      <c r="C1398" s="5" t="s">
        <v>1792</v>
      </c>
      <c r="D1398" s="2" t="s">
        <v>1781</v>
      </c>
      <c r="E1398" s="2" t="s">
        <v>1785</v>
      </c>
      <c r="F1398" s="2" t="s">
        <v>1785</v>
      </c>
      <c r="G1398" s="2" t="s">
        <v>1786</v>
      </c>
      <c r="H1398" s="6" t="s">
        <v>1786</v>
      </c>
      <c r="I1398" s="3" t="s">
        <v>1786</v>
      </c>
      <c r="J1398" s="11" t="e">
        <f>AND(CCDATA[[#This Row],[Date]]&gt;='Dashboard Requirement hints'!#REF!,CCDATA[[#This Row],[Date]]&lt;'Dashboard Requirement hints'!#REF!+7)</f>
        <v>#REF!</v>
      </c>
      <c r="K1398" s="1" t="b">
        <f>AND(CCDATA[[#This Row],[Date]]&gt;'Dashboard Requirement hints'!$I$11,CCDATA[[#This Row],[Date]]&lt;'Dashboard Requirement hints'!$I$11+7)</f>
        <v>0</v>
      </c>
    </row>
    <row r="1399" spans="1:11" x14ac:dyDescent="0.25">
      <c r="A1399" s="7" t="s">
        <v>381</v>
      </c>
      <c r="B1399" s="4">
        <v>42376.571000000004</v>
      </c>
      <c r="C1399" s="5" t="s">
        <v>1789</v>
      </c>
      <c r="D1399" s="2" t="s">
        <v>1782</v>
      </c>
      <c r="E1399" s="2" t="s">
        <v>1784</v>
      </c>
      <c r="F1399" s="2" t="s">
        <v>1784</v>
      </c>
      <c r="G1399" s="2">
        <v>54</v>
      </c>
      <c r="H1399" s="6">
        <v>2.6401398680980744E-3</v>
      </c>
      <c r="I1399" s="3">
        <v>5</v>
      </c>
      <c r="J1399" s="11" t="e">
        <f>AND(CCDATA[[#This Row],[Date]]&gt;='Dashboard Requirement hints'!#REF!,CCDATA[[#This Row],[Date]]&lt;'Dashboard Requirement hints'!#REF!+7)</f>
        <v>#REF!</v>
      </c>
      <c r="K1399" s="1" t="b">
        <f>AND(CCDATA[[#This Row],[Date]]&gt;'Dashboard Requirement hints'!$I$11,CCDATA[[#This Row],[Date]]&lt;'Dashboard Requirement hints'!$I$11+7)</f>
        <v>0</v>
      </c>
    </row>
    <row r="1400" spans="1:11" x14ac:dyDescent="0.25">
      <c r="A1400" s="7" t="s">
        <v>378</v>
      </c>
      <c r="B1400" s="4">
        <v>42376.563000000002</v>
      </c>
      <c r="C1400" s="5" t="s">
        <v>1789</v>
      </c>
      <c r="D1400" s="2" t="s">
        <v>1782</v>
      </c>
      <c r="E1400" s="2" t="s">
        <v>1785</v>
      </c>
      <c r="F1400" s="2" t="s">
        <v>1785</v>
      </c>
      <c r="G1400" s="2" t="s">
        <v>1786</v>
      </c>
      <c r="H1400" s="6" t="s">
        <v>1786</v>
      </c>
      <c r="I1400" s="3" t="s">
        <v>1786</v>
      </c>
      <c r="J1400" s="11" t="e">
        <f>AND(CCDATA[[#This Row],[Date]]&gt;='Dashboard Requirement hints'!#REF!,CCDATA[[#This Row],[Date]]&lt;'Dashboard Requirement hints'!#REF!+7)</f>
        <v>#REF!</v>
      </c>
      <c r="K1400" s="1" t="b">
        <f>AND(CCDATA[[#This Row],[Date]]&gt;'Dashboard Requirement hints'!$I$11,CCDATA[[#This Row],[Date]]&lt;'Dashboard Requirement hints'!$I$11+7)</f>
        <v>0</v>
      </c>
    </row>
    <row r="1401" spans="1:11" x14ac:dyDescent="0.25">
      <c r="A1401" s="7" t="s">
        <v>379</v>
      </c>
      <c r="B1401" s="4">
        <v>42376.563000000002</v>
      </c>
      <c r="C1401" s="5" t="s">
        <v>1791</v>
      </c>
      <c r="D1401" s="2" t="s">
        <v>1783</v>
      </c>
      <c r="E1401" s="2" t="s">
        <v>1784</v>
      </c>
      <c r="F1401" s="2" t="s">
        <v>1785</v>
      </c>
      <c r="G1401" s="2">
        <v>29</v>
      </c>
      <c r="H1401" s="6">
        <v>2.3768530784850747E-3</v>
      </c>
      <c r="I1401" s="3">
        <v>5</v>
      </c>
      <c r="J1401" s="11" t="e">
        <f>AND(CCDATA[[#This Row],[Date]]&gt;='Dashboard Requirement hints'!#REF!,CCDATA[[#This Row],[Date]]&lt;'Dashboard Requirement hints'!#REF!+7)</f>
        <v>#REF!</v>
      </c>
      <c r="K1401" s="1" t="b">
        <f>AND(CCDATA[[#This Row],[Date]]&gt;'Dashboard Requirement hints'!$I$11,CCDATA[[#This Row],[Date]]&lt;'Dashboard Requirement hints'!$I$11+7)</f>
        <v>0</v>
      </c>
    </row>
    <row r="1402" spans="1:11" x14ac:dyDescent="0.25">
      <c r="A1402" s="7" t="s">
        <v>376</v>
      </c>
      <c r="B1402" s="4">
        <v>42376.56</v>
      </c>
      <c r="C1402" s="5" t="s">
        <v>1787</v>
      </c>
      <c r="D1402" s="2" t="s">
        <v>1779</v>
      </c>
      <c r="E1402" s="2" t="s">
        <v>1784</v>
      </c>
      <c r="F1402" s="2" t="s">
        <v>1784</v>
      </c>
      <c r="G1402" s="2">
        <v>123</v>
      </c>
      <c r="H1402" s="6">
        <v>1.6712468192102115E-3</v>
      </c>
      <c r="I1402" s="3">
        <v>3</v>
      </c>
      <c r="J1402" s="11" t="e">
        <f>AND(CCDATA[[#This Row],[Date]]&gt;='Dashboard Requirement hints'!#REF!,CCDATA[[#This Row],[Date]]&lt;'Dashboard Requirement hints'!#REF!+7)</f>
        <v>#REF!</v>
      </c>
      <c r="K1402" s="1" t="b">
        <f>AND(CCDATA[[#This Row],[Date]]&gt;'Dashboard Requirement hints'!$I$11,CCDATA[[#This Row],[Date]]&lt;'Dashboard Requirement hints'!$I$11+7)</f>
        <v>0</v>
      </c>
    </row>
    <row r="1403" spans="1:11" x14ac:dyDescent="0.25">
      <c r="A1403" s="7" t="s">
        <v>377</v>
      </c>
      <c r="B1403" s="4">
        <v>42376.56</v>
      </c>
      <c r="C1403" s="5" t="s">
        <v>1792</v>
      </c>
      <c r="D1403" s="2" t="s">
        <v>1780</v>
      </c>
      <c r="E1403" s="2" t="s">
        <v>1784</v>
      </c>
      <c r="F1403" s="2" t="s">
        <v>1784</v>
      </c>
      <c r="G1403" s="2">
        <v>23</v>
      </c>
      <c r="H1403" s="6">
        <v>1.4186335939956266E-3</v>
      </c>
      <c r="I1403" s="3">
        <v>4</v>
      </c>
      <c r="J1403" s="11" t="e">
        <f>AND(CCDATA[[#This Row],[Date]]&gt;='Dashboard Requirement hints'!#REF!,CCDATA[[#This Row],[Date]]&lt;'Dashboard Requirement hints'!#REF!+7)</f>
        <v>#REF!</v>
      </c>
      <c r="K1403" s="1" t="b">
        <f>AND(CCDATA[[#This Row],[Date]]&gt;'Dashboard Requirement hints'!$I$11,CCDATA[[#This Row],[Date]]&lt;'Dashboard Requirement hints'!$I$11+7)</f>
        <v>0</v>
      </c>
    </row>
    <row r="1404" spans="1:11" x14ac:dyDescent="0.25">
      <c r="A1404" s="7" t="s">
        <v>374</v>
      </c>
      <c r="B1404" s="4">
        <v>42376.534</v>
      </c>
      <c r="C1404" s="5" t="s">
        <v>1792</v>
      </c>
      <c r="D1404" s="2" t="s">
        <v>1780</v>
      </c>
      <c r="E1404" s="2" t="s">
        <v>1784</v>
      </c>
      <c r="F1404" s="2" t="s">
        <v>1784</v>
      </c>
      <c r="G1404" s="2">
        <v>52</v>
      </c>
      <c r="H1404" s="6">
        <v>2.8494467599665461E-3</v>
      </c>
      <c r="I1404" s="3">
        <v>5</v>
      </c>
      <c r="J1404" s="11" t="e">
        <f>AND(CCDATA[[#This Row],[Date]]&gt;='Dashboard Requirement hints'!#REF!,CCDATA[[#This Row],[Date]]&lt;'Dashboard Requirement hints'!#REF!+7)</f>
        <v>#REF!</v>
      </c>
      <c r="K1404" s="1" t="b">
        <f>AND(CCDATA[[#This Row],[Date]]&gt;'Dashboard Requirement hints'!$I$11,CCDATA[[#This Row],[Date]]&lt;'Dashboard Requirement hints'!$I$11+7)</f>
        <v>0</v>
      </c>
    </row>
    <row r="1405" spans="1:11" x14ac:dyDescent="0.25">
      <c r="A1405" s="7" t="s">
        <v>375</v>
      </c>
      <c r="B1405" s="4">
        <v>42376.534</v>
      </c>
      <c r="C1405" s="5" t="s">
        <v>1788</v>
      </c>
      <c r="D1405" s="2" t="s">
        <v>1783</v>
      </c>
      <c r="E1405" s="2" t="s">
        <v>1784</v>
      </c>
      <c r="F1405" s="2" t="s">
        <v>1784</v>
      </c>
      <c r="G1405" s="2">
        <v>33</v>
      </c>
      <c r="H1405" s="6">
        <v>3.0834940268501402E-3</v>
      </c>
      <c r="I1405" s="3">
        <v>4</v>
      </c>
      <c r="J1405" s="11" t="e">
        <f>AND(CCDATA[[#This Row],[Date]]&gt;='Dashboard Requirement hints'!#REF!,CCDATA[[#This Row],[Date]]&lt;'Dashboard Requirement hints'!#REF!+7)</f>
        <v>#REF!</v>
      </c>
      <c r="K1405" s="1" t="b">
        <f>AND(CCDATA[[#This Row],[Date]]&gt;'Dashboard Requirement hints'!$I$11,CCDATA[[#This Row],[Date]]&lt;'Dashboard Requirement hints'!$I$11+7)</f>
        <v>0</v>
      </c>
    </row>
    <row r="1406" spans="1:11" x14ac:dyDescent="0.25">
      <c r="A1406" s="7" t="s">
        <v>372</v>
      </c>
      <c r="B1406" s="4">
        <v>42376.525000000001</v>
      </c>
      <c r="C1406" s="5" t="s">
        <v>1790</v>
      </c>
      <c r="D1406" s="2" t="s">
        <v>1782</v>
      </c>
      <c r="E1406" s="2" t="s">
        <v>1785</v>
      </c>
      <c r="F1406" s="2" t="s">
        <v>1785</v>
      </c>
      <c r="G1406" s="2" t="s">
        <v>1786</v>
      </c>
      <c r="H1406" s="6" t="s">
        <v>1786</v>
      </c>
      <c r="I1406" s="3" t="s">
        <v>1786</v>
      </c>
      <c r="J1406" s="11" t="e">
        <f>AND(CCDATA[[#This Row],[Date]]&gt;='Dashboard Requirement hints'!#REF!,CCDATA[[#This Row],[Date]]&lt;'Dashboard Requirement hints'!#REF!+7)</f>
        <v>#REF!</v>
      </c>
      <c r="K1406" s="1" t="b">
        <f>AND(CCDATA[[#This Row],[Date]]&gt;'Dashboard Requirement hints'!$I$11,CCDATA[[#This Row],[Date]]&lt;'Dashboard Requirement hints'!$I$11+7)</f>
        <v>0</v>
      </c>
    </row>
    <row r="1407" spans="1:11" x14ac:dyDescent="0.25">
      <c r="A1407" s="7" t="s">
        <v>373</v>
      </c>
      <c r="B1407" s="4">
        <v>42376.525000000001</v>
      </c>
      <c r="C1407" s="5" t="s">
        <v>1789</v>
      </c>
      <c r="D1407" s="2" t="s">
        <v>1781</v>
      </c>
      <c r="E1407" s="2" t="s">
        <v>1784</v>
      </c>
      <c r="F1407" s="2" t="s">
        <v>1784</v>
      </c>
      <c r="G1407" s="2">
        <v>122</v>
      </c>
      <c r="H1407" s="6">
        <v>1.1526211489084101E-3</v>
      </c>
      <c r="I1407" s="3">
        <v>4</v>
      </c>
      <c r="J1407" s="11" t="e">
        <f>AND(CCDATA[[#This Row],[Date]]&gt;='Dashboard Requirement hints'!#REF!,CCDATA[[#This Row],[Date]]&lt;'Dashboard Requirement hints'!#REF!+7)</f>
        <v>#REF!</v>
      </c>
      <c r="K1407" s="1" t="b">
        <f>AND(CCDATA[[#This Row],[Date]]&gt;'Dashboard Requirement hints'!$I$11,CCDATA[[#This Row],[Date]]&lt;'Dashboard Requirement hints'!$I$11+7)</f>
        <v>0</v>
      </c>
    </row>
    <row r="1408" spans="1:11" x14ac:dyDescent="0.25">
      <c r="A1408" s="7" t="s">
        <v>370</v>
      </c>
      <c r="B1408" s="4">
        <v>42376.506000000001</v>
      </c>
      <c r="C1408" s="5" t="s">
        <v>1793</v>
      </c>
      <c r="D1408" s="2" t="s">
        <v>1779</v>
      </c>
      <c r="E1408" s="2" t="s">
        <v>1785</v>
      </c>
      <c r="F1408" s="2" t="s">
        <v>1785</v>
      </c>
      <c r="G1408" s="2" t="s">
        <v>1786</v>
      </c>
      <c r="H1408" s="6" t="s">
        <v>1786</v>
      </c>
      <c r="I1408" s="3" t="s">
        <v>1786</v>
      </c>
      <c r="J1408" s="11" t="e">
        <f>AND(CCDATA[[#This Row],[Date]]&gt;='Dashboard Requirement hints'!#REF!,CCDATA[[#This Row],[Date]]&lt;'Dashboard Requirement hints'!#REF!+7)</f>
        <v>#REF!</v>
      </c>
      <c r="K1408" s="1" t="b">
        <f>AND(CCDATA[[#This Row],[Date]]&gt;'Dashboard Requirement hints'!$I$11,CCDATA[[#This Row],[Date]]&lt;'Dashboard Requirement hints'!$I$11+7)</f>
        <v>0</v>
      </c>
    </row>
    <row r="1409" spans="1:11" x14ac:dyDescent="0.25">
      <c r="A1409" s="7" t="s">
        <v>371</v>
      </c>
      <c r="B1409" s="4">
        <v>42376.506000000001</v>
      </c>
      <c r="C1409" s="5" t="s">
        <v>1792</v>
      </c>
      <c r="D1409" s="2" t="s">
        <v>1779</v>
      </c>
      <c r="E1409" s="2" t="s">
        <v>1784</v>
      </c>
      <c r="F1409" s="2" t="s">
        <v>1784</v>
      </c>
      <c r="G1409" s="2">
        <v>29</v>
      </c>
      <c r="H1409" s="6">
        <v>1.9841848521968191E-3</v>
      </c>
      <c r="I1409" s="3">
        <v>5</v>
      </c>
      <c r="J1409" s="11" t="e">
        <f>AND(CCDATA[[#This Row],[Date]]&gt;='Dashboard Requirement hints'!#REF!,CCDATA[[#This Row],[Date]]&lt;'Dashboard Requirement hints'!#REF!+7)</f>
        <v>#REF!</v>
      </c>
      <c r="K1409" s="1" t="b">
        <f>AND(CCDATA[[#This Row],[Date]]&gt;'Dashboard Requirement hints'!$I$11,CCDATA[[#This Row],[Date]]&lt;'Dashboard Requirement hints'!$I$11+7)</f>
        <v>0</v>
      </c>
    </row>
    <row r="1410" spans="1:11" x14ac:dyDescent="0.25">
      <c r="A1410" s="7" t="s">
        <v>368</v>
      </c>
      <c r="B1410" s="4">
        <v>42376.491000000002</v>
      </c>
      <c r="C1410" s="5" t="s">
        <v>1794</v>
      </c>
      <c r="D1410" s="2" t="s">
        <v>1783</v>
      </c>
      <c r="E1410" s="2" t="s">
        <v>1784</v>
      </c>
      <c r="F1410" s="2" t="s">
        <v>1784</v>
      </c>
      <c r="G1410" s="2">
        <v>72</v>
      </c>
      <c r="H1410" s="6">
        <v>2.3693819554292716E-3</v>
      </c>
      <c r="I1410" s="3">
        <v>3</v>
      </c>
      <c r="J1410" s="11" t="e">
        <f>AND(CCDATA[[#This Row],[Date]]&gt;='Dashboard Requirement hints'!#REF!,CCDATA[[#This Row],[Date]]&lt;'Dashboard Requirement hints'!#REF!+7)</f>
        <v>#REF!</v>
      </c>
      <c r="K1410" s="1" t="b">
        <f>AND(CCDATA[[#This Row],[Date]]&gt;'Dashboard Requirement hints'!$I$11,CCDATA[[#This Row],[Date]]&lt;'Dashboard Requirement hints'!$I$11+7)</f>
        <v>0</v>
      </c>
    </row>
    <row r="1411" spans="1:11" x14ac:dyDescent="0.25">
      <c r="A1411" s="7" t="s">
        <v>369</v>
      </c>
      <c r="B1411" s="4">
        <v>42376.491000000002</v>
      </c>
      <c r="C1411" s="5" t="s">
        <v>1793</v>
      </c>
      <c r="D1411" s="2" t="s">
        <v>1783</v>
      </c>
      <c r="E1411" s="2" t="s">
        <v>1784</v>
      </c>
      <c r="F1411" s="2" t="s">
        <v>1784</v>
      </c>
      <c r="G1411" s="2">
        <v>47</v>
      </c>
      <c r="H1411" s="6">
        <v>4.5893519256345753E-3</v>
      </c>
      <c r="I1411" s="3">
        <v>5</v>
      </c>
      <c r="J1411" s="11" t="e">
        <f>AND(CCDATA[[#This Row],[Date]]&gt;='Dashboard Requirement hints'!#REF!,CCDATA[[#This Row],[Date]]&lt;'Dashboard Requirement hints'!#REF!+7)</f>
        <v>#REF!</v>
      </c>
      <c r="K1411" s="1" t="b">
        <f>AND(CCDATA[[#This Row],[Date]]&gt;'Dashboard Requirement hints'!$I$11,CCDATA[[#This Row],[Date]]&lt;'Dashboard Requirement hints'!$I$11+7)</f>
        <v>0</v>
      </c>
    </row>
    <row r="1412" spans="1:11" x14ac:dyDescent="0.25">
      <c r="A1412" s="7" t="s">
        <v>366</v>
      </c>
      <c r="B1412" s="4">
        <v>42376.487999999998</v>
      </c>
      <c r="C1412" s="5" t="s">
        <v>1793</v>
      </c>
      <c r="D1412" s="2" t="s">
        <v>1783</v>
      </c>
      <c r="E1412" s="2" t="s">
        <v>1784</v>
      </c>
      <c r="F1412" s="2" t="s">
        <v>1784</v>
      </c>
      <c r="G1412" s="2">
        <v>76</v>
      </c>
      <c r="H1412" s="6">
        <v>3.2009179326102036E-3</v>
      </c>
      <c r="I1412" s="3">
        <v>1</v>
      </c>
      <c r="J1412" s="11" t="e">
        <f>AND(CCDATA[[#This Row],[Date]]&gt;='Dashboard Requirement hints'!#REF!,CCDATA[[#This Row],[Date]]&lt;'Dashboard Requirement hints'!#REF!+7)</f>
        <v>#REF!</v>
      </c>
      <c r="K1412" s="1" t="b">
        <f>AND(CCDATA[[#This Row],[Date]]&gt;'Dashboard Requirement hints'!$I$11,CCDATA[[#This Row],[Date]]&lt;'Dashboard Requirement hints'!$I$11+7)</f>
        <v>0</v>
      </c>
    </row>
    <row r="1413" spans="1:11" x14ac:dyDescent="0.25">
      <c r="A1413" s="7" t="s">
        <v>367</v>
      </c>
      <c r="B1413" s="4">
        <v>42376.487999999998</v>
      </c>
      <c r="C1413" s="5" t="s">
        <v>1791</v>
      </c>
      <c r="D1413" s="2" t="s">
        <v>1780</v>
      </c>
      <c r="E1413" s="2" t="s">
        <v>1784</v>
      </c>
      <c r="F1413" s="2" t="s">
        <v>1784</v>
      </c>
      <c r="G1413" s="2">
        <v>66</v>
      </c>
      <c r="H1413" s="6">
        <v>4.7407000771045238E-3</v>
      </c>
      <c r="I1413" s="3">
        <v>3</v>
      </c>
      <c r="J1413" s="11" t="e">
        <f>AND(CCDATA[[#This Row],[Date]]&gt;='Dashboard Requirement hints'!#REF!,CCDATA[[#This Row],[Date]]&lt;'Dashboard Requirement hints'!#REF!+7)</f>
        <v>#REF!</v>
      </c>
      <c r="K1413" s="1" t="b">
        <f>AND(CCDATA[[#This Row],[Date]]&gt;'Dashboard Requirement hints'!$I$11,CCDATA[[#This Row],[Date]]&lt;'Dashboard Requirement hints'!$I$11+7)</f>
        <v>0</v>
      </c>
    </row>
    <row r="1414" spans="1:11" x14ac:dyDescent="0.25">
      <c r="A1414" s="7" t="s">
        <v>364</v>
      </c>
      <c r="B1414" s="4">
        <v>42376.483999999997</v>
      </c>
      <c r="C1414" s="5" t="s">
        <v>1792</v>
      </c>
      <c r="D1414" s="2" t="s">
        <v>1782</v>
      </c>
      <c r="E1414" s="2" t="s">
        <v>1784</v>
      </c>
      <c r="F1414" s="2" t="s">
        <v>1784</v>
      </c>
      <c r="G1414" s="2">
        <v>37</v>
      </c>
      <c r="H1414" s="6">
        <v>1.7639482617193901E-3</v>
      </c>
      <c r="I1414" s="3">
        <v>3</v>
      </c>
      <c r="J1414" s="11" t="e">
        <f>AND(CCDATA[[#This Row],[Date]]&gt;='Dashboard Requirement hints'!#REF!,CCDATA[[#This Row],[Date]]&lt;'Dashboard Requirement hints'!#REF!+7)</f>
        <v>#REF!</v>
      </c>
      <c r="K1414" s="1" t="b">
        <f>AND(CCDATA[[#This Row],[Date]]&gt;'Dashboard Requirement hints'!$I$11,CCDATA[[#This Row],[Date]]&lt;'Dashboard Requirement hints'!$I$11+7)</f>
        <v>0</v>
      </c>
    </row>
    <row r="1415" spans="1:11" x14ac:dyDescent="0.25">
      <c r="A1415" s="7" t="s">
        <v>365</v>
      </c>
      <c r="B1415" s="4">
        <v>42376.483999999997</v>
      </c>
      <c r="C1415" s="5" t="s">
        <v>1790</v>
      </c>
      <c r="D1415" s="2" t="s">
        <v>1783</v>
      </c>
      <c r="E1415" s="2" t="s">
        <v>1784</v>
      </c>
      <c r="F1415" s="2" t="s">
        <v>1784</v>
      </c>
      <c r="G1415" s="2">
        <v>71</v>
      </c>
      <c r="H1415" s="6">
        <v>3.9428702333275892E-3</v>
      </c>
      <c r="I1415" s="3">
        <v>3</v>
      </c>
      <c r="J1415" s="11" t="e">
        <f>AND(CCDATA[[#This Row],[Date]]&gt;='Dashboard Requirement hints'!#REF!,CCDATA[[#This Row],[Date]]&lt;'Dashboard Requirement hints'!#REF!+7)</f>
        <v>#REF!</v>
      </c>
      <c r="K1415" s="1" t="b">
        <f>AND(CCDATA[[#This Row],[Date]]&gt;'Dashboard Requirement hints'!$I$11,CCDATA[[#This Row],[Date]]&lt;'Dashboard Requirement hints'!$I$11+7)</f>
        <v>0</v>
      </c>
    </row>
    <row r="1416" spans="1:11" x14ac:dyDescent="0.25">
      <c r="A1416" s="7" t="s">
        <v>362</v>
      </c>
      <c r="B1416" s="4">
        <v>42376.45</v>
      </c>
      <c r="C1416" s="5" t="s">
        <v>1789</v>
      </c>
      <c r="D1416" s="2" t="s">
        <v>1782</v>
      </c>
      <c r="E1416" s="2" t="s">
        <v>1785</v>
      </c>
      <c r="F1416" s="2" t="s">
        <v>1785</v>
      </c>
      <c r="G1416" s="2" t="s">
        <v>1786</v>
      </c>
      <c r="H1416" s="6" t="s">
        <v>1786</v>
      </c>
      <c r="I1416" s="3" t="s">
        <v>1786</v>
      </c>
      <c r="J1416" s="11" t="e">
        <f>AND(CCDATA[[#This Row],[Date]]&gt;='Dashboard Requirement hints'!#REF!,CCDATA[[#This Row],[Date]]&lt;'Dashboard Requirement hints'!#REF!+7)</f>
        <v>#REF!</v>
      </c>
      <c r="K1416" s="1" t="b">
        <f>AND(CCDATA[[#This Row],[Date]]&gt;'Dashboard Requirement hints'!$I$11,CCDATA[[#This Row],[Date]]&lt;'Dashboard Requirement hints'!$I$11+7)</f>
        <v>0</v>
      </c>
    </row>
    <row r="1417" spans="1:11" x14ac:dyDescent="0.25">
      <c r="A1417" s="7" t="s">
        <v>363</v>
      </c>
      <c r="B1417" s="4">
        <v>42376.45</v>
      </c>
      <c r="C1417" s="5" t="s">
        <v>1787</v>
      </c>
      <c r="D1417" s="2" t="s">
        <v>1782</v>
      </c>
      <c r="E1417" s="2" t="s">
        <v>1784</v>
      </c>
      <c r="F1417" s="2" t="s">
        <v>1784</v>
      </c>
      <c r="G1417" s="2">
        <v>25</v>
      </c>
      <c r="H1417" s="6">
        <v>9.3104319212208354E-4</v>
      </c>
      <c r="I1417" s="3">
        <v>5</v>
      </c>
      <c r="J1417" s="11" t="e">
        <f>AND(CCDATA[[#This Row],[Date]]&gt;='Dashboard Requirement hints'!#REF!,CCDATA[[#This Row],[Date]]&lt;'Dashboard Requirement hints'!#REF!+7)</f>
        <v>#REF!</v>
      </c>
      <c r="K1417" s="1" t="b">
        <f>AND(CCDATA[[#This Row],[Date]]&gt;'Dashboard Requirement hints'!$I$11,CCDATA[[#This Row],[Date]]&lt;'Dashboard Requirement hints'!$I$11+7)</f>
        <v>0</v>
      </c>
    </row>
    <row r="1418" spans="1:11" x14ac:dyDescent="0.25">
      <c r="A1418" s="7" t="s">
        <v>360</v>
      </c>
      <c r="B1418" s="4">
        <v>42376.44</v>
      </c>
      <c r="C1418" s="5" t="s">
        <v>1787</v>
      </c>
      <c r="D1418" s="2" t="s">
        <v>1783</v>
      </c>
      <c r="E1418" s="2" t="s">
        <v>1784</v>
      </c>
      <c r="F1418" s="2" t="s">
        <v>1784</v>
      </c>
      <c r="G1418" s="2">
        <v>76</v>
      </c>
      <c r="H1418" s="6">
        <v>3.5534659422083634E-3</v>
      </c>
      <c r="I1418" s="3">
        <v>4</v>
      </c>
      <c r="J1418" s="11" t="e">
        <f>AND(CCDATA[[#This Row],[Date]]&gt;='Dashboard Requirement hints'!#REF!,CCDATA[[#This Row],[Date]]&lt;'Dashboard Requirement hints'!#REF!+7)</f>
        <v>#REF!</v>
      </c>
      <c r="K1418" s="1" t="b">
        <f>AND(CCDATA[[#This Row],[Date]]&gt;'Dashboard Requirement hints'!$I$11,CCDATA[[#This Row],[Date]]&lt;'Dashboard Requirement hints'!$I$11+7)</f>
        <v>0</v>
      </c>
    </row>
    <row r="1419" spans="1:11" x14ac:dyDescent="0.25">
      <c r="A1419" s="7" t="s">
        <v>361</v>
      </c>
      <c r="B1419" s="4">
        <v>42376.44</v>
      </c>
      <c r="C1419" s="5" t="s">
        <v>1791</v>
      </c>
      <c r="D1419" s="2" t="s">
        <v>1781</v>
      </c>
      <c r="E1419" s="2" t="s">
        <v>1785</v>
      </c>
      <c r="F1419" s="2" t="s">
        <v>1785</v>
      </c>
      <c r="G1419" s="2" t="s">
        <v>1786</v>
      </c>
      <c r="H1419" s="6" t="s">
        <v>1786</v>
      </c>
      <c r="I1419" s="3" t="s">
        <v>1786</v>
      </c>
      <c r="J1419" s="11" t="e">
        <f>AND(CCDATA[[#This Row],[Date]]&gt;='Dashboard Requirement hints'!#REF!,CCDATA[[#This Row],[Date]]&lt;'Dashboard Requirement hints'!#REF!+7)</f>
        <v>#REF!</v>
      </c>
      <c r="K1419" s="1" t="b">
        <f>AND(CCDATA[[#This Row],[Date]]&gt;'Dashboard Requirement hints'!$I$11,CCDATA[[#This Row],[Date]]&lt;'Dashboard Requirement hints'!$I$11+7)</f>
        <v>0</v>
      </c>
    </row>
    <row r="1420" spans="1:11" x14ac:dyDescent="0.25">
      <c r="A1420" s="7" t="s">
        <v>358</v>
      </c>
      <c r="B1420" s="4">
        <v>42376.432999999997</v>
      </c>
      <c r="C1420" s="5" t="s">
        <v>1794</v>
      </c>
      <c r="D1420" s="2" t="s">
        <v>1783</v>
      </c>
      <c r="E1420" s="2" t="s">
        <v>1784</v>
      </c>
      <c r="F1420" s="2" t="s">
        <v>1784</v>
      </c>
      <c r="G1420" s="2">
        <v>52</v>
      </c>
      <c r="H1420" s="6">
        <v>1.3280388617760402E-3</v>
      </c>
      <c r="I1420" s="3">
        <v>5</v>
      </c>
      <c r="J1420" s="11" t="e">
        <f>AND(CCDATA[[#This Row],[Date]]&gt;='Dashboard Requirement hints'!#REF!,CCDATA[[#This Row],[Date]]&lt;'Dashboard Requirement hints'!#REF!+7)</f>
        <v>#REF!</v>
      </c>
      <c r="K1420" s="1" t="b">
        <f>AND(CCDATA[[#This Row],[Date]]&gt;'Dashboard Requirement hints'!$I$11,CCDATA[[#This Row],[Date]]&lt;'Dashboard Requirement hints'!$I$11+7)</f>
        <v>0</v>
      </c>
    </row>
    <row r="1421" spans="1:11" x14ac:dyDescent="0.25">
      <c r="A1421" s="7" t="s">
        <v>359</v>
      </c>
      <c r="B1421" s="4">
        <v>42376.432999999997</v>
      </c>
      <c r="C1421" s="5" t="s">
        <v>1792</v>
      </c>
      <c r="D1421" s="2" t="s">
        <v>1782</v>
      </c>
      <c r="E1421" s="2" t="s">
        <v>1784</v>
      </c>
      <c r="F1421" s="2" t="s">
        <v>1784</v>
      </c>
      <c r="G1421" s="2">
        <v>60</v>
      </c>
      <c r="H1421" s="6">
        <v>2.981058338860153E-3</v>
      </c>
      <c r="I1421" s="3">
        <v>3</v>
      </c>
      <c r="J1421" s="11" t="e">
        <f>AND(CCDATA[[#This Row],[Date]]&gt;='Dashboard Requirement hints'!#REF!,CCDATA[[#This Row],[Date]]&lt;'Dashboard Requirement hints'!#REF!+7)</f>
        <v>#REF!</v>
      </c>
      <c r="K1421" s="1" t="b">
        <f>AND(CCDATA[[#This Row],[Date]]&gt;'Dashboard Requirement hints'!$I$11,CCDATA[[#This Row],[Date]]&lt;'Dashboard Requirement hints'!$I$11+7)</f>
        <v>0</v>
      </c>
    </row>
    <row r="1422" spans="1:11" x14ac:dyDescent="0.25">
      <c r="A1422" s="7" t="s">
        <v>356</v>
      </c>
      <c r="B1422" s="4">
        <v>42376.427000000003</v>
      </c>
      <c r="C1422" s="5" t="s">
        <v>1787</v>
      </c>
      <c r="D1422" s="2" t="s">
        <v>1781</v>
      </c>
      <c r="E1422" s="2" t="s">
        <v>1784</v>
      </c>
      <c r="F1422" s="2" t="s">
        <v>1784</v>
      </c>
      <c r="G1422" s="2">
        <v>114</v>
      </c>
      <c r="H1422" s="6">
        <v>2.5596564505375821E-3</v>
      </c>
      <c r="I1422" s="3">
        <v>5</v>
      </c>
      <c r="J1422" s="11" t="e">
        <f>AND(CCDATA[[#This Row],[Date]]&gt;='Dashboard Requirement hints'!#REF!,CCDATA[[#This Row],[Date]]&lt;'Dashboard Requirement hints'!#REF!+7)</f>
        <v>#REF!</v>
      </c>
      <c r="K1422" s="1" t="b">
        <f>AND(CCDATA[[#This Row],[Date]]&gt;'Dashboard Requirement hints'!$I$11,CCDATA[[#This Row],[Date]]&lt;'Dashboard Requirement hints'!$I$11+7)</f>
        <v>0</v>
      </c>
    </row>
    <row r="1423" spans="1:11" x14ac:dyDescent="0.25">
      <c r="A1423" s="7" t="s">
        <v>357</v>
      </c>
      <c r="B1423" s="4">
        <v>42376.427000000003</v>
      </c>
      <c r="C1423" s="5" t="s">
        <v>1789</v>
      </c>
      <c r="D1423" s="2" t="s">
        <v>1781</v>
      </c>
      <c r="E1423" s="2" t="s">
        <v>1784</v>
      </c>
      <c r="F1423" s="2" t="s">
        <v>1784</v>
      </c>
      <c r="G1423" s="2">
        <v>85</v>
      </c>
      <c r="H1423" s="6">
        <v>2.4169128021110549E-3</v>
      </c>
      <c r="I1423" s="3">
        <v>4</v>
      </c>
      <c r="J1423" s="11" t="e">
        <f>AND(CCDATA[[#This Row],[Date]]&gt;='Dashboard Requirement hints'!#REF!,CCDATA[[#This Row],[Date]]&lt;'Dashboard Requirement hints'!#REF!+7)</f>
        <v>#REF!</v>
      </c>
      <c r="K1423" s="1" t="b">
        <f>AND(CCDATA[[#This Row],[Date]]&gt;'Dashboard Requirement hints'!$I$11,CCDATA[[#This Row],[Date]]&lt;'Dashboard Requirement hints'!$I$11+7)</f>
        <v>0</v>
      </c>
    </row>
    <row r="1424" spans="1:11" x14ac:dyDescent="0.25">
      <c r="A1424" s="7" t="s">
        <v>354</v>
      </c>
      <c r="B1424" s="4">
        <v>42376.389000000003</v>
      </c>
      <c r="C1424" s="5" t="s">
        <v>1787</v>
      </c>
      <c r="D1424" s="2" t="s">
        <v>1780</v>
      </c>
      <c r="E1424" s="2" t="s">
        <v>1784</v>
      </c>
      <c r="F1424" s="2" t="s">
        <v>1784</v>
      </c>
      <c r="G1424" s="2">
        <v>40</v>
      </c>
      <c r="H1424" s="6">
        <v>3.5648590801301882E-3</v>
      </c>
      <c r="I1424" s="3">
        <v>2</v>
      </c>
      <c r="J1424" s="11" t="e">
        <f>AND(CCDATA[[#This Row],[Date]]&gt;='Dashboard Requirement hints'!#REF!,CCDATA[[#This Row],[Date]]&lt;'Dashboard Requirement hints'!#REF!+7)</f>
        <v>#REF!</v>
      </c>
      <c r="K1424" s="1" t="b">
        <f>AND(CCDATA[[#This Row],[Date]]&gt;'Dashboard Requirement hints'!$I$11,CCDATA[[#This Row],[Date]]&lt;'Dashboard Requirement hints'!$I$11+7)</f>
        <v>0</v>
      </c>
    </row>
    <row r="1425" spans="1:11" x14ac:dyDescent="0.25">
      <c r="A1425" s="7" t="s">
        <v>355</v>
      </c>
      <c r="B1425" s="4">
        <v>42376.389000000003</v>
      </c>
      <c r="C1425" s="5" t="s">
        <v>1787</v>
      </c>
      <c r="D1425" s="2" t="s">
        <v>1782</v>
      </c>
      <c r="E1425" s="2" t="s">
        <v>1784</v>
      </c>
      <c r="F1425" s="2" t="s">
        <v>1784</v>
      </c>
      <c r="G1425" s="2">
        <v>12</v>
      </c>
      <c r="H1425" s="6">
        <v>3.4058549766547096E-3</v>
      </c>
      <c r="I1425" s="3">
        <v>3</v>
      </c>
      <c r="J1425" s="11" t="e">
        <f>AND(CCDATA[[#This Row],[Date]]&gt;='Dashboard Requirement hints'!#REF!,CCDATA[[#This Row],[Date]]&lt;'Dashboard Requirement hints'!#REF!+7)</f>
        <v>#REF!</v>
      </c>
      <c r="K1425" s="1" t="b">
        <f>AND(CCDATA[[#This Row],[Date]]&gt;'Dashboard Requirement hints'!$I$11,CCDATA[[#This Row],[Date]]&lt;'Dashboard Requirement hints'!$I$11+7)</f>
        <v>0</v>
      </c>
    </row>
    <row r="1426" spans="1:11" x14ac:dyDescent="0.25">
      <c r="A1426" s="7" t="s">
        <v>352</v>
      </c>
      <c r="B1426" s="4">
        <v>42376.38</v>
      </c>
      <c r="C1426" s="5" t="s">
        <v>1789</v>
      </c>
      <c r="D1426" s="2" t="s">
        <v>1780</v>
      </c>
      <c r="E1426" s="2" t="s">
        <v>1784</v>
      </c>
      <c r="F1426" s="2" t="s">
        <v>1784</v>
      </c>
      <c r="G1426" s="2">
        <v>26</v>
      </c>
      <c r="H1426" s="6">
        <v>8.1513462283883998E-4</v>
      </c>
      <c r="I1426" s="3">
        <v>3</v>
      </c>
      <c r="J1426" s="11" t="e">
        <f>AND(CCDATA[[#This Row],[Date]]&gt;='Dashboard Requirement hints'!#REF!,CCDATA[[#This Row],[Date]]&lt;'Dashboard Requirement hints'!#REF!+7)</f>
        <v>#REF!</v>
      </c>
      <c r="K1426" s="1" t="b">
        <f>AND(CCDATA[[#This Row],[Date]]&gt;'Dashboard Requirement hints'!$I$11,CCDATA[[#This Row],[Date]]&lt;'Dashboard Requirement hints'!$I$11+7)</f>
        <v>0</v>
      </c>
    </row>
    <row r="1427" spans="1:11" x14ac:dyDescent="0.25">
      <c r="A1427" s="7" t="s">
        <v>353</v>
      </c>
      <c r="B1427" s="4">
        <v>42376.38</v>
      </c>
      <c r="C1427" s="5" t="s">
        <v>1794</v>
      </c>
      <c r="D1427" s="2" t="s">
        <v>1780</v>
      </c>
      <c r="E1427" s="2" t="s">
        <v>1785</v>
      </c>
      <c r="F1427" s="2" t="s">
        <v>1785</v>
      </c>
      <c r="G1427" s="2" t="s">
        <v>1786</v>
      </c>
      <c r="H1427" s="6" t="s">
        <v>1786</v>
      </c>
      <c r="I1427" s="3" t="s">
        <v>1786</v>
      </c>
      <c r="J1427" s="11" t="e">
        <f>AND(CCDATA[[#This Row],[Date]]&gt;='Dashboard Requirement hints'!#REF!,CCDATA[[#This Row],[Date]]&lt;'Dashboard Requirement hints'!#REF!+7)</f>
        <v>#REF!</v>
      </c>
      <c r="K1427" s="1" t="b">
        <f>AND(CCDATA[[#This Row],[Date]]&gt;'Dashboard Requirement hints'!$I$11,CCDATA[[#This Row],[Date]]&lt;'Dashboard Requirement hints'!$I$11+7)</f>
        <v>0</v>
      </c>
    </row>
    <row r="1428" spans="1:11" x14ac:dyDescent="0.25">
      <c r="A1428" s="7" t="s">
        <v>350</v>
      </c>
      <c r="B1428" s="4">
        <v>42376.377999999997</v>
      </c>
      <c r="C1428" s="5" t="s">
        <v>1790</v>
      </c>
      <c r="D1428" s="2" t="s">
        <v>1781</v>
      </c>
      <c r="E1428" s="2" t="s">
        <v>1784</v>
      </c>
      <c r="F1428" s="2" t="s">
        <v>1784</v>
      </c>
      <c r="G1428" s="2">
        <v>62</v>
      </c>
      <c r="H1428" s="6">
        <v>3.6623252520911701E-3</v>
      </c>
      <c r="I1428" s="3">
        <v>5</v>
      </c>
      <c r="J1428" s="11" t="e">
        <f>AND(CCDATA[[#This Row],[Date]]&gt;='Dashboard Requirement hints'!#REF!,CCDATA[[#This Row],[Date]]&lt;'Dashboard Requirement hints'!#REF!+7)</f>
        <v>#REF!</v>
      </c>
      <c r="K1428" s="1" t="b">
        <f>AND(CCDATA[[#This Row],[Date]]&gt;'Dashboard Requirement hints'!$I$11,CCDATA[[#This Row],[Date]]&lt;'Dashboard Requirement hints'!$I$11+7)</f>
        <v>0</v>
      </c>
    </row>
    <row r="1429" spans="1:11" x14ac:dyDescent="0.25">
      <c r="A1429" s="7" t="s">
        <v>351</v>
      </c>
      <c r="B1429" s="4">
        <v>42376.377999999997</v>
      </c>
      <c r="C1429" s="5" t="s">
        <v>1792</v>
      </c>
      <c r="D1429" s="2" t="s">
        <v>1779</v>
      </c>
      <c r="E1429" s="2" t="s">
        <v>1784</v>
      </c>
      <c r="F1429" s="2" t="s">
        <v>1784</v>
      </c>
      <c r="G1429" s="2">
        <v>74</v>
      </c>
      <c r="H1429" s="6">
        <v>1.506658306684189E-3</v>
      </c>
      <c r="I1429" s="3">
        <v>5</v>
      </c>
      <c r="J1429" s="11" t="e">
        <f>AND(CCDATA[[#This Row],[Date]]&gt;='Dashboard Requirement hints'!#REF!,CCDATA[[#This Row],[Date]]&lt;'Dashboard Requirement hints'!#REF!+7)</f>
        <v>#REF!</v>
      </c>
      <c r="K1429" s="1" t="b">
        <f>AND(CCDATA[[#This Row],[Date]]&gt;'Dashboard Requirement hints'!$I$11,CCDATA[[#This Row],[Date]]&lt;'Dashboard Requirement hints'!$I$11+7)</f>
        <v>0</v>
      </c>
    </row>
    <row r="1430" spans="1:11" x14ac:dyDescent="0.25">
      <c r="A1430" s="7" t="s">
        <v>348</v>
      </c>
      <c r="B1430" s="4">
        <v>42375.724999999999</v>
      </c>
      <c r="C1430" s="5" t="s">
        <v>1792</v>
      </c>
      <c r="D1430" s="2" t="s">
        <v>1783</v>
      </c>
      <c r="E1430" s="2" t="s">
        <v>1784</v>
      </c>
      <c r="F1430" s="2" t="s">
        <v>1784</v>
      </c>
      <c r="G1430" s="2">
        <v>96</v>
      </c>
      <c r="H1430" s="6">
        <v>1.2187851060342563E-3</v>
      </c>
      <c r="I1430" s="3">
        <v>5</v>
      </c>
      <c r="J1430" s="11" t="e">
        <f>AND(CCDATA[[#This Row],[Date]]&gt;='Dashboard Requirement hints'!#REF!,CCDATA[[#This Row],[Date]]&lt;'Dashboard Requirement hints'!#REF!+7)</f>
        <v>#REF!</v>
      </c>
      <c r="K1430" s="1" t="b">
        <f>AND(CCDATA[[#This Row],[Date]]&gt;'Dashboard Requirement hints'!$I$11,CCDATA[[#This Row],[Date]]&lt;'Dashboard Requirement hints'!$I$11+7)</f>
        <v>0</v>
      </c>
    </row>
    <row r="1431" spans="1:11" x14ac:dyDescent="0.25">
      <c r="A1431" s="7" t="s">
        <v>349</v>
      </c>
      <c r="B1431" s="4">
        <v>42375.724999999999</v>
      </c>
      <c r="C1431" s="5" t="s">
        <v>1791</v>
      </c>
      <c r="D1431" s="2" t="s">
        <v>1779</v>
      </c>
      <c r="E1431" s="2" t="s">
        <v>1784</v>
      </c>
      <c r="F1431" s="2" t="s">
        <v>1784</v>
      </c>
      <c r="G1431" s="2">
        <v>58</v>
      </c>
      <c r="H1431" s="6">
        <v>1.2819077573550748E-3</v>
      </c>
      <c r="I1431" s="3">
        <v>5</v>
      </c>
      <c r="J1431" s="11" t="e">
        <f>AND(CCDATA[[#This Row],[Date]]&gt;='Dashboard Requirement hints'!#REF!,CCDATA[[#This Row],[Date]]&lt;'Dashboard Requirement hints'!#REF!+7)</f>
        <v>#REF!</v>
      </c>
      <c r="K1431" s="1" t="b">
        <f>AND(CCDATA[[#This Row],[Date]]&gt;'Dashboard Requirement hints'!$I$11,CCDATA[[#This Row],[Date]]&lt;'Dashboard Requirement hints'!$I$11+7)</f>
        <v>0</v>
      </c>
    </row>
    <row r="1432" spans="1:11" x14ac:dyDescent="0.25">
      <c r="A1432" s="7" t="s">
        <v>346</v>
      </c>
      <c r="B1432" s="4">
        <v>42375.724000000002</v>
      </c>
      <c r="C1432" s="5" t="s">
        <v>1791</v>
      </c>
      <c r="D1432" s="2" t="s">
        <v>1783</v>
      </c>
      <c r="E1432" s="2" t="s">
        <v>1784</v>
      </c>
      <c r="F1432" s="2" t="s">
        <v>1784</v>
      </c>
      <c r="G1432" s="2">
        <v>75</v>
      </c>
      <c r="H1432" s="6">
        <v>1.9782869840138445E-3</v>
      </c>
      <c r="I1432" s="3">
        <v>3</v>
      </c>
      <c r="J1432" s="11" t="e">
        <f>AND(CCDATA[[#This Row],[Date]]&gt;='Dashboard Requirement hints'!#REF!,CCDATA[[#This Row],[Date]]&lt;'Dashboard Requirement hints'!#REF!+7)</f>
        <v>#REF!</v>
      </c>
      <c r="K1432" s="1" t="b">
        <f>AND(CCDATA[[#This Row],[Date]]&gt;'Dashboard Requirement hints'!$I$11,CCDATA[[#This Row],[Date]]&lt;'Dashboard Requirement hints'!$I$11+7)</f>
        <v>0</v>
      </c>
    </row>
    <row r="1433" spans="1:11" x14ac:dyDescent="0.25">
      <c r="A1433" s="7" t="s">
        <v>347</v>
      </c>
      <c r="B1433" s="4">
        <v>42375.724000000002</v>
      </c>
      <c r="C1433" s="5" t="s">
        <v>1793</v>
      </c>
      <c r="D1433" s="2" t="s">
        <v>1781</v>
      </c>
      <c r="E1433" s="2" t="s">
        <v>1784</v>
      </c>
      <c r="F1433" s="2" t="s">
        <v>1784</v>
      </c>
      <c r="G1433" s="2">
        <v>42</v>
      </c>
      <c r="H1433" s="6">
        <v>8.884200178453334E-4</v>
      </c>
      <c r="I1433" s="3">
        <v>4</v>
      </c>
      <c r="J1433" s="11" t="e">
        <f>AND(CCDATA[[#This Row],[Date]]&gt;='Dashboard Requirement hints'!#REF!,CCDATA[[#This Row],[Date]]&lt;'Dashboard Requirement hints'!#REF!+7)</f>
        <v>#REF!</v>
      </c>
      <c r="K1433" s="1" t="b">
        <f>AND(CCDATA[[#This Row],[Date]]&gt;'Dashboard Requirement hints'!$I$11,CCDATA[[#This Row],[Date]]&lt;'Dashboard Requirement hints'!$I$11+7)</f>
        <v>0</v>
      </c>
    </row>
    <row r="1434" spans="1:11" x14ac:dyDescent="0.25">
      <c r="A1434" s="7" t="s">
        <v>344</v>
      </c>
      <c r="B1434" s="4">
        <v>42375.722999999998</v>
      </c>
      <c r="C1434" s="5" t="s">
        <v>1789</v>
      </c>
      <c r="D1434" s="2" t="s">
        <v>1781</v>
      </c>
      <c r="E1434" s="2" t="s">
        <v>1785</v>
      </c>
      <c r="F1434" s="2" t="s">
        <v>1785</v>
      </c>
      <c r="G1434" s="2" t="s">
        <v>1786</v>
      </c>
      <c r="H1434" s="6" t="s">
        <v>1786</v>
      </c>
      <c r="I1434" s="3" t="s">
        <v>1786</v>
      </c>
      <c r="J1434" s="11" t="e">
        <f>AND(CCDATA[[#This Row],[Date]]&gt;='Dashboard Requirement hints'!#REF!,CCDATA[[#This Row],[Date]]&lt;'Dashboard Requirement hints'!#REF!+7)</f>
        <v>#REF!</v>
      </c>
      <c r="K1434" s="1" t="b">
        <f>AND(CCDATA[[#This Row],[Date]]&gt;'Dashboard Requirement hints'!$I$11,CCDATA[[#This Row],[Date]]&lt;'Dashboard Requirement hints'!$I$11+7)</f>
        <v>0</v>
      </c>
    </row>
    <row r="1435" spans="1:11" x14ac:dyDescent="0.25">
      <c r="A1435" s="7" t="s">
        <v>345</v>
      </c>
      <c r="B1435" s="4">
        <v>42375.722999999998</v>
      </c>
      <c r="C1435" s="5" t="s">
        <v>1793</v>
      </c>
      <c r="D1435" s="2" t="s">
        <v>1783</v>
      </c>
      <c r="E1435" s="2" t="s">
        <v>1784</v>
      </c>
      <c r="F1435" s="2" t="s">
        <v>1784</v>
      </c>
      <c r="G1435" s="2">
        <v>12</v>
      </c>
      <c r="H1435" s="6">
        <v>2.221072897167956E-3</v>
      </c>
      <c r="I1435" s="3">
        <v>5</v>
      </c>
      <c r="J1435" s="11" t="e">
        <f>AND(CCDATA[[#This Row],[Date]]&gt;='Dashboard Requirement hints'!#REF!,CCDATA[[#This Row],[Date]]&lt;'Dashboard Requirement hints'!#REF!+7)</f>
        <v>#REF!</v>
      </c>
      <c r="K1435" s="1" t="b">
        <f>AND(CCDATA[[#This Row],[Date]]&gt;'Dashboard Requirement hints'!$I$11,CCDATA[[#This Row],[Date]]&lt;'Dashboard Requirement hints'!$I$11+7)</f>
        <v>0</v>
      </c>
    </row>
    <row r="1436" spans="1:11" x14ac:dyDescent="0.25">
      <c r="A1436" s="7" t="s">
        <v>342</v>
      </c>
      <c r="B1436" s="4">
        <v>42375.722000000002</v>
      </c>
      <c r="C1436" s="5" t="s">
        <v>1788</v>
      </c>
      <c r="D1436" s="2" t="s">
        <v>1780</v>
      </c>
      <c r="E1436" s="2" t="s">
        <v>1784</v>
      </c>
      <c r="F1436" s="2" t="s">
        <v>1784</v>
      </c>
      <c r="G1436" s="2">
        <v>115</v>
      </c>
      <c r="H1436" s="6">
        <v>1.781995639443872E-3</v>
      </c>
      <c r="I1436" s="3">
        <v>4</v>
      </c>
      <c r="J1436" s="11" t="e">
        <f>AND(CCDATA[[#This Row],[Date]]&gt;='Dashboard Requirement hints'!#REF!,CCDATA[[#This Row],[Date]]&lt;'Dashboard Requirement hints'!#REF!+7)</f>
        <v>#REF!</v>
      </c>
      <c r="K1436" s="1" t="b">
        <f>AND(CCDATA[[#This Row],[Date]]&gt;'Dashboard Requirement hints'!$I$11,CCDATA[[#This Row],[Date]]&lt;'Dashboard Requirement hints'!$I$11+7)</f>
        <v>0</v>
      </c>
    </row>
    <row r="1437" spans="1:11" x14ac:dyDescent="0.25">
      <c r="A1437" s="7" t="s">
        <v>343</v>
      </c>
      <c r="B1437" s="4">
        <v>42375.722000000002</v>
      </c>
      <c r="C1437" s="5" t="s">
        <v>1792</v>
      </c>
      <c r="D1437" s="2" t="s">
        <v>1779</v>
      </c>
      <c r="E1437" s="2" t="s">
        <v>1784</v>
      </c>
      <c r="F1437" s="2" t="s">
        <v>1784</v>
      </c>
      <c r="G1437" s="2">
        <v>81</v>
      </c>
      <c r="H1437" s="6">
        <v>6.1775173766232395E-4</v>
      </c>
      <c r="I1437" s="3">
        <v>4</v>
      </c>
      <c r="J1437" s="11" t="e">
        <f>AND(CCDATA[[#This Row],[Date]]&gt;='Dashboard Requirement hints'!#REF!,CCDATA[[#This Row],[Date]]&lt;'Dashboard Requirement hints'!#REF!+7)</f>
        <v>#REF!</v>
      </c>
      <c r="K1437" s="1" t="b">
        <f>AND(CCDATA[[#This Row],[Date]]&gt;'Dashboard Requirement hints'!$I$11,CCDATA[[#This Row],[Date]]&lt;'Dashboard Requirement hints'!$I$11+7)</f>
        <v>0</v>
      </c>
    </row>
    <row r="1438" spans="1:11" x14ac:dyDescent="0.25">
      <c r="A1438" s="7" t="s">
        <v>340</v>
      </c>
      <c r="B1438" s="4">
        <v>42375.709000000003</v>
      </c>
      <c r="C1438" s="5" t="s">
        <v>1788</v>
      </c>
      <c r="D1438" s="2" t="s">
        <v>1779</v>
      </c>
      <c r="E1438" s="2" t="s">
        <v>1784</v>
      </c>
      <c r="F1438" s="2" t="s">
        <v>1784</v>
      </c>
      <c r="G1438" s="2">
        <v>48</v>
      </c>
      <c r="H1438" s="6">
        <v>6.086971819878734E-4</v>
      </c>
      <c r="I1438" s="3">
        <v>5</v>
      </c>
      <c r="J1438" s="11" t="e">
        <f>AND(CCDATA[[#This Row],[Date]]&gt;='Dashboard Requirement hints'!#REF!,CCDATA[[#This Row],[Date]]&lt;'Dashboard Requirement hints'!#REF!+7)</f>
        <v>#REF!</v>
      </c>
      <c r="K1438" s="1" t="b">
        <f>AND(CCDATA[[#This Row],[Date]]&gt;'Dashboard Requirement hints'!$I$11,CCDATA[[#This Row],[Date]]&lt;'Dashboard Requirement hints'!$I$11+7)</f>
        <v>0</v>
      </c>
    </row>
    <row r="1439" spans="1:11" x14ac:dyDescent="0.25">
      <c r="A1439" s="7" t="s">
        <v>341</v>
      </c>
      <c r="B1439" s="4">
        <v>42375.709000000003</v>
      </c>
      <c r="C1439" s="5" t="s">
        <v>1791</v>
      </c>
      <c r="D1439" s="2" t="s">
        <v>1781</v>
      </c>
      <c r="E1439" s="2" t="s">
        <v>1784</v>
      </c>
      <c r="F1439" s="2" t="s">
        <v>1784</v>
      </c>
      <c r="G1439" s="2">
        <v>37</v>
      </c>
      <c r="H1439" s="6">
        <v>4.7934618707425299E-3</v>
      </c>
      <c r="I1439" s="3">
        <v>5</v>
      </c>
      <c r="J1439" s="11" t="e">
        <f>AND(CCDATA[[#This Row],[Date]]&gt;='Dashboard Requirement hints'!#REF!,CCDATA[[#This Row],[Date]]&lt;'Dashboard Requirement hints'!#REF!+7)</f>
        <v>#REF!</v>
      </c>
      <c r="K1439" s="1" t="b">
        <f>AND(CCDATA[[#This Row],[Date]]&gt;'Dashboard Requirement hints'!$I$11,CCDATA[[#This Row],[Date]]&lt;'Dashboard Requirement hints'!$I$11+7)</f>
        <v>0</v>
      </c>
    </row>
    <row r="1440" spans="1:11" x14ac:dyDescent="0.25">
      <c r="A1440" s="7" t="s">
        <v>338</v>
      </c>
      <c r="B1440" s="4">
        <v>42375.694000000003</v>
      </c>
      <c r="C1440" s="5" t="s">
        <v>1791</v>
      </c>
      <c r="D1440" s="2" t="s">
        <v>1783</v>
      </c>
      <c r="E1440" s="2" t="s">
        <v>1784</v>
      </c>
      <c r="F1440" s="2" t="s">
        <v>1784</v>
      </c>
      <c r="G1440" s="2">
        <v>81</v>
      </c>
      <c r="H1440" s="6">
        <v>2.599002372846681E-3</v>
      </c>
      <c r="I1440" s="3">
        <v>3</v>
      </c>
      <c r="J1440" s="11" t="e">
        <f>AND(CCDATA[[#This Row],[Date]]&gt;='Dashboard Requirement hints'!#REF!,CCDATA[[#This Row],[Date]]&lt;'Dashboard Requirement hints'!#REF!+7)</f>
        <v>#REF!</v>
      </c>
      <c r="K1440" s="1" t="b">
        <f>AND(CCDATA[[#This Row],[Date]]&gt;'Dashboard Requirement hints'!$I$11,CCDATA[[#This Row],[Date]]&lt;'Dashboard Requirement hints'!$I$11+7)</f>
        <v>0</v>
      </c>
    </row>
    <row r="1441" spans="1:11" x14ac:dyDescent="0.25">
      <c r="A1441" s="7" t="s">
        <v>339</v>
      </c>
      <c r="B1441" s="4">
        <v>42375.694000000003</v>
      </c>
      <c r="C1441" s="5" t="s">
        <v>1794</v>
      </c>
      <c r="D1441" s="2" t="s">
        <v>1781</v>
      </c>
      <c r="E1441" s="2" t="s">
        <v>1784</v>
      </c>
      <c r="F1441" s="2" t="s">
        <v>1784</v>
      </c>
      <c r="G1441" s="2">
        <v>11</v>
      </c>
      <c r="H1441" s="6">
        <v>3.9704560141813584E-4</v>
      </c>
      <c r="I1441" s="3">
        <v>4</v>
      </c>
      <c r="J1441" s="11" t="e">
        <f>AND(CCDATA[[#This Row],[Date]]&gt;='Dashboard Requirement hints'!#REF!,CCDATA[[#This Row],[Date]]&lt;'Dashboard Requirement hints'!#REF!+7)</f>
        <v>#REF!</v>
      </c>
      <c r="K1441" s="1" t="b">
        <f>AND(CCDATA[[#This Row],[Date]]&gt;'Dashboard Requirement hints'!$I$11,CCDATA[[#This Row],[Date]]&lt;'Dashboard Requirement hints'!$I$11+7)</f>
        <v>0</v>
      </c>
    </row>
    <row r="1442" spans="1:11" x14ac:dyDescent="0.25">
      <c r="A1442" s="7" t="s">
        <v>336</v>
      </c>
      <c r="B1442" s="4">
        <v>42375.690999999999</v>
      </c>
      <c r="C1442" s="5" t="s">
        <v>1788</v>
      </c>
      <c r="D1442" s="2" t="s">
        <v>1779</v>
      </c>
      <c r="E1442" s="2" t="s">
        <v>1785</v>
      </c>
      <c r="F1442" s="2" t="s">
        <v>1785</v>
      </c>
      <c r="G1442" s="2" t="s">
        <v>1786</v>
      </c>
      <c r="H1442" s="6" t="s">
        <v>1786</v>
      </c>
      <c r="I1442" s="3" t="s">
        <v>1786</v>
      </c>
      <c r="J1442" s="11" t="e">
        <f>AND(CCDATA[[#This Row],[Date]]&gt;='Dashboard Requirement hints'!#REF!,CCDATA[[#This Row],[Date]]&lt;'Dashboard Requirement hints'!#REF!+7)</f>
        <v>#REF!</v>
      </c>
      <c r="K1442" s="1" t="b">
        <f>AND(CCDATA[[#This Row],[Date]]&gt;'Dashboard Requirement hints'!$I$11,CCDATA[[#This Row],[Date]]&lt;'Dashboard Requirement hints'!$I$11+7)</f>
        <v>0</v>
      </c>
    </row>
    <row r="1443" spans="1:11" x14ac:dyDescent="0.25">
      <c r="A1443" s="7" t="s">
        <v>337</v>
      </c>
      <c r="B1443" s="4">
        <v>42375.690999999999</v>
      </c>
      <c r="C1443" s="5" t="s">
        <v>1793</v>
      </c>
      <c r="D1443" s="2" t="s">
        <v>1782</v>
      </c>
      <c r="E1443" s="2" t="s">
        <v>1785</v>
      </c>
      <c r="F1443" s="2" t="s">
        <v>1785</v>
      </c>
      <c r="G1443" s="2" t="s">
        <v>1786</v>
      </c>
      <c r="H1443" s="6" t="s">
        <v>1786</v>
      </c>
      <c r="I1443" s="3" t="s">
        <v>1786</v>
      </c>
      <c r="J1443" s="11" t="e">
        <f>AND(CCDATA[[#This Row],[Date]]&gt;='Dashboard Requirement hints'!#REF!,CCDATA[[#This Row],[Date]]&lt;'Dashboard Requirement hints'!#REF!+7)</f>
        <v>#REF!</v>
      </c>
      <c r="K1443" s="1" t="b">
        <f>AND(CCDATA[[#This Row],[Date]]&gt;'Dashboard Requirement hints'!$I$11,CCDATA[[#This Row],[Date]]&lt;'Dashboard Requirement hints'!$I$11+7)</f>
        <v>0</v>
      </c>
    </row>
    <row r="1444" spans="1:11" x14ac:dyDescent="0.25">
      <c r="A1444" s="7" t="s">
        <v>334</v>
      </c>
      <c r="B1444" s="4">
        <v>42375.686000000002</v>
      </c>
      <c r="C1444" s="5" t="s">
        <v>1790</v>
      </c>
      <c r="D1444" s="2" t="s">
        <v>1782</v>
      </c>
      <c r="E1444" s="2" t="s">
        <v>1784</v>
      </c>
      <c r="F1444" s="2" t="s">
        <v>1784</v>
      </c>
      <c r="G1444" s="2">
        <v>53</v>
      </c>
      <c r="H1444" s="6">
        <v>1.1870833521004595E-3</v>
      </c>
      <c r="I1444" s="3">
        <v>3</v>
      </c>
      <c r="J1444" s="11" t="e">
        <f>AND(CCDATA[[#This Row],[Date]]&gt;='Dashboard Requirement hints'!#REF!,CCDATA[[#This Row],[Date]]&lt;'Dashboard Requirement hints'!#REF!+7)</f>
        <v>#REF!</v>
      </c>
      <c r="K1444" s="1" t="b">
        <f>AND(CCDATA[[#This Row],[Date]]&gt;'Dashboard Requirement hints'!$I$11,CCDATA[[#This Row],[Date]]&lt;'Dashboard Requirement hints'!$I$11+7)</f>
        <v>0</v>
      </c>
    </row>
    <row r="1445" spans="1:11" x14ac:dyDescent="0.25">
      <c r="A1445" s="7" t="s">
        <v>335</v>
      </c>
      <c r="B1445" s="4">
        <v>42375.686000000002</v>
      </c>
      <c r="C1445" s="5" t="s">
        <v>1790</v>
      </c>
      <c r="D1445" s="2" t="s">
        <v>1781</v>
      </c>
      <c r="E1445" s="2" t="s">
        <v>1785</v>
      </c>
      <c r="F1445" s="2" t="s">
        <v>1785</v>
      </c>
      <c r="G1445" s="2" t="s">
        <v>1786</v>
      </c>
      <c r="H1445" s="6" t="s">
        <v>1786</v>
      </c>
      <c r="I1445" s="3" t="s">
        <v>1786</v>
      </c>
      <c r="J1445" s="11" t="e">
        <f>AND(CCDATA[[#This Row],[Date]]&gt;='Dashboard Requirement hints'!#REF!,CCDATA[[#This Row],[Date]]&lt;'Dashboard Requirement hints'!#REF!+7)</f>
        <v>#REF!</v>
      </c>
      <c r="K1445" s="1" t="b">
        <f>AND(CCDATA[[#This Row],[Date]]&gt;'Dashboard Requirement hints'!$I$11,CCDATA[[#This Row],[Date]]&lt;'Dashboard Requirement hints'!$I$11+7)</f>
        <v>0</v>
      </c>
    </row>
    <row r="1446" spans="1:11" x14ac:dyDescent="0.25">
      <c r="A1446" s="7" t="s">
        <v>332</v>
      </c>
      <c r="B1446" s="4">
        <v>42375.682000000001</v>
      </c>
      <c r="C1446" s="5" t="s">
        <v>1792</v>
      </c>
      <c r="D1446" s="2" t="s">
        <v>1779</v>
      </c>
      <c r="E1446" s="2" t="s">
        <v>1784</v>
      </c>
      <c r="F1446" s="2" t="s">
        <v>1785</v>
      </c>
      <c r="G1446" s="2">
        <v>97</v>
      </c>
      <c r="H1446" s="6">
        <v>1.3621929775497034E-3</v>
      </c>
      <c r="I1446" s="3">
        <v>4</v>
      </c>
      <c r="J1446" s="11" t="e">
        <f>AND(CCDATA[[#This Row],[Date]]&gt;='Dashboard Requirement hints'!#REF!,CCDATA[[#This Row],[Date]]&lt;'Dashboard Requirement hints'!#REF!+7)</f>
        <v>#REF!</v>
      </c>
      <c r="K1446" s="1" t="b">
        <f>AND(CCDATA[[#This Row],[Date]]&gt;'Dashboard Requirement hints'!$I$11,CCDATA[[#This Row],[Date]]&lt;'Dashboard Requirement hints'!$I$11+7)</f>
        <v>0</v>
      </c>
    </row>
    <row r="1447" spans="1:11" x14ac:dyDescent="0.25">
      <c r="A1447" s="7" t="s">
        <v>333</v>
      </c>
      <c r="B1447" s="4">
        <v>42375.682000000001</v>
      </c>
      <c r="C1447" s="5" t="s">
        <v>1793</v>
      </c>
      <c r="D1447" s="2" t="s">
        <v>1782</v>
      </c>
      <c r="E1447" s="2" t="s">
        <v>1784</v>
      </c>
      <c r="F1447" s="2" t="s">
        <v>1784</v>
      </c>
      <c r="G1447" s="2">
        <v>47</v>
      </c>
      <c r="H1447" s="6">
        <v>1.2610641170515715E-3</v>
      </c>
      <c r="I1447" s="3">
        <v>3</v>
      </c>
      <c r="J1447" s="11" t="e">
        <f>AND(CCDATA[[#This Row],[Date]]&gt;='Dashboard Requirement hints'!#REF!,CCDATA[[#This Row],[Date]]&lt;'Dashboard Requirement hints'!#REF!+7)</f>
        <v>#REF!</v>
      </c>
      <c r="K1447" s="1" t="b">
        <f>AND(CCDATA[[#This Row],[Date]]&gt;'Dashboard Requirement hints'!$I$11,CCDATA[[#This Row],[Date]]&lt;'Dashboard Requirement hints'!$I$11+7)</f>
        <v>0</v>
      </c>
    </row>
    <row r="1448" spans="1:11" x14ac:dyDescent="0.25">
      <c r="A1448" s="7" t="s">
        <v>330</v>
      </c>
      <c r="B1448" s="4">
        <v>42375.678999999996</v>
      </c>
      <c r="C1448" s="5" t="s">
        <v>1788</v>
      </c>
      <c r="D1448" s="2" t="s">
        <v>1783</v>
      </c>
      <c r="E1448" s="2" t="s">
        <v>1784</v>
      </c>
      <c r="F1448" s="2" t="s">
        <v>1784</v>
      </c>
      <c r="G1448" s="2">
        <v>30</v>
      </c>
      <c r="H1448" s="6">
        <v>3.1920042930608738E-3</v>
      </c>
      <c r="I1448" s="3">
        <v>3</v>
      </c>
      <c r="J1448" s="11" t="e">
        <f>AND(CCDATA[[#This Row],[Date]]&gt;='Dashboard Requirement hints'!#REF!,CCDATA[[#This Row],[Date]]&lt;'Dashboard Requirement hints'!#REF!+7)</f>
        <v>#REF!</v>
      </c>
      <c r="K1448" s="1" t="b">
        <f>AND(CCDATA[[#This Row],[Date]]&gt;'Dashboard Requirement hints'!$I$11,CCDATA[[#This Row],[Date]]&lt;'Dashboard Requirement hints'!$I$11+7)</f>
        <v>0</v>
      </c>
    </row>
    <row r="1449" spans="1:11" x14ac:dyDescent="0.25">
      <c r="A1449" s="7" t="s">
        <v>331</v>
      </c>
      <c r="B1449" s="4">
        <v>42375.678999999996</v>
      </c>
      <c r="C1449" s="5" t="s">
        <v>1793</v>
      </c>
      <c r="D1449" s="2" t="s">
        <v>1779</v>
      </c>
      <c r="E1449" s="2" t="s">
        <v>1784</v>
      </c>
      <c r="F1449" s="2" t="s">
        <v>1784</v>
      </c>
      <c r="G1449" s="2">
        <v>44</v>
      </c>
      <c r="H1449" s="6">
        <v>7.3788121306596116E-4</v>
      </c>
      <c r="I1449" s="3">
        <v>2</v>
      </c>
      <c r="J1449" s="11" t="e">
        <f>AND(CCDATA[[#This Row],[Date]]&gt;='Dashboard Requirement hints'!#REF!,CCDATA[[#This Row],[Date]]&lt;'Dashboard Requirement hints'!#REF!+7)</f>
        <v>#REF!</v>
      </c>
      <c r="K1449" s="1" t="b">
        <f>AND(CCDATA[[#This Row],[Date]]&gt;'Dashboard Requirement hints'!$I$11,CCDATA[[#This Row],[Date]]&lt;'Dashboard Requirement hints'!$I$11+7)</f>
        <v>0</v>
      </c>
    </row>
    <row r="1450" spans="1:11" x14ac:dyDescent="0.25">
      <c r="A1450" s="7" t="s">
        <v>328</v>
      </c>
      <c r="B1450" s="4">
        <v>42375.633999999998</v>
      </c>
      <c r="C1450" s="5" t="s">
        <v>1787</v>
      </c>
      <c r="D1450" s="2" t="s">
        <v>1781</v>
      </c>
      <c r="E1450" s="2" t="s">
        <v>1784</v>
      </c>
      <c r="F1450" s="2" t="s">
        <v>1784</v>
      </c>
      <c r="G1450" s="2">
        <v>72</v>
      </c>
      <c r="H1450" s="6">
        <v>4.1642794277632778E-3</v>
      </c>
      <c r="I1450" s="3">
        <v>1</v>
      </c>
      <c r="J1450" s="11" t="e">
        <f>AND(CCDATA[[#This Row],[Date]]&gt;='Dashboard Requirement hints'!#REF!,CCDATA[[#This Row],[Date]]&lt;'Dashboard Requirement hints'!#REF!+7)</f>
        <v>#REF!</v>
      </c>
      <c r="K1450" s="1" t="b">
        <f>AND(CCDATA[[#This Row],[Date]]&gt;'Dashboard Requirement hints'!$I$11,CCDATA[[#This Row],[Date]]&lt;'Dashboard Requirement hints'!$I$11+7)</f>
        <v>0</v>
      </c>
    </row>
    <row r="1451" spans="1:11" x14ac:dyDescent="0.25">
      <c r="A1451" s="7" t="s">
        <v>329</v>
      </c>
      <c r="B1451" s="4">
        <v>42375.633999999998</v>
      </c>
      <c r="C1451" s="5" t="s">
        <v>1792</v>
      </c>
      <c r="D1451" s="2" t="s">
        <v>1781</v>
      </c>
      <c r="E1451" s="2" t="s">
        <v>1784</v>
      </c>
      <c r="F1451" s="2" t="s">
        <v>1784</v>
      </c>
      <c r="G1451" s="2">
        <v>54</v>
      </c>
      <c r="H1451" s="6">
        <v>4.3356257556172928E-3</v>
      </c>
      <c r="I1451" s="3">
        <v>4</v>
      </c>
      <c r="J1451" s="11" t="e">
        <f>AND(CCDATA[[#This Row],[Date]]&gt;='Dashboard Requirement hints'!#REF!,CCDATA[[#This Row],[Date]]&lt;'Dashboard Requirement hints'!#REF!+7)</f>
        <v>#REF!</v>
      </c>
      <c r="K1451" s="1" t="b">
        <f>AND(CCDATA[[#This Row],[Date]]&gt;'Dashboard Requirement hints'!$I$11,CCDATA[[#This Row],[Date]]&lt;'Dashboard Requirement hints'!$I$11+7)</f>
        <v>0</v>
      </c>
    </row>
    <row r="1452" spans="1:11" x14ac:dyDescent="0.25">
      <c r="A1452" s="7" t="s">
        <v>326</v>
      </c>
      <c r="B1452" s="4">
        <v>42375.627</v>
      </c>
      <c r="C1452" s="5" t="s">
        <v>1791</v>
      </c>
      <c r="D1452" s="2" t="s">
        <v>1779</v>
      </c>
      <c r="E1452" s="2" t="s">
        <v>1784</v>
      </c>
      <c r="F1452" s="2" t="s">
        <v>1784</v>
      </c>
      <c r="G1452" s="2">
        <v>121</v>
      </c>
      <c r="H1452" s="6">
        <v>2.7380475968844143E-3</v>
      </c>
      <c r="I1452" s="3">
        <v>3</v>
      </c>
      <c r="J1452" s="11" t="e">
        <f>AND(CCDATA[[#This Row],[Date]]&gt;='Dashboard Requirement hints'!#REF!,CCDATA[[#This Row],[Date]]&lt;'Dashboard Requirement hints'!#REF!+7)</f>
        <v>#REF!</v>
      </c>
      <c r="K1452" s="1" t="b">
        <f>AND(CCDATA[[#This Row],[Date]]&gt;'Dashboard Requirement hints'!$I$11,CCDATA[[#This Row],[Date]]&lt;'Dashboard Requirement hints'!$I$11+7)</f>
        <v>0</v>
      </c>
    </row>
    <row r="1453" spans="1:11" x14ac:dyDescent="0.25">
      <c r="A1453" s="7" t="s">
        <v>327</v>
      </c>
      <c r="B1453" s="4">
        <v>42375.627</v>
      </c>
      <c r="C1453" s="5" t="s">
        <v>1792</v>
      </c>
      <c r="D1453" s="2" t="s">
        <v>1783</v>
      </c>
      <c r="E1453" s="2" t="s">
        <v>1785</v>
      </c>
      <c r="F1453" s="2" t="s">
        <v>1785</v>
      </c>
      <c r="G1453" s="2" t="s">
        <v>1786</v>
      </c>
      <c r="H1453" s="6" t="s">
        <v>1786</v>
      </c>
      <c r="I1453" s="3" t="s">
        <v>1786</v>
      </c>
      <c r="J1453" s="11" t="e">
        <f>AND(CCDATA[[#This Row],[Date]]&gt;='Dashboard Requirement hints'!#REF!,CCDATA[[#This Row],[Date]]&lt;'Dashboard Requirement hints'!#REF!+7)</f>
        <v>#REF!</v>
      </c>
      <c r="K1453" s="1" t="b">
        <f>AND(CCDATA[[#This Row],[Date]]&gt;'Dashboard Requirement hints'!$I$11,CCDATA[[#This Row],[Date]]&lt;'Dashboard Requirement hints'!$I$11+7)</f>
        <v>0</v>
      </c>
    </row>
    <row r="1454" spans="1:11" x14ac:dyDescent="0.25">
      <c r="A1454" s="7" t="s">
        <v>324</v>
      </c>
      <c r="B1454" s="4">
        <v>42375.623</v>
      </c>
      <c r="C1454" s="5" t="s">
        <v>1791</v>
      </c>
      <c r="D1454" s="2" t="s">
        <v>1779</v>
      </c>
      <c r="E1454" s="2" t="s">
        <v>1784</v>
      </c>
      <c r="F1454" s="2" t="s">
        <v>1784</v>
      </c>
      <c r="G1454" s="2">
        <v>99</v>
      </c>
      <c r="H1454" s="6">
        <v>2.8723754536772641E-3</v>
      </c>
      <c r="I1454" s="3">
        <v>4</v>
      </c>
      <c r="J1454" s="11" t="e">
        <f>AND(CCDATA[[#This Row],[Date]]&gt;='Dashboard Requirement hints'!#REF!,CCDATA[[#This Row],[Date]]&lt;'Dashboard Requirement hints'!#REF!+7)</f>
        <v>#REF!</v>
      </c>
      <c r="K1454" s="1" t="b">
        <f>AND(CCDATA[[#This Row],[Date]]&gt;'Dashboard Requirement hints'!$I$11,CCDATA[[#This Row],[Date]]&lt;'Dashboard Requirement hints'!$I$11+7)</f>
        <v>0</v>
      </c>
    </row>
    <row r="1455" spans="1:11" x14ac:dyDescent="0.25">
      <c r="A1455" s="7" t="s">
        <v>325</v>
      </c>
      <c r="B1455" s="4">
        <v>42375.623</v>
      </c>
      <c r="C1455" s="5" t="s">
        <v>1791</v>
      </c>
      <c r="D1455" s="2" t="s">
        <v>1779</v>
      </c>
      <c r="E1455" s="2" t="s">
        <v>1784</v>
      </c>
      <c r="F1455" s="2" t="s">
        <v>1784</v>
      </c>
      <c r="G1455" s="2">
        <v>56</v>
      </c>
      <c r="H1455" s="6">
        <v>3.3833261457879809E-3</v>
      </c>
      <c r="I1455" s="3">
        <v>1</v>
      </c>
      <c r="J1455" s="11" t="e">
        <f>AND(CCDATA[[#This Row],[Date]]&gt;='Dashboard Requirement hints'!#REF!,CCDATA[[#This Row],[Date]]&lt;'Dashboard Requirement hints'!#REF!+7)</f>
        <v>#REF!</v>
      </c>
      <c r="K1455" s="1" t="b">
        <f>AND(CCDATA[[#This Row],[Date]]&gt;'Dashboard Requirement hints'!$I$11,CCDATA[[#This Row],[Date]]&lt;'Dashboard Requirement hints'!$I$11+7)</f>
        <v>0</v>
      </c>
    </row>
    <row r="1456" spans="1:11" x14ac:dyDescent="0.25">
      <c r="A1456" s="7" t="s">
        <v>322</v>
      </c>
      <c r="B1456" s="4">
        <v>42375.606</v>
      </c>
      <c r="C1456" s="5" t="s">
        <v>1788</v>
      </c>
      <c r="D1456" s="2" t="s">
        <v>1782</v>
      </c>
      <c r="E1456" s="2" t="s">
        <v>1784</v>
      </c>
      <c r="F1456" s="2" t="s">
        <v>1785</v>
      </c>
      <c r="G1456" s="2">
        <v>57</v>
      </c>
      <c r="H1456" s="6">
        <v>2.9400943731312753E-3</v>
      </c>
      <c r="I1456" s="3">
        <v>3</v>
      </c>
      <c r="J1456" s="11" t="e">
        <f>AND(CCDATA[[#This Row],[Date]]&gt;='Dashboard Requirement hints'!#REF!,CCDATA[[#This Row],[Date]]&lt;'Dashboard Requirement hints'!#REF!+7)</f>
        <v>#REF!</v>
      </c>
      <c r="K1456" s="1" t="b">
        <f>AND(CCDATA[[#This Row],[Date]]&gt;'Dashboard Requirement hints'!$I$11,CCDATA[[#This Row],[Date]]&lt;'Dashboard Requirement hints'!$I$11+7)</f>
        <v>0</v>
      </c>
    </row>
    <row r="1457" spans="1:11" x14ac:dyDescent="0.25">
      <c r="A1457" s="7" t="s">
        <v>323</v>
      </c>
      <c r="B1457" s="4">
        <v>42375.606</v>
      </c>
      <c r="C1457" s="5" t="s">
        <v>1794</v>
      </c>
      <c r="D1457" s="2" t="s">
        <v>1782</v>
      </c>
      <c r="E1457" s="2" t="s">
        <v>1784</v>
      </c>
      <c r="F1457" s="2" t="s">
        <v>1784</v>
      </c>
      <c r="G1457" s="2">
        <v>108</v>
      </c>
      <c r="H1457" s="6">
        <v>3.5039144918613927E-3</v>
      </c>
      <c r="I1457" s="3">
        <v>4</v>
      </c>
      <c r="J1457" s="11" t="e">
        <f>AND(CCDATA[[#This Row],[Date]]&gt;='Dashboard Requirement hints'!#REF!,CCDATA[[#This Row],[Date]]&lt;'Dashboard Requirement hints'!#REF!+7)</f>
        <v>#REF!</v>
      </c>
      <c r="K1457" s="1" t="b">
        <f>AND(CCDATA[[#This Row],[Date]]&gt;'Dashboard Requirement hints'!$I$11,CCDATA[[#This Row],[Date]]&lt;'Dashboard Requirement hints'!$I$11+7)</f>
        <v>0</v>
      </c>
    </row>
    <row r="1458" spans="1:11" x14ac:dyDescent="0.25">
      <c r="A1458" s="7" t="s">
        <v>320</v>
      </c>
      <c r="B1458" s="4">
        <v>42375.593000000001</v>
      </c>
      <c r="C1458" s="5" t="s">
        <v>1787</v>
      </c>
      <c r="D1458" s="2" t="s">
        <v>1780</v>
      </c>
      <c r="E1458" s="2" t="s">
        <v>1784</v>
      </c>
      <c r="F1458" s="2" t="s">
        <v>1784</v>
      </c>
      <c r="G1458" s="2">
        <v>24</v>
      </c>
      <c r="H1458" s="6">
        <v>3.4658739705145983E-3</v>
      </c>
      <c r="I1458" s="3">
        <v>1</v>
      </c>
      <c r="J1458" s="11" t="e">
        <f>AND(CCDATA[[#This Row],[Date]]&gt;='Dashboard Requirement hints'!#REF!,CCDATA[[#This Row],[Date]]&lt;'Dashboard Requirement hints'!#REF!+7)</f>
        <v>#REF!</v>
      </c>
      <c r="K1458" s="1" t="b">
        <f>AND(CCDATA[[#This Row],[Date]]&gt;'Dashboard Requirement hints'!$I$11,CCDATA[[#This Row],[Date]]&lt;'Dashboard Requirement hints'!$I$11+7)</f>
        <v>0</v>
      </c>
    </row>
    <row r="1459" spans="1:11" x14ac:dyDescent="0.25">
      <c r="A1459" s="7" t="s">
        <v>321</v>
      </c>
      <c r="B1459" s="4">
        <v>42375.593000000001</v>
      </c>
      <c r="C1459" s="5" t="s">
        <v>1788</v>
      </c>
      <c r="D1459" s="2" t="s">
        <v>1780</v>
      </c>
      <c r="E1459" s="2" t="s">
        <v>1784</v>
      </c>
      <c r="F1459" s="2" t="s">
        <v>1784</v>
      </c>
      <c r="G1459" s="2">
        <v>67</v>
      </c>
      <c r="H1459" s="6">
        <v>3.8832808573865205E-3</v>
      </c>
      <c r="I1459" s="3">
        <v>1</v>
      </c>
      <c r="J1459" s="11" t="e">
        <f>AND(CCDATA[[#This Row],[Date]]&gt;='Dashboard Requirement hints'!#REF!,CCDATA[[#This Row],[Date]]&lt;'Dashboard Requirement hints'!#REF!+7)</f>
        <v>#REF!</v>
      </c>
      <c r="K1459" s="1" t="b">
        <f>AND(CCDATA[[#This Row],[Date]]&gt;'Dashboard Requirement hints'!$I$11,CCDATA[[#This Row],[Date]]&lt;'Dashboard Requirement hints'!$I$11+7)</f>
        <v>0</v>
      </c>
    </row>
    <row r="1460" spans="1:11" x14ac:dyDescent="0.25">
      <c r="A1460" s="7" t="s">
        <v>318</v>
      </c>
      <c r="B1460" s="4">
        <v>42375.586000000003</v>
      </c>
      <c r="C1460" s="5" t="s">
        <v>1787</v>
      </c>
      <c r="D1460" s="2" t="s">
        <v>1779</v>
      </c>
      <c r="E1460" s="2" t="s">
        <v>1784</v>
      </c>
      <c r="F1460" s="2" t="s">
        <v>1784</v>
      </c>
      <c r="G1460" s="2">
        <v>19</v>
      </c>
      <c r="H1460" s="6">
        <v>6.3729501834975636E-4</v>
      </c>
      <c r="I1460" s="3">
        <v>1</v>
      </c>
      <c r="J1460" s="11" t="e">
        <f>AND(CCDATA[[#This Row],[Date]]&gt;='Dashboard Requirement hints'!#REF!,CCDATA[[#This Row],[Date]]&lt;'Dashboard Requirement hints'!#REF!+7)</f>
        <v>#REF!</v>
      </c>
      <c r="K1460" s="1" t="b">
        <f>AND(CCDATA[[#This Row],[Date]]&gt;'Dashboard Requirement hints'!$I$11,CCDATA[[#This Row],[Date]]&lt;'Dashboard Requirement hints'!$I$11+7)</f>
        <v>0</v>
      </c>
    </row>
    <row r="1461" spans="1:11" x14ac:dyDescent="0.25">
      <c r="A1461" s="7" t="s">
        <v>319</v>
      </c>
      <c r="B1461" s="4">
        <v>42375.586000000003</v>
      </c>
      <c r="C1461" s="5" t="s">
        <v>1792</v>
      </c>
      <c r="D1461" s="2" t="s">
        <v>1779</v>
      </c>
      <c r="E1461" s="2" t="s">
        <v>1784</v>
      </c>
      <c r="F1461" s="2" t="s">
        <v>1784</v>
      </c>
      <c r="G1461" s="2">
        <v>71</v>
      </c>
      <c r="H1461" s="6">
        <v>1.8119149779671885E-3</v>
      </c>
      <c r="I1461" s="3">
        <v>4</v>
      </c>
      <c r="J1461" s="11" t="e">
        <f>AND(CCDATA[[#This Row],[Date]]&gt;='Dashboard Requirement hints'!#REF!,CCDATA[[#This Row],[Date]]&lt;'Dashboard Requirement hints'!#REF!+7)</f>
        <v>#REF!</v>
      </c>
      <c r="K1461" s="1" t="b">
        <f>AND(CCDATA[[#This Row],[Date]]&gt;'Dashboard Requirement hints'!$I$11,CCDATA[[#This Row],[Date]]&lt;'Dashboard Requirement hints'!$I$11+7)</f>
        <v>0</v>
      </c>
    </row>
    <row r="1462" spans="1:11" x14ac:dyDescent="0.25">
      <c r="A1462" s="7" t="s">
        <v>316</v>
      </c>
      <c r="B1462" s="4">
        <v>42375.582000000002</v>
      </c>
      <c r="C1462" s="5" t="s">
        <v>1791</v>
      </c>
      <c r="D1462" s="2" t="s">
        <v>1779</v>
      </c>
      <c r="E1462" s="2" t="s">
        <v>1784</v>
      </c>
      <c r="F1462" s="2" t="s">
        <v>1784</v>
      </c>
      <c r="G1462" s="2">
        <v>122</v>
      </c>
      <c r="H1462" s="6">
        <v>2.0316946661552249E-3</v>
      </c>
      <c r="I1462" s="3">
        <v>3</v>
      </c>
      <c r="J1462" s="11" t="e">
        <f>AND(CCDATA[[#This Row],[Date]]&gt;='Dashboard Requirement hints'!#REF!,CCDATA[[#This Row],[Date]]&lt;'Dashboard Requirement hints'!#REF!+7)</f>
        <v>#REF!</v>
      </c>
      <c r="K1462" s="1" t="b">
        <f>AND(CCDATA[[#This Row],[Date]]&gt;'Dashboard Requirement hints'!$I$11,CCDATA[[#This Row],[Date]]&lt;'Dashboard Requirement hints'!$I$11+7)</f>
        <v>0</v>
      </c>
    </row>
    <row r="1463" spans="1:11" x14ac:dyDescent="0.25">
      <c r="A1463" s="7" t="s">
        <v>317</v>
      </c>
      <c r="B1463" s="4">
        <v>42375.582000000002</v>
      </c>
      <c r="C1463" s="5" t="s">
        <v>1788</v>
      </c>
      <c r="D1463" s="2" t="s">
        <v>1782</v>
      </c>
      <c r="E1463" s="2" t="s">
        <v>1785</v>
      </c>
      <c r="F1463" s="2" t="s">
        <v>1785</v>
      </c>
      <c r="G1463" s="2" t="s">
        <v>1786</v>
      </c>
      <c r="H1463" s="6" t="s">
        <v>1786</v>
      </c>
      <c r="I1463" s="3" t="s">
        <v>1786</v>
      </c>
      <c r="J1463" s="11" t="e">
        <f>AND(CCDATA[[#This Row],[Date]]&gt;='Dashboard Requirement hints'!#REF!,CCDATA[[#This Row],[Date]]&lt;'Dashboard Requirement hints'!#REF!+7)</f>
        <v>#REF!</v>
      </c>
      <c r="K1463" s="1" t="b">
        <f>AND(CCDATA[[#This Row],[Date]]&gt;'Dashboard Requirement hints'!$I$11,CCDATA[[#This Row],[Date]]&lt;'Dashboard Requirement hints'!$I$11+7)</f>
        <v>0</v>
      </c>
    </row>
    <row r="1464" spans="1:11" x14ac:dyDescent="0.25">
      <c r="A1464" s="7" t="s">
        <v>314</v>
      </c>
      <c r="B1464" s="4">
        <v>42375.563000000002</v>
      </c>
      <c r="C1464" s="5" t="s">
        <v>1792</v>
      </c>
      <c r="D1464" s="2" t="s">
        <v>1782</v>
      </c>
      <c r="E1464" s="2" t="s">
        <v>1784</v>
      </c>
      <c r="F1464" s="2" t="s">
        <v>1784</v>
      </c>
      <c r="G1464" s="2">
        <v>70</v>
      </c>
      <c r="H1464" s="6">
        <v>3.6958403351328587E-3</v>
      </c>
      <c r="I1464" s="3">
        <v>3</v>
      </c>
      <c r="J1464" s="11" t="e">
        <f>AND(CCDATA[[#This Row],[Date]]&gt;='Dashboard Requirement hints'!#REF!,CCDATA[[#This Row],[Date]]&lt;'Dashboard Requirement hints'!#REF!+7)</f>
        <v>#REF!</v>
      </c>
      <c r="K1464" s="1" t="b">
        <f>AND(CCDATA[[#This Row],[Date]]&gt;'Dashboard Requirement hints'!$I$11,CCDATA[[#This Row],[Date]]&lt;'Dashboard Requirement hints'!$I$11+7)</f>
        <v>0</v>
      </c>
    </row>
    <row r="1465" spans="1:11" x14ac:dyDescent="0.25">
      <c r="A1465" s="7" t="s">
        <v>315</v>
      </c>
      <c r="B1465" s="4">
        <v>42375.563000000002</v>
      </c>
      <c r="C1465" s="5" t="s">
        <v>1794</v>
      </c>
      <c r="D1465" s="2" t="s">
        <v>1783</v>
      </c>
      <c r="E1465" s="2" t="s">
        <v>1785</v>
      </c>
      <c r="F1465" s="2" t="s">
        <v>1785</v>
      </c>
      <c r="G1465" s="2" t="s">
        <v>1786</v>
      </c>
      <c r="H1465" s="6" t="s">
        <v>1786</v>
      </c>
      <c r="I1465" s="3" t="s">
        <v>1786</v>
      </c>
      <c r="J1465" s="11" t="e">
        <f>AND(CCDATA[[#This Row],[Date]]&gt;='Dashboard Requirement hints'!#REF!,CCDATA[[#This Row],[Date]]&lt;'Dashboard Requirement hints'!#REF!+7)</f>
        <v>#REF!</v>
      </c>
      <c r="K1465" s="1" t="b">
        <f>AND(CCDATA[[#This Row],[Date]]&gt;'Dashboard Requirement hints'!$I$11,CCDATA[[#This Row],[Date]]&lt;'Dashboard Requirement hints'!$I$11+7)</f>
        <v>0</v>
      </c>
    </row>
    <row r="1466" spans="1:11" x14ac:dyDescent="0.25">
      <c r="A1466" s="7" t="s">
        <v>312</v>
      </c>
      <c r="B1466" s="4">
        <v>42375.504999999997</v>
      </c>
      <c r="C1466" s="5" t="s">
        <v>1789</v>
      </c>
      <c r="D1466" s="2" t="s">
        <v>1782</v>
      </c>
      <c r="E1466" s="2" t="s">
        <v>1784</v>
      </c>
      <c r="F1466" s="2" t="s">
        <v>1785</v>
      </c>
      <c r="G1466" s="2">
        <v>102</v>
      </c>
      <c r="H1466" s="6">
        <v>4.0830844893449013E-3</v>
      </c>
      <c r="I1466" s="3">
        <v>5</v>
      </c>
      <c r="J1466" s="11" t="e">
        <f>AND(CCDATA[[#This Row],[Date]]&gt;='Dashboard Requirement hints'!#REF!,CCDATA[[#This Row],[Date]]&lt;'Dashboard Requirement hints'!#REF!+7)</f>
        <v>#REF!</v>
      </c>
      <c r="K1466" s="1" t="b">
        <f>AND(CCDATA[[#This Row],[Date]]&gt;'Dashboard Requirement hints'!$I$11,CCDATA[[#This Row],[Date]]&lt;'Dashboard Requirement hints'!$I$11+7)</f>
        <v>0</v>
      </c>
    </row>
    <row r="1467" spans="1:11" x14ac:dyDescent="0.25">
      <c r="A1467" s="7" t="s">
        <v>313</v>
      </c>
      <c r="B1467" s="4">
        <v>42375.504999999997</v>
      </c>
      <c r="C1467" s="5" t="s">
        <v>1793</v>
      </c>
      <c r="D1467" s="2" t="s">
        <v>1783</v>
      </c>
      <c r="E1467" s="2" t="s">
        <v>1784</v>
      </c>
      <c r="F1467" s="2" t="s">
        <v>1784</v>
      </c>
      <c r="G1467" s="2">
        <v>120</v>
      </c>
      <c r="H1467" s="6">
        <v>6.0712032995466673E-4</v>
      </c>
      <c r="I1467" s="3">
        <v>5</v>
      </c>
      <c r="J1467" s="11" t="e">
        <f>AND(CCDATA[[#This Row],[Date]]&gt;='Dashboard Requirement hints'!#REF!,CCDATA[[#This Row],[Date]]&lt;'Dashboard Requirement hints'!#REF!+7)</f>
        <v>#REF!</v>
      </c>
      <c r="K1467" s="1" t="b">
        <f>AND(CCDATA[[#This Row],[Date]]&gt;'Dashboard Requirement hints'!$I$11,CCDATA[[#This Row],[Date]]&lt;'Dashboard Requirement hints'!$I$11+7)</f>
        <v>0</v>
      </c>
    </row>
    <row r="1468" spans="1:11" x14ac:dyDescent="0.25">
      <c r="A1468" s="7" t="s">
        <v>310</v>
      </c>
      <c r="B1468" s="4">
        <v>42375.504000000001</v>
      </c>
      <c r="C1468" s="5" t="s">
        <v>1787</v>
      </c>
      <c r="D1468" s="2" t="s">
        <v>1783</v>
      </c>
      <c r="E1468" s="2" t="s">
        <v>1784</v>
      </c>
      <c r="F1468" s="2" t="s">
        <v>1784</v>
      </c>
      <c r="G1468" s="2">
        <v>97</v>
      </c>
      <c r="H1468" s="6">
        <v>1.2428730881414386E-3</v>
      </c>
      <c r="I1468" s="3">
        <v>3</v>
      </c>
      <c r="J1468" s="11" t="e">
        <f>AND(CCDATA[[#This Row],[Date]]&gt;='Dashboard Requirement hints'!#REF!,CCDATA[[#This Row],[Date]]&lt;'Dashboard Requirement hints'!#REF!+7)</f>
        <v>#REF!</v>
      </c>
      <c r="K1468" s="1" t="b">
        <f>AND(CCDATA[[#This Row],[Date]]&gt;'Dashboard Requirement hints'!$I$11,CCDATA[[#This Row],[Date]]&lt;'Dashboard Requirement hints'!$I$11+7)</f>
        <v>0</v>
      </c>
    </row>
    <row r="1469" spans="1:11" x14ac:dyDescent="0.25">
      <c r="A1469" s="7" t="s">
        <v>311</v>
      </c>
      <c r="B1469" s="4">
        <v>42375.504000000001</v>
      </c>
      <c r="C1469" s="5" t="s">
        <v>1790</v>
      </c>
      <c r="D1469" s="2" t="s">
        <v>1783</v>
      </c>
      <c r="E1469" s="2" t="s">
        <v>1784</v>
      </c>
      <c r="F1469" s="2" t="s">
        <v>1785</v>
      </c>
      <c r="G1469" s="2">
        <v>82</v>
      </c>
      <c r="H1469" s="6">
        <v>3.9382601616803703E-3</v>
      </c>
      <c r="I1469" s="3">
        <v>3</v>
      </c>
      <c r="J1469" s="11" t="e">
        <f>AND(CCDATA[[#This Row],[Date]]&gt;='Dashboard Requirement hints'!#REF!,CCDATA[[#This Row],[Date]]&lt;'Dashboard Requirement hints'!#REF!+7)</f>
        <v>#REF!</v>
      </c>
      <c r="K1469" s="1" t="b">
        <f>AND(CCDATA[[#This Row],[Date]]&gt;'Dashboard Requirement hints'!$I$11,CCDATA[[#This Row],[Date]]&lt;'Dashboard Requirement hints'!$I$11+7)</f>
        <v>0</v>
      </c>
    </row>
    <row r="1470" spans="1:11" x14ac:dyDescent="0.25">
      <c r="A1470" s="7" t="s">
        <v>308</v>
      </c>
      <c r="B1470" s="4">
        <v>42375.49</v>
      </c>
      <c r="C1470" s="5" t="s">
        <v>1791</v>
      </c>
      <c r="D1470" s="2" t="s">
        <v>1779</v>
      </c>
      <c r="E1470" s="2" t="s">
        <v>1784</v>
      </c>
      <c r="F1470" s="2" t="s">
        <v>1784</v>
      </c>
      <c r="G1470" s="2">
        <v>26</v>
      </c>
      <c r="H1470" s="6">
        <v>2.1804310513624126E-3</v>
      </c>
      <c r="I1470" s="3">
        <v>3</v>
      </c>
      <c r="J1470" s="11" t="e">
        <f>AND(CCDATA[[#This Row],[Date]]&gt;='Dashboard Requirement hints'!#REF!,CCDATA[[#This Row],[Date]]&lt;'Dashboard Requirement hints'!#REF!+7)</f>
        <v>#REF!</v>
      </c>
      <c r="K1470" s="1" t="b">
        <f>AND(CCDATA[[#This Row],[Date]]&gt;'Dashboard Requirement hints'!$I$11,CCDATA[[#This Row],[Date]]&lt;'Dashboard Requirement hints'!$I$11+7)</f>
        <v>0</v>
      </c>
    </row>
    <row r="1471" spans="1:11" x14ac:dyDescent="0.25">
      <c r="A1471" s="7" t="s">
        <v>309</v>
      </c>
      <c r="B1471" s="4">
        <v>42375.49</v>
      </c>
      <c r="C1471" s="5" t="s">
        <v>1792</v>
      </c>
      <c r="D1471" s="2" t="s">
        <v>1780</v>
      </c>
      <c r="E1471" s="2" t="s">
        <v>1785</v>
      </c>
      <c r="F1471" s="2" t="s">
        <v>1785</v>
      </c>
      <c r="G1471" s="2" t="s">
        <v>1786</v>
      </c>
      <c r="H1471" s="6" t="s">
        <v>1786</v>
      </c>
      <c r="I1471" s="3" t="s">
        <v>1786</v>
      </c>
      <c r="J1471" s="11" t="e">
        <f>AND(CCDATA[[#This Row],[Date]]&gt;='Dashboard Requirement hints'!#REF!,CCDATA[[#This Row],[Date]]&lt;'Dashboard Requirement hints'!#REF!+7)</f>
        <v>#REF!</v>
      </c>
      <c r="K1471" s="1" t="b">
        <f>AND(CCDATA[[#This Row],[Date]]&gt;'Dashboard Requirement hints'!$I$11,CCDATA[[#This Row],[Date]]&lt;'Dashboard Requirement hints'!$I$11+7)</f>
        <v>0</v>
      </c>
    </row>
    <row r="1472" spans="1:11" x14ac:dyDescent="0.25">
      <c r="A1472" s="7" t="s">
        <v>306</v>
      </c>
      <c r="B1472" s="4">
        <v>42375.485000000001</v>
      </c>
      <c r="C1472" s="5" t="s">
        <v>1790</v>
      </c>
      <c r="D1472" s="2" t="s">
        <v>1779</v>
      </c>
      <c r="E1472" s="2" t="s">
        <v>1785</v>
      </c>
      <c r="F1472" s="2" t="s">
        <v>1785</v>
      </c>
      <c r="G1472" s="2" t="s">
        <v>1786</v>
      </c>
      <c r="H1472" s="6" t="s">
        <v>1786</v>
      </c>
      <c r="I1472" s="3" t="s">
        <v>1786</v>
      </c>
      <c r="J1472" s="11" t="e">
        <f>AND(CCDATA[[#This Row],[Date]]&gt;='Dashboard Requirement hints'!#REF!,CCDATA[[#This Row],[Date]]&lt;'Dashboard Requirement hints'!#REF!+7)</f>
        <v>#REF!</v>
      </c>
      <c r="K1472" s="1" t="b">
        <f>AND(CCDATA[[#This Row],[Date]]&gt;'Dashboard Requirement hints'!$I$11,CCDATA[[#This Row],[Date]]&lt;'Dashboard Requirement hints'!$I$11+7)</f>
        <v>0</v>
      </c>
    </row>
    <row r="1473" spans="1:11" x14ac:dyDescent="0.25">
      <c r="A1473" s="7" t="s">
        <v>307</v>
      </c>
      <c r="B1473" s="4">
        <v>42375.485000000001</v>
      </c>
      <c r="C1473" s="5" t="s">
        <v>1787</v>
      </c>
      <c r="D1473" s="2" t="s">
        <v>1781</v>
      </c>
      <c r="E1473" s="2" t="s">
        <v>1784</v>
      </c>
      <c r="F1473" s="2" t="s">
        <v>1784</v>
      </c>
      <c r="G1473" s="2">
        <v>110</v>
      </c>
      <c r="H1473" s="6">
        <v>2.7128452890747188E-3</v>
      </c>
      <c r="I1473" s="3">
        <v>2</v>
      </c>
      <c r="J1473" s="11" t="e">
        <f>AND(CCDATA[[#This Row],[Date]]&gt;='Dashboard Requirement hints'!#REF!,CCDATA[[#This Row],[Date]]&lt;'Dashboard Requirement hints'!#REF!+7)</f>
        <v>#REF!</v>
      </c>
      <c r="K1473" s="1" t="b">
        <f>AND(CCDATA[[#This Row],[Date]]&gt;'Dashboard Requirement hints'!$I$11,CCDATA[[#This Row],[Date]]&lt;'Dashboard Requirement hints'!$I$11+7)</f>
        <v>0</v>
      </c>
    </row>
    <row r="1474" spans="1:11" x14ac:dyDescent="0.25">
      <c r="A1474" s="7" t="s">
        <v>304</v>
      </c>
      <c r="B1474" s="4">
        <v>42375.478999999999</v>
      </c>
      <c r="C1474" s="5" t="s">
        <v>1788</v>
      </c>
      <c r="D1474" s="2" t="s">
        <v>1780</v>
      </c>
      <c r="E1474" s="2" t="s">
        <v>1784</v>
      </c>
      <c r="F1474" s="2" t="s">
        <v>1784</v>
      </c>
      <c r="G1474" s="2">
        <v>74</v>
      </c>
      <c r="H1474" s="6">
        <v>1.0584087081309996E-3</v>
      </c>
      <c r="I1474" s="3">
        <v>5</v>
      </c>
      <c r="J1474" s="11" t="e">
        <f>AND(CCDATA[[#This Row],[Date]]&gt;='Dashboard Requirement hints'!#REF!,CCDATA[[#This Row],[Date]]&lt;'Dashboard Requirement hints'!#REF!+7)</f>
        <v>#REF!</v>
      </c>
      <c r="K1474" s="1" t="b">
        <f>AND(CCDATA[[#This Row],[Date]]&gt;'Dashboard Requirement hints'!$I$11,CCDATA[[#This Row],[Date]]&lt;'Dashboard Requirement hints'!$I$11+7)</f>
        <v>0</v>
      </c>
    </row>
    <row r="1475" spans="1:11" x14ac:dyDescent="0.25">
      <c r="A1475" s="7" t="s">
        <v>305</v>
      </c>
      <c r="B1475" s="4">
        <v>42375.478999999999</v>
      </c>
      <c r="C1475" s="5" t="s">
        <v>1794</v>
      </c>
      <c r="D1475" s="2" t="s">
        <v>1779</v>
      </c>
      <c r="E1475" s="2" t="s">
        <v>1784</v>
      </c>
      <c r="F1475" s="2" t="s">
        <v>1784</v>
      </c>
      <c r="G1475" s="2">
        <v>80</v>
      </c>
      <c r="H1475" s="6">
        <v>3.0909928120942316E-3</v>
      </c>
      <c r="I1475" s="3">
        <v>4</v>
      </c>
      <c r="J1475" s="11" t="e">
        <f>AND(CCDATA[[#This Row],[Date]]&gt;='Dashboard Requirement hints'!#REF!,CCDATA[[#This Row],[Date]]&lt;'Dashboard Requirement hints'!#REF!+7)</f>
        <v>#REF!</v>
      </c>
      <c r="K1475" s="1" t="b">
        <f>AND(CCDATA[[#This Row],[Date]]&gt;'Dashboard Requirement hints'!$I$11,CCDATA[[#This Row],[Date]]&lt;'Dashboard Requirement hints'!$I$11+7)</f>
        <v>0</v>
      </c>
    </row>
    <row r="1476" spans="1:11" x14ac:dyDescent="0.25">
      <c r="A1476" s="7" t="s">
        <v>302</v>
      </c>
      <c r="B1476" s="4">
        <v>42375.466999999997</v>
      </c>
      <c r="C1476" s="5" t="s">
        <v>1790</v>
      </c>
      <c r="D1476" s="2" t="s">
        <v>1779</v>
      </c>
      <c r="E1476" s="2" t="s">
        <v>1784</v>
      </c>
      <c r="F1476" s="2" t="s">
        <v>1784</v>
      </c>
      <c r="G1476" s="2">
        <v>110</v>
      </c>
      <c r="H1476" s="6">
        <v>2.5856477338859112E-3</v>
      </c>
      <c r="I1476" s="3">
        <v>3</v>
      </c>
      <c r="J1476" s="11" t="e">
        <f>AND(CCDATA[[#This Row],[Date]]&gt;='Dashboard Requirement hints'!#REF!,CCDATA[[#This Row],[Date]]&lt;'Dashboard Requirement hints'!#REF!+7)</f>
        <v>#REF!</v>
      </c>
      <c r="K1476" s="1" t="b">
        <f>AND(CCDATA[[#This Row],[Date]]&gt;'Dashboard Requirement hints'!$I$11,CCDATA[[#This Row],[Date]]&lt;'Dashboard Requirement hints'!$I$11+7)</f>
        <v>0</v>
      </c>
    </row>
    <row r="1477" spans="1:11" x14ac:dyDescent="0.25">
      <c r="A1477" s="7" t="s">
        <v>303</v>
      </c>
      <c r="B1477" s="4">
        <v>42375.466999999997</v>
      </c>
      <c r="C1477" s="5" t="s">
        <v>1789</v>
      </c>
      <c r="D1477" s="2" t="s">
        <v>1782</v>
      </c>
      <c r="E1477" s="2" t="s">
        <v>1785</v>
      </c>
      <c r="F1477" s="2" t="s">
        <v>1785</v>
      </c>
      <c r="G1477" s="2" t="s">
        <v>1786</v>
      </c>
      <c r="H1477" s="6" t="s">
        <v>1786</v>
      </c>
      <c r="I1477" s="3" t="s">
        <v>1786</v>
      </c>
      <c r="J1477" s="11" t="e">
        <f>AND(CCDATA[[#This Row],[Date]]&gt;='Dashboard Requirement hints'!#REF!,CCDATA[[#This Row],[Date]]&lt;'Dashboard Requirement hints'!#REF!+7)</f>
        <v>#REF!</v>
      </c>
      <c r="K1477" s="1" t="b">
        <f>AND(CCDATA[[#This Row],[Date]]&gt;'Dashboard Requirement hints'!$I$11,CCDATA[[#This Row],[Date]]&lt;'Dashboard Requirement hints'!$I$11+7)</f>
        <v>0</v>
      </c>
    </row>
    <row r="1478" spans="1:11" x14ac:dyDescent="0.25">
      <c r="A1478" s="7" t="s">
        <v>300</v>
      </c>
      <c r="B1478" s="4">
        <v>42375.446000000004</v>
      </c>
      <c r="C1478" s="5" t="s">
        <v>1791</v>
      </c>
      <c r="D1478" s="2" t="s">
        <v>1782</v>
      </c>
      <c r="E1478" s="2" t="s">
        <v>1784</v>
      </c>
      <c r="F1478" s="2" t="s">
        <v>1784</v>
      </c>
      <c r="G1478" s="2">
        <v>74</v>
      </c>
      <c r="H1478" s="6">
        <v>2.3431203004963038E-3</v>
      </c>
      <c r="I1478" s="3">
        <v>4</v>
      </c>
      <c r="J1478" s="11" t="e">
        <f>AND(CCDATA[[#This Row],[Date]]&gt;='Dashboard Requirement hints'!#REF!,CCDATA[[#This Row],[Date]]&lt;'Dashboard Requirement hints'!#REF!+7)</f>
        <v>#REF!</v>
      </c>
      <c r="K1478" s="1" t="b">
        <f>AND(CCDATA[[#This Row],[Date]]&gt;'Dashboard Requirement hints'!$I$11,CCDATA[[#This Row],[Date]]&lt;'Dashboard Requirement hints'!$I$11+7)</f>
        <v>0</v>
      </c>
    </row>
    <row r="1479" spans="1:11" x14ac:dyDescent="0.25">
      <c r="A1479" s="7" t="s">
        <v>301</v>
      </c>
      <c r="B1479" s="4">
        <v>42375.446000000004</v>
      </c>
      <c r="C1479" s="5" t="s">
        <v>1791</v>
      </c>
      <c r="D1479" s="2" t="s">
        <v>1783</v>
      </c>
      <c r="E1479" s="2" t="s">
        <v>1784</v>
      </c>
      <c r="F1479" s="2" t="s">
        <v>1784</v>
      </c>
      <c r="G1479" s="2">
        <v>125</v>
      </c>
      <c r="H1479" s="6">
        <v>3.3232836225361288E-3</v>
      </c>
      <c r="I1479" s="3">
        <v>4</v>
      </c>
      <c r="J1479" s="11" t="e">
        <f>AND(CCDATA[[#This Row],[Date]]&gt;='Dashboard Requirement hints'!#REF!,CCDATA[[#This Row],[Date]]&lt;'Dashboard Requirement hints'!#REF!+7)</f>
        <v>#REF!</v>
      </c>
      <c r="K1479" s="1" t="b">
        <f>AND(CCDATA[[#This Row],[Date]]&gt;'Dashboard Requirement hints'!$I$11,CCDATA[[#This Row],[Date]]&lt;'Dashboard Requirement hints'!$I$11+7)</f>
        <v>0</v>
      </c>
    </row>
    <row r="1480" spans="1:11" x14ac:dyDescent="0.25">
      <c r="A1480" s="7" t="s">
        <v>298</v>
      </c>
      <c r="B1480" s="4">
        <v>42375.438999999998</v>
      </c>
      <c r="C1480" s="5" t="s">
        <v>1791</v>
      </c>
      <c r="D1480" s="2" t="s">
        <v>1781</v>
      </c>
      <c r="E1480" s="2" t="s">
        <v>1784</v>
      </c>
      <c r="F1480" s="2" t="s">
        <v>1784</v>
      </c>
      <c r="G1480" s="2">
        <v>71</v>
      </c>
      <c r="H1480" s="6">
        <v>1.8364514561719769E-3</v>
      </c>
      <c r="I1480" s="3">
        <v>4</v>
      </c>
      <c r="J1480" s="11" t="e">
        <f>AND(CCDATA[[#This Row],[Date]]&gt;='Dashboard Requirement hints'!#REF!,CCDATA[[#This Row],[Date]]&lt;'Dashboard Requirement hints'!#REF!+7)</f>
        <v>#REF!</v>
      </c>
      <c r="K1480" s="1" t="b">
        <f>AND(CCDATA[[#This Row],[Date]]&gt;'Dashboard Requirement hints'!$I$11,CCDATA[[#This Row],[Date]]&lt;'Dashboard Requirement hints'!$I$11+7)</f>
        <v>0</v>
      </c>
    </row>
    <row r="1481" spans="1:11" x14ac:dyDescent="0.25">
      <c r="A1481" s="7" t="s">
        <v>299</v>
      </c>
      <c r="B1481" s="4">
        <v>42375.438999999998</v>
      </c>
      <c r="C1481" s="5" t="s">
        <v>1793</v>
      </c>
      <c r="D1481" s="2" t="s">
        <v>1780</v>
      </c>
      <c r="E1481" s="2" t="s">
        <v>1784</v>
      </c>
      <c r="F1481" s="2" t="s">
        <v>1784</v>
      </c>
      <c r="G1481" s="2">
        <v>54</v>
      </c>
      <c r="H1481" s="6">
        <v>3.4341787138805857E-3</v>
      </c>
      <c r="I1481" s="3">
        <v>4</v>
      </c>
      <c r="J1481" s="11" t="e">
        <f>AND(CCDATA[[#This Row],[Date]]&gt;='Dashboard Requirement hints'!#REF!,CCDATA[[#This Row],[Date]]&lt;'Dashboard Requirement hints'!#REF!+7)</f>
        <v>#REF!</v>
      </c>
      <c r="K1481" s="1" t="b">
        <f>AND(CCDATA[[#This Row],[Date]]&gt;'Dashboard Requirement hints'!$I$11,CCDATA[[#This Row],[Date]]&lt;'Dashboard Requirement hints'!$I$11+7)</f>
        <v>0</v>
      </c>
    </row>
    <row r="1482" spans="1:11" x14ac:dyDescent="0.25">
      <c r="A1482" s="7" t="s">
        <v>296</v>
      </c>
      <c r="B1482" s="4">
        <v>42375.421999999999</v>
      </c>
      <c r="C1482" s="5" t="s">
        <v>1787</v>
      </c>
      <c r="D1482" s="2" t="s">
        <v>1779</v>
      </c>
      <c r="E1482" s="2" t="s">
        <v>1785</v>
      </c>
      <c r="F1482" s="2" t="s">
        <v>1785</v>
      </c>
      <c r="G1482" s="2" t="s">
        <v>1786</v>
      </c>
      <c r="H1482" s="6" t="s">
        <v>1786</v>
      </c>
      <c r="I1482" s="3" t="s">
        <v>1786</v>
      </c>
      <c r="J1482" s="11" t="e">
        <f>AND(CCDATA[[#This Row],[Date]]&gt;='Dashboard Requirement hints'!#REF!,CCDATA[[#This Row],[Date]]&lt;'Dashboard Requirement hints'!#REF!+7)</f>
        <v>#REF!</v>
      </c>
      <c r="K1482" s="1" t="b">
        <f>AND(CCDATA[[#This Row],[Date]]&gt;'Dashboard Requirement hints'!$I$11,CCDATA[[#This Row],[Date]]&lt;'Dashboard Requirement hints'!$I$11+7)</f>
        <v>0</v>
      </c>
    </row>
    <row r="1483" spans="1:11" x14ac:dyDescent="0.25">
      <c r="A1483" s="7" t="s">
        <v>297</v>
      </c>
      <c r="B1483" s="4">
        <v>42375.421999999999</v>
      </c>
      <c r="C1483" s="5" t="s">
        <v>1793</v>
      </c>
      <c r="D1483" s="2" t="s">
        <v>1781</v>
      </c>
      <c r="E1483" s="2" t="s">
        <v>1784</v>
      </c>
      <c r="F1483" s="2" t="s">
        <v>1784</v>
      </c>
      <c r="G1483" s="2">
        <v>122</v>
      </c>
      <c r="H1483" s="6">
        <v>4.0782411016429057E-3</v>
      </c>
      <c r="I1483" s="3">
        <v>1</v>
      </c>
      <c r="J1483" s="11" t="e">
        <f>AND(CCDATA[[#This Row],[Date]]&gt;='Dashboard Requirement hints'!#REF!,CCDATA[[#This Row],[Date]]&lt;'Dashboard Requirement hints'!#REF!+7)</f>
        <v>#REF!</v>
      </c>
      <c r="K1483" s="1" t="b">
        <f>AND(CCDATA[[#This Row],[Date]]&gt;'Dashboard Requirement hints'!$I$11,CCDATA[[#This Row],[Date]]&lt;'Dashboard Requirement hints'!$I$11+7)</f>
        <v>0</v>
      </c>
    </row>
    <row r="1484" spans="1:11" x14ac:dyDescent="0.25">
      <c r="A1484" s="7" t="s">
        <v>294</v>
      </c>
      <c r="B1484" s="4">
        <v>42375.421000000002</v>
      </c>
      <c r="C1484" s="5" t="s">
        <v>1791</v>
      </c>
      <c r="D1484" s="2" t="s">
        <v>1780</v>
      </c>
      <c r="E1484" s="2" t="s">
        <v>1784</v>
      </c>
      <c r="F1484" s="2" t="s">
        <v>1784</v>
      </c>
      <c r="G1484" s="2">
        <v>55</v>
      </c>
      <c r="H1484" s="6">
        <v>4.1210297212373997E-3</v>
      </c>
      <c r="I1484" s="3">
        <v>4</v>
      </c>
      <c r="J1484" s="11" t="e">
        <f>AND(CCDATA[[#This Row],[Date]]&gt;='Dashboard Requirement hints'!#REF!,CCDATA[[#This Row],[Date]]&lt;'Dashboard Requirement hints'!#REF!+7)</f>
        <v>#REF!</v>
      </c>
      <c r="K1484" s="1" t="b">
        <f>AND(CCDATA[[#This Row],[Date]]&gt;'Dashboard Requirement hints'!$I$11,CCDATA[[#This Row],[Date]]&lt;'Dashboard Requirement hints'!$I$11+7)</f>
        <v>0</v>
      </c>
    </row>
    <row r="1485" spans="1:11" x14ac:dyDescent="0.25">
      <c r="A1485" s="7" t="s">
        <v>295</v>
      </c>
      <c r="B1485" s="4">
        <v>42375.421000000002</v>
      </c>
      <c r="C1485" s="5" t="s">
        <v>1791</v>
      </c>
      <c r="D1485" s="2" t="s">
        <v>1781</v>
      </c>
      <c r="E1485" s="2" t="s">
        <v>1784</v>
      </c>
      <c r="F1485" s="2" t="s">
        <v>1784</v>
      </c>
      <c r="G1485" s="2">
        <v>63</v>
      </c>
      <c r="H1485" s="6">
        <v>1.6096535229051696E-3</v>
      </c>
      <c r="I1485" s="3">
        <v>3</v>
      </c>
      <c r="J1485" s="11" t="e">
        <f>AND(CCDATA[[#This Row],[Date]]&gt;='Dashboard Requirement hints'!#REF!,CCDATA[[#This Row],[Date]]&lt;'Dashboard Requirement hints'!#REF!+7)</f>
        <v>#REF!</v>
      </c>
      <c r="K1485" s="1" t="b">
        <f>AND(CCDATA[[#This Row],[Date]]&gt;'Dashboard Requirement hints'!$I$11,CCDATA[[#This Row],[Date]]&lt;'Dashboard Requirement hints'!$I$11+7)</f>
        <v>0</v>
      </c>
    </row>
    <row r="1486" spans="1:11" x14ac:dyDescent="0.25">
      <c r="A1486" s="7" t="s">
        <v>292</v>
      </c>
      <c r="B1486" s="4">
        <v>42375.381000000001</v>
      </c>
      <c r="C1486" s="5" t="s">
        <v>1792</v>
      </c>
      <c r="D1486" s="2" t="s">
        <v>1780</v>
      </c>
      <c r="E1486" s="2" t="s">
        <v>1785</v>
      </c>
      <c r="F1486" s="2" t="s">
        <v>1785</v>
      </c>
      <c r="G1486" s="2" t="s">
        <v>1786</v>
      </c>
      <c r="H1486" s="6" t="s">
        <v>1786</v>
      </c>
      <c r="I1486" s="3" t="s">
        <v>1786</v>
      </c>
      <c r="J1486" s="11" t="e">
        <f>AND(CCDATA[[#This Row],[Date]]&gt;='Dashboard Requirement hints'!#REF!,CCDATA[[#This Row],[Date]]&lt;'Dashboard Requirement hints'!#REF!+7)</f>
        <v>#REF!</v>
      </c>
      <c r="K1486" s="1" t="b">
        <f>AND(CCDATA[[#This Row],[Date]]&gt;'Dashboard Requirement hints'!$I$11,CCDATA[[#This Row],[Date]]&lt;'Dashboard Requirement hints'!$I$11+7)</f>
        <v>0</v>
      </c>
    </row>
    <row r="1487" spans="1:11" x14ac:dyDescent="0.25">
      <c r="A1487" s="7" t="s">
        <v>293</v>
      </c>
      <c r="B1487" s="4">
        <v>42375.381000000001</v>
      </c>
      <c r="C1487" s="5" t="s">
        <v>1791</v>
      </c>
      <c r="D1487" s="2" t="s">
        <v>1779</v>
      </c>
      <c r="E1487" s="2" t="s">
        <v>1784</v>
      </c>
      <c r="F1487" s="2" t="s">
        <v>1784</v>
      </c>
      <c r="G1487" s="2">
        <v>43</v>
      </c>
      <c r="H1487" s="6">
        <v>1.4916992714967563E-3</v>
      </c>
      <c r="I1487" s="3">
        <v>5</v>
      </c>
      <c r="J1487" s="11" t="e">
        <f>AND(CCDATA[[#This Row],[Date]]&gt;='Dashboard Requirement hints'!#REF!,CCDATA[[#This Row],[Date]]&lt;'Dashboard Requirement hints'!#REF!+7)</f>
        <v>#REF!</v>
      </c>
      <c r="K1487" s="1" t="b">
        <f>AND(CCDATA[[#This Row],[Date]]&gt;'Dashboard Requirement hints'!$I$11,CCDATA[[#This Row],[Date]]&lt;'Dashboard Requirement hints'!$I$11+7)</f>
        <v>0</v>
      </c>
    </row>
    <row r="1488" spans="1:11" x14ac:dyDescent="0.25">
      <c r="A1488" s="7" t="s">
        <v>290</v>
      </c>
      <c r="B1488" s="4">
        <v>42374.748</v>
      </c>
      <c r="C1488" s="5" t="s">
        <v>1788</v>
      </c>
      <c r="D1488" s="2" t="s">
        <v>1780</v>
      </c>
      <c r="E1488" s="2" t="s">
        <v>1784</v>
      </c>
      <c r="F1488" s="2" t="s">
        <v>1784</v>
      </c>
      <c r="G1488" s="2">
        <v>31</v>
      </c>
      <c r="H1488" s="6">
        <v>1.6780169462341792E-3</v>
      </c>
      <c r="I1488" s="3">
        <v>4</v>
      </c>
      <c r="J1488" s="11" t="e">
        <f>AND(CCDATA[[#This Row],[Date]]&gt;='Dashboard Requirement hints'!#REF!,CCDATA[[#This Row],[Date]]&lt;'Dashboard Requirement hints'!#REF!+7)</f>
        <v>#REF!</v>
      </c>
      <c r="K1488" s="1" t="b">
        <f>AND(CCDATA[[#This Row],[Date]]&gt;'Dashboard Requirement hints'!$I$11,CCDATA[[#This Row],[Date]]&lt;'Dashboard Requirement hints'!$I$11+7)</f>
        <v>0</v>
      </c>
    </row>
    <row r="1489" spans="1:11" x14ac:dyDescent="0.25">
      <c r="A1489" s="7" t="s">
        <v>291</v>
      </c>
      <c r="B1489" s="4">
        <v>42374.748</v>
      </c>
      <c r="C1489" s="5" t="s">
        <v>1794</v>
      </c>
      <c r="D1489" s="2" t="s">
        <v>1782</v>
      </c>
      <c r="E1489" s="2" t="s">
        <v>1784</v>
      </c>
      <c r="F1489" s="2" t="s">
        <v>1784</v>
      </c>
      <c r="G1489" s="2">
        <v>45</v>
      </c>
      <c r="H1489" s="6">
        <v>3.6174388404248549E-3</v>
      </c>
      <c r="I1489" s="3">
        <v>2</v>
      </c>
      <c r="J1489" s="11" t="e">
        <f>AND(CCDATA[[#This Row],[Date]]&gt;='Dashboard Requirement hints'!#REF!,CCDATA[[#This Row],[Date]]&lt;'Dashboard Requirement hints'!#REF!+7)</f>
        <v>#REF!</v>
      </c>
      <c r="K1489" s="1" t="b">
        <f>AND(CCDATA[[#This Row],[Date]]&gt;'Dashboard Requirement hints'!$I$11,CCDATA[[#This Row],[Date]]&lt;'Dashboard Requirement hints'!$I$11+7)</f>
        <v>0</v>
      </c>
    </row>
    <row r="1490" spans="1:11" x14ac:dyDescent="0.25">
      <c r="A1490" s="7" t="s">
        <v>288</v>
      </c>
      <c r="B1490" s="4">
        <v>42374.739000000001</v>
      </c>
      <c r="C1490" s="5" t="s">
        <v>1788</v>
      </c>
      <c r="D1490" s="2" t="s">
        <v>1782</v>
      </c>
      <c r="E1490" s="2" t="s">
        <v>1784</v>
      </c>
      <c r="F1490" s="2" t="s">
        <v>1784</v>
      </c>
      <c r="G1490" s="2">
        <v>55</v>
      </c>
      <c r="H1490" s="6">
        <v>2.1306548122468748E-3</v>
      </c>
      <c r="I1490" s="3">
        <v>2</v>
      </c>
      <c r="J1490" s="11" t="e">
        <f>AND(CCDATA[[#This Row],[Date]]&gt;='Dashboard Requirement hints'!#REF!,CCDATA[[#This Row],[Date]]&lt;'Dashboard Requirement hints'!#REF!+7)</f>
        <v>#REF!</v>
      </c>
      <c r="K1490" s="1" t="b">
        <f>AND(CCDATA[[#This Row],[Date]]&gt;'Dashboard Requirement hints'!$I$11,CCDATA[[#This Row],[Date]]&lt;'Dashboard Requirement hints'!$I$11+7)</f>
        <v>0</v>
      </c>
    </row>
    <row r="1491" spans="1:11" x14ac:dyDescent="0.25">
      <c r="A1491" s="7" t="s">
        <v>289</v>
      </c>
      <c r="B1491" s="4">
        <v>42374.739000000001</v>
      </c>
      <c r="C1491" s="5" t="s">
        <v>1788</v>
      </c>
      <c r="D1491" s="2" t="s">
        <v>1780</v>
      </c>
      <c r="E1491" s="2" t="s">
        <v>1785</v>
      </c>
      <c r="F1491" s="2" t="s">
        <v>1785</v>
      </c>
      <c r="G1491" s="2" t="s">
        <v>1786</v>
      </c>
      <c r="H1491" s="6" t="s">
        <v>1786</v>
      </c>
      <c r="I1491" s="3" t="s">
        <v>1786</v>
      </c>
      <c r="J1491" s="11" t="e">
        <f>AND(CCDATA[[#This Row],[Date]]&gt;='Dashboard Requirement hints'!#REF!,CCDATA[[#This Row],[Date]]&lt;'Dashboard Requirement hints'!#REF!+7)</f>
        <v>#REF!</v>
      </c>
      <c r="K1491" s="1" t="b">
        <f>AND(CCDATA[[#This Row],[Date]]&gt;'Dashboard Requirement hints'!$I$11,CCDATA[[#This Row],[Date]]&lt;'Dashboard Requirement hints'!$I$11+7)</f>
        <v>0</v>
      </c>
    </row>
    <row r="1492" spans="1:11" x14ac:dyDescent="0.25">
      <c r="A1492" s="7" t="s">
        <v>286</v>
      </c>
      <c r="B1492" s="4">
        <v>42374.735000000001</v>
      </c>
      <c r="C1492" s="5" t="s">
        <v>1794</v>
      </c>
      <c r="D1492" s="2" t="s">
        <v>1780</v>
      </c>
      <c r="E1492" s="2" t="s">
        <v>1784</v>
      </c>
      <c r="F1492" s="2" t="s">
        <v>1784</v>
      </c>
      <c r="G1492" s="2">
        <v>81</v>
      </c>
      <c r="H1492" s="6">
        <v>1.2884281415967648E-3</v>
      </c>
      <c r="I1492" s="3">
        <v>3</v>
      </c>
      <c r="J1492" s="11" t="e">
        <f>AND(CCDATA[[#This Row],[Date]]&gt;='Dashboard Requirement hints'!#REF!,CCDATA[[#This Row],[Date]]&lt;'Dashboard Requirement hints'!#REF!+7)</f>
        <v>#REF!</v>
      </c>
      <c r="K1492" s="1" t="b">
        <f>AND(CCDATA[[#This Row],[Date]]&gt;'Dashboard Requirement hints'!$I$11,CCDATA[[#This Row],[Date]]&lt;'Dashboard Requirement hints'!$I$11+7)</f>
        <v>0</v>
      </c>
    </row>
    <row r="1493" spans="1:11" x14ac:dyDescent="0.25">
      <c r="A1493" s="7" t="s">
        <v>287</v>
      </c>
      <c r="B1493" s="4">
        <v>42374.735000000001</v>
      </c>
      <c r="C1493" s="5" t="s">
        <v>1787</v>
      </c>
      <c r="D1493" s="2" t="s">
        <v>1782</v>
      </c>
      <c r="E1493" s="2" t="s">
        <v>1784</v>
      </c>
      <c r="F1493" s="2" t="s">
        <v>1784</v>
      </c>
      <c r="G1493" s="2">
        <v>65</v>
      </c>
      <c r="H1493" s="6">
        <v>4.7031091926163504E-3</v>
      </c>
      <c r="I1493" s="3">
        <v>1</v>
      </c>
      <c r="J1493" s="11" t="e">
        <f>AND(CCDATA[[#This Row],[Date]]&gt;='Dashboard Requirement hints'!#REF!,CCDATA[[#This Row],[Date]]&lt;'Dashboard Requirement hints'!#REF!+7)</f>
        <v>#REF!</v>
      </c>
      <c r="K1493" s="1" t="b">
        <f>AND(CCDATA[[#This Row],[Date]]&gt;'Dashboard Requirement hints'!$I$11,CCDATA[[#This Row],[Date]]&lt;'Dashboard Requirement hints'!$I$11+7)</f>
        <v>0</v>
      </c>
    </row>
    <row r="1494" spans="1:11" x14ac:dyDescent="0.25">
      <c r="A1494" s="7" t="s">
        <v>284</v>
      </c>
      <c r="B1494" s="4">
        <v>42374.728999999999</v>
      </c>
      <c r="C1494" s="5" t="s">
        <v>1787</v>
      </c>
      <c r="D1494" s="2" t="s">
        <v>1780</v>
      </c>
      <c r="E1494" s="2" t="s">
        <v>1785</v>
      </c>
      <c r="F1494" s="2" t="s">
        <v>1785</v>
      </c>
      <c r="G1494" s="2" t="s">
        <v>1786</v>
      </c>
      <c r="H1494" s="6" t="s">
        <v>1786</v>
      </c>
      <c r="I1494" s="3" t="s">
        <v>1786</v>
      </c>
      <c r="J1494" s="11" t="e">
        <f>AND(CCDATA[[#This Row],[Date]]&gt;='Dashboard Requirement hints'!#REF!,CCDATA[[#This Row],[Date]]&lt;'Dashboard Requirement hints'!#REF!+7)</f>
        <v>#REF!</v>
      </c>
      <c r="K1494" s="1" t="b">
        <f>AND(CCDATA[[#This Row],[Date]]&gt;'Dashboard Requirement hints'!$I$11,CCDATA[[#This Row],[Date]]&lt;'Dashboard Requirement hints'!$I$11+7)</f>
        <v>0</v>
      </c>
    </row>
    <row r="1495" spans="1:11" x14ac:dyDescent="0.25">
      <c r="A1495" s="7" t="s">
        <v>285</v>
      </c>
      <c r="B1495" s="4">
        <v>42374.728999999999</v>
      </c>
      <c r="C1495" s="5" t="s">
        <v>1790</v>
      </c>
      <c r="D1495" s="2" t="s">
        <v>1781</v>
      </c>
      <c r="E1495" s="2" t="s">
        <v>1784</v>
      </c>
      <c r="F1495" s="2" t="s">
        <v>1784</v>
      </c>
      <c r="G1495" s="2">
        <v>16</v>
      </c>
      <c r="H1495" s="6">
        <v>2.4622654542950642E-3</v>
      </c>
      <c r="I1495" s="3">
        <v>4</v>
      </c>
      <c r="J1495" s="11" t="e">
        <f>AND(CCDATA[[#This Row],[Date]]&gt;='Dashboard Requirement hints'!#REF!,CCDATA[[#This Row],[Date]]&lt;'Dashboard Requirement hints'!#REF!+7)</f>
        <v>#REF!</v>
      </c>
      <c r="K1495" s="1" t="b">
        <f>AND(CCDATA[[#This Row],[Date]]&gt;'Dashboard Requirement hints'!$I$11,CCDATA[[#This Row],[Date]]&lt;'Dashboard Requirement hints'!$I$11+7)</f>
        <v>0</v>
      </c>
    </row>
    <row r="1496" spans="1:11" x14ac:dyDescent="0.25">
      <c r="A1496" s="7" t="s">
        <v>282</v>
      </c>
      <c r="B1496" s="4">
        <v>42374.726000000002</v>
      </c>
      <c r="C1496" s="5" t="s">
        <v>1791</v>
      </c>
      <c r="D1496" s="2" t="s">
        <v>1780</v>
      </c>
      <c r="E1496" s="2" t="s">
        <v>1785</v>
      </c>
      <c r="F1496" s="2" t="s">
        <v>1785</v>
      </c>
      <c r="G1496" s="2" t="s">
        <v>1786</v>
      </c>
      <c r="H1496" s="6" t="s">
        <v>1786</v>
      </c>
      <c r="I1496" s="3" t="s">
        <v>1786</v>
      </c>
      <c r="J1496" s="11" t="e">
        <f>AND(CCDATA[[#This Row],[Date]]&gt;='Dashboard Requirement hints'!#REF!,CCDATA[[#This Row],[Date]]&lt;'Dashboard Requirement hints'!#REF!+7)</f>
        <v>#REF!</v>
      </c>
      <c r="K1496" s="1" t="b">
        <f>AND(CCDATA[[#This Row],[Date]]&gt;'Dashboard Requirement hints'!$I$11,CCDATA[[#This Row],[Date]]&lt;'Dashboard Requirement hints'!$I$11+7)</f>
        <v>0</v>
      </c>
    </row>
    <row r="1497" spans="1:11" x14ac:dyDescent="0.25">
      <c r="A1497" s="7" t="s">
        <v>283</v>
      </c>
      <c r="B1497" s="4">
        <v>42374.726000000002</v>
      </c>
      <c r="C1497" s="5" t="s">
        <v>1792</v>
      </c>
      <c r="D1497" s="2" t="s">
        <v>1779</v>
      </c>
      <c r="E1497" s="2" t="s">
        <v>1785</v>
      </c>
      <c r="F1497" s="2" t="s">
        <v>1785</v>
      </c>
      <c r="G1497" s="2" t="s">
        <v>1786</v>
      </c>
      <c r="H1497" s="6" t="s">
        <v>1786</v>
      </c>
      <c r="I1497" s="3" t="s">
        <v>1786</v>
      </c>
      <c r="J1497" s="11" t="e">
        <f>AND(CCDATA[[#This Row],[Date]]&gt;='Dashboard Requirement hints'!#REF!,CCDATA[[#This Row],[Date]]&lt;'Dashboard Requirement hints'!#REF!+7)</f>
        <v>#REF!</v>
      </c>
      <c r="K1497" s="1" t="b">
        <f>AND(CCDATA[[#This Row],[Date]]&gt;'Dashboard Requirement hints'!$I$11,CCDATA[[#This Row],[Date]]&lt;'Dashboard Requirement hints'!$I$11+7)</f>
        <v>0</v>
      </c>
    </row>
    <row r="1498" spans="1:11" x14ac:dyDescent="0.25">
      <c r="A1498" s="7" t="s">
        <v>280</v>
      </c>
      <c r="B1498" s="4">
        <v>42374.686000000002</v>
      </c>
      <c r="C1498" s="5" t="s">
        <v>1794</v>
      </c>
      <c r="D1498" s="2" t="s">
        <v>1780</v>
      </c>
      <c r="E1498" s="2" t="s">
        <v>1784</v>
      </c>
      <c r="F1498" s="2" t="s">
        <v>1784</v>
      </c>
      <c r="G1498" s="2">
        <v>60</v>
      </c>
      <c r="H1498" s="6">
        <v>2.864433230648777E-3</v>
      </c>
      <c r="I1498" s="3">
        <v>4</v>
      </c>
      <c r="J1498" s="11" t="e">
        <f>AND(CCDATA[[#This Row],[Date]]&gt;='Dashboard Requirement hints'!#REF!,CCDATA[[#This Row],[Date]]&lt;'Dashboard Requirement hints'!#REF!+7)</f>
        <v>#REF!</v>
      </c>
      <c r="K1498" s="1" t="b">
        <f>AND(CCDATA[[#This Row],[Date]]&gt;'Dashboard Requirement hints'!$I$11,CCDATA[[#This Row],[Date]]&lt;'Dashboard Requirement hints'!$I$11+7)</f>
        <v>0</v>
      </c>
    </row>
    <row r="1499" spans="1:11" x14ac:dyDescent="0.25">
      <c r="A1499" s="7" t="s">
        <v>281</v>
      </c>
      <c r="B1499" s="4">
        <v>42374.686000000002</v>
      </c>
      <c r="C1499" s="5" t="s">
        <v>1794</v>
      </c>
      <c r="D1499" s="2" t="s">
        <v>1781</v>
      </c>
      <c r="E1499" s="2" t="s">
        <v>1784</v>
      </c>
      <c r="F1499" s="2" t="s">
        <v>1784</v>
      </c>
      <c r="G1499" s="2">
        <v>59</v>
      </c>
      <c r="H1499" s="6">
        <v>4.216507092224952E-3</v>
      </c>
      <c r="I1499" s="3">
        <v>2</v>
      </c>
      <c r="J1499" s="11" t="e">
        <f>AND(CCDATA[[#This Row],[Date]]&gt;='Dashboard Requirement hints'!#REF!,CCDATA[[#This Row],[Date]]&lt;'Dashboard Requirement hints'!#REF!+7)</f>
        <v>#REF!</v>
      </c>
      <c r="K1499" s="1" t="b">
        <f>AND(CCDATA[[#This Row],[Date]]&gt;'Dashboard Requirement hints'!$I$11,CCDATA[[#This Row],[Date]]&lt;'Dashboard Requirement hints'!$I$11+7)</f>
        <v>0</v>
      </c>
    </row>
    <row r="1500" spans="1:11" x14ac:dyDescent="0.25">
      <c r="A1500" s="7" t="s">
        <v>278</v>
      </c>
      <c r="B1500" s="4">
        <v>42374.678</v>
      </c>
      <c r="C1500" s="5" t="s">
        <v>1788</v>
      </c>
      <c r="D1500" s="2" t="s">
        <v>1783</v>
      </c>
      <c r="E1500" s="2" t="s">
        <v>1784</v>
      </c>
      <c r="F1500" s="2" t="s">
        <v>1785</v>
      </c>
      <c r="G1500" s="2">
        <v>94</v>
      </c>
      <c r="H1500" s="6">
        <v>3.8055195309055208E-3</v>
      </c>
      <c r="I1500" s="3">
        <v>5</v>
      </c>
      <c r="J1500" s="11" t="e">
        <f>AND(CCDATA[[#This Row],[Date]]&gt;='Dashboard Requirement hints'!#REF!,CCDATA[[#This Row],[Date]]&lt;'Dashboard Requirement hints'!#REF!+7)</f>
        <v>#REF!</v>
      </c>
      <c r="K1500" s="1" t="b">
        <f>AND(CCDATA[[#This Row],[Date]]&gt;'Dashboard Requirement hints'!$I$11,CCDATA[[#This Row],[Date]]&lt;'Dashboard Requirement hints'!$I$11+7)</f>
        <v>0</v>
      </c>
    </row>
    <row r="1501" spans="1:11" x14ac:dyDescent="0.25">
      <c r="A1501" s="7" t="s">
        <v>279</v>
      </c>
      <c r="B1501" s="4">
        <v>42374.678</v>
      </c>
      <c r="C1501" s="5" t="s">
        <v>1788</v>
      </c>
      <c r="D1501" s="2" t="s">
        <v>1783</v>
      </c>
      <c r="E1501" s="2" t="s">
        <v>1784</v>
      </c>
      <c r="F1501" s="2" t="s">
        <v>1785</v>
      </c>
      <c r="G1501" s="2">
        <v>51</v>
      </c>
      <c r="H1501" s="6">
        <v>3.265624019165692E-3</v>
      </c>
      <c r="I1501" s="3">
        <v>4</v>
      </c>
      <c r="J1501" s="11" t="e">
        <f>AND(CCDATA[[#This Row],[Date]]&gt;='Dashboard Requirement hints'!#REF!,CCDATA[[#This Row],[Date]]&lt;'Dashboard Requirement hints'!#REF!+7)</f>
        <v>#REF!</v>
      </c>
      <c r="K1501" s="1" t="b">
        <f>AND(CCDATA[[#This Row],[Date]]&gt;'Dashboard Requirement hints'!$I$11,CCDATA[[#This Row],[Date]]&lt;'Dashboard Requirement hints'!$I$11+7)</f>
        <v>0</v>
      </c>
    </row>
    <row r="1502" spans="1:11" x14ac:dyDescent="0.25">
      <c r="A1502" s="7" t="s">
        <v>276</v>
      </c>
      <c r="B1502" s="4">
        <v>42374.671000000002</v>
      </c>
      <c r="C1502" s="5" t="s">
        <v>1790</v>
      </c>
      <c r="D1502" s="2" t="s">
        <v>1782</v>
      </c>
      <c r="E1502" s="2" t="s">
        <v>1784</v>
      </c>
      <c r="F1502" s="2" t="s">
        <v>1784</v>
      </c>
      <c r="G1502" s="2">
        <v>113</v>
      </c>
      <c r="H1502" s="6">
        <v>4.4190508264040631E-3</v>
      </c>
      <c r="I1502" s="3">
        <v>3</v>
      </c>
      <c r="J1502" s="11" t="e">
        <f>AND(CCDATA[[#This Row],[Date]]&gt;='Dashboard Requirement hints'!#REF!,CCDATA[[#This Row],[Date]]&lt;'Dashboard Requirement hints'!#REF!+7)</f>
        <v>#REF!</v>
      </c>
      <c r="K1502" s="1" t="b">
        <f>AND(CCDATA[[#This Row],[Date]]&gt;'Dashboard Requirement hints'!$I$11,CCDATA[[#This Row],[Date]]&lt;'Dashboard Requirement hints'!$I$11+7)</f>
        <v>0</v>
      </c>
    </row>
    <row r="1503" spans="1:11" x14ac:dyDescent="0.25">
      <c r="A1503" s="7" t="s">
        <v>277</v>
      </c>
      <c r="B1503" s="4">
        <v>42374.671000000002</v>
      </c>
      <c r="C1503" s="5" t="s">
        <v>1788</v>
      </c>
      <c r="D1503" s="2" t="s">
        <v>1780</v>
      </c>
      <c r="E1503" s="2" t="s">
        <v>1784</v>
      </c>
      <c r="F1503" s="2" t="s">
        <v>1784</v>
      </c>
      <c r="G1503" s="2">
        <v>116</v>
      </c>
      <c r="H1503" s="6">
        <v>3.242824829063436E-3</v>
      </c>
      <c r="I1503" s="3">
        <v>3</v>
      </c>
      <c r="J1503" s="11" t="e">
        <f>AND(CCDATA[[#This Row],[Date]]&gt;='Dashboard Requirement hints'!#REF!,CCDATA[[#This Row],[Date]]&lt;'Dashboard Requirement hints'!#REF!+7)</f>
        <v>#REF!</v>
      </c>
      <c r="K1503" s="1" t="b">
        <f>AND(CCDATA[[#This Row],[Date]]&gt;'Dashboard Requirement hints'!$I$11,CCDATA[[#This Row],[Date]]&lt;'Dashboard Requirement hints'!$I$11+7)</f>
        <v>0</v>
      </c>
    </row>
    <row r="1504" spans="1:11" x14ac:dyDescent="0.25">
      <c r="A1504" s="7" t="s">
        <v>274</v>
      </c>
      <c r="B1504" s="4">
        <v>42374.656000000003</v>
      </c>
      <c r="C1504" s="5" t="s">
        <v>1793</v>
      </c>
      <c r="D1504" s="2" t="s">
        <v>1783</v>
      </c>
      <c r="E1504" s="2" t="s">
        <v>1784</v>
      </c>
      <c r="F1504" s="2" t="s">
        <v>1784</v>
      </c>
      <c r="G1504" s="2">
        <v>95</v>
      </c>
      <c r="H1504" s="6">
        <v>1.2421273889264826E-3</v>
      </c>
      <c r="I1504" s="3">
        <v>5</v>
      </c>
      <c r="J1504" s="11" t="e">
        <f>AND(CCDATA[[#This Row],[Date]]&gt;='Dashboard Requirement hints'!#REF!,CCDATA[[#This Row],[Date]]&lt;'Dashboard Requirement hints'!#REF!+7)</f>
        <v>#REF!</v>
      </c>
      <c r="K1504" s="1" t="b">
        <f>AND(CCDATA[[#This Row],[Date]]&gt;'Dashboard Requirement hints'!$I$11,CCDATA[[#This Row],[Date]]&lt;'Dashboard Requirement hints'!$I$11+7)</f>
        <v>0</v>
      </c>
    </row>
    <row r="1505" spans="1:11" x14ac:dyDescent="0.25">
      <c r="A1505" s="7" t="s">
        <v>275</v>
      </c>
      <c r="B1505" s="4">
        <v>42374.656000000003</v>
      </c>
      <c r="C1505" s="5" t="s">
        <v>1788</v>
      </c>
      <c r="D1505" s="2" t="s">
        <v>1779</v>
      </c>
      <c r="E1505" s="2" t="s">
        <v>1784</v>
      </c>
      <c r="F1505" s="2" t="s">
        <v>1784</v>
      </c>
      <c r="G1505" s="2">
        <v>31</v>
      </c>
      <c r="H1505" s="6">
        <v>4.8253611076367714E-4</v>
      </c>
      <c r="I1505" s="3">
        <v>5</v>
      </c>
      <c r="J1505" s="11" t="e">
        <f>AND(CCDATA[[#This Row],[Date]]&gt;='Dashboard Requirement hints'!#REF!,CCDATA[[#This Row],[Date]]&lt;'Dashboard Requirement hints'!#REF!+7)</f>
        <v>#REF!</v>
      </c>
      <c r="K1505" s="1" t="b">
        <f>AND(CCDATA[[#This Row],[Date]]&gt;'Dashboard Requirement hints'!$I$11,CCDATA[[#This Row],[Date]]&lt;'Dashboard Requirement hints'!$I$11+7)</f>
        <v>0</v>
      </c>
    </row>
    <row r="1506" spans="1:11" x14ac:dyDescent="0.25">
      <c r="A1506" s="7" t="s">
        <v>272</v>
      </c>
      <c r="B1506" s="4">
        <v>42374.650999999998</v>
      </c>
      <c r="C1506" s="5" t="s">
        <v>1787</v>
      </c>
      <c r="D1506" s="2" t="s">
        <v>1782</v>
      </c>
      <c r="E1506" s="2" t="s">
        <v>1784</v>
      </c>
      <c r="F1506" s="2" t="s">
        <v>1784</v>
      </c>
      <c r="G1506" s="2">
        <v>120</v>
      </c>
      <c r="H1506" s="6">
        <v>6.4431795212470237E-4</v>
      </c>
      <c r="I1506" s="3">
        <v>3</v>
      </c>
      <c r="J1506" s="11" t="e">
        <f>AND(CCDATA[[#This Row],[Date]]&gt;='Dashboard Requirement hints'!#REF!,CCDATA[[#This Row],[Date]]&lt;'Dashboard Requirement hints'!#REF!+7)</f>
        <v>#REF!</v>
      </c>
      <c r="K1506" s="1" t="b">
        <f>AND(CCDATA[[#This Row],[Date]]&gt;'Dashboard Requirement hints'!$I$11,CCDATA[[#This Row],[Date]]&lt;'Dashboard Requirement hints'!$I$11+7)</f>
        <v>0</v>
      </c>
    </row>
    <row r="1507" spans="1:11" x14ac:dyDescent="0.25">
      <c r="A1507" s="7" t="s">
        <v>273</v>
      </c>
      <c r="B1507" s="4">
        <v>42374.650999999998</v>
      </c>
      <c r="C1507" s="5" t="s">
        <v>1790</v>
      </c>
      <c r="D1507" s="2" t="s">
        <v>1779</v>
      </c>
      <c r="E1507" s="2" t="s">
        <v>1784</v>
      </c>
      <c r="F1507" s="2" t="s">
        <v>1784</v>
      </c>
      <c r="G1507" s="2">
        <v>13</v>
      </c>
      <c r="H1507" s="6">
        <v>1.7704100112410158E-3</v>
      </c>
      <c r="I1507" s="3">
        <v>1</v>
      </c>
      <c r="J1507" s="11" t="e">
        <f>AND(CCDATA[[#This Row],[Date]]&gt;='Dashboard Requirement hints'!#REF!,CCDATA[[#This Row],[Date]]&lt;'Dashboard Requirement hints'!#REF!+7)</f>
        <v>#REF!</v>
      </c>
      <c r="K1507" s="1" t="b">
        <f>AND(CCDATA[[#This Row],[Date]]&gt;'Dashboard Requirement hints'!$I$11,CCDATA[[#This Row],[Date]]&lt;'Dashboard Requirement hints'!$I$11+7)</f>
        <v>0</v>
      </c>
    </row>
    <row r="1508" spans="1:11" x14ac:dyDescent="0.25">
      <c r="A1508" s="7" t="s">
        <v>268</v>
      </c>
      <c r="B1508" s="4">
        <v>42374.646999999997</v>
      </c>
      <c r="C1508" s="5" t="s">
        <v>1792</v>
      </c>
      <c r="D1508" s="2" t="s">
        <v>1782</v>
      </c>
      <c r="E1508" s="2" t="s">
        <v>1784</v>
      </c>
      <c r="F1508" s="2" t="s">
        <v>1784</v>
      </c>
      <c r="G1508" s="2">
        <v>67</v>
      </c>
      <c r="H1508" s="6">
        <v>1.8439273872373184E-3</v>
      </c>
      <c r="I1508" s="3">
        <v>4</v>
      </c>
      <c r="J1508" s="11" t="e">
        <f>AND(CCDATA[[#This Row],[Date]]&gt;='Dashboard Requirement hints'!#REF!,CCDATA[[#This Row],[Date]]&lt;'Dashboard Requirement hints'!#REF!+7)</f>
        <v>#REF!</v>
      </c>
      <c r="K1508" s="1" t="b">
        <f>AND(CCDATA[[#This Row],[Date]]&gt;'Dashboard Requirement hints'!$I$11,CCDATA[[#This Row],[Date]]&lt;'Dashboard Requirement hints'!$I$11+7)</f>
        <v>0</v>
      </c>
    </row>
    <row r="1509" spans="1:11" x14ac:dyDescent="0.25">
      <c r="A1509" s="7" t="s">
        <v>269</v>
      </c>
      <c r="B1509" s="4">
        <v>42374.646999999997</v>
      </c>
      <c r="C1509" s="5" t="s">
        <v>1794</v>
      </c>
      <c r="D1509" s="2" t="s">
        <v>1782</v>
      </c>
      <c r="E1509" s="2" t="s">
        <v>1784</v>
      </c>
      <c r="F1509" s="2" t="s">
        <v>1784</v>
      </c>
      <c r="G1509" s="2">
        <v>72</v>
      </c>
      <c r="H1509" s="6">
        <v>4.7179937352489305E-3</v>
      </c>
      <c r="I1509" s="3">
        <v>3</v>
      </c>
      <c r="J1509" s="11" t="e">
        <f>AND(CCDATA[[#This Row],[Date]]&gt;='Dashboard Requirement hints'!#REF!,CCDATA[[#This Row],[Date]]&lt;'Dashboard Requirement hints'!#REF!+7)</f>
        <v>#REF!</v>
      </c>
      <c r="K1509" s="1" t="b">
        <f>AND(CCDATA[[#This Row],[Date]]&gt;'Dashboard Requirement hints'!$I$11,CCDATA[[#This Row],[Date]]&lt;'Dashboard Requirement hints'!$I$11+7)</f>
        <v>0</v>
      </c>
    </row>
    <row r="1510" spans="1:11" x14ac:dyDescent="0.25">
      <c r="A1510" s="7" t="s">
        <v>270</v>
      </c>
      <c r="B1510" s="4">
        <v>42374.646999999997</v>
      </c>
      <c r="C1510" s="5" t="s">
        <v>1789</v>
      </c>
      <c r="D1510" s="2" t="s">
        <v>1781</v>
      </c>
      <c r="E1510" s="2" t="s">
        <v>1784</v>
      </c>
      <c r="F1510" s="2" t="s">
        <v>1784</v>
      </c>
      <c r="G1510" s="2">
        <v>68</v>
      </c>
      <c r="H1510" s="6">
        <v>3.0248284581076059E-3</v>
      </c>
      <c r="I1510" s="3">
        <v>3</v>
      </c>
      <c r="J1510" s="11" t="e">
        <f>AND(CCDATA[[#This Row],[Date]]&gt;='Dashboard Requirement hints'!#REF!,CCDATA[[#This Row],[Date]]&lt;'Dashboard Requirement hints'!#REF!+7)</f>
        <v>#REF!</v>
      </c>
      <c r="K1510" s="1" t="b">
        <f>AND(CCDATA[[#This Row],[Date]]&gt;'Dashboard Requirement hints'!$I$11,CCDATA[[#This Row],[Date]]&lt;'Dashboard Requirement hints'!$I$11+7)</f>
        <v>0</v>
      </c>
    </row>
    <row r="1511" spans="1:11" x14ac:dyDescent="0.25">
      <c r="A1511" s="7" t="s">
        <v>271</v>
      </c>
      <c r="B1511" s="4">
        <v>42374.646999999997</v>
      </c>
      <c r="C1511" s="5" t="s">
        <v>1787</v>
      </c>
      <c r="D1511" s="2" t="s">
        <v>1779</v>
      </c>
      <c r="E1511" s="2" t="s">
        <v>1784</v>
      </c>
      <c r="F1511" s="2" t="s">
        <v>1784</v>
      </c>
      <c r="G1511" s="2">
        <v>98</v>
      </c>
      <c r="H1511" s="6">
        <v>4.4183251876607843E-3</v>
      </c>
      <c r="I1511" s="3">
        <v>5</v>
      </c>
      <c r="J1511" s="11" t="e">
        <f>AND(CCDATA[[#This Row],[Date]]&gt;='Dashboard Requirement hints'!#REF!,CCDATA[[#This Row],[Date]]&lt;'Dashboard Requirement hints'!#REF!+7)</f>
        <v>#REF!</v>
      </c>
      <c r="K1511" s="1" t="b">
        <f>AND(CCDATA[[#This Row],[Date]]&gt;'Dashboard Requirement hints'!$I$11,CCDATA[[#This Row],[Date]]&lt;'Dashboard Requirement hints'!$I$11+7)</f>
        <v>0</v>
      </c>
    </row>
    <row r="1512" spans="1:11" x14ac:dyDescent="0.25">
      <c r="A1512" s="7" t="s">
        <v>266</v>
      </c>
      <c r="B1512" s="4">
        <v>42374.639000000003</v>
      </c>
      <c r="C1512" s="5" t="s">
        <v>1794</v>
      </c>
      <c r="D1512" s="2" t="s">
        <v>1781</v>
      </c>
      <c r="E1512" s="2" t="s">
        <v>1784</v>
      </c>
      <c r="F1512" s="2" t="s">
        <v>1784</v>
      </c>
      <c r="G1512" s="2">
        <v>47</v>
      </c>
      <c r="H1512" s="6">
        <v>4.1909343529444925E-3</v>
      </c>
      <c r="I1512" s="3">
        <v>4</v>
      </c>
      <c r="J1512" s="11" t="e">
        <f>AND(CCDATA[[#This Row],[Date]]&gt;='Dashboard Requirement hints'!#REF!,CCDATA[[#This Row],[Date]]&lt;'Dashboard Requirement hints'!#REF!+7)</f>
        <v>#REF!</v>
      </c>
      <c r="K1512" s="1" t="b">
        <f>AND(CCDATA[[#This Row],[Date]]&gt;'Dashboard Requirement hints'!$I$11,CCDATA[[#This Row],[Date]]&lt;'Dashboard Requirement hints'!$I$11+7)</f>
        <v>0</v>
      </c>
    </row>
    <row r="1513" spans="1:11" x14ac:dyDescent="0.25">
      <c r="A1513" s="7" t="s">
        <v>267</v>
      </c>
      <c r="B1513" s="4">
        <v>42374.639000000003</v>
      </c>
      <c r="C1513" s="5" t="s">
        <v>1792</v>
      </c>
      <c r="D1513" s="2" t="s">
        <v>1783</v>
      </c>
      <c r="E1513" s="2" t="s">
        <v>1784</v>
      </c>
      <c r="F1513" s="2" t="s">
        <v>1784</v>
      </c>
      <c r="G1513" s="2">
        <v>97</v>
      </c>
      <c r="H1513" s="6">
        <v>8.7929967529705997E-4</v>
      </c>
      <c r="I1513" s="3">
        <v>3</v>
      </c>
      <c r="J1513" s="11" t="e">
        <f>AND(CCDATA[[#This Row],[Date]]&gt;='Dashboard Requirement hints'!#REF!,CCDATA[[#This Row],[Date]]&lt;'Dashboard Requirement hints'!#REF!+7)</f>
        <v>#REF!</v>
      </c>
      <c r="K1513" s="1" t="b">
        <f>AND(CCDATA[[#This Row],[Date]]&gt;'Dashboard Requirement hints'!$I$11,CCDATA[[#This Row],[Date]]&lt;'Dashboard Requirement hints'!$I$11+7)</f>
        <v>0</v>
      </c>
    </row>
    <row r="1514" spans="1:11" x14ac:dyDescent="0.25">
      <c r="A1514" s="7" t="s">
        <v>264</v>
      </c>
      <c r="B1514" s="4">
        <v>42374.637999999999</v>
      </c>
      <c r="C1514" s="5" t="s">
        <v>1790</v>
      </c>
      <c r="D1514" s="2" t="s">
        <v>1780</v>
      </c>
      <c r="E1514" s="2" t="s">
        <v>1784</v>
      </c>
      <c r="F1514" s="2" t="s">
        <v>1784</v>
      </c>
      <c r="G1514" s="2">
        <v>117</v>
      </c>
      <c r="H1514" s="6">
        <v>2.1151584633144322E-3</v>
      </c>
      <c r="I1514" s="3">
        <v>4</v>
      </c>
      <c r="J1514" s="11" t="e">
        <f>AND(CCDATA[[#This Row],[Date]]&gt;='Dashboard Requirement hints'!#REF!,CCDATA[[#This Row],[Date]]&lt;'Dashboard Requirement hints'!#REF!+7)</f>
        <v>#REF!</v>
      </c>
      <c r="K1514" s="1" t="b">
        <f>AND(CCDATA[[#This Row],[Date]]&gt;'Dashboard Requirement hints'!$I$11,CCDATA[[#This Row],[Date]]&lt;'Dashboard Requirement hints'!$I$11+7)</f>
        <v>0</v>
      </c>
    </row>
    <row r="1515" spans="1:11" x14ac:dyDescent="0.25">
      <c r="A1515" s="7" t="s">
        <v>265</v>
      </c>
      <c r="B1515" s="4">
        <v>42374.637999999999</v>
      </c>
      <c r="C1515" s="5" t="s">
        <v>1789</v>
      </c>
      <c r="D1515" s="2" t="s">
        <v>1783</v>
      </c>
      <c r="E1515" s="2" t="s">
        <v>1784</v>
      </c>
      <c r="F1515" s="2" t="s">
        <v>1784</v>
      </c>
      <c r="G1515" s="2">
        <v>44</v>
      </c>
      <c r="H1515" s="6">
        <v>4.0826393625334276E-3</v>
      </c>
      <c r="I1515" s="3">
        <v>3</v>
      </c>
      <c r="J1515" s="11" t="e">
        <f>AND(CCDATA[[#This Row],[Date]]&gt;='Dashboard Requirement hints'!#REF!,CCDATA[[#This Row],[Date]]&lt;'Dashboard Requirement hints'!#REF!+7)</f>
        <v>#REF!</v>
      </c>
      <c r="K1515" s="1" t="b">
        <f>AND(CCDATA[[#This Row],[Date]]&gt;'Dashboard Requirement hints'!$I$11,CCDATA[[#This Row],[Date]]&lt;'Dashboard Requirement hints'!$I$11+7)</f>
        <v>0</v>
      </c>
    </row>
    <row r="1516" spans="1:11" x14ac:dyDescent="0.25">
      <c r="A1516" s="7" t="s">
        <v>262</v>
      </c>
      <c r="B1516" s="4">
        <v>42374.612999999998</v>
      </c>
      <c r="C1516" s="5" t="s">
        <v>1794</v>
      </c>
      <c r="D1516" s="2" t="s">
        <v>1783</v>
      </c>
      <c r="E1516" s="2" t="s">
        <v>1784</v>
      </c>
      <c r="F1516" s="2" t="s">
        <v>1784</v>
      </c>
      <c r="G1516" s="2">
        <v>110</v>
      </c>
      <c r="H1516" s="6">
        <v>1.1727304598456066E-3</v>
      </c>
      <c r="I1516" s="3">
        <v>1</v>
      </c>
      <c r="J1516" s="11" t="e">
        <f>AND(CCDATA[[#This Row],[Date]]&gt;='Dashboard Requirement hints'!#REF!,CCDATA[[#This Row],[Date]]&lt;'Dashboard Requirement hints'!#REF!+7)</f>
        <v>#REF!</v>
      </c>
      <c r="K1516" s="1" t="b">
        <f>AND(CCDATA[[#This Row],[Date]]&gt;'Dashboard Requirement hints'!$I$11,CCDATA[[#This Row],[Date]]&lt;'Dashboard Requirement hints'!$I$11+7)</f>
        <v>0</v>
      </c>
    </row>
    <row r="1517" spans="1:11" x14ac:dyDescent="0.25">
      <c r="A1517" s="7" t="s">
        <v>263</v>
      </c>
      <c r="B1517" s="4">
        <v>42374.612999999998</v>
      </c>
      <c r="C1517" s="5" t="s">
        <v>1793</v>
      </c>
      <c r="D1517" s="2" t="s">
        <v>1782</v>
      </c>
      <c r="E1517" s="2" t="s">
        <v>1784</v>
      </c>
      <c r="F1517" s="2" t="s">
        <v>1785</v>
      </c>
      <c r="G1517" s="2">
        <v>110</v>
      </c>
      <c r="H1517" s="6">
        <v>1.8337008053886329E-3</v>
      </c>
      <c r="I1517" s="3">
        <v>3</v>
      </c>
      <c r="J1517" s="11" t="e">
        <f>AND(CCDATA[[#This Row],[Date]]&gt;='Dashboard Requirement hints'!#REF!,CCDATA[[#This Row],[Date]]&lt;'Dashboard Requirement hints'!#REF!+7)</f>
        <v>#REF!</v>
      </c>
      <c r="K1517" s="1" t="b">
        <f>AND(CCDATA[[#This Row],[Date]]&gt;'Dashboard Requirement hints'!$I$11,CCDATA[[#This Row],[Date]]&lt;'Dashboard Requirement hints'!$I$11+7)</f>
        <v>0</v>
      </c>
    </row>
    <row r="1518" spans="1:11" x14ac:dyDescent="0.25">
      <c r="A1518" s="7" t="s">
        <v>260</v>
      </c>
      <c r="B1518" s="4">
        <v>42374.582999999999</v>
      </c>
      <c r="C1518" s="5" t="s">
        <v>1792</v>
      </c>
      <c r="D1518" s="2" t="s">
        <v>1783</v>
      </c>
      <c r="E1518" s="2" t="s">
        <v>1784</v>
      </c>
      <c r="F1518" s="2" t="s">
        <v>1785</v>
      </c>
      <c r="G1518" s="2">
        <v>74</v>
      </c>
      <c r="H1518" s="6">
        <v>3.1444651001409003E-3</v>
      </c>
      <c r="I1518" s="3">
        <v>3</v>
      </c>
      <c r="J1518" s="11" t="e">
        <f>AND(CCDATA[[#This Row],[Date]]&gt;='Dashboard Requirement hints'!#REF!,CCDATA[[#This Row],[Date]]&lt;'Dashboard Requirement hints'!#REF!+7)</f>
        <v>#REF!</v>
      </c>
      <c r="K1518" s="1" t="b">
        <f>AND(CCDATA[[#This Row],[Date]]&gt;'Dashboard Requirement hints'!$I$11,CCDATA[[#This Row],[Date]]&lt;'Dashboard Requirement hints'!$I$11+7)</f>
        <v>0</v>
      </c>
    </row>
    <row r="1519" spans="1:11" x14ac:dyDescent="0.25">
      <c r="A1519" s="7" t="s">
        <v>261</v>
      </c>
      <c r="B1519" s="4">
        <v>42374.582999999999</v>
      </c>
      <c r="C1519" s="5" t="s">
        <v>1787</v>
      </c>
      <c r="D1519" s="2" t="s">
        <v>1780</v>
      </c>
      <c r="E1519" s="2" t="s">
        <v>1784</v>
      </c>
      <c r="F1519" s="2" t="s">
        <v>1784</v>
      </c>
      <c r="G1519" s="2">
        <v>96</v>
      </c>
      <c r="H1519" s="6">
        <v>4.0063547746517188E-3</v>
      </c>
      <c r="I1519" s="3">
        <v>4</v>
      </c>
      <c r="J1519" s="11" t="e">
        <f>AND(CCDATA[[#This Row],[Date]]&gt;='Dashboard Requirement hints'!#REF!,CCDATA[[#This Row],[Date]]&lt;'Dashboard Requirement hints'!#REF!+7)</f>
        <v>#REF!</v>
      </c>
      <c r="K1519" s="1" t="b">
        <f>AND(CCDATA[[#This Row],[Date]]&gt;'Dashboard Requirement hints'!$I$11,CCDATA[[#This Row],[Date]]&lt;'Dashboard Requirement hints'!$I$11+7)</f>
        <v>0</v>
      </c>
    </row>
    <row r="1520" spans="1:11" x14ac:dyDescent="0.25">
      <c r="A1520" s="7" t="s">
        <v>258</v>
      </c>
      <c r="B1520" s="4">
        <v>42374.544999999998</v>
      </c>
      <c r="C1520" s="5" t="s">
        <v>1787</v>
      </c>
      <c r="D1520" s="2" t="s">
        <v>1779</v>
      </c>
      <c r="E1520" s="2" t="s">
        <v>1784</v>
      </c>
      <c r="F1520" s="2" t="s">
        <v>1784</v>
      </c>
      <c r="G1520" s="2">
        <v>83</v>
      </c>
      <c r="H1520" s="6">
        <v>1.3050859744192993E-3</v>
      </c>
      <c r="I1520" s="3">
        <v>5</v>
      </c>
      <c r="J1520" s="11" t="e">
        <f>AND(CCDATA[[#This Row],[Date]]&gt;='Dashboard Requirement hints'!#REF!,CCDATA[[#This Row],[Date]]&lt;'Dashboard Requirement hints'!#REF!+7)</f>
        <v>#REF!</v>
      </c>
      <c r="K1520" s="1" t="b">
        <f>AND(CCDATA[[#This Row],[Date]]&gt;'Dashboard Requirement hints'!$I$11,CCDATA[[#This Row],[Date]]&lt;'Dashboard Requirement hints'!$I$11+7)</f>
        <v>0</v>
      </c>
    </row>
    <row r="1521" spans="1:11" x14ac:dyDescent="0.25">
      <c r="A1521" s="7" t="s">
        <v>259</v>
      </c>
      <c r="B1521" s="4">
        <v>42374.544999999998</v>
      </c>
      <c r="C1521" s="5" t="s">
        <v>1787</v>
      </c>
      <c r="D1521" s="2" t="s">
        <v>1783</v>
      </c>
      <c r="E1521" s="2" t="s">
        <v>1784</v>
      </c>
      <c r="F1521" s="2" t="s">
        <v>1784</v>
      </c>
      <c r="G1521" s="2">
        <v>71</v>
      </c>
      <c r="H1521" s="6">
        <v>1.7463720558427945E-3</v>
      </c>
      <c r="I1521" s="3">
        <v>3</v>
      </c>
      <c r="J1521" s="11" t="e">
        <f>AND(CCDATA[[#This Row],[Date]]&gt;='Dashboard Requirement hints'!#REF!,CCDATA[[#This Row],[Date]]&lt;'Dashboard Requirement hints'!#REF!+7)</f>
        <v>#REF!</v>
      </c>
      <c r="K1521" s="1" t="b">
        <f>AND(CCDATA[[#This Row],[Date]]&gt;'Dashboard Requirement hints'!$I$11,CCDATA[[#This Row],[Date]]&lt;'Dashboard Requirement hints'!$I$11+7)</f>
        <v>0</v>
      </c>
    </row>
    <row r="1522" spans="1:11" x14ac:dyDescent="0.25">
      <c r="A1522" s="7" t="s">
        <v>256</v>
      </c>
      <c r="B1522" s="4">
        <v>42374.508999999998</v>
      </c>
      <c r="C1522" s="5" t="s">
        <v>1794</v>
      </c>
      <c r="D1522" s="2" t="s">
        <v>1779</v>
      </c>
      <c r="E1522" s="2" t="s">
        <v>1784</v>
      </c>
      <c r="F1522" s="2" t="s">
        <v>1784</v>
      </c>
      <c r="G1522" s="2">
        <v>92</v>
      </c>
      <c r="H1522" s="6">
        <v>1.3294401756255591E-3</v>
      </c>
      <c r="I1522" s="3">
        <v>5</v>
      </c>
      <c r="J1522" s="11" t="e">
        <f>AND(CCDATA[[#This Row],[Date]]&gt;='Dashboard Requirement hints'!#REF!,CCDATA[[#This Row],[Date]]&lt;'Dashboard Requirement hints'!#REF!+7)</f>
        <v>#REF!</v>
      </c>
      <c r="K1522" s="1" t="b">
        <f>AND(CCDATA[[#This Row],[Date]]&gt;'Dashboard Requirement hints'!$I$11,CCDATA[[#This Row],[Date]]&lt;'Dashboard Requirement hints'!$I$11+7)</f>
        <v>0</v>
      </c>
    </row>
    <row r="1523" spans="1:11" x14ac:dyDescent="0.25">
      <c r="A1523" s="7" t="s">
        <v>257</v>
      </c>
      <c r="B1523" s="4">
        <v>42374.508999999998</v>
      </c>
      <c r="C1523" s="5" t="s">
        <v>1792</v>
      </c>
      <c r="D1523" s="2" t="s">
        <v>1782</v>
      </c>
      <c r="E1523" s="2" t="s">
        <v>1784</v>
      </c>
      <c r="F1523" s="2" t="s">
        <v>1784</v>
      </c>
      <c r="G1523" s="2">
        <v>62</v>
      </c>
      <c r="H1523" s="6">
        <v>4.1869203845765627E-3</v>
      </c>
      <c r="I1523" s="3">
        <v>5</v>
      </c>
      <c r="J1523" s="11" t="e">
        <f>AND(CCDATA[[#This Row],[Date]]&gt;='Dashboard Requirement hints'!#REF!,CCDATA[[#This Row],[Date]]&lt;'Dashboard Requirement hints'!#REF!+7)</f>
        <v>#REF!</v>
      </c>
      <c r="K1523" s="1" t="b">
        <f>AND(CCDATA[[#This Row],[Date]]&gt;'Dashboard Requirement hints'!$I$11,CCDATA[[#This Row],[Date]]&lt;'Dashboard Requirement hints'!$I$11+7)</f>
        <v>0</v>
      </c>
    </row>
    <row r="1524" spans="1:11" x14ac:dyDescent="0.25">
      <c r="A1524" s="7" t="s">
        <v>254</v>
      </c>
      <c r="B1524" s="4">
        <v>42374.5</v>
      </c>
      <c r="C1524" s="5" t="s">
        <v>1789</v>
      </c>
      <c r="D1524" s="2" t="s">
        <v>1782</v>
      </c>
      <c r="E1524" s="2" t="s">
        <v>1784</v>
      </c>
      <c r="F1524" s="2" t="s">
        <v>1784</v>
      </c>
      <c r="G1524" s="2">
        <v>32</v>
      </c>
      <c r="H1524" s="6">
        <v>4.5013559860943081E-3</v>
      </c>
      <c r="I1524" s="3">
        <v>4</v>
      </c>
      <c r="J1524" s="11" t="e">
        <f>AND(CCDATA[[#This Row],[Date]]&gt;='Dashboard Requirement hints'!#REF!,CCDATA[[#This Row],[Date]]&lt;'Dashboard Requirement hints'!#REF!+7)</f>
        <v>#REF!</v>
      </c>
      <c r="K1524" s="1" t="b">
        <f>AND(CCDATA[[#This Row],[Date]]&gt;'Dashboard Requirement hints'!$I$11,CCDATA[[#This Row],[Date]]&lt;'Dashboard Requirement hints'!$I$11+7)</f>
        <v>0</v>
      </c>
    </row>
    <row r="1525" spans="1:11" x14ac:dyDescent="0.25">
      <c r="A1525" s="7" t="s">
        <v>255</v>
      </c>
      <c r="B1525" s="4">
        <v>42374.5</v>
      </c>
      <c r="C1525" s="5" t="s">
        <v>1788</v>
      </c>
      <c r="D1525" s="2" t="s">
        <v>1783</v>
      </c>
      <c r="E1525" s="2" t="s">
        <v>1784</v>
      </c>
      <c r="F1525" s="2" t="s">
        <v>1784</v>
      </c>
      <c r="G1525" s="2">
        <v>116</v>
      </c>
      <c r="H1525" s="6">
        <v>4.9107930754859028E-4</v>
      </c>
      <c r="I1525" s="3">
        <v>4</v>
      </c>
      <c r="J1525" s="11" t="e">
        <f>AND(CCDATA[[#This Row],[Date]]&gt;='Dashboard Requirement hints'!#REF!,CCDATA[[#This Row],[Date]]&lt;'Dashboard Requirement hints'!#REF!+7)</f>
        <v>#REF!</v>
      </c>
      <c r="K1525" s="1" t="b">
        <f>AND(CCDATA[[#This Row],[Date]]&gt;'Dashboard Requirement hints'!$I$11,CCDATA[[#This Row],[Date]]&lt;'Dashboard Requirement hints'!$I$11+7)</f>
        <v>0</v>
      </c>
    </row>
    <row r="1526" spans="1:11" x14ac:dyDescent="0.25">
      <c r="A1526" s="7" t="s">
        <v>250</v>
      </c>
      <c r="B1526" s="4">
        <v>42374.493000000002</v>
      </c>
      <c r="C1526" s="5" t="s">
        <v>1788</v>
      </c>
      <c r="D1526" s="2" t="s">
        <v>1779</v>
      </c>
      <c r="E1526" s="2" t="s">
        <v>1784</v>
      </c>
      <c r="F1526" s="2" t="s">
        <v>1784</v>
      </c>
      <c r="G1526" s="2">
        <v>29</v>
      </c>
      <c r="H1526" s="6">
        <v>2.9394814532504756E-3</v>
      </c>
      <c r="I1526" s="3">
        <v>4</v>
      </c>
      <c r="J1526" s="11" t="e">
        <f>AND(CCDATA[[#This Row],[Date]]&gt;='Dashboard Requirement hints'!#REF!,CCDATA[[#This Row],[Date]]&lt;'Dashboard Requirement hints'!#REF!+7)</f>
        <v>#REF!</v>
      </c>
      <c r="K1526" s="1" t="b">
        <f>AND(CCDATA[[#This Row],[Date]]&gt;'Dashboard Requirement hints'!$I$11,CCDATA[[#This Row],[Date]]&lt;'Dashboard Requirement hints'!$I$11+7)</f>
        <v>0</v>
      </c>
    </row>
    <row r="1527" spans="1:11" x14ac:dyDescent="0.25">
      <c r="A1527" s="7" t="s">
        <v>251</v>
      </c>
      <c r="B1527" s="4">
        <v>42374.493000000002</v>
      </c>
      <c r="C1527" s="5" t="s">
        <v>1790</v>
      </c>
      <c r="D1527" s="2" t="s">
        <v>1782</v>
      </c>
      <c r="E1527" s="2" t="s">
        <v>1785</v>
      </c>
      <c r="F1527" s="2" t="s">
        <v>1785</v>
      </c>
      <c r="G1527" s="2" t="s">
        <v>1786</v>
      </c>
      <c r="H1527" s="6" t="s">
        <v>1786</v>
      </c>
      <c r="I1527" s="3" t="s">
        <v>1786</v>
      </c>
      <c r="J1527" s="11" t="e">
        <f>AND(CCDATA[[#This Row],[Date]]&gt;='Dashboard Requirement hints'!#REF!,CCDATA[[#This Row],[Date]]&lt;'Dashboard Requirement hints'!#REF!+7)</f>
        <v>#REF!</v>
      </c>
      <c r="K1527" s="1" t="b">
        <f>AND(CCDATA[[#This Row],[Date]]&gt;'Dashboard Requirement hints'!$I$11,CCDATA[[#This Row],[Date]]&lt;'Dashboard Requirement hints'!$I$11+7)</f>
        <v>0</v>
      </c>
    </row>
    <row r="1528" spans="1:11" x14ac:dyDescent="0.25">
      <c r="A1528" s="7" t="s">
        <v>252</v>
      </c>
      <c r="B1528" s="4">
        <v>42374.493000000002</v>
      </c>
      <c r="C1528" s="5" t="s">
        <v>1789</v>
      </c>
      <c r="D1528" s="2" t="s">
        <v>1783</v>
      </c>
      <c r="E1528" s="2" t="s">
        <v>1784</v>
      </c>
      <c r="F1528" s="2" t="s">
        <v>1784</v>
      </c>
      <c r="G1528" s="2">
        <v>81</v>
      </c>
      <c r="H1528" s="6">
        <v>8.6134345966530016E-4</v>
      </c>
      <c r="I1528" s="3">
        <v>4</v>
      </c>
      <c r="J1528" s="11" t="e">
        <f>AND(CCDATA[[#This Row],[Date]]&gt;='Dashboard Requirement hints'!#REF!,CCDATA[[#This Row],[Date]]&lt;'Dashboard Requirement hints'!#REF!+7)</f>
        <v>#REF!</v>
      </c>
      <c r="K1528" s="1" t="b">
        <f>AND(CCDATA[[#This Row],[Date]]&gt;'Dashboard Requirement hints'!$I$11,CCDATA[[#This Row],[Date]]&lt;'Dashboard Requirement hints'!$I$11+7)</f>
        <v>0</v>
      </c>
    </row>
    <row r="1529" spans="1:11" x14ac:dyDescent="0.25">
      <c r="A1529" s="7" t="s">
        <v>253</v>
      </c>
      <c r="B1529" s="4">
        <v>42374.493000000002</v>
      </c>
      <c r="C1529" s="5" t="s">
        <v>1792</v>
      </c>
      <c r="D1529" s="2" t="s">
        <v>1781</v>
      </c>
      <c r="E1529" s="2" t="s">
        <v>1784</v>
      </c>
      <c r="F1529" s="2" t="s">
        <v>1784</v>
      </c>
      <c r="G1529" s="2">
        <v>59</v>
      </c>
      <c r="H1529" s="6">
        <v>2.6880119203273049E-3</v>
      </c>
      <c r="I1529" s="3">
        <v>1</v>
      </c>
      <c r="J1529" s="11" t="e">
        <f>AND(CCDATA[[#This Row],[Date]]&gt;='Dashboard Requirement hints'!#REF!,CCDATA[[#This Row],[Date]]&lt;'Dashboard Requirement hints'!#REF!+7)</f>
        <v>#REF!</v>
      </c>
      <c r="K1529" s="1" t="b">
        <f>AND(CCDATA[[#This Row],[Date]]&gt;'Dashboard Requirement hints'!$I$11,CCDATA[[#This Row],[Date]]&lt;'Dashboard Requirement hints'!$I$11+7)</f>
        <v>0</v>
      </c>
    </row>
    <row r="1530" spans="1:11" x14ac:dyDescent="0.25">
      <c r="A1530" s="7" t="s">
        <v>248</v>
      </c>
      <c r="B1530" s="4">
        <v>42374.487000000001</v>
      </c>
      <c r="C1530" s="5" t="s">
        <v>1792</v>
      </c>
      <c r="D1530" s="2" t="s">
        <v>1781</v>
      </c>
      <c r="E1530" s="2" t="s">
        <v>1784</v>
      </c>
      <c r="F1530" s="2" t="s">
        <v>1784</v>
      </c>
      <c r="G1530" s="2">
        <v>73</v>
      </c>
      <c r="H1530" s="6">
        <v>3.2973614199848134E-3</v>
      </c>
      <c r="I1530" s="3">
        <v>5</v>
      </c>
      <c r="J1530" s="11" t="e">
        <f>AND(CCDATA[[#This Row],[Date]]&gt;='Dashboard Requirement hints'!#REF!,CCDATA[[#This Row],[Date]]&lt;'Dashboard Requirement hints'!#REF!+7)</f>
        <v>#REF!</v>
      </c>
      <c r="K1530" s="1" t="b">
        <f>AND(CCDATA[[#This Row],[Date]]&gt;'Dashboard Requirement hints'!$I$11,CCDATA[[#This Row],[Date]]&lt;'Dashboard Requirement hints'!$I$11+7)</f>
        <v>0</v>
      </c>
    </row>
    <row r="1531" spans="1:11" x14ac:dyDescent="0.25">
      <c r="A1531" s="7" t="s">
        <v>249</v>
      </c>
      <c r="B1531" s="4">
        <v>42374.487000000001</v>
      </c>
      <c r="C1531" s="5" t="s">
        <v>1790</v>
      </c>
      <c r="D1531" s="2" t="s">
        <v>1783</v>
      </c>
      <c r="E1531" s="2" t="s">
        <v>1784</v>
      </c>
      <c r="F1531" s="2" t="s">
        <v>1784</v>
      </c>
      <c r="G1531" s="2">
        <v>109</v>
      </c>
      <c r="H1531" s="6">
        <v>3.3400932795062022E-3</v>
      </c>
      <c r="I1531" s="3">
        <v>5</v>
      </c>
      <c r="J1531" s="11" t="e">
        <f>AND(CCDATA[[#This Row],[Date]]&gt;='Dashboard Requirement hints'!#REF!,CCDATA[[#This Row],[Date]]&lt;'Dashboard Requirement hints'!#REF!+7)</f>
        <v>#REF!</v>
      </c>
      <c r="K1531" s="1" t="b">
        <f>AND(CCDATA[[#This Row],[Date]]&gt;'Dashboard Requirement hints'!$I$11,CCDATA[[#This Row],[Date]]&lt;'Dashboard Requirement hints'!$I$11+7)</f>
        <v>0</v>
      </c>
    </row>
    <row r="1532" spans="1:11" x14ac:dyDescent="0.25">
      <c r="A1532" s="7" t="s">
        <v>246</v>
      </c>
      <c r="B1532" s="4">
        <v>42374.48</v>
      </c>
      <c r="C1532" s="5" t="s">
        <v>1787</v>
      </c>
      <c r="D1532" s="2" t="s">
        <v>1782</v>
      </c>
      <c r="E1532" s="2" t="s">
        <v>1785</v>
      </c>
      <c r="F1532" s="2" t="s">
        <v>1785</v>
      </c>
      <c r="G1532" s="2" t="s">
        <v>1786</v>
      </c>
      <c r="H1532" s="6" t="s">
        <v>1786</v>
      </c>
      <c r="I1532" s="3" t="s">
        <v>1786</v>
      </c>
      <c r="J1532" s="11" t="e">
        <f>AND(CCDATA[[#This Row],[Date]]&gt;='Dashboard Requirement hints'!#REF!,CCDATA[[#This Row],[Date]]&lt;'Dashboard Requirement hints'!#REF!+7)</f>
        <v>#REF!</v>
      </c>
      <c r="K1532" s="1" t="b">
        <f>AND(CCDATA[[#This Row],[Date]]&gt;'Dashboard Requirement hints'!$I$11,CCDATA[[#This Row],[Date]]&lt;'Dashboard Requirement hints'!$I$11+7)</f>
        <v>0</v>
      </c>
    </row>
    <row r="1533" spans="1:11" x14ac:dyDescent="0.25">
      <c r="A1533" s="7" t="s">
        <v>247</v>
      </c>
      <c r="B1533" s="4">
        <v>42374.48</v>
      </c>
      <c r="C1533" s="5" t="s">
        <v>1792</v>
      </c>
      <c r="D1533" s="2" t="s">
        <v>1779</v>
      </c>
      <c r="E1533" s="2" t="s">
        <v>1784</v>
      </c>
      <c r="F1533" s="2" t="s">
        <v>1784</v>
      </c>
      <c r="G1533" s="2">
        <v>11</v>
      </c>
      <c r="H1533" s="6">
        <v>3.2639267843406631E-3</v>
      </c>
      <c r="I1533" s="3">
        <v>1</v>
      </c>
      <c r="J1533" s="11" t="e">
        <f>AND(CCDATA[[#This Row],[Date]]&gt;='Dashboard Requirement hints'!#REF!,CCDATA[[#This Row],[Date]]&lt;'Dashboard Requirement hints'!#REF!+7)</f>
        <v>#REF!</v>
      </c>
      <c r="K1533" s="1" t="b">
        <f>AND(CCDATA[[#This Row],[Date]]&gt;'Dashboard Requirement hints'!$I$11,CCDATA[[#This Row],[Date]]&lt;'Dashboard Requirement hints'!$I$11+7)</f>
        <v>0</v>
      </c>
    </row>
    <row r="1534" spans="1:11" x14ac:dyDescent="0.25">
      <c r="A1534" s="7" t="s">
        <v>244</v>
      </c>
      <c r="B1534" s="4">
        <v>42374.451000000001</v>
      </c>
      <c r="C1534" s="5" t="s">
        <v>1792</v>
      </c>
      <c r="D1534" s="2" t="s">
        <v>1781</v>
      </c>
      <c r="E1534" s="2" t="s">
        <v>1784</v>
      </c>
      <c r="F1534" s="2" t="s">
        <v>1784</v>
      </c>
      <c r="G1534" s="2">
        <v>106</v>
      </c>
      <c r="H1534" s="6">
        <v>4.3814203738813447E-3</v>
      </c>
      <c r="I1534" s="3">
        <v>3</v>
      </c>
      <c r="J1534" s="11" t="e">
        <f>AND(CCDATA[[#This Row],[Date]]&gt;='Dashboard Requirement hints'!#REF!,CCDATA[[#This Row],[Date]]&lt;'Dashboard Requirement hints'!#REF!+7)</f>
        <v>#REF!</v>
      </c>
      <c r="K1534" s="1" t="b">
        <f>AND(CCDATA[[#This Row],[Date]]&gt;'Dashboard Requirement hints'!$I$11,CCDATA[[#This Row],[Date]]&lt;'Dashboard Requirement hints'!$I$11+7)</f>
        <v>0</v>
      </c>
    </row>
    <row r="1535" spans="1:11" x14ac:dyDescent="0.25">
      <c r="A1535" s="7" t="s">
        <v>245</v>
      </c>
      <c r="B1535" s="4">
        <v>42374.451000000001</v>
      </c>
      <c r="C1535" s="5" t="s">
        <v>1787</v>
      </c>
      <c r="D1535" s="2" t="s">
        <v>1782</v>
      </c>
      <c r="E1535" s="2" t="s">
        <v>1784</v>
      </c>
      <c r="F1535" s="2" t="s">
        <v>1784</v>
      </c>
      <c r="G1535" s="2">
        <v>23</v>
      </c>
      <c r="H1535" s="6">
        <v>3.4582803967830728E-3</v>
      </c>
      <c r="I1535" s="3">
        <v>3</v>
      </c>
      <c r="J1535" s="11" t="e">
        <f>AND(CCDATA[[#This Row],[Date]]&gt;='Dashboard Requirement hints'!#REF!,CCDATA[[#This Row],[Date]]&lt;'Dashboard Requirement hints'!#REF!+7)</f>
        <v>#REF!</v>
      </c>
      <c r="K1535" s="1" t="b">
        <f>AND(CCDATA[[#This Row],[Date]]&gt;'Dashboard Requirement hints'!$I$11,CCDATA[[#This Row],[Date]]&lt;'Dashboard Requirement hints'!$I$11+7)</f>
        <v>0</v>
      </c>
    </row>
    <row r="1536" spans="1:11" x14ac:dyDescent="0.25">
      <c r="A1536" s="7" t="s">
        <v>242</v>
      </c>
      <c r="B1536" s="4">
        <v>42374.417000000001</v>
      </c>
      <c r="C1536" s="5" t="s">
        <v>1789</v>
      </c>
      <c r="D1536" s="2" t="s">
        <v>1780</v>
      </c>
      <c r="E1536" s="2" t="s">
        <v>1784</v>
      </c>
      <c r="F1536" s="2" t="s">
        <v>1784</v>
      </c>
      <c r="G1536" s="2">
        <v>33</v>
      </c>
      <c r="H1536" s="6">
        <v>1.7366051647823722E-3</v>
      </c>
      <c r="I1536" s="3">
        <v>1</v>
      </c>
      <c r="J1536" s="11" t="e">
        <f>AND(CCDATA[[#This Row],[Date]]&gt;='Dashboard Requirement hints'!#REF!,CCDATA[[#This Row],[Date]]&lt;'Dashboard Requirement hints'!#REF!+7)</f>
        <v>#REF!</v>
      </c>
      <c r="K1536" s="1" t="b">
        <f>AND(CCDATA[[#This Row],[Date]]&gt;'Dashboard Requirement hints'!$I$11,CCDATA[[#This Row],[Date]]&lt;'Dashboard Requirement hints'!$I$11+7)</f>
        <v>0</v>
      </c>
    </row>
    <row r="1537" spans="1:11" x14ac:dyDescent="0.25">
      <c r="A1537" s="7" t="s">
        <v>243</v>
      </c>
      <c r="B1537" s="4">
        <v>42374.417000000001</v>
      </c>
      <c r="C1537" s="5" t="s">
        <v>1790</v>
      </c>
      <c r="D1537" s="2" t="s">
        <v>1781</v>
      </c>
      <c r="E1537" s="2" t="s">
        <v>1784</v>
      </c>
      <c r="F1537" s="2" t="s">
        <v>1784</v>
      </c>
      <c r="G1537" s="2">
        <v>113</v>
      </c>
      <c r="H1537" s="6">
        <v>1.3827273269148134E-3</v>
      </c>
      <c r="I1537" s="3">
        <v>5</v>
      </c>
      <c r="J1537" s="11" t="e">
        <f>AND(CCDATA[[#This Row],[Date]]&gt;='Dashboard Requirement hints'!#REF!,CCDATA[[#This Row],[Date]]&lt;'Dashboard Requirement hints'!#REF!+7)</f>
        <v>#REF!</v>
      </c>
      <c r="K1537" s="1" t="b">
        <f>AND(CCDATA[[#This Row],[Date]]&gt;'Dashboard Requirement hints'!$I$11,CCDATA[[#This Row],[Date]]&lt;'Dashboard Requirement hints'!$I$11+7)</f>
        <v>0</v>
      </c>
    </row>
    <row r="1538" spans="1:11" x14ac:dyDescent="0.25">
      <c r="A1538" s="7" t="s">
        <v>240</v>
      </c>
      <c r="B1538" s="4">
        <v>42374.398000000001</v>
      </c>
      <c r="C1538" s="5" t="s">
        <v>1787</v>
      </c>
      <c r="D1538" s="2" t="s">
        <v>1780</v>
      </c>
      <c r="E1538" s="2" t="s">
        <v>1784</v>
      </c>
      <c r="F1538" s="2" t="s">
        <v>1784</v>
      </c>
      <c r="G1538" s="2">
        <v>36</v>
      </c>
      <c r="H1538" s="6">
        <v>7.7960034736063773E-4</v>
      </c>
      <c r="I1538" s="3">
        <v>5</v>
      </c>
      <c r="J1538" s="11" t="e">
        <f>AND(CCDATA[[#This Row],[Date]]&gt;='Dashboard Requirement hints'!#REF!,CCDATA[[#This Row],[Date]]&lt;'Dashboard Requirement hints'!#REF!+7)</f>
        <v>#REF!</v>
      </c>
      <c r="K1538" s="1" t="b">
        <f>AND(CCDATA[[#This Row],[Date]]&gt;'Dashboard Requirement hints'!$I$11,CCDATA[[#This Row],[Date]]&lt;'Dashboard Requirement hints'!$I$11+7)</f>
        <v>0</v>
      </c>
    </row>
    <row r="1539" spans="1:11" x14ac:dyDescent="0.25">
      <c r="A1539" s="7" t="s">
        <v>241</v>
      </c>
      <c r="B1539" s="4">
        <v>42374.398000000001</v>
      </c>
      <c r="C1539" s="5" t="s">
        <v>1791</v>
      </c>
      <c r="D1539" s="2" t="s">
        <v>1782</v>
      </c>
      <c r="E1539" s="2" t="s">
        <v>1785</v>
      </c>
      <c r="F1539" s="2" t="s">
        <v>1785</v>
      </c>
      <c r="G1539" s="2" t="s">
        <v>1786</v>
      </c>
      <c r="H1539" s="6" t="s">
        <v>1786</v>
      </c>
      <c r="I1539" s="3" t="s">
        <v>1786</v>
      </c>
      <c r="J1539" s="11" t="e">
        <f>AND(CCDATA[[#This Row],[Date]]&gt;='Dashboard Requirement hints'!#REF!,CCDATA[[#This Row],[Date]]&lt;'Dashboard Requirement hints'!#REF!+7)</f>
        <v>#REF!</v>
      </c>
      <c r="K1539" s="1" t="b">
        <f>AND(CCDATA[[#This Row],[Date]]&gt;'Dashboard Requirement hints'!$I$11,CCDATA[[#This Row],[Date]]&lt;'Dashboard Requirement hints'!$I$11+7)</f>
        <v>0</v>
      </c>
    </row>
    <row r="1540" spans="1:11" x14ac:dyDescent="0.25">
      <c r="A1540" s="7" t="s">
        <v>238</v>
      </c>
      <c r="B1540" s="4">
        <v>42374.392999999996</v>
      </c>
      <c r="C1540" s="5" t="s">
        <v>1791</v>
      </c>
      <c r="D1540" s="2" t="s">
        <v>1781</v>
      </c>
      <c r="E1540" s="2" t="s">
        <v>1784</v>
      </c>
      <c r="F1540" s="2" t="s">
        <v>1785</v>
      </c>
      <c r="G1540" s="2">
        <v>68</v>
      </c>
      <c r="H1540" s="6">
        <v>2.4196460593716206E-3</v>
      </c>
      <c r="I1540" s="3">
        <v>5</v>
      </c>
      <c r="J1540" s="11" t="e">
        <f>AND(CCDATA[[#This Row],[Date]]&gt;='Dashboard Requirement hints'!#REF!,CCDATA[[#This Row],[Date]]&lt;'Dashboard Requirement hints'!#REF!+7)</f>
        <v>#REF!</v>
      </c>
      <c r="K1540" s="1" t="b">
        <f>AND(CCDATA[[#This Row],[Date]]&gt;'Dashboard Requirement hints'!$I$11,CCDATA[[#This Row],[Date]]&lt;'Dashboard Requirement hints'!$I$11+7)</f>
        <v>0</v>
      </c>
    </row>
    <row r="1541" spans="1:11" x14ac:dyDescent="0.25">
      <c r="A1541" s="7" t="s">
        <v>239</v>
      </c>
      <c r="B1541" s="4">
        <v>42374.392999999996</v>
      </c>
      <c r="C1541" s="5" t="s">
        <v>1792</v>
      </c>
      <c r="D1541" s="2" t="s">
        <v>1779</v>
      </c>
      <c r="E1541" s="2" t="s">
        <v>1784</v>
      </c>
      <c r="F1541" s="2" t="s">
        <v>1784</v>
      </c>
      <c r="G1541" s="2">
        <v>67</v>
      </c>
      <c r="H1541" s="6">
        <v>2.9452686513555672E-3</v>
      </c>
      <c r="I1541" s="3">
        <v>5</v>
      </c>
      <c r="J1541" s="11" t="e">
        <f>AND(CCDATA[[#This Row],[Date]]&gt;='Dashboard Requirement hints'!#REF!,CCDATA[[#This Row],[Date]]&lt;'Dashboard Requirement hints'!#REF!+7)</f>
        <v>#REF!</v>
      </c>
      <c r="K1541" s="1" t="b">
        <f>AND(CCDATA[[#This Row],[Date]]&gt;'Dashboard Requirement hints'!$I$11,CCDATA[[#This Row],[Date]]&lt;'Dashboard Requirement hints'!$I$11+7)</f>
        <v>0</v>
      </c>
    </row>
    <row r="1542" spans="1:11" x14ac:dyDescent="0.25">
      <c r="A1542" s="7" t="s">
        <v>236</v>
      </c>
      <c r="B1542" s="4">
        <v>42374.381000000001</v>
      </c>
      <c r="C1542" s="5" t="s">
        <v>1787</v>
      </c>
      <c r="D1542" s="2" t="s">
        <v>1782</v>
      </c>
      <c r="E1542" s="2" t="s">
        <v>1784</v>
      </c>
      <c r="F1542" s="2" t="s">
        <v>1784</v>
      </c>
      <c r="G1542" s="2">
        <v>18</v>
      </c>
      <c r="H1542" s="6">
        <v>5.8053182877574108E-4</v>
      </c>
      <c r="I1542" s="3">
        <v>3</v>
      </c>
      <c r="J1542" s="11" t="e">
        <f>AND(CCDATA[[#This Row],[Date]]&gt;='Dashboard Requirement hints'!#REF!,CCDATA[[#This Row],[Date]]&lt;'Dashboard Requirement hints'!#REF!+7)</f>
        <v>#REF!</v>
      </c>
      <c r="K1542" s="1" t="b">
        <f>AND(CCDATA[[#This Row],[Date]]&gt;'Dashboard Requirement hints'!$I$11,CCDATA[[#This Row],[Date]]&lt;'Dashboard Requirement hints'!$I$11+7)</f>
        <v>0</v>
      </c>
    </row>
    <row r="1543" spans="1:11" x14ac:dyDescent="0.25">
      <c r="A1543" s="7" t="s">
        <v>237</v>
      </c>
      <c r="B1543" s="4">
        <v>42374.381000000001</v>
      </c>
      <c r="C1543" s="5" t="s">
        <v>1787</v>
      </c>
      <c r="D1543" s="2" t="s">
        <v>1782</v>
      </c>
      <c r="E1543" s="2" t="s">
        <v>1784</v>
      </c>
      <c r="F1543" s="2" t="s">
        <v>1784</v>
      </c>
      <c r="G1543" s="2">
        <v>113</v>
      </c>
      <c r="H1543" s="6">
        <v>1.8090889371782559E-3</v>
      </c>
      <c r="I1543" s="3">
        <v>4</v>
      </c>
      <c r="J1543" s="11" t="e">
        <f>AND(CCDATA[[#This Row],[Date]]&gt;='Dashboard Requirement hints'!#REF!,CCDATA[[#This Row],[Date]]&lt;'Dashboard Requirement hints'!#REF!+7)</f>
        <v>#REF!</v>
      </c>
      <c r="K1543" s="1" t="b">
        <f>AND(CCDATA[[#This Row],[Date]]&gt;'Dashboard Requirement hints'!$I$11,CCDATA[[#This Row],[Date]]&lt;'Dashboard Requirement hints'!$I$11+7)</f>
        <v>0</v>
      </c>
    </row>
    <row r="1544" spans="1:11" x14ac:dyDescent="0.25">
      <c r="A1544" s="7" t="s">
        <v>234</v>
      </c>
      <c r="B1544" s="4">
        <v>42373.735999999997</v>
      </c>
      <c r="C1544" s="5" t="s">
        <v>1788</v>
      </c>
      <c r="D1544" s="2" t="s">
        <v>1783</v>
      </c>
      <c r="E1544" s="2" t="s">
        <v>1784</v>
      </c>
      <c r="F1544" s="2" t="s">
        <v>1785</v>
      </c>
      <c r="G1544" s="2">
        <v>70</v>
      </c>
      <c r="H1544" s="6">
        <v>1.060724987533014E-3</v>
      </c>
      <c r="I1544" s="3">
        <v>3</v>
      </c>
      <c r="J1544" s="11" t="e">
        <f>AND(CCDATA[[#This Row],[Date]]&gt;='Dashboard Requirement hints'!#REF!,CCDATA[[#This Row],[Date]]&lt;'Dashboard Requirement hints'!#REF!+7)</f>
        <v>#REF!</v>
      </c>
      <c r="K1544" s="1" t="b">
        <f>AND(CCDATA[[#This Row],[Date]]&gt;'Dashboard Requirement hints'!$I$11,CCDATA[[#This Row],[Date]]&lt;'Dashboard Requirement hints'!$I$11+7)</f>
        <v>0</v>
      </c>
    </row>
    <row r="1545" spans="1:11" x14ac:dyDescent="0.25">
      <c r="A1545" s="7" t="s">
        <v>235</v>
      </c>
      <c r="B1545" s="4">
        <v>42373.735999999997</v>
      </c>
      <c r="C1545" s="5" t="s">
        <v>1789</v>
      </c>
      <c r="D1545" s="2" t="s">
        <v>1783</v>
      </c>
      <c r="E1545" s="2" t="s">
        <v>1784</v>
      </c>
      <c r="F1545" s="2" t="s">
        <v>1784</v>
      </c>
      <c r="G1545" s="2">
        <v>117</v>
      </c>
      <c r="H1545" s="6">
        <v>2.5453285978010746E-3</v>
      </c>
      <c r="I1545" s="3">
        <v>3</v>
      </c>
      <c r="J1545" s="11" t="e">
        <f>AND(CCDATA[[#This Row],[Date]]&gt;='Dashboard Requirement hints'!#REF!,CCDATA[[#This Row],[Date]]&lt;'Dashboard Requirement hints'!#REF!+7)</f>
        <v>#REF!</v>
      </c>
      <c r="K1545" s="1" t="b">
        <f>AND(CCDATA[[#This Row],[Date]]&gt;'Dashboard Requirement hints'!$I$11,CCDATA[[#This Row],[Date]]&lt;'Dashboard Requirement hints'!$I$11+7)</f>
        <v>0</v>
      </c>
    </row>
    <row r="1546" spans="1:11" x14ac:dyDescent="0.25">
      <c r="A1546" s="7" t="s">
        <v>232</v>
      </c>
      <c r="B1546" s="4">
        <v>42373.733</v>
      </c>
      <c r="C1546" s="5" t="s">
        <v>1791</v>
      </c>
      <c r="D1546" s="2" t="s">
        <v>1783</v>
      </c>
      <c r="E1546" s="2" t="s">
        <v>1784</v>
      </c>
      <c r="F1546" s="2" t="s">
        <v>1784</v>
      </c>
      <c r="G1546" s="2">
        <v>82</v>
      </c>
      <c r="H1546" s="6">
        <v>2.1375492271722631E-3</v>
      </c>
      <c r="I1546" s="3">
        <v>2</v>
      </c>
      <c r="J1546" s="11" t="e">
        <f>AND(CCDATA[[#This Row],[Date]]&gt;='Dashboard Requirement hints'!#REF!,CCDATA[[#This Row],[Date]]&lt;'Dashboard Requirement hints'!#REF!+7)</f>
        <v>#REF!</v>
      </c>
      <c r="K1546" s="1" t="b">
        <f>AND(CCDATA[[#This Row],[Date]]&gt;'Dashboard Requirement hints'!$I$11,CCDATA[[#This Row],[Date]]&lt;'Dashboard Requirement hints'!$I$11+7)</f>
        <v>0</v>
      </c>
    </row>
    <row r="1547" spans="1:11" x14ac:dyDescent="0.25">
      <c r="A1547" s="7" t="s">
        <v>233</v>
      </c>
      <c r="B1547" s="4">
        <v>42373.733</v>
      </c>
      <c r="C1547" s="5" t="s">
        <v>1793</v>
      </c>
      <c r="D1547" s="2" t="s">
        <v>1780</v>
      </c>
      <c r="E1547" s="2" t="s">
        <v>1784</v>
      </c>
      <c r="F1547" s="2" t="s">
        <v>1784</v>
      </c>
      <c r="G1547" s="2">
        <v>110</v>
      </c>
      <c r="H1547" s="6">
        <v>4.5125513659143952E-3</v>
      </c>
      <c r="I1547" s="3">
        <v>3</v>
      </c>
      <c r="J1547" s="11" t="e">
        <f>AND(CCDATA[[#This Row],[Date]]&gt;='Dashboard Requirement hints'!#REF!,CCDATA[[#This Row],[Date]]&lt;'Dashboard Requirement hints'!#REF!+7)</f>
        <v>#REF!</v>
      </c>
      <c r="K1547" s="1" t="b">
        <f>AND(CCDATA[[#This Row],[Date]]&gt;'Dashboard Requirement hints'!$I$11,CCDATA[[#This Row],[Date]]&lt;'Dashboard Requirement hints'!$I$11+7)</f>
        <v>0</v>
      </c>
    </row>
    <row r="1548" spans="1:11" x14ac:dyDescent="0.25">
      <c r="A1548" s="7" t="s">
        <v>228</v>
      </c>
      <c r="B1548" s="4">
        <v>42373.701000000001</v>
      </c>
      <c r="C1548" s="5" t="s">
        <v>1788</v>
      </c>
      <c r="D1548" s="2" t="s">
        <v>1781</v>
      </c>
      <c r="E1548" s="2" t="s">
        <v>1784</v>
      </c>
      <c r="F1548" s="2" t="s">
        <v>1784</v>
      </c>
      <c r="G1548" s="2">
        <v>71</v>
      </c>
      <c r="H1548" s="6">
        <v>5.5204749962795387E-4</v>
      </c>
      <c r="I1548" s="3">
        <v>2</v>
      </c>
      <c r="J1548" s="11" t="e">
        <f>AND(CCDATA[[#This Row],[Date]]&gt;='Dashboard Requirement hints'!#REF!,CCDATA[[#This Row],[Date]]&lt;'Dashboard Requirement hints'!#REF!+7)</f>
        <v>#REF!</v>
      </c>
      <c r="K1548" s="1" t="b">
        <f>AND(CCDATA[[#This Row],[Date]]&gt;'Dashboard Requirement hints'!$I$11,CCDATA[[#This Row],[Date]]&lt;'Dashboard Requirement hints'!$I$11+7)</f>
        <v>0</v>
      </c>
    </row>
    <row r="1549" spans="1:11" x14ac:dyDescent="0.25">
      <c r="A1549" s="7" t="s">
        <v>229</v>
      </c>
      <c r="B1549" s="4">
        <v>42373.701000000001</v>
      </c>
      <c r="C1549" s="5" t="s">
        <v>1791</v>
      </c>
      <c r="D1549" s="2" t="s">
        <v>1779</v>
      </c>
      <c r="E1549" s="2" t="s">
        <v>1784</v>
      </c>
      <c r="F1549" s="2" t="s">
        <v>1784</v>
      </c>
      <c r="G1549" s="2">
        <v>75</v>
      </c>
      <c r="H1549" s="6">
        <v>1.0735677215322433E-3</v>
      </c>
      <c r="I1549" s="3">
        <v>4</v>
      </c>
      <c r="J1549" s="11" t="e">
        <f>AND(CCDATA[[#This Row],[Date]]&gt;='Dashboard Requirement hints'!#REF!,CCDATA[[#This Row],[Date]]&lt;'Dashboard Requirement hints'!#REF!+7)</f>
        <v>#REF!</v>
      </c>
      <c r="K1549" s="1" t="b">
        <f>AND(CCDATA[[#This Row],[Date]]&gt;'Dashboard Requirement hints'!$I$11,CCDATA[[#This Row],[Date]]&lt;'Dashboard Requirement hints'!$I$11+7)</f>
        <v>0</v>
      </c>
    </row>
    <row r="1550" spans="1:11" x14ac:dyDescent="0.25">
      <c r="A1550" s="7" t="s">
        <v>230</v>
      </c>
      <c r="B1550" s="4">
        <v>42373.701000000001</v>
      </c>
      <c r="C1550" s="5" t="s">
        <v>1788</v>
      </c>
      <c r="D1550" s="2" t="s">
        <v>1780</v>
      </c>
      <c r="E1550" s="2" t="s">
        <v>1784</v>
      </c>
      <c r="F1550" s="2" t="s">
        <v>1784</v>
      </c>
      <c r="G1550" s="2">
        <v>77</v>
      </c>
      <c r="H1550" s="6">
        <v>1.8798257917756454E-3</v>
      </c>
      <c r="I1550" s="3">
        <v>4</v>
      </c>
      <c r="J1550" s="11" t="e">
        <f>AND(CCDATA[[#This Row],[Date]]&gt;='Dashboard Requirement hints'!#REF!,CCDATA[[#This Row],[Date]]&lt;'Dashboard Requirement hints'!#REF!+7)</f>
        <v>#REF!</v>
      </c>
      <c r="K1550" s="1" t="b">
        <f>AND(CCDATA[[#This Row],[Date]]&gt;'Dashboard Requirement hints'!$I$11,CCDATA[[#This Row],[Date]]&lt;'Dashboard Requirement hints'!$I$11+7)</f>
        <v>0</v>
      </c>
    </row>
    <row r="1551" spans="1:11" x14ac:dyDescent="0.25">
      <c r="A1551" s="7" t="s">
        <v>231</v>
      </c>
      <c r="B1551" s="4">
        <v>42373.701000000001</v>
      </c>
      <c r="C1551" s="5" t="s">
        <v>1787</v>
      </c>
      <c r="D1551" s="2" t="s">
        <v>1782</v>
      </c>
      <c r="E1551" s="2" t="s">
        <v>1784</v>
      </c>
      <c r="F1551" s="2" t="s">
        <v>1784</v>
      </c>
      <c r="G1551" s="2">
        <v>88</v>
      </c>
      <c r="H1551" s="6">
        <v>4.4746326248673455E-3</v>
      </c>
      <c r="I1551" s="3">
        <v>4</v>
      </c>
      <c r="J1551" s="11" t="e">
        <f>AND(CCDATA[[#This Row],[Date]]&gt;='Dashboard Requirement hints'!#REF!,CCDATA[[#This Row],[Date]]&lt;'Dashboard Requirement hints'!#REF!+7)</f>
        <v>#REF!</v>
      </c>
      <c r="K1551" s="1" t="b">
        <f>AND(CCDATA[[#This Row],[Date]]&gt;'Dashboard Requirement hints'!$I$11,CCDATA[[#This Row],[Date]]&lt;'Dashboard Requirement hints'!$I$11+7)</f>
        <v>0</v>
      </c>
    </row>
    <row r="1552" spans="1:11" x14ac:dyDescent="0.25">
      <c r="A1552" s="7" t="s">
        <v>226</v>
      </c>
      <c r="B1552" s="4">
        <v>42373.7</v>
      </c>
      <c r="C1552" s="5" t="s">
        <v>1788</v>
      </c>
      <c r="D1552" s="2" t="s">
        <v>1779</v>
      </c>
      <c r="E1552" s="2" t="s">
        <v>1784</v>
      </c>
      <c r="F1552" s="2" t="s">
        <v>1784</v>
      </c>
      <c r="G1552" s="2">
        <v>81</v>
      </c>
      <c r="H1552" s="6">
        <v>2.3217418713968973E-3</v>
      </c>
      <c r="I1552" s="3">
        <v>4</v>
      </c>
      <c r="J1552" s="11" t="e">
        <f>AND(CCDATA[[#This Row],[Date]]&gt;='Dashboard Requirement hints'!#REF!,CCDATA[[#This Row],[Date]]&lt;'Dashboard Requirement hints'!#REF!+7)</f>
        <v>#REF!</v>
      </c>
      <c r="K1552" s="1" t="b">
        <f>AND(CCDATA[[#This Row],[Date]]&gt;'Dashboard Requirement hints'!$I$11,CCDATA[[#This Row],[Date]]&lt;'Dashboard Requirement hints'!$I$11+7)</f>
        <v>0</v>
      </c>
    </row>
    <row r="1553" spans="1:11" x14ac:dyDescent="0.25">
      <c r="A1553" s="7" t="s">
        <v>227</v>
      </c>
      <c r="B1553" s="4">
        <v>42373.7</v>
      </c>
      <c r="C1553" s="5" t="s">
        <v>1793</v>
      </c>
      <c r="D1553" s="2" t="s">
        <v>1782</v>
      </c>
      <c r="E1553" s="2" t="s">
        <v>1785</v>
      </c>
      <c r="F1553" s="2" t="s">
        <v>1785</v>
      </c>
      <c r="G1553" s="2" t="s">
        <v>1786</v>
      </c>
      <c r="H1553" s="6" t="s">
        <v>1786</v>
      </c>
      <c r="I1553" s="3" t="s">
        <v>1786</v>
      </c>
      <c r="J1553" s="11" t="e">
        <f>AND(CCDATA[[#This Row],[Date]]&gt;='Dashboard Requirement hints'!#REF!,CCDATA[[#This Row],[Date]]&lt;'Dashboard Requirement hints'!#REF!+7)</f>
        <v>#REF!</v>
      </c>
      <c r="K1553" s="1" t="b">
        <f>AND(CCDATA[[#This Row],[Date]]&gt;'Dashboard Requirement hints'!$I$11,CCDATA[[#This Row],[Date]]&lt;'Dashboard Requirement hints'!$I$11+7)</f>
        <v>0</v>
      </c>
    </row>
    <row r="1554" spans="1:11" x14ac:dyDescent="0.25">
      <c r="A1554" s="7" t="s">
        <v>224</v>
      </c>
      <c r="B1554" s="4">
        <v>42373.659</v>
      </c>
      <c r="C1554" s="5" t="s">
        <v>1791</v>
      </c>
      <c r="D1554" s="2" t="s">
        <v>1783</v>
      </c>
      <c r="E1554" s="2" t="s">
        <v>1784</v>
      </c>
      <c r="F1554" s="2" t="s">
        <v>1784</v>
      </c>
      <c r="G1554" s="2">
        <v>120</v>
      </c>
      <c r="H1554" s="6">
        <v>4.743753553479094E-3</v>
      </c>
      <c r="I1554" s="3">
        <v>5</v>
      </c>
      <c r="J1554" s="11" t="e">
        <f>AND(CCDATA[[#This Row],[Date]]&gt;='Dashboard Requirement hints'!#REF!,CCDATA[[#This Row],[Date]]&lt;'Dashboard Requirement hints'!#REF!+7)</f>
        <v>#REF!</v>
      </c>
      <c r="K1554" s="1" t="b">
        <f>AND(CCDATA[[#This Row],[Date]]&gt;'Dashboard Requirement hints'!$I$11,CCDATA[[#This Row],[Date]]&lt;'Dashboard Requirement hints'!$I$11+7)</f>
        <v>0</v>
      </c>
    </row>
    <row r="1555" spans="1:11" x14ac:dyDescent="0.25">
      <c r="A1555" s="7" t="s">
        <v>225</v>
      </c>
      <c r="B1555" s="4">
        <v>42373.659</v>
      </c>
      <c r="C1555" s="5" t="s">
        <v>1794</v>
      </c>
      <c r="D1555" s="2" t="s">
        <v>1779</v>
      </c>
      <c r="E1555" s="2" t="s">
        <v>1784</v>
      </c>
      <c r="F1555" s="2" t="s">
        <v>1784</v>
      </c>
      <c r="G1555" s="2">
        <v>22</v>
      </c>
      <c r="H1555" s="6">
        <v>5.7964311267357069E-4</v>
      </c>
      <c r="I1555" s="3">
        <v>1</v>
      </c>
      <c r="J1555" s="11" t="e">
        <f>AND(CCDATA[[#This Row],[Date]]&gt;='Dashboard Requirement hints'!#REF!,CCDATA[[#This Row],[Date]]&lt;'Dashboard Requirement hints'!#REF!+7)</f>
        <v>#REF!</v>
      </c>
      <c r="K1555" s="1" t="b">
        <f>AND(CCDATA[[#This Row],[Date]]&gt;'Dashboard Requirement hints'!$I$11,CCDATA[[#This Row],[Date]]&lt;'Dashboard Requirement hints'!$I$11+7)</f>
        <v>0</v>
      </c>
    </row>
    <row r="1556" spans="1:11" x14ac:dyDescent="0.25">
      <c r="A1556" s="7" t="s">
        <v>222</v>
      </c>
      <c r="B1556" s="4">
        <v>42373.641000000003</v>
      </c>
      <c r="C1556" s="5" t="s">
        <v>1792</v>
      </c>
      <c r="D1556" s="2" t="s">
        <v>1782</v>
      </c>
      <c r="E1556" s="2" t="s">
        <v>1784</v>
      </c>
      <c r="F1556" s="2" t="s">
        <v>1784</v>
      </c>
      <c r="G1556" s="2">
        <v>56</v>
      </c>
      <c r="H1556" s="6">
        <v>2.9674292218989907E-3</v>
      </c>
      <c r="I1556" s="3">
        <v>4</v>
      </c>
      <c r="J1556" s="11" t="e">
        <f>AND(CCDATA[[#This Row],[Date]]&gt;='Dashboard Requirement hints'!#REF!,CCDATA[[#This Row],[Date]]&lt;'Dashboard Requirement hints'!#REF!+7)</f>
        <v>#REF!</v>
      </c>
      <c r="K1556" s="1" t="b">
        <f>AND(CCDATA[[#This Row],[Date]]&gt;'Dashboard Requirement hints'!$I$11,CCDATA[[#This Row],[Date]]&lt;'Dashboard Requirement hints'!$I$11+7)</f>
        <v>0</v>
      </c>
    </row>
    <row r="1557" spans="1:11" x14ac:dyDescent="0.25">
      <c r="A1557" s="7" t="s">
        <v>223</v>
      </c>
      <c r="B1557" s="4">
        <v>42373.641000000003</v>
      </c>
      <c r="C1557" s="5" t="s">
        <v>1791</v>
      </c>
      <c r="D1557" s="2" t="s">
        <v>1783</v>
      </c>
      <c r="E1557" s="2" t="s">
        <v>1784</v>
      </c>
      <c r="F1557" s="2" t="s">
        <v>1784</v>
      </c>
      <c r="G1557" s="2">
        <v>13</v>
      </c>
      <c r="H1557" s="6">
        <v>2.7328915813308731E-3</v>
      </c>
      <c r="I1557" s="3">
        <v>2</v>
      </c>
      <c r="J1557" s="11" t="e">
        <f>AND(CCDATA[[#This Row],[Date]]&gt;='Dashboard Requirement hints'!#REF!,CCDATA[[#This Row],[Date]]&lt;'Dashboard Requirement hints'!#REF!+7)</f>
        <v>#REF!</v>
      </c>
      <c r="K1557" s="1" t="b">
        <f>AND(CCDATA[[#This Row],[Date]]&gt;'Dashboard Requirement hints'!$I$11,CCDATA[[#This Row],[Date]]&lt;'Dashboard Requirement hints'!$I$11+7)</f>
        <v>0</v>
      </c>
    </row>
    <row r="1558" spans="1:11" x14ac:dyDescent="0.25">
      <c r="A1558" s="7" t="s">
        <v>220</v>
      </c>
      <c r="B1558" s="4">
        <v>42373.618000000002</v>
      </c>
      <c r="C1558" s="5" t="s">
        <v>1793</v>
      </c>
      <c r="D1558" s="2" t="s">
        <v>1781</v>
      </c>
      <c r="E1558" s="2" t="s">
        <v>1784</v>
      </c>
      <c r="F1558" s="2" t="s">
        <v>1784</v>
      </c>
      <c r="G1558" s="2">
        <v>45</v>
      </c>
      <c r="H1558" s="6">
        <v>2.106600042071363E-3</v>
      </c>
      <c r="I1558" s="3">
        <v>3</v>
      </c>
      <c r="J1558" s="11" t="e">
        <f>AND(CCDATA[[#This Row],[Date]]&gt;='Dashboard Requirement hints'!#REF!,CCDATA[[#This Row],[Date]]&lt;'Dashboard Requirement hints'!#REF!+7)</f>
        <v>#REF!</v>
      </c>
      <c r="K1558" s="1" t="b">
        <f>AND(CCDATA[[#This Row],[Date]]&gt;'Dashboard Requirement hints'!$I$11,CCDATA[[#This Row],[Date]]&lt;'Dashboard Requirement hints'!$I$11+7)</f>
        <v>0</v>
      </c>
    </row>
    <row r="1559" spans="1:11" x14ac:dyDescent="0.25">
      <c r="A1559" s="7" t="s">
        <v>221</v>
      </c>
      <c r="B1559" s="4">
        <v>42373.618000000002</v>
      </c>
      <c r="C1559" s="5" t="s">
        <v>1789</v>
      </c>
      <c r="D1559" s="2" t="s">
        <v>1780</v>
      </c>
      <c r="E1559" s="2" t="s">
        <v>1785</v>
      </c>
      <c r="F1559" s="2" t="s">
        <v>1785</v>
      </c>
      <c r="G1559" s="2" t="s">
        <v>1786</v>
      </c>
      <c r="H1559" s="6" t="s">
        <v>1786</v>
      </c>
      <c r="I1559" s="3" t="s">
        <v>1786</v>
      </c>
      <c r="J1559" s="11" t="e">
        <f>AND(CCDATA[[#This Row],[Date]]&gt;='Dashboard Requirement hints'!#REF!,CCDATA[[#This Row],[Date]]&lt;'Dashboard Requirement hints'!#REF!+7)</f>
        <v>#REF!</v>
      </c>
      <c r="K1559" s="1" t="b">
        <f>AND(CCDATA[[#This Row],[Date]]&gt;'Dashboard Requirement hints'!$I$11,CCDATA[[#This Row],[Date]]&lt;'Dashboard Requirement hints'!$I$11+7)</f>
        <v>0</v>
      </c>
    </row>
    <row r="1560" spans="1:11" x14ac:dyDescent="0.25">
      <c r="A1560" s="7" t="s">
        <v>218</v>
      </c>
      <c r="B1560" s="4">
        <v>42373.605000000003</v>
      </c>
      <c r="C1560" s="5" t="s">
        <v>1787</v>
      </c>
      <c r="D1560" s="2" t="s">
        <v>1779</v>
      </c>
      <c r="E1560" s="2" t="s">
        <v>1784</v>
      </c>
      <c r="F1560" s="2" t="s">
        <v>1784</v>
      </c>
      <c r="G1560" s="2">
        <v>53</v>
      </c>
      <c r="H1560" s="6">
        <v>4.1104386139121955E-3</v>
      </c>
      <c r="I1560" s="3">
        <v>4</v>
      </c>
      <c r="J1560" s="11" t="e">
        <f>AND(CCDATA[[#This Row],[Date]]&gt;='Dashboard Requirement hints'!#REF!,CCDATA[[#This Row],[Date]]&lt;'Dashboard Requirement hints'!#REF!+7)</f>
        <v>#REF!</v>
      </c>
      <c r="K1560" s="1" t="b">
        <f>AND(CCDATA[[#This Row],[Date]]&gt;'Dashboard Requirement hints'!$I$11,CCDATA[[#This Row],[Date]]&lt;'Dashboard Requirement hints'!$I$11+7)</f>
        <v>0</v>
      </c>
    </row>
    <row r="1561" spans="1:11" x14ac:dyDescent="0.25">
      <c r="A1561" s="7" t="s">
        <v>219</v>
      </c>
      <c r="B1561" s="4">
        <v>42373.605000000003</v>
      </c>
      <c r="C1561" s="5" t="s">
        <v>1788</v>
      </c>
      <c r="D1561" s="2" t="s">
        <v>1780</v>
      </c>
      <c r="E1561" s="2" t="s">
        <v>1784</v>
      </c>
      <c r="F1561" s="2" t="s">
        <v>1784</v>
      </c>
      <c r="G1561" s="2">
        <v>77</v>
      </c>
      <c r="H1561" s="6">
        <v>2.8977736763334222E-3</v>
      </c>
      <c r="I1561" s="3">
        <v>2</v>
      </c>
      <c r="J1561" s="11" t="e">
        <f>AND(CCDATA[[#This Row],[Date]]&gt;='Dashboard Requirement hints'!#REF!,CCDATA[[#This Row],[Date]]&lt;'Dashboard Requirement hints'!#REF!+7)</f>
        <v>#REF!</v>
      </c>
      <c r="K1561" s="1" t="b">
        <f>AND(CCDATA[[#This Row],[Date]]&gt;'Dashboard Requirement hints'!$I$11,CCDATA[[#This Row],[Date]]&lt;'Dashboard Requirement hints'!$I$11+7)</f>
        <v>0</v>
      </c>
    </row>
    <row r="1562" spans="1:11" x14ac:dyDescent="0.25">
      <c r="A1562" s="7" t="s">
        <v>216</v>
      </c>
      <c r="B1562" s="4">
        <v>42373.603000000003</v>
      </c>
      <c r="C1562" s="5" t="s">
        <v>1793</v>
      </c>
      <c r="D1562" s="2" t="s">
        <v>1780</v>
      </c>
      <c r="E1562" s="2" t="s">
        <v>1785</v>
      </c>
      <c r="F1562" s="2" t="s">
        <v>1785</v>
      </c>
      <c r="G1562" s="2" t="s">
        <v>1786</v>
      </c>
      <c r="H1562" s="6" t="s">
        <v>1786</v>
      </c>
      <c r="I1562" s="3" t="s">
        <v>1786</v>
      </c>
      <c r="J1562" s="11" t="e">
        <f>AND(CCDATA[[#This Row],[Date]]&gt;='Dashboard Requirement hints'!#REF!,CCDATA[[#This Row],[Date]]&lt;'Dashboard Requirement hints'!#REF!+7)</f>
        <v>#REF!</v>
      </c>
      <c r="K1562" s="1" t="b">
        <f>AND(CCDATA[[#This Row],[Date]]&gt;'Dashboard Requirement hints'!$I$11,CCDATA[[#This Row],[Date]]&lt;'Dashboard Requirement hints'!$I$11+7)</f>
        <v>0</v>
      </c>
    </row>
    <row r="1563" spans="1:11" x14ac:dyDescent="0.25">
      <c r="A1563" s="7" t="s">
        <v>217</v>
      </c>
      <c r="B1563" s="4">
        <v>42373.603000000003</v>
      </c>
      <c r="C1563" s="5" t="s">
        <v>1787</v>
      </c>
      <c r="D1563" s="2" t="s">
        <v>1779</v>
      </c>
      <c r="E1563" s="2" t="s">
        <v>1784</v>
      </c>
      <c r="F1563" s="2" t="s">
        <v>1784</v>
      </c>
      <c r="G1563" s="2">
        <v>26</v>
      </c>
      <c r="H1563" s="6">
        <v>3.4624657525766087E-3</v>
      </c>
      <c r="I1563" s="3">
        <v>3</v>
      </c>
      <c r="J1563" s="11" t="e">
        <f>AND(CCDATA[[#This Row],[Date]]&gt;='Dashboard Requirement hints'!#REF!,CCDATA[[#This Row],[Date]]&lt;'Dashboard Requirement hints'!#REF!+7)</f>
        <v>#REF!</v>
      </c>
      <c r="K1563" s="1" t="b">
        <f>AND(CCDATA[[#This Row],[Date]]&gt;'Dashboard Requirement hints'!$I$11,CCDATA[[#This Row],[Date]]&lt;'Dashboard Requirement hints'!$I$11+7)</f>
        <v>0</v>
      </c>
    </row>
    <row r="1564" spans="1:11" x14ac:dyDescent="0.25">
      <c r="A1564" s="7" t="s">
        <v>214</v>
      </c>
      <c r="B1564" s="4">
        <v>42373.601000000002</v>
      </c>
      <c r="C1564" s="5" t="s">
        <v>1792</v>
      </c>
      <c r="D1564" s="2" t="s">
        <v>1780</v>
      </c>
      <c r="E1564" s="2" t="s">
        <v>1784</v>
      </c>
      <c r="F1564" s="2" t="s">
        <v>1784</v>
      </c>
      <c r="G1564" s="2">
        <v>69</v>
      </c>
      <c r="H1564" s="6">
        <v>2.1361516839150888E-3</v>
      </c>
      <c r="I1564" s="3">
        <v>3</v>
      </c>
      <c r="J1564" s="11" t="e">
        <f>AND(CCDATA[[#This Row],[Date]]&gt;='Dashboard Requirement hints'!#REF!,CCDATA[[#This Row],[Date]]&lt;'Dashboard Requirement hints'!#REF!+7)</f>
        <v>#REF!</v>
      </c>
      <c r="K1564" s="1" t="b">
        <f>AND(CCDATA[[#This Row],[Date]]&gt;'Dashboard Requirement hints'!$I$11,CCDATA[[#This Row],[Date]]&lt;'Dashboard Requirement hints'!$I$11+7)</f>
        <v>0</v>
      </c>
    </row>
    <row r="1565" spans="1:11" x14ac:dyDescent="0.25">
      <c r="A1565" s="7" t="s">
        <v>215</v>
      </c>
      <c r="B1565" s="4">
        <v>42373.601000000002</v>
      </c>
      <c r="C1565" s="5" t="s">
        <v>1788</v>
      </c>
      <c r="D1565" s="2" t="s">
        <v>1782</v>
      </c>
      <c r="E1565" s="2" t="s">
        <v>1784</v>
      </c>
      <c r="F1565" s="2" t="s">
        <v>1784</v>
      </c>
      <c r="G1565" s="2">
        <v>106</v>
      </c>
      <c r="H1565" s="6">
        <v>2.6813390173947706E-3</v>
      </c>
      <c r="I1565" s="3">
        <v>3</v>
      </c>
      <c r="J1565" s="11" t="e">
        <f>AND(CCDATA[[#This Row],[Date]]&gt;='Dashboard Requirement hints'!#REF!,CCDATA[[#This Row],[Date]]&lt;'Dashboard Requirement hints'!#REF!+7)</f>
        <v>#REF!</v>
      </c>
      <c r="K1565" s="1" t="b">
        <f>AND(CCDATA[[#This Row],[Date]]&gt;'Dashboard Requirement hints'!$I$11,CCDATA[[#This Row],[Date]]&lt;'Dashboard Requirement hints'!$I$11+7)</f>
        <v>0</v>
      </c>
    </row>
    <row r="1566" spans="1:11" x14ac:dyDescent="0.25">
      <c r="A1566" s="7" t="s">
        <v>212</v>
      </c>
      <c r="B1566" s="4">
        <v>42373.580999999998</v>
      </c>
      <c r="C1566" s="5" t="s">
        <v>1793</v>
      </c>
      <c r="D1566" s="2" t="s">
        <v>1783</v>
      </c>
      <c r="E1566" s="2" t="s">
        <v>1784</v>
      </c>
      <c r="F1566" s="2" t="s">
        <v>1784</v>
      </c>
      <c r="G1566" s="2">
        <v>52</v>
      </c>
      <c r="H1566" s="6">
        <v>3.0370516891089663E-3</v>
      </c>
      <c r="I1566" s="3">
        <v>5</v>
      </c>
      <c r="J1566" s="11" t="e">
        <f>AND(CCDATA[[#This Row],[Date]]&gt;='Dashboard Requirement hints'!#REF!,CCDATA[[#This Row],[Date]]&lt;'Dashboard Requirement hints'!#REF!+7)</f>
        <v>#REF!</v>
      </c>
      <c r="K1566" s="1" t="b">
        <f>AND(CCDATA[[#This Row],[Date]]&gt;'Dashboard Requirement hints'!$I$11,CCDATA[[#This Row],[Date]]&lt;'Dashboard Requirement hints'!$I$11+7)</f>
        <v>0</v>
      </c>
    </row>
    <row r="1567" spans="1:11" x14ac:dyDescent="0.25">
      <c r="A1567" s="7" t="s">
        <v>213</v>
      </c>
      <c r="B1567" s="4">
        <v>42373.580999999998</v>
      </c>
      <c r="C1567" s="5" t="s">
        <v>1790</v>
      </c>
      <c r="D1567" s="2" t="s">
        <v>1783</v>
      </c>
      <c r="E1567" s="2" t="s">
        <v>1784</v>
      </c>
      <c r="F1567" s="2" t="s">
        <v>1784</v>
      </c>
      <c r="G1567" s="2">
        <v>28</v>
      </c>
      <c r="H1567" s="6">
        <v>1.8950963758707961E-3</v>
      </c>
      <c r="I1567" s="3">
        <v>5</v>
      </c>
      <c r="J1567" s="11" t="e">
        <f>AND(CCDATA[[#This Row],[Date]]&gt;='Dashboard Requirement hints'!#REF!,CCDATA[[#This Row],[Date]]&lt;'Dashboard Requirement hints'!#REF!+7)</f>
        <v>#REF!</v>
      </c>
      <c r="K1567" s="1" t="b">
        <f>AND(CCDATA[[#This Row],[Date]]&gt;'Dashboard Requirement hints'!$I$11,CCDATA[[#This Row],[Date]]&lt;'Dashboard Requirement hints'!$I$11+7)</f>
        <v>0</v>
      </c>
    </row>
    <row r="1568" spans="1:11" x14ac:dyDescent="0.25">
      <c r="A1568" s="7" t="s">
        <v>210</v>
      </c>
      <c r="B1568" s="4">
        <v>42373.572999999997</v>
      </c>
      <c r="C1568" s="5" t="s">
        <v>1791</v>
      </c>
      <c r="D1568" s="2" t="s">
        <v>1782</v>
      </c>
      <c r="E1568" s="2" t="s">
        <v>1784</v>
      </c>
      <c r="F1568" s="2" t="s">
        <v>1784</v>
      </c>
      <c r="G1568" s="2">
        <v>113</v>
      </c>
      <c r="H1568" s="6">
        <v>4.1644223424737239E-3</v>
      </c>
      <c r="I1568" s="3">
        <v>3</v>
      </c>
      <c r="J1568" s="11" t="e">
        <f>AND(CCDATA[[#This Row],[Date]]&gt;='Dashboard Requirement hints'!#REF!,CCDATA[[#This Row],[Date]]&lt;'Dashboard Requirement hints'!#REF!+7)</f>
        <v>#REF!</v>
      </c>
      <c r="K1568" s="1" t="b">
        <f>AND(CCDATA[[#This Row],[Date]]&gt;'Dashboard Requirement hints'!$I$11,CCDATA[[#This Row],[Date]]&lt;'Dashboard Requirement hints'!$I$11+7)</f>
        <v>0</v>
      </c>
    </row>
    <row r="1569" spans="1:11" x14ac:dyDescent="0.25">
      <c r="A1569" s="7" t="s">
        <v>211</v>
      </c>
      <c r="B1569" s="4">
        <v>42373.572999999997</v>
      </c>
      <c r="C1569" s="5" t="s">
        <v>1793</v>
      </c>
      <c r="D1569" s="2" t="s">
        <v>1780</v>
      </c>
      <c r="E1569" s="2" t="s">
        <v>1784</v>
      </c>
      <c r="F1569" s="2" t="s">
        <v>1784</v>
      </c>
      <c r="G1569" s="2">
        <v>25</v>
      </c>
      <c r="H1569" s="6">
        <v>1.7036113891036018E-3</v>
      </c>
      <c r="I1569" s="3">
        <v>5</v>
      </c>
      <c r="J1569" s="11" t="e">
        <f>AND(CCDATA[[#This Row],[Date]]&gt;='Dashboard Requirement hints'!#REF!,CCDATA[[#This Row],[Date]]&lt;'Dashboard Requirement hints'!#REF!+7)</f>
        <v>#REF!</v>
      </c>
      <c r="K1569" s="1" t="b">
        <f>AND(CCDATA[[#This Row],[Date]]&gt;'Dashboard Requirement hints'!$I$11,CCDATA[[#This Row],[Date]]&lt;'Dashboard Requirement hints'!$I$11+7)</f>
        <v>0</v>
      </c>
    </row>
    <row r="1570" spans="1:11" x14ac:dyDescent="0.25">
      <c r="A1570" s="7" t="s">
        <v>208</v>
      </c>
      <c r="B1570" s="4">
        <v>42373.563999999998</v>
      </c>
      <c r="C1570" s="5" t="s">
        <v>1792</v>
      </c>
      <c r="D1570" s="2" t="s">
        <v>1783</v>
      </c>
      <c r="E1570" s="2" t="s">
        <v>1784</v>
      </c>
      <c r="F1570" s="2" t="s">
        <v>1784</v>
      </c>
      <c r="G1570" s="2">
        <v>124</v>
      </c>
      <c r="H1570" s="6">
        <v>2.2996560932257758E-3</v>
      </c>
      <c r="I1570" s="3">
        <v>3</v>
      </c>
      <c r="J1570" s="11" t="e">
        <f>AND(CCDATA[[#This Row],[Date]]&gt;='Dashboard Requirement hints'!#REF!,CCDATA[[#This Row],[Date]]&lt;'Dashboard Requirement hints'!#REF!+7)</f>
        <v>#REF!</v>
      </c>
      <c r="K1570" s="1" t="b">
        <f>AND(CCDATA[[#This Row],[Date]]&gt;'Dashboard Requirement hints'!$I$11,CCDATA[[#This Row],[Date]]&lt;'Dashboard Requirement hints'!$I$11+7)</f>
        <v>0</v>
      </c>
    </row>
    <row r="1571" spans="1:11" x14ac:dyDescent="0.25">
      <c r="A1571" s="7" t="s">
        <v>209</v>
      </c>
      <c r="B1571" s="4">
        <v>42373.563999999998</v>
      </c>
      <c r="C1571" s="5" t="s">
        <v>1794</v>
      </c>
      <c r="D1571" s="2" t="s">
        <v>1783</v>
      </c>
      <c r="E1571" s="2" t="s">
        <v>1784</v>
      </c>
      <c r="F1571" s="2" t="s">
        <v>1784</v>
      </c>
      <c r="G1571" s="2">
        <v>17</v>
      </c>
      <c r="H1571" s="6">
        <v>1.4229286973498222E-3</v>
      </c>
      <c r="I1571" s="3">
        <v>5</v>
      </c>
      <c r="J1571" s="11" t="e">
        <f>AND(CCDATA[[#This Row],[Date]]&gt;='Dashboard Requirement hints'!#REF!,CCDATA[[#This Row],[Date]]&lt;'Dashboard Requirement hints'!#REF!+7)</f>
        <v>#REF!</v>
      </c>
      <c r="K1571" s="1" t="b">
        <f>AND(CCDATA[[#This Row],[Date]]&gt;'Dashboard Requirement hints'!$I$11,CCDATA[[#This Row],[Date]]&lt;'Dashboard Requirement hints'!$I$11+7)</f>
        <v>0</v>
      </c>
    </row>
    <row r="1572" spans="1:11" x14ac:dyDescent="0.25">
      <c r="A1572" s="7" t="s">
        <v>204</v>
      </c>
      <c r="B1572" s="4">
        <v>42373.510999999999</v>
      </c>
      <c r="C1572" s="5" t="s">
        <v>1793</v>
      </c>
      <c r="D1572" s="2" t="s">
        <v>1782</v>
      </c>
      <c r="E1572" s="2" t="s">
        <v>1785</v>
      </c>
      <c r="F1572" s="2" t="s">
        <v>1785</v>
      </c>
      <c r="G1572" s="2" t="s">
        <v>1786</v>
      </c>
      <c r="H1572" s="6" t="s">
        <v>1786</v>
      </c>
      <c r="I1572" s="3" t="s">
        <v>1786</v>
      </c>
      <c r="J1572" s="11" t="e">
        <f>AND(CCDATA[[#This Row],[Date]]&gt;='Dashboard Requirement hints'!#REF!,CCDATA[[#This Row],[Date]]&lt;'Dashboard Requirement hints'!#REF!+7)</f>
        <v>#REF!</v>
      </c>
      <c r="K1572" s="1" t="b">
        <f>AND(CCDATA[[#This Row],[Date]]&gt;'Dashboard Requirement hints'!$I$11,CCDATA[[#This Row],[Date]]&lt;'Dashboard Requirement hints'!$I$11+7)</f>
        <v>0</v>
      </c>
    </row>
    <row r="1573" spans="1:11" x14ac:dyDescent="0.25">
      <c r="A1573" s="7" t="s">
        <v>205</v>
      </c>
      <c r="B1573" s="4">
        <v>42373.510999999999</v>
      </c>
      <c r="C1573" s="5" t="s">
        <v>1787</v>
      </c>
      <c r="D1573" s="2" t="s">
        <v>1780</v>
      </c>
      <c r="E1573" s="2" t="s">
        <v>1784</v>
      </c>
      <c r="F1573" s="2" t="s">
        <v>1784</v>
      </c>
      <c r="G1573" s="2">
        <v>103</v>
      </c>
      <c r="H1573" s="6">
        <v>4.6303756316147587E-3</v>
      </c>
      <c r="I1573" s="3">
        <v>5</v>
      </c>
      <c r="J1573" s="11" t="e">
        <f>AND(CCDATA[[#This Row],[Date]]&gt;='Dashboard Requirement hints'!#REF!,CCDATA[[#This Row],[Date]]&lt;'Dashboard Requirement hints'!#REF!+7)</f>
        <v>#REF!</v>
      </c>
      <c r="K1573" s="1" t="b">
        <f>AND(CCDATA[[#This Row],[Date]]&gt;'Dashboard Requirement hints'!$I$11,CCDATA[[#This Row],[Date]]&lt;'Dashboard Requirement hints'!$I$11+7)</f>
        <v>0</v>
      </c>
    </row>
    <row r="1574" spans="1:11" x14ac:dyDescent="0.25">
      <c r="A1574" s="7" t="s">
        <v>206</v>
      </c>
      <c r="B1574" s="4">
        <v>42373.510999999999</v>
      </c>
      <c r="C1574" s="5" t="s">
        <v>1789</v>
      </c>
      <c r="D1574" s="2" t="s">
        <v>1780</v>
      </c>
      <c r="E1574" s="2" t="s">
        <v>1784</v>
      </c>
      <c r="F1574" s="2" t="s">
        <v>1785</v>
      </c>
      <c r="G1574" s="2">
        <v>95</v>
      </c>
      <c r="H1574" s="6">
        <v>3.0959485690276213E-3</v>
      </c>
      <c r="I1574" s="3">
        <v>3</v>
      </c>
      <c r="J1574" s="11" t="e">
        <f>AND(CCDATA[[#This Row],[Date]]&gt;='Dashboard Requirement hints'!#REF!,CCDATA[[#This Row],[Date]]&lt;'Dashboard Requirement hints'!#REF!+7)</f>
        <v>#REF!</v>
      </c>
      <c r="K1574" s="1" t="b">
        <f>AND(CCDATA[[#This Row],[Date]]&gt;'Dashboard Requirement hints'!$I$11,CCDATA[[#This Row],[Date]]&lt;'Dashboard Requirement hints'!$I$11+7)</f>
        <v>0</v>
      </c>
    </row>
    <row r="1575" spans="1:11" x14ac:dyDescent="0.25">
      <c r="A1575" s="7" t="s">
        <v>207</v>
      </c>
      <c r="B1575" s="4">
        <v>42373.510999999999</v>
      </c>
      <c r="C1575" s="5" t="s">
        <v>1787</v>
      </c>
      <c r="D1575" s="2" t="s">
        <v>1783</v>
      </c>
      <c r="E1575" s="2" t="s">
        <v>1784</v>
      </c>
      <c r="F1575" s="2" t="s">
        <v>1784</v>
      </c>
      <c r="G1575" s="2">
        <v>30</v>
      </c>
      <c r="H1575" s="6">
        <v>3.5174292243158132E-3</v>
      </c>
      <c r="I1575" s="3">
        <v>1</v>
      </c>
      <c r="J1575" s="11" t="e">
        <f>AND(CCDATA[[#This Row],[Date]]&gt;='Dashboard Requirement hints'!#REF!,CCDATA[[#This Row],[Date]]&lt;'Dashboard Requirement hints'!#REF!+7)</f>
        <v>#REF!</v>
      </c>
      <c r="K1575" s="1" t="b">
        <f>AND(CCDATA[[#This Row],[Date]]&gt;'Dashboard Requirement hints'!$I$11,CCDATA[[#This Row],[Date]]&lt;'Dashboard Requirement hints'!$I$11+7)</f>
        <v>0</v>
      </c>
    </row>
    <row r="1576" spans="1:11" x14ac:dyDescent="0.25">
      <c r="A1576" s="7" t="s">
        <v>202</v>
      </c>
      <c r="B1576" s="4">
        <v>42373.502</v>
      </c>
      <c r="C1576" s="5" t="s">
        <v>1790</v>
      </c>
      <c r="D1576" s="2" t="s">
        <v>1780</v>
      </c>
      <c r="E1576" s="2" t="s">
        <v>1784</v>
      </c>
      <c r="F1576" s="2" t="s">
        <v>1784</v>
      </c>
      <c r="G1576" s="2">
        <v>48</v>
      </c>
      <c r="H1576" s="6">
        <v>3.6064880315046181E-3</v>
      </c>
      <c r="I1576" s="3">
        <v>4</v>
      </c>
      <c r="J1576" s="11" t="e">
        <f>AND(CCDATA[[#This Row],[Date]]&gt;='Dashboard Requirement hints'!#REF!,CCDATA[[#This Row],[Date]]&lt;'Dashboard Requirement hints'!#REF!+7)</f>
        <v>#REF!</v>
      </c>
      <c r="K1576" s="1" t="b">
        <f>AND(CCDATA[[#This Row],[Date]]&gt;'Dashboard Requirement hints'!$I$11,CCDATA[[#This Row],[Date]]&lt;'Dashboard Requirement hints'!$I$11+7)</f>
        <v>0</v>
      </c>
    </row>
    <row r="1577" spans="1:11" x14ac:dyDescent="0.25">
      <c r="A1577" s="7" t="s">
        <v>203</v>
      </c>
      <c r="B1577" s="4">
        <v>42373.502</v>
      </c>
      <c r="C1577" s="5" t="s">
        <v>1788</v>
      </c>
      <c r="D1577" s="2" t="s">
        <v>1783</v>
      </c>
      <c r="E1577" s="2" t="s">
        <v>1784</v>
      </c>
      <c r="F1577" s="2" t="s">
        <v>1784</v>
      </c>
      <c r="G1577" s="2">
        <v>113</v>
      </c>
      <c r="H1577" s="6">
        <v>1.8928151315969965E-3</v>
      </c>
      <c r="I1577" s="3">
        <v>5</v>
      </c>
      <c r="J1577" s="11" t="e">
        <f>AND(CCDATA[[#This Row],[Date]]&gt;='Dashboard Requirement hints'!#REF!,CCDATA[[#This Row],[Date]]&lt;'Dashboard Requirement hints'!#REF!+7)</f>
        <v>#REF!</v>
      </c>
      <c r="K1577" s="1" t="b">
        <f>AND(CCDATA[[#This Row],[Date]]&gt;'Dashboard Requirement hints'!$I$11,CCDATA[[#This Row],[Date]]&lt;'Dashboard Requirement hints'!$I$11+7)</f>
        <v>0</v>
      </c>
    </row>
    <row r="1578" spans="1:11" x14ac:dyDescent="0.25">
      <c r="A1578" s="7" t="s">
        <v>200</v>
      </c>
      <c r="B1578" s="4">
        <v>42373.481</v>
      </c>
      <c r="C1578" s="5" t="s">
        <v>1787</v>
      </c>
      <c r="D1578" s="2" t="s">
        <v>1781</v>
      </c>
      <c r="E1578" s="2" t="s">
        <v>1784</v>
      </c>
      <c r="F1578" s="2" t="s">
        <v>1784</v>
      </c>
      <c r="G1578" s="2">
        <v>43</v>
      </c>
      <c r="H1578" s="6">
        <v>2.5902343037247917E-3</v>
      </c>
      <c r="I1578" s="3">
        <v>5</v>
      </c>
      <c r="J1578" s="11" t="e">
        <f>AND(CCDATA[[#This Row],[Date]]&gt;='Dashboard Requirement hints'!#REF!,CCDATA[[#This Row],[Date]]&lt;'Dashboard Requirement hints'!#REF!+7)</f>
        <v>#REF!</v>
      </c>
      <c r="K1578" s="1" t="b">
        <f>AND(CCDATA[[#This Row],[Date]]&gt;'Dashboard Requirement hints'!$I$11,CCDATA[[#This Row],[Date]]&lt;'Dashboard Requirement hints'!$I$11+7)</f>
        <v>0</v>
      </c>
    </row>
    <row r="1579" spans="1:11" x14ac:dyDescent="0.25">
      <c r="A1579" s="7" t="s">
        <v>201</v>
      </c>
      <c r="B1579" s="4">
        <v>42373.481</v>
      </c>
      <c r="C1579" s="5" t="s">
        <v>1788</v>
      </c>
      <c r="D1579" s="2" t="s">
        <v>1782</v>
      </c>
      <c r="E1579" s="2" t="s">
        <v>1784</v>
      </c>
      <c r="F1579" s="2" t="s">
        <v>1784</v>
      </c>
      <c r="G1579" s="2">
        <v>50</v>
      </c>
      <c r="H1579" s="6">
        <v>3.9546387728140843E-3</v>
      </c>
      <c r="I1579" s="3">
        <v>4</v>
      </c>
      <c r="J1579" s="11" t="e">
        <f>AND(CCDATA[[#This Row],[Date]]&gt;='Dashboard Requirement hints'!#REF!,CCDATA[[#This Row],[Date]]&lt;'Dashboard Requirement hints'!#REF!+7)</f>
        <v>#REF!</v>
      </c>
      <c r="K1579" s="1" t="b">
        <f>AND(CCDATA[[#This Row],[Date]]&gt;'Dashboard Requirement hints'!$I$11,CCDATA[[#This Row],[Date]]&lt;'Dashboard Requirement hints'!$I$11+7)</f>
        <v>0</v>
      </c>
    </row>
    <row r="1580" spans="1:11" x14ac:dyDescent="0.25">
      <c r="A1580" s="7" t="s">
        <v>198</v>
      </c>
      <c r="B1580" s="4">
        <v>42373.474000000002</v>
      </c>
      <c r="C1580" s="5" t="s">
        <v>1790</v>
      </c>
      <c r="D1580" s="2" t="s">
        <v>1779</v>
      </c>
      <c r="E1580" s="2" t="s">
        <v>1784</v>
      </c>
      <c r="F1580" s="2" t="s">
        <v>1784</v>
      </c>
      <c r="G1580" s="2">
        <v>31</v>
      </c>
      <c r="H1580" s="6">
        <v>4.6639261787104411E-3</v>
      </c>
      <c r="I1580" s="3">
        <v>2</v>
      </c>
      <c r="J1580" s="11" t="e">
        <f>AND(CCDATA[[#This Row],[Date]]&gt;='Dashboard Requirement hints'!#REF!,CCDATA[[#This Row],[Date]]&lt;'Dashboard Requirement hints'!#REF!+7)</f>
        <v>#REF!</v>
      </c>
      <c r="K1580" s="1" t="b">
        <f>AND(CCDATA[[#This Row],[Date]]&gt;'Dashboard Requirement hints'!$I$11,CCDATA[[#This Row],[Date]]&lt;'Dashboard Requirement hints'!$I$11+7)</f>
        <v>0</v>
      </c>
    </row>
    <row r="1581" spans="1:11" x14ac:dyDescent="0.25">
      <c r="A1581" s="7" t="s">
        <v>199</v>
      </c>
      <c r="B1581" s="4">
        <v>42373.474000000002</v>
      </c>
      <c r="C1581" s="5" t="s">
        <v>1787</v>
      </c>
      <c r="D1581" s="2" t="s">
        <v>1782</v>
      </c>
      <c r="E1581" s="2" t="s">
        <v>1785</v>
      </c>
      <c r="F1581" s="2" t="s">
        <v>1785</v>
      </c>
      <c r="G1581" s="2" t="s">
        <v>1786</v>
      </c>
      <c r="H1581" s="6" t="s">
        <v>1786</v>
      </c>
      <c r="I1581" s="3" t="s">
        <v>1786</v>
      </c>
      <c r="J1581" s="11" t="e">
        <f>AND(CCDATA[[#This Row],[Date]]&gt;='Dashboard Requirement hints'!#REF!,CCDATA[[#This Row],[Date]]&lt;'Dashboard Requirement hints'!#REF!+7)</f>
        <v>#REF!</v>
      </c>
      <c r="K1581" s="1" t="b">
        <f>AND(CCDATA[[#This Row],[Date]]&gt;'Dashboard Requirement hints'!$I$11,CCDATA[[#This Row],[Date]]&lt;'Dashboard Requirement hints'!$I$11+7)</f>
        <v>0</v>
      </c>
    </row>
    <row r="1582" spans="1:11" x14ac:dyDescent="0.25">
      <c r="A1582" s="7" t="s">
        <v>196</v>
      </c>
      <c r="B1582" s="4">
        <v>42373.470999999998</v>
      </c>
      <c r="C1582" s="5" t="s">
        <v>1789</v>
      </c>
      <c r="D1582" s="2" t="s">
        <v>1781</v>
      </c>
      <c r="E1582" s="2" t="s">
        <v>1784</v>
      </c>
      <c r="F1582" s="2" t="s">
        <v>1784</v>
      </c>
      <c r="G1582" s="2">
        <v>45</v>
      </c>
      <c r="H1582" s="6">
        <v>4.5221302301782602E-3</v>
      </c>
      <c r="I1582" s="3">
        <v>5</v>
      </c>
      <c r="J1582" s="11" t="e">
        <f>AND(CCDATA[[#This Row],[Date]]&gt;='Dashboard Requirement hints'!#REF!,CCDATA[[#This Row],[Date]]&lt;'Dashboard Requirement hints'!#REF!+7)</f>
        <v>#REF!</v>
      </c>
      <c r="K1582" s="1" t="b">
        <f>AND(CCDATA[[#This Row],[Date]]&gt;'Dashboard Requirement hints'!$I$11,CCDATA[[#This Row],[Date]]&lt;'Dashboard Requirement hints'!$I$11+7)</f>
        <v>0</v>
      </c>
    </row>
    <row r="1583" spans="1:11" x14ac:dyDescent="0.25">
      <c r="A1583" s="7" t="s">
        <v>197</v>
      </c>
      <c r="B1583" s="4">
        <v>42373.470999999998</v>
      </c>
      <c r="C1583" s="5" t="s">
        <v>1788</v>
      </c>
      <c r="D1583" s="2" t="s">
        <v>1780</v>
      </c>
      <c r="E1583" s="2" t="s">
        <v>1785</v>
      </c>
      <c r="F1583" s="2" t="s">
        <v>1785</v>
      </c>
      <c r="G1583" s="2" t="s">
        <v>1786</v>
      </c>
      <c r="H1583" s="6" t="s">
        <v>1786</v>
      </c>
      <c r="I1583" s="3" t="s">
        <v>1786</v>
      </c>
      <c r="J1583" s="11" t="e">
        <f>AND(CCDATA[[#This Row],[Date]]&gt;='Dashboard Requirement hints'!#REF!,CCDATA[[#This Row],[Date]]&lt;'Dashboard Requirement hints'!#REF!+7)</f>
        <v>#REF!</v>
      </c>
      <c r="K1583" s="1" t="b">
        <f>AND(CCDATA[[#This Row],[Date]]&gt;'Dashboard Requirement hints'!$I$11,CCDATA[[#This Row],[Date]]&lt;'Dashboard Requirement hints'!$I$11+7)</f>
        <v>0</v>
      </c>
    </row>
    <row r="1584" spans="1:11" x14ac:dyDescent="0.25">
      <c r="A1584" s="7" t="s">
        <v>194</v>
      </c>
      <c r="B1584" s="4">
        <v>42373.468000000001</v>
      </c>
      <c r="C1584" s="5" t="s">
        <v>1793</v>
      </c>
      <c r="D1584" s="2" t="s">
        <v>1783</v>
      </c>
      <c r="E1584" s="2" t="s">
        <v>1784</v>
      </c>
      <c r="F1584" s="2" t="s">
        <v>1784</v>
      </c>
      <c r="G1584" s="2">
        <v>74</v>
      </c>
      <c r="H1584" s="6">
        <v>4.3743821124633143E-3</v>
      </c>
      <c r="I1584" s="3">
        <v>3</v>
      </c>
      <c r="J1584" s="11" t="e">
        <f>AND(CCDATA[[#This Row],[Date]]&gt;='Dashboard Requirement hints'!#REF!,CCDATA[[#This Row],[Date]]&lt;'Dashboard Requirement hints'!#REF!+7)</f>
        <v>#REF!</v>
      </c>
      <c r="K1584" s="1" t="b">
        <f>AND(CCDATA[[#This Row],[Date]]&gt;'Dashboard Requirement hints'!$I$11,CCDATA[[#This Row],[Date]]&lt;'Dashboard Requirement hints'!$I$11+7)</f>
        <v>0</v>
      </c>
    </row>
    <row r="1585" spans="1:11" x14ac:dyDescent="0.25">
      <c r="A1585" s="7" t="s">
        <v>195</v>
      </c>
      <c r="B1585" s="4">
        <v>42373.468000000001</v>
      </c>
      <c r="C1585" s="5" t="s">
        <v>1788</v>
      </c>
      <c r="D1585" s="2" t="s">
        <v>1779</v>
      </c>
      <c r="E1585" s="2" t="s">
        <v>1784</v>
      </c>
      <c r="F1585" s="2" t="s">
        <v>1784</v>
      </c>
      <c r="G1585" s="2">
        <v>63</v>
      </c>
      <c r="H1585" s="6">
        <v>1.6448932532771754E-3</v>
      </c>
      <c r="I1585" s="3">
        <v>2</v>
      </c>
      <c r="J1585" s="11" t="e">
        <f>AND(CCDATA[[#This Row],[Date]]&gt;='Dashboard Requirement hints'!#REF!,CCDATA[[#This Row],[Date]]&lt;'Dashboard Requirement hints'!#REF!+7)</f>
        <v>#REF!</v>
      </c>
      <c r="K1585" s="1" t="b">
        <f>AND(CCDATA[[#This Row],[Date]]&gt;'Dashboard Requirement hints'!$I$11,CCDATA[[#This Row],[Date]]&lt;'Dashboard Requirement hints'!$I$11+7)</f>
        <v>0</v>
      </c>
    </row>
    <row r="1586" spans="1:11" x14ac:dyDescent="0.25">
      <c r="A1586" s="7" t="s">
        <v>192</v>
      </c>
      <c r="B1586" s="4">
        <v>42373.464999999997</v>
      </c>
      <c r="C1586" s="5" t="s">
        <v>1789</v>
      </c>
      <c r="D1586" s="2" t="s">
        <v>1782</v>
      </c>
      <c r="E1586" s="2" t="s">
        <v>1784</v>
      </c>
      <c r="F1586" s="2" t="s">
        <v>1785</v>
      </c>
      <c r="G1586" s="2">
        <v>50</v>
      </c>
      <c r="H1586" s="6">
        <v>2.6546212429100348E-3</v>
      </c>
      <c r="I1586" s="3">
        <v>4</v>
      </c>
      <c r="J1586" s="11" t="e">
        <f>AND(CCDATA[[#This Row],[Date]]&gt;='Dashboard Requirement hints'!#REF!,CCDATA[[#This Row],[Date]]&lt;'Dashboard Requirement hints'!#REF!+7)</f>
        <v>#REF!</v>
      </c>
      <c r="K1586" s="1" t="b">
        <f>AND(CCDATA[[#This Row],[Date]]&gt;'Dashboard Requirement hints'!$I$11,CCDATA[[#This Row],[Date]]&lt;'Dashboard Requirement hints'!$I$11+7)</f>
        <v>0</v>
      </c>
    </row>
    <row r="1587" spans="1:11" x14ac:dyDescent="0.25">
      <c r="A1587" s="7" t="s">
        <v>193</v>
      </c>
      <c r="B1587" s="4">
        <v>42373.464999999997</v>
      </c>
      <c r="C1587" s="5" t="s">
        <v>1794</v>
      </c>
      <c r="D1587" s="2" t="s">
        <v>1783</v>
      </c>
      <c r="E1587" s="2" t="s">
        <v>1784</v>
      </c>
      <c r="F1587" s="2" t="s">
        <v>1785</v>
      </c>
      <c r="G1587" s="2">
        <v>89</v>
      </c>
      <c r="H1587" s="6">
        <v>2.9664489295672882E-3</v>
      </c>
      <c r="I1587" s="3">
        <v>3</v>
      </c>
      <c r="J1587" s="11" t="e">
        <f>AND(CCDATA[[#This Row],[Date]]&gt;='Dashboard Requirement hints'!#REF!,CCDATA[[#This Row],[Date]]&lt;'Dashboard Requirement hints'!#REF!+7)</f>
        <v>#REF!</v>
      </c>
      <c r="K1587" s="1" t="b">
        <f>AND(CCDATA[[#This Row],[Date]]&gt;'Dashboard Requirement hints'!$I$11,CCDATA[[#This Row],[Date]]&lt;'Dashboard Requirement hints'!$I$11+7)</f>
        <v>0</v>
      </c>
    </row>
    <row r="1588" spans="1:11" x14ac:dyDescent="0.25">
      <c r="A1588" s="7" t="s">
        <v>190</v>
      </c>
      <c r="B1588" s="4">
        <v>42373.436000000002</v>
      </c>
      <c r="C1588" s="5" t="s">
        <v>1793</v>
      </c>
      <c r="D1588" s="2" t="s">
        <v>1782</v>
      </c>
      <c r="E1588" s="2" t="s">
        <v>1784</v>
      </c>
      <c r="F1588" s="2" t="s">
        <v>1784</v>
      </c>
      <c r="G1588" s="2">
        <v>90</v>
      </c>
      <c r="H1588" s="6">
        <v>2.9694421526944258E-3</v>
      </c>
      <c r="I1588" s="3">
        <v>3</v>
      </c>
      <c r="J1588" s="11" t="e">
        <f>AND(CCDATA[[#This Row],[Date]]&gt;='Dashboard Requirement hints'!#REF!,CCDATA[[#This Row],[Date]]&lt;'Dashboard Requirement hints'!#REF!+7)</f>
        <v>#REF!</v>
      </c>
      <c r="K1588" s="1" t="b">
        <f>AND(CCDATA[[#This Row],[Date]]&gt;'Dashboard Requirement hints'!$I$11,CCDATA[[#This Row],[Date]]&lt;'Dashboard Requirement hints'!$I$11+7)</f>
        <v>0</v>
      </c>
    </row>
    <row r="1589" spans="1:11" x14ac:dyDescent="0.25">
      <c r="A1589" s="7" t="s">
        <v>191</v>
      </c>
      <c r="B1589" s="4">
        <v>42373.436000000002</v>
      </c>
      <c r="C1589" s="5" t="s">
        <v>1794</v>
      </c>
      <c r="D1589" s="2" t="s">
        <v>1780</v>
      </c>
      <c r="E1589" s="2" t="s">
        <v>1785</v>
      </c>
      <c r="F1589" s="2" t="s">
        <v>1785</v>
      </c>
      <c r="G1589" s="2" t="s">
        <v>1786</v>
      </c>
      <c r="H1589" s="6" t="s">
        <v>1786</v>
      </c>
      <c r="I1589" s="3" t="s">
        <v>1786</v>
      </c>
      <c r="J1589" s="11" t="e">
        <f>AND(CCDATA[[#This Row],[Date]]&gt;='Dashboard Requirement hints'!#REF!,CCDATA[[#This Row],[Date]]&lt;'Dashboard Requirement hints'!#REF!+7)</f>
        <v>#REF!</v>
      </c>
      <c r="K1589" s="1" t="b">
        <f>AND(CCDATA[[#This Row],[Date]]&gt;'Dashboard Requirement hints'!$I$11,CCDATA[[#This Row],[Date]]&lt;'Dashboard Requirement hints'!$I$11+7)</f>
        <v>0</v>
      </c>
    </row>
    <row r="1590" spans="1:11" x14ac:dyDescent="0.25">
      <c r="A1590" s="7" t="s">
        <v>188</v>
      </c>
      <c r="B1590" s="4">
        <v>42373.419000000002</v>
      </c>
      <c r="C1590" s="5" t="s">
        <v>1788</v>
      </c>
      <c r="D1590" s="2" t="s">
        <v>1780</v>
      </c>
      <c r="E1590" s="2" t="s">
        <v>1784</v>
      </c>
      <c r="F1590" s="2" t="s">
        <v>1784</v>
      </c>
      <c r="G1590" s="2">
        <v>106</v>
      </c>
      <c r="H1590" s="6">
        <v>3.9552895355790844E-3</v>
      </c>
      <c r="I1590" s="3">
        <v>3</v>
      </c>
      <c r="J1590" s="11" t="e">
        <f>AND(CCDATA[[#This Row],[Date]]&gt;='Dashboard Requirement hints'!#REF!,CCDATA[[#This Row],[Date]]&lt;'Dashboard Requirement hints'!#REF!+7)</f>
        <v>#REF!</v>
      </c>
      <c r="K1590" s="1" t="b">
        <f>AND(CCDATA[[#This Row],[Date]]&gt;'Dashboard Requirement hints'!$I$11,CCDATA[[#This Row],[Date]]&lt;'Dashboard Requirement hints'!$I$11+7)</f>
        <v>0</v>
      </c>
    </row>
    <row r="1591" spans="1:11" x14ac:dyDescent="0.25">
      <c r="A1591" s="7" t="s">
        <v>189</v>
      </c>
      <c r="B1591" s="4">
        <v>42373.419000000002</v>
      </c>
      <c r="C1591" s="5" t="s">
        <v>1791</v>
      </c>
      <c r="D1591" s="2" t="s">
        <v>1780</v>
      </c>
      <c r="E1591" s="2" t="s">
        <v>1784</v>
      </c>
      <c r="F1591" s="2" t="s">
        <v>1784</v>
      </c>
      <c r="G1591" s="2">
        <v>67</v>
      </c>
      <c r="H1591" s="6">
        <v>1.902229846983182E-3</v>
      </c>
      <c r="I1591" s="3">
        <v>3</v>
      </c>
      <c r="J1591" s="11" t="e">
        <f>AND(CCDATA[[#This Row],[Date]]&gt;='Dashboard Requirement hints'!#REF!,CCDATA[[#This Row],[Date]]&lt;'Dashboard Requirement hints'!#REF!+7)</f>
        <v>#REF!</v>
      </c>
      <c r="K1591" s="1" t="b">
        <f>AND(CCDATA[[#This Row],[Date]]&gt;'Dashboard Requirement hints'!$I$11,CCDATA[[#This Row],[Date]]&lt;'Dashboard Requirement hints'!$I$11+7)</f>
        <v>0</v>
      </c>
    </row>
    <row r="1592" spans="1:11" x14ac:dyDescent="0.25">
      <c r="A1592" s="7" t="s">
        <v>186</v>
      </c>
      <c r="B1592" s="4">
        <v>42373.404999999999</v>
      </c>
      <c r="C1592" s="5" t="s">
        <v>1790</v>
      </c>
      <c r="D1592" s="2" t="s">
        <v>1781</v>
      </c>
      <c r="E1592" s="2" t="s">
        <v>1784</v>
      </c>
      <c r="F1592" s="2" t="s">
        <v>1784</v>
      </c>
      <c r="G1592" s="2">
        <v>92</v>
      </c>
      <c r="H1592" s="6">
        <v>2.0692256294683226E-3</v>
      </c>
      <c r="I1592" s="3">
        <v>3</v>
      </c>
      <c r="J1592" s="11" t="e">
        <f>AND(CCDATA[[#This Row],[Date]]&gt;='Dashboard Requirement hints'!#REF!,CCDATA[[#This Row],[Date]]&lt;'Dashboard Requirement hints'!#REF!+7)</f>
        <v>#REF!</v>
      </c>
      <c r="K1592" s="1" t="b">
        <f>AND(CCDATA[[#This Row],[Date]]&gt;'Dashboard Requirement hints'!$I$11,CCDATA[[#This Row],[Date]]&lt;'Dashboard Requirement hints'!$I$11+7)</f>
        <v>0</v>
      </c>
    </row>
    <row r="1593" spans="1:11" x14ac:dyDescent="0.25">
      <c r="A1593" s="7" t="s">
        <v>187</v>
      </c>
      <c r="B1593" s="4">
        <v>42373.404999999999</v>
      </c>
      <c r="C1593" s="5" t="s">
        <v>1792</v>
      </c>
      <c r="D1593" s="2" t="s">
        <v>1782</v>
      </c>
      <c r="E1593" s="2" t="s">
        <v>1785</v>
      </c>
      <c r="F1593" s="2" t="s">
        <v>1785</v>
      </c>
      <c r="G1593" s="2" t="s">
        <v>1786</v>
      </c>
      <c r="H1593" s="6" t="s">
        <v>1786</v>
      </c>
      <c r="I1593" s="3" t="s">
        <v>1786</v>
      </c>
      <c r="J1593" s="11" t="e">
        <f>AND(CCDATA[[#This Row],[Date]]&gt;='Dashboard Requirement hints'!#REF!,CCDATA[[#This Row],[Date]]&lt;'Dashboard Requirement hints'!#REF!+7)</f>
        <v>#REF!</v>
      </c>
      <c r="K1593" s="1" t="b">
        <f>AND(CCDATA[[#This Row],[Date]]&gt;'Dashboard Requirement hints'!$I$11,CCDATA[[#This Row],[Date]]&lt;'Dashboard Requirement hints'!$I$11+7)</f>
        <v>0</v>
      </c>
    </row>
    <row r="1594" spans="1:11" x14ac:dyDescent="0.25">
      <c r="A1594" s="7" t="s">
        <v>184</v>
      </c>
      <c r="B1594" s="4">
        <v>42373.396999999997</v>
      </c>
      <c r="C1594" s="5" t="s">
        <v>1788</v>
      </c>
      <c r="D1594" s="2" t="s">
        <v>1779</v>
      </c>
      <c r="E1594" s="2" t="s">
        <v>1784</v>
      </c>
      <c r="F1594" s="2" t="s">
        <v>1784</v>
      </c>
      <c r="G1594" s="2">
        <v>86</v>
      </c>
      <c r="H1594" s="6">
        <v>7.4472211700860752E-4</v>
      </c>
      <c r="I1594" s="3">
        <v>4</v>
      </c>
      <c r="J1594" s="11" t="e">
        <f>AND(CCDATA[[#This Row],[Date]]&gt;='Dashboard Requirement hints'!#REF!,CCDATA[[#This Row],[Date]]&lt;'Dashboard Requirement hints'!#REF!+7)</f>
        <v>#REF!</v>
      </c>
      <c r="K1594" s="1" t="b">
        <f>AND(CCDATA[[#This Row],[Date]]&gt;'Dashboard Requirement hints'!$I$11,CCDATA[[#This Row],[Date]]&lt;'Dashboard Requirement hints'!$I$11+7)</f>
        <v>0</v>
      </c>
    </row>
    <row r="1595" spans="1:11" x14ac:dyDescent="0.25">
      <c r="A1595" s="7" t="s">
        <v>185</v>
      </c>
      <c r="B1595" s="4">
        <v>42373.396999999997</v>
      </c>
      <c r="C1595" s="5" t="s">
        <v>1787</v>
      </c>
      <c r="D1595" s="2" t="s">
        <v>1782</v>
      </c>
      <c r="E1595" s="2" t="s">
        <v>1785</v>
      </c>
      <c r="F1595" s="2" t="s">
        <v>1785</v>
      </c>
      <c r="G1595" s="2" t="s">
        <v>1786</v>
      </c>
      <c r="H1595" s="6" t="s">
        <v>1786</v>
      </c>
      <c r="I1595" s="3" t="s">
        <v>1786</v>
      </c>
      <c r="J1595" s="11" t="e">
        <f>AND(CCDATA[[#This Row],[Date]]&gt;='Dashboard Requirement hints'!#REF!,CCDATA[[#This Row],[Date]]&lt;'Dashboard Requirement hints'!#REF!+7)</f>
        <v>#REF!</v>
      </c>
      <c r="K1595" s="1" t="b">
        <f>AND(CCDATA[[#This Row],[Date]]&gt;'Dashboard Requirement hints'!$I$11,CCDATA[[#This Row],[Date]]&lt;'Dashboard Requirement hints'!$I$11+7)</f>
        <v>0</v>
      </c>
    </row>
    <row r="1596" spans="1:11" x14ac:dyDescent="0.25">
      <c r="A1596" s="7" t="s">
        <v>182</v>
      </c>
      <c r="B1596" s="4">
        <v>42373.375999999997</v>
      </c>
      <c r="C1596" s="5" t="s">
        <v>1788</v>
      </c>
      <c r="D1596" s="2" t="s">
        <v>1781</v>
      </c>
      <c r="E1596" s="2" t="s">
        <v>1785</v>
      </c>
      <c r="F1596" s="2" t="s">
        <v>1785</v>
      </c>
      <c r="G1596" s="2" t="s">
        <v>1786</v>
      </c>
      <c r="H1596" s="6" t="s">
        <v>1786</v>
      </c>
      <c r="I1596" s="3" t="s">
        <v>1786</v>
      </c>
      <c r="J1596" s="11" t="e">
        <f>AND(CCDATA[[#This Row],[Date]]&gt;='Dashboard Requirement hints'!#REF!,CCDATA[[#This Row],[Date]]&lt;'Dashboard Requirement hints'!#REF!+7)</f>
        <v>#REF!</v>
      </c>
      <c r="K1596" s="1" t="b">
        <f>AND(CCDATA[[#This Row],[Date]]&gt;'Dashboard Requirement hints'!$I$11,CCDATA[[#This Row],[Date]]&lt;'Dashboard Requirement hints'!$I$11+7)</f>
        <v>0</v>
      </c>
    </row>
    <row r="1597" spans="1:11" x14ac:dyDescent="0.25">
      <c r="A1597" s="7" t="s">
        <v>183</v>
      </c>
      <c r="B1597" s="4">
        <v>42373.375999999997</v>
      </c>
      <c r="C1597" s="5" t="s">
        <v>1794</v>
      </c>
      <c r="D1597" s="2" t="s">
        <v>1782</v>
      </c>
      <c r="E1597" s="2" t="s">
        <v>1784</v>
      </c>
      <c r="F1597" s="2" t="s">
        <v>1784</v>
      </c>
      <c r="G1597" s="2">
        <v>93</v>
      </c>
      <c r="H1597" s="6">
        <v>4.5414505755535465E-3</v>
      </c>
      <c r="I1597" s="3">
        <v>5</v>
      </c>
      <c r="J1597" s="11" t="e">
        <f>AND(CCDATA[[#This Row],[Date]]&gt;='Dashboard Requirement hints'!#REF!,CCDATA[[#This Row],[Date]]&lt;'Dashboard Requirement hints'!#REF!+7)</f>
        <v>#REF!</v>
      </c>
      <c r="K1597" s="1" t="b">
        <f>AND(CCDATA[[#This Row],[Date]]&gt;'Dashboard Requirement hints'!$I$11,CCDATA[[#This Row],[Date]]&lt;'Dashboard Requirement hints'!$I$11+7)</f>
        <v>0</v>
      </c>
    </row>
    <row r="1598" spans="1:11" x14ac:dyDescent="0.25">
      <c r="A1598" s="7" t="s">
        <v>180</v>
      </c>
      <c r="B1598" s="4">
        <v>42372.73</v>
      </c>
      <c r="C1598" s="5" t="s">
        <v>1791</v>
      </c>
      <c r="D1598" s="2" t="s">
        <v>1779</v>
      </c>
      <c r="E1598" s="2" t="s">
        <v>1784</v>
      </c>
      <c r="F1598" s="2" t="s">
        <v>1785</v>
      </c>
      <c r="G1598" s="2">
        <v>57</v>
      </c>
      <c r="H1598" s="6">
        <v>4.1781269986708117E-3</v>
      </c>
      <c r="I1598" s="3">
        <v>2</v>
      </c>
      <c r="J1598" s="11" t="e">
        <f>AND(CCDATA[[#This Row],[Date]]&gt;='Dashboard Requirement hints'!#REF!,CCDATA[[#This Row],[Date]]&lt;'Dashboard Requirement hints'!#REF!+7)</f>
        <v>#REF!</v>
      </c>
      <c r="K1598" s="1" t="b">
        <f>AND(CCDATA[[#This Row],[Date]]&gt;'Dashboard Requirement hints'!$I$11,CCDATA[[#This Row],[Date]]&lt;'Dashboard Requirement hints'!$I$11+7)</f>
        <v>0</v>
      </c>
    </row>
    <row r="1599" spans="1:11" x14ac:dyDescent="0.25">
      <c r="A1599" s="7" t="s">
        <v>181</v>
      </c>
      <c r="B1599" s="4">
        <v>42372.73</v>
      </c>
      <c r="C1599" s="5" t="s">
        <v>1788</v>
      </c>
      <c r="D1599" s="2" t="s">
        <v>1780</v>
      </c>
      <c r="E1599" s="2" t="s">
        <v>1784</v>
      </c>
      <c r="F1599" s="2" t="s">
        <v>1784</v>
      </c>
      <c r="G1599" s="2">
        <v>119</v>
      </c>
      <c r="H1599" s="6">
        <v>3.6959565156963847E-3</v>
      </c>
      <c r="I1599" s="3">
        <v>5</v>
      </c>
      <c r="J1599" s="11" t="e">
        <f>AND(CCDATA[[#This Row],[Date]]&gt;='Dashboard Requirement hints'!#REF!,CCDATA[[#This Row],[Date]]&lt;'Dashboard Requirement hints'!#REF!+7)</f>
        <v>#REF!</v>
      </c>
      <c r="K1599" s="1" t="b">
        <f>AND(CCDATA[[#This Row],[Date]]&gt;'Dashboard Requirement hints'!$I$11,CCDATA[[#This Row],[Date]]&lt;'Dashboard Requirement hints'!$I$11+7)</f>
        <v>0</v>
      </c>
    </row>
    <row r="1600" spans="1:11" x14ac:dyDescent="0.25">
      <c r="A1600" s="7" t="s">
        <v>178</v>
      </c>
      <c r="B1600" s="4">
        <v>42372.686999999998</v>
      </c>
      <c r="C1600" s="5" t="s">
        <v>1794</v>
      </c>
      <c r="D1600" s="2" t="s">
        <v>1780</v>
      </c>
      <c r="E1600" s="2" t="s">
        <v>1785</v>
      </c>
      <c r="F1600" s="2" t="s">
        <v>1785</v>
      </c>
      <c r="G1600" s="2" t="s">
        <v>1786</v>
      </c>
      <c r="H1600" s="6" t="s">
        <v>1786</v>
      </c>
      <c r="I1600" s="3" t="s">
        <v>1786</v>
      </c>
      <c r="J1600" s="11" t="e">
        <f>AND(CCDATA[[#This Row],[Date]]&gt;='Dashboard Requirement hints'!#REF!,CCDATA[[#This Row],[Date]]&lt;'Dashboard Requirement hints'!#REF!+7)</f>
        <v>#REF!</v>
      </c>
      <c r="K1600" s="1" t="b">
        <f>AND(CCDATA[[#This Row],[Date]]&gt;'Dashboard Requirement hints'!$I$11,CCDATA[[#This Row],[Date]]&lt;'Dashboard Requirement hints'!$I$11+7)</f>
        <v>0</v>
      </c>
    </row>
    <row r="1601" spans="1:11" x14ac:dyDescent="0.25">
      <c r="A1601" s="7" t="s">
        <v>179</v>
      </c>
      <c r="B1601" s="4">
        <v>42372.686999999998</v>
      </c>
      <c r="C1601" s="5" t="s">
        <v>1787</v>
      </c>
      <c r="D1601" s="2" t="s">
        <v>1779</v>
      </c>
      <c r="E1601" s="2" t="s">
        <v>1784</v>
      </c>
      <c r="F1601" s="2" t="s">
        <v>1784</v>
      </c>
      <c r="G1601" s="2">
        <v>117</v>
      </c>
      <c r="H1601" s="6">
        <v>1.4708303624234413E-3</v>
      </c>
      <c r="I1601" s="3">
        <v>4</v>
      </c>
      <c r="J1601" s="11" t="e">
        <f>AND(CCDATA[[#This Row],[Date]]&gt;='Dashboard Requirement hints'!#REF!,CCDATA[[#This Row],[Date]]&lt;'Dashboard Requirement hints'!#REF!+7)</f>
        <v>#REF!</v>
      </c>
      <c r="K1601" s="1" t="b">
        <f>AND(CCDATA[[#This Row],[Date]]&gt;'Dashboard Requirement hints'!$I$11,CCDATA[[#This Row],[Date]]&lt;'Dashboard Requirement hints'!$I$11+7)</f>
        <v>0</v>
      </c>
    </row>
    <row r="1602" spans="1:11" x14ac:dyDescent="0.25">
      <c r="A1602" s="7" t="s">
        <v>176</v>
      </c>
      <c r="B1602" s="4">
        <v>42372.648999999998</v>
      </c>
      <c r="C1602" s="5" t="s">
        <v>1788</v>
      </c>
      <c r="D1602" s="2" t="s">
        <v>1782</v>
      </c>
      <c r="E1602" s="2" t="s">
        <v>1784</v>
      </c>
      <c r="F1602" s="2" t="s">
        <v>1785</v>
      </c>
      <c r="G1602" s="2">
        <v>25</v>
      </c>
      <c r="H1602" s="6">
        <v>3.8415592106509624E-3</v>
      </c>
      <c r="I1602" s="3">
        <v>4</v>
      </c>
      <c r="J1602" s="11" t="e">
        <f>AND(CCDATA[[#This Row],[Date]]&gt;='Dashboard Requirement hints'!#REF!,CCDATA[[#This Row],[Date]]&lt;'Dashboard Requirement hints'!#REF!+7)</f>
        <v>#REF!</v>
      </c>
      <c r="K1602" s="1" t="b">
        <f>AND(CCDATA[[#This Row],[Date]]&gt;'Dashboard Requirement hints'!$I$11,CCDATA[[#This Row],[Date]]&lt;'Dashboard Requirement hints'!$I$11+7)</f>
        <v>0</v>
      </c>
    </row>
    <row r="1603" spans="1:11" x14ac:dyDescent="0.25">
      <c r="A1603" s="7" t="s">
        <v>177</v>
      </c>
      <c r="B1603" s="4">
        <v>42372.648999999998</v>
      </c>
      <c r="C1603" s="5" t="s">
        <v>1790</v>
      </c>
      <c r="D1603" s="2" t="s">
        <v>1781</v>
      </c>
      <c r="E1603" s="2" t="s">
        <v>1785</v>
      </c>
      <c r="F1603" s="2" t="s">
        <v>1785</v>
      </c>
      <c r="G1603" s="2" t="s">
        <v>1786</v>
      </c>
      <c r="H1603" s="6" t="s">
        <v>1786</v>
      </c>
      <c r="I1603" s="3" t="s">
        <v>1786</v>
      </c>
      <c r="J1603" s="11" t="e">
        <f>AND(CCDATA[[#This Row],[Date]]&gt;='Dashboard Requirement hints'!#REF!,CCDATA[[#This Row],[Date]]&lt;'Dashboard Requirement hints'!#REF!+7)</f>
        <v>#REF!</v>
      </c>
      <c r="K1603" s="1" t="b">
        <f>AND(CCDATA[[#This Row],[Date]]&gt;'Dashboard Requirement hints'!$I$11,CCDATA[[#This Row],[Date]]&lt;'Dashboard Requirement hints'!$I$11+7)</f>
        <v>0</v>
      </c>
    </row>
    <row r="1604" spans="1:11" x14ac:dyDescent="0.25">
      <c r="A1604" s="7" t="s">
        <v>174</v>
      </c>
      <c r="B1604" s="4">
        <v>42372.616000000002</v>
      </c>
      <c r="C1604" s="5" t="s">
        <v>1787</v>
      </c>
      <c r="D1604" s="2" t="s">
        <v>1782</v>
      </c>
      <c r="E1604" s="2" t="s">
        <v>1784</v>
      </c>
      <c r="F1604" s="2" t="s">
        <v>1784</v>
      </c>
      <c r="G1604" s="2">
        <v>38</v>
      </c>
      <c r="H1604" s="6">
        <v>3.8273680431834055E-3</v>
      </c>
      <c r="I1604" s="3">
        <v>4</v>
      </c>
      <c r="J1604" s="11" t="e">
        <f>AND(CCDATA[[#This Row],[Date]]&gt;='Dashboard Requirement hints'!#REF!,CCDATA[[#This Row],[Date]]&lt;'Dashboard Requirement hints'!#REF!+7)</f>
        <v>#REF!</v>
      </c>
      <c r="K1604" s="1" t="b">
        <f>AND(CCDATA[[#This Row],[Date]]&gt;'Dashboard Requirement hints'!$I$11,CCDATA[[#This Row],[Date]]&lt;'Dashboard Requirement hints'!$I$11+7)</f>
        <v>0</v>
      </c>
    </row>
    <row r="1605" spans="1:11" x14ac:dyDescent="0.25">
      <c r="A1605" s="7" t="s">
        <v>175</v>
      </c>
      <c r="B1605" s="4">
        <v>42372.616000000002</v>
      </c>
      <c r="C1605" s="5" t="s">
        <v>1790</v>
      </c>
      <c r="D1605" s="2" t="s">
        <v>1782</v>
      </c>
      <c r="E1605" s="2" t="s">
        <v>1784</v>
      </c>
      <c r="F1605" s="2" t="s">
        <v>1784</v>
      </c>
      <c r="G1605" s="2">
        <v>14</v>
      </c>
      <c r="H1605" s="6">
        <v>4.329380167936811E-3</v>
      </c>
      <c r="I1605" s="3">
        <v>4</v>
      </c>
      <c r="J1605" s="11" t="e">
        <f>AND(CCDATA[[#This Row],[Date]]&gt;='Dashboard Requirement hints'!#REF!,CCDATA[[#This Row],[Date]]&lt;'Dashboard Requirement hints'!#REF!+7)</f>
        <v>#REF!</v>
      </c>
      <c r="K1605" s="1" t="b">
        <f>AND(CCDATA[[#This Row],[Date]]&gt;'Dashboard Requirement hints'!$I$11,CCDATA[[#This Row],[Date]]&lt;'Dashboard Requirement hints'!$I$11+7)</f>
        <v>0</v>
      </c>
    </row>
    <row r="1606" spans="1:11" x14ac:dyDescent="0.25">
      <c r="A1606" s="7" t="s">
        <v>172</v>
      </c>
      <c r="B1606" s="4">
        <v>42372.586000000003</v>
      </c>
      <c r="C1606" s="5" t="s">
        <v>1787</v>
      </c>
      <c r="D1606" s="2" t="s">
        <v>1779</v>
      </c>
      <c r="E1606" s="2" t="s">
        <v>1784</v>
      </c>
      <c r="F1606" s="2" t="s">
        <v>1784</v>
      </c>
      <c r="G1606" s="2">
        <v>84</v>
      </c>
      <c r="H1606" s="6">
        <v>6.7433425117088917E-4</v>
      </c>
      <c r="I1606" s="3">
        <v>2</v>
      </c>
      <c r="J1606" s="11" t="e">
        <f>AND(CCDATA[[#This Row],[Date]]&gt;='Dashboard Requirement hints'!#REF!,CCDATA[[#This Row],[Date]]&lt;'Dashboard Requirement hints'!#REF!+7)</f>
        <v>#REF!</v>
      </c>
      <c r="K1606" s="1" t="b">
        <f>AND(CCDATA[[#This Row],[Date]]&gt;'Dashboard Requirement hints'!$I$11,CCDATA[[#This Row],[Date]]&lt;'Dashboard Requirement hints'!$I$11+7)</f>
        <v>0</v>
      </c>
    </row>
    <row r="1607" spans="1:11" x14ac:dyDescent="0.25">
      <c r="A1607" s="7" t="s">
        <v>173</v>
      </c>
      <c r="B1607" s="4">
        <v>42372.586000000003</v>
      </c>
      <c r="C1607" s="5" t="s">
        <v>1794</v>
      </c>
      <c r="D1607" s="2" t="s">
        <v>1782</v>
      </c>
      <c r="E1607" s="2" t="s">
        <v>1784</v>
      </c>
      <c r="F1607" s="2" t="s">
        <v>1784</v>
      </c>
      <c r="G1607" s="2">
        <v>113</v>
      </c>
      <c r="H1607" s="6">
        <v>9.4908366027109635E-4</v>
      </c>
      <c r="I1607" s="3">
        <v>3</v>
      </c>
      <c r="J1607" s="11" t="e">
        <f>AND(CCDATA[[#This Row],[Date]]&gt;='Dashboard Requirement hints'!#REF!,CCDATA[[#This Row],[Date]]&lt;'Dashboard Requirement hints'!#REF!+7)</f>
        <v>#REF!</v>
      </c>
      <c r="K1607" s="1" t="b">
        <f>AND(CCDATA[[#This Row],[Date]]&gt;'Dashboard Requirement hints'!$I$11,CCDATA[[#This Row],[Date]]&lt;'Dashboard Requirement hints'!$I$11+7)</f>
        <v>0</v>
      </c>
    </row>
    <row r="1608" spans="1:11" x14ac:dyDescent="0.25">
      <c r="A1608" s="7" t="s">
        <v>168</v>
      </c>
      <c r="B1608" s="4">
        <v>42372.582000000002</v>
      </c>
      <c r="C1608" s="5" t="s">
        <v>1790</v>
      </c>
      <c r="D1608" s="2" t="s">
        <v>1781</v>
      </c>
      <c r="E1608" s="2" t="s">
        <v>1784</v>
      </c>
      <c r="F1608" s="2" t="s">
        <v>1784</v>
      </c>
      <c r="G1608" s="2">
        <v>113</v>
      </c>
      <c r="H1608" s="6">
        <v>1.8244836608410822E-3</v>
      </c>
      <c r="I1608" s="3">
        <v>1</v>
      </c>
      <c r="J1608" s="11" t="e">
        <f>AND(CCDATA[[#This Row],[Date]]&gt;='Dashboard Requirement hints'!#REF!,CCDATA[[#This Row],[Date]]&lt;'Dashboard Requirement hints'!#REF!+7)</f>
        <v>#REF!</v>
      </c>
      <c r="K1608" s="1" t="b">
        <f>AND(CCDATA[[#This Row],[Date]]&gt;'Dashboard Requirement hints'!$I$11,CCDATA[[#This Row],[Date]]&lt;'Dashboard Requirement hints'!$I$11+7)</f>
        <v>0</v>
      </c>
    </row>
    <row r="1609" spans="1:11" x14ac:dyDescent="0.25">
      <c r="A1609" s="7" t="s">
        <v>169</v>
      </c>
      <c r="B1609" s="4">
        <v>42372.582000000002</v>
      </c>
      <c r="C1609" s="5" t="s">
        <v>1787</v>
      </c>
      <c r="D1609" s="2" t="s">
        <v>1782</v>
      </c>
      <c r="E1609" s="2" t="s">
        <v>1784</v>
      </c>
      <c r="F1609" s="2" t="s">
        <v>1784</v>
      </c>
      <c r="G1609" s="2">
        <v>88</v>
      </c>
      <c r="H1609" s="6">
        <v>2.3462354370143309E-3</v>
      </c>
      <c r="I1609" s="3">
        <v>5</v>
      </c>
      <c r="J1609" s="11" t="e">
        <f>AND(CCDATA[[#This Row],[Date]]&gt;='Dashboard Requirement hints'!#REF!,CCDATA[[#This Row],[Date]]&lt;'Dashboard Requirement hints'!#REF!+7)</f>
        <v>#REF!</v>
      </c>
      <c r="K1609" s="1" t="b">
        <f>AND(CCDATA[[#This Row],[Date]]&gt;'Dashboard Requirement hints'!$I$11,CCDATA[[#This Row],[Date]]&lt;'Dashboard Requirement hints'!$I$11+7)</f>
        <v>0</v>
      </c>
    </row>
    <row r="1610" spans="1:11" x14ac:dyDescent="0.25">
      <c r="A1610" s="7" t="s">
        <v>170</v>
      </c>
      <c r="B1610" s="4">
        <v>42372.582000000002</v>
      </c>
      <c r="C1610" s="5" t="s">
        <v>1787</v>
      </c>
      <c r="D1610" s="2" t="s">
        <v>1782</v>
      </c>
      <c r="E1610" s="2" t="s">
        <v>1785</v>
      </c>
      <c r="F1610" s="2" t="s">
        <v>1785</v>
      </c>
      <c r="G1610" s="2" t="s">
        <v>1786</v>
      </c>
      <c r="H1610" s="6" t="s">
        <v>1786</v>
      </c>
      <c r="I1610" s="3" t="s">
        <v>1786</v>
      </c>
      <c r="J1610" s="11" t="e">
        <f>AND(CCDATA[[#This Row],[Date]]&gt;='Dashboard Requirement hints'!#REF!,CCDATA[[#This Row],[Date]]&lt;'Dashboard Requirement hints'!#REF!+7)</f>
        <v>#REF!</v>
      </c>
      <c r="K1610" s="1" t="b">
        <f>AND(CCDATA[[#This Row],[Date]]&gt;'Dashboard Requirement hints'!$I$11,CCDATA[[#This Row],[Date]]&lt;'Dashboard Requirement hints'!$I$11+7)</f>
        <v>0</v>
      </c>
    </row>
    <row r="1611" spans="1:11" x14ac:dyDescent="0.25">
      <c r="A1611" s="7" t="s">
        <v>171</v>
      </c>
      <c r="B1611" s="4">
        <v>42372.582000000002</v>
      </c>
      <c r="C1611" s="5" t="s">
        <v>1791</v>
      </c>
      <c r="D1611" s="2" t="s">
        <v>1779</v>
      </c>
      <c r="E1611" s="2" t="s">
        <v>1785</v>
      </c>
      <c r="F1611" s="2" t="s">
        <v>1785</v>
      </c>
      <c r="G1611" s="2" t="s">
        <v>1786</v>
      </c>
      <c r="H1611" s="6" t="s">
        <v>1786</v>
      </c>
      <c r="I1611" s="3" t="s">
        <v>1786</v>
      </c>
      <c r="J1611" s="11" t="e">
        <f>AND(CCDATA[[#This Row],[Date]]&gt;='Dashboard Requirement hints'!#REF!,CCDATA[[#This Row],[Date]]&lt;'Dashboard Requirement hints'!#REF!+7)</f>
        <v>#REF!</v>
      </c>
      <c r="K1611" s="1" t="b">
        <f>AND(CCDATA[[#This Row],[Date]]&gt;'Dashboard Requirement hints'!$I$11,CCDATA[[#This Row],[Date]]&lt;'Dashboard Requirement hints'!$I$11+7)</f>
        <v>0</v>
      </c>
    </row>
    <row r="1612" spans="1:11" x14ac:dyDescent="0.25">
      <c r="A1612" s="7" t="s">
        <v>166</v>
      </c>
      <c r="B1612" s="4">
        <v>42372.565999999999</v>
      </c>
      <c r="C1612" s="5" t="s">
        <v>1792</v>
      </c>
      <c r="D1612" s="2" t="s">
        <v>1783</v>
      </c>
      <c r="E1612" s="2" t="s">
        <v>1784</v>
      </c>
      <c r="F1612" s="2" t="s">
        <v>1784</v>
      </c>
      <c r="G1612" s="2">
        <v>104</v>
      </c>
      <c r="H1612" s="6">
        <v>1.4902319713748621E-3</v>
      </c>
      <c r="I1612" s="3">
        <v>3</v>
      </c>
      <c r="J1612" s="11" t="e">
        <f>AND(CCDATA[[#This Row],[Date]]&gt;='Dashboard Requirement hints'!#REF!,CCDATA[[#This Row],[Date]]&lt;'Dashboard Requirement hints'!#REF!+7)</f>
        <v>#REF!</v>
      </c>
      <c r="K1612" s="1" t="b">
        <f>AND(CCDATA[[#This Row],[Date]]&gt;'Dashboard Requirement hints'!$I$11,CCDATA[[#This Row],[Date]]&lt;'Dashboard Requirement hints'!$I$11+7)</f>
        <v>0</v>
      </c>
    </row>
    <row r="1613" spans="1:11" x14ac:dyDescent="0.25">
      <c r="A1613" s="7" t="s">
        <v>167</v>
      </c>
      <c r="B1613" s="4">
        <v>42372.565999999999</v>
      </c>
      <c r="C1613" s="5" t="s">
        <v>1792</v>
      </c>
      <c r="D1613" s="2" t="s">
        <v>1779</v>
      </c>
      <c r="E1613" s="2" t="s">
        <v>1784</v>
      </c>
      <c r="F1613" s="2" t="s">
        <v>1784</v>
      </c>
      <c r="G1613" s="2">
        <v>69</v>
      </c>
      <c r="H1613" s="6">
        <v>1.0732469359558553E-3</v>
      </c>
      <c r="I1613" s="3">
        <v>2</v>
      </c>
      <c r="J1613" s="11" t="e">
        <f>AND(CCDATA[[#This Row],[Date]]&gt;='Dashboard Requirement hints'!#REF!,CCDATA[[#This Row],[Date]]&lt;'Dashboard Requirement hints'!#REF!+7)</f>
        <v>#REF!</v>
      </c>
      <c r="K1613" s="1" t="b">
        <f>AND(CCDATA[[#This Row],[Date]]&gt;'Dashboard Requirement hints'!$I$11,CCDATA[[#This Row],[Date]]&lt;'Dashboard Requirement hints'!$I$11+7)</f>
        <v>0</v>
      </c>
    </row>
    <row r="1614" spans="1:11" x14ac:dyDescent="0.25">
      <c r="A1614" s="7" t="s">
        <v>164</v>
      </c>
      <c r="B1614" s="4">
        <v>42372.561000000002</v>
      </c>
      <c r="C1614" s="5" t="s">
        <v>1789</v>
      </c>
      <c r="D1614" s="2" t="s">
        <v>1783</v>
      </c>
      <c r="E1614" s="2" t="s">
        <v>1784</v>
      </c>
      <c r="F1614" s="2" t="s">
        <v>1784</v>
      </c>
      <c r="G1614" s="2">
        <v>123</v>
      </c>
      <c r="H1614" s="6">
        <v>8.70069357841667E-4</v>
      </c>
      <c r="I1614" s="3">
        <v>3</v>
      </c>
      <c r="J1614" s="11" t="e">
        <f>AND(CCDATA[[#This Row],[Date]]&gt;='Dashboard Requirement hints'!#REF!,CCDATA[[#This Row],[Date]]&lt;'Dashboard Requirement hints'!#REF!+7)</f>
        <v>#REF!</v>
      </c>
      <c r="K1614" s="1" t="b">
        <f>AND(CCDATA[[#This Row],[Date]]&gt;'Dashboard Requirement hints'!$I$11,CCDATA[[#This Row],[Date]]&lt;'Dashboard Requirement hints'!$I$11+7)</f>
        <v>0</v>
      </c>
    </row>
    <row r="1615" spans="1:11" x14ac:dyDescent="0.25">
      <c r="A1615" s="7" t="s">
        <v>165</v>
      </c>
      <c r="B1615" s="4">
        <v>42372.561000000002</v>
      </c>
      <c r="C1615" s="5" t="s">
        <v>1789</v>
      </c>
      <c r="D1615" s="2" t="s">
        <v>1782</v>
      </c>
      <c r="E1615" s="2" t="s">
        <v>1784</v>
      </c>
      <c r="F1615" s="2" t="s">
        <v>1785</v>
      </c>
      <c r="G1615" s="2">
        <v>86</v>
      </c>
      <c r="H1615" s="6">
        <v>3.9045724452239118E-3</v>
      </c>
      <c r="I1615" s="3">
        <v>1</v>
      </c>
      <c r="J1615" s="11" t="e">
        <f>AND(CCDATA[[#This Row],[Date]]&gt;='Dashboard Requirement hints'!#REF!,CCDATA[[#This Row],[Date]]&lt;'Dashboard Requirement hints'!#REF!+7)</f>
        <v>#REF!</v>
      </c>
      <c r="K1615" s="1" t="b">
        <f>AND(CCDATA[[#This Row],[Date]]&gt;'Dashboard Requirement hints'!$I$11,CCDATA[[#This Row],[Date]]&lt;'Dashboard Requirement hints'!$I$11+7)</f>
        <v>0</v>
      </c>
    </row>
    <row r="1616" spans="1:11" x14ac:dyDescent="0.25">
      <c r="A1616" s="7" t="s">
        <v>162</v>
      </c>
      <c r="B1616" s="4">
        <v>42372.552000000003</v>
      </c>
      <c r="C1616" s="5" t="s">
        <v>1793</v>
      </c>
      <c r="D1616" s="2" t="s">
        <v>1780</v>
      </c>
      <c r="E1616" s="2" t="s">
        <v>1785</v>
      </c>
      <c r="F1616" s="2" t="s">
        <v>1785</v>
      </c>
      <c r="G1616" s="2" t="s">
        <v>1786</v>
      </c>
      <c r="H1616" s="6" t="s">
        <v>1786</v>
      </c>
      <c r="I1616" s="3" t="s">
        <v>1786</v>
      </c>
      <c r="J1616" s="11" t="e">
        <f>AND(CCDATA[[#This Row],[Date]]&gt;='Dashboard Requirement hints'!#REF!,CCDATA[[#This Row],[Date]]&lt;'Dashboard Requirement hints'!#REF!+7)</f>
        <v>#REF!</v>
      </c>
      <c r="K1616" s="1" t="b">
        <f>AND(CCDATA[[#This Row],[Date]]&gt;'Dashboard Requirement hints'!$I$11,CCDATA[[#This Row],[Date]]&lt;'Dashboard Requirement hints'!$I$11+7)</f>
        <v>0</v>
      </c>
    </row>
    <row r="1617" spans="1:11" x14ac:dyDescent="0.25">
      <c r="A1617" s="7" t="s">
        <v>163</v>
      </c>
      <c r="B1617" s="4">
        <v>42372.552000000003</v>
      </c>
      <c r="C1617" s="5" t="s">
        <v>1787</v>
      </c>
      <c r="D1617" s="2" t="s">
        <v>1780</v>
      </c>
      <c r="E1617" s="2" t="s">
        <v>1784</v>
      </c>
      <c r="F1617" s="2" t="s">
        <v>1784</v>
      </c>
      <c r="G1617" s="2">
        <v>118</v>
      </c>
      <c r="H1617" s="6">
        <v>2.9828234584496857E-3</v>
      </c>
      <c r="I1617" s="3">
        <v>3</v>
      </c>
      <c r="J1617" s="11" t="e">
        <f>AND(CCDATA[[#This Row],[Date]]&gt;='Dashboard Requirement hints'!#REF!,CCDATA[[#This Row],[Date]]&lt;'Dashboard Requirement hints'!#REF!+7)</f>
        <v>#REF!</v>
      </c>
      <c r="K1617" s="1" t="b">
        <f>AND(CCDATA[[#This Row],[Date]]&gt;'Dashboard Requirement hints'!$I$11,CCDATA[[#This Row],[Date]]&lt;'Dashboard Requirement hints'!$I$11+7)</f>
        <v>0</v>
      </c>
    </row>
    <row r="1618" spans="1:11" x14ac:dyDescent="0.25">
      <c r="A1618" s="7" t="s">
        <v>160</v>
      </c>
      <c r="B1618" s="4">
        <v>42372.55</v>
      </c>
      <c r="C1618" s="5" t="s">
        <v>1788</v>
      </c>
      <c r="D1618" s="2" t="s">
        <v>1779</v>
      </c>
      <c r="E1618" s="2" t="s">
        <v>1784</v>
      </c>
      <c r="F1618" s="2" t="s">
        <v>1784</v>
      </c>
      <c r="G1618" s="2">
        <v>119</v>
      </c>
      <c r="H1618" s="6">
        <v>2.9681440495529445E-3</v>
      </c>
      <c r="I1618" s="3">
        <v>3</v>
      </c>
      <c r="J1618" s="11" t="e">
        <f>AND(CCDATA[[#This Row],[Date]]&gt;='Dashboard Requirement hints'!#REF!,CCDATA[[#This Row],[Date]]&lt;'Dashboard Requirement hints'!#REF!+7)</f>
        <v>#REF!</v>
      </c>
      <c r="K1618" s="1" t="b">
        <f>AND(CCDATA[[#This Row],[Date]]&gt;'Dashboard Requirement hints'!$I$11,CCDATA[[#This Row],[Date]]&lt;'Dashboard Requirement hints'!$I$11+7)</f>
        <v>0</v>
      </c>
    </row>
    <row r="1619" spans="1:11" x14ac:dyDescent="0.25">
      <c r="A1619" s="7" t="s">
        <v>161</v>
      </c>
      <c r="B1619" s="4">
        <v>42372.55</v>
      </c>
      <c r="C1619" s="5" t="s">
        <v>1790</v>
      </c>
      <c r="D1619" s="2" t="s">
        <v>1783</v>
      </c>
      <c r="E1619" s="2" t="s">
        <v>1784</v>
      </c>
      <c r="F1619" s="2" t="s">
        <v>1784</v>
      </c>
      <c r="G1619" s="2">
        <v>98</v>
      </c>
      <c r="H1619" s="6">
        <v>3.2075341939172487E-3</v>
      </c>
      <c r="I1619" s="3">
        <v>2</v>
      </c>
      <c r="J1619" s="11" t="e">
        <f>AND(CCDATA[[#This Row],[Date]]&gt;='Dashboard Requirement hints'!#REF!,CCDATA[[#This Row],[Date]]&lt;'Dashboard Requirement hints'!#REF!+7)</f>
        <v>#REF!</v>
      </c>
      <c r="K1619" s="1" t="b">
        <f>AND(CCDATA[[#This Row],[Date]]&gt;'Dashboard Requirement hints'!$I$11,CCDATA[[#This Row],[Date]]&lt;'Dashboard Requirement hints'!$I$11+7)</f>
        <v>0</v>
      </c>
    </row>
    <row r="1620" spans="1:11" x14ac:dyDescent="0.25">
      <c r="A1620" s="7" t="s">
        <v>158</v>
      </c>
      <c r="B1620" s="4">
        <v>42372.538</v>
      </c>
      <c r="C1620" s="5" t="s">
        <v>1788</v>
      </c>
      <c r="D1620" s="2" t="s">
        <v>1779</v>
      </c>
      <c r="E1620" s="2" t="s">
        <v>1784</v>
      </c>
      <c r="F1620" s="2" t="s">
        <v>1785</v>
      </c>
      <c r="G1620" s="2">
        <v>52</v>
      </c>
      <c r="H1620" s="6">
        <v>4.8495502915016009E-3</v>
      </c>
      <c r="I1620" s="3">
        <v>4</v>
      </c>
      <c r="J1620" s="11" t="e">
        <f>AND(CCDATA[[#This Row],[Date]]&gt;='Dashboard Requirement hints'!#REF!,CCDATA[[#This Row],[Date]]&lt;'Dashboard Requirement hints'!#REF!+7)</f>
        <v>#REF!</v>
      </c>
      <c r="K1620" s="1" t="b">
        <f>AND(CCDATA[[#This Row],[Date]]&gt;'Dashboard Requirement hints'!$I$11,CCDATA[[#This Row],[Date]]&lt;'Dashboard Requirement hints'!$I$11+7)</f>
        <v>0</v>
      </c>
    </row>
    <row r="1621" spans="1:11" x14ac:dyDescent="0.25">
      <c r="A1621" s="7" t="s">
        <v>159</v>
      </c>
      <c r="B1621" s="4">
        <v>42372.538</v>
      </c>
      <c r="C1621" s="5" t="s">
        <v>1787</v>
      </c>
      <c r="D1621" s="2" t="s">
        <v>1783</v>
      </c>
      <c r="E1621" s="2" t="s">
        <v>1784</v>
      </c>
      <c r="F1621" s="2" t="s">
        <v>1784</v>
      </c>
      <c r="G1621" s="2">
        <v>67</v>
      </c>
      <c r="H1621" s="6">
        <v>4.2862730735890951E-3</v>
      </c>
      <c r="I1621" s="3">
        <v>5</v>
      </c>
      <c r="J1621" s="11" t="e">
        <f>AND(CCDATA[[#This Row],[Date]]&gt;='Dashboard Requirement hints'!#REF!,CCDATA[[#This Row],[Date]]&lt;'Dashboard Requirement hints'!#REF!+7)</f>
        <v>#REF!</v>
      </c>
      <c r="K1621" s="1" t="b">
        <f>AND(CCDATA[[#This Row],[Date]]&gt;'Dashboard Requirement hints'!$I$11,CCDATA[[#This Row],[Date]]&lt;'Dashboard Requirement hints'!$I$11+7)</f>
        <v>0</v>
      </c>
    </row>
    <row r="1622" spans="1:11" x14ac:dyDescent="0.25">
      <c r="A1622" s="7" t="s">
        <v>156</v>
      </c>
      <c r="B1622" s="4">
        <v>42372.523000000001</v>
      </c>
      <c r="C1622" s="5" t="s">
        <v>1787</v>
      </c>
      <c r="D1622" s="2" t="s">
        <v>1780</v>
      </c>
      <c r="E1622" s="2" t="s">
        <v>1784</v>
      </c>
      <c r="F1622" s="2" t="s">
        <v>1784</v>
      </c>
      <c r="G1622" s="2">
        <v>124</v>
      </c>
      <c r="H1622" s="6">
        <v>4.1961594410854265E-3</v>
      </c>
      <c r="I1622" s="3">
        <v>1</v>
      </c>
      <c r="J1622" s="11" t="e">
        <f>AND(CCDATA[[#This Row],[Date]]&gt;='Dashboard Requirement hints'!#REF!,CCDATA[[#This Row],[Date]]&lt;'Dashboard Requirement hints'!#REF!+7)</f>
        <v>#REF!</v>
      </c>
      <c r="K1622" s="1" t="b">
        <f>AND(CCDATA[[#This Row],[Date]]&gt;'Dashboard Requirement hints'!$I$11,CCDATA[[#This Row],[Date]]&lt;'Dashboard Requirement hints'!$I$11+7)</f>
        <v>0</v>
      </c>
    </row>
    <row r="1623" spans="1:11" x14ac:dyDescent="0.25">
      <c r="A1623" s="7" t="s">
        <v>157</v>
      </c>
      <c r="B1623" s="4">
        <v>42372.523000000001</v>
      </c>
      <c r="C1623" s="5" t="s">
        <v>1791</v>
      </c>
      <c r="D1623" s="2" t="s">
        <v>1781</v>
      </c>
      <c r="E1623" s="2" t="s">
        <v>1785</v>
      </c>
      <c r="F1623" s="2" t="s">
        <v>1785</v>
      </c>
      <c r="G1623" s="2" t="s">
        <v>1786</v>
      </c>
      <c r="H1623" s="6" t="s">
        <v>1786</v>
      </c>
      <c r="I1623" s="3" t="s">
        <v>1786</v>
      </c>
      <c r="J1623" s="11" t="e">
        <f>AND(CCDATA[[#This Row],[Date]]&gt;='Dashboard Requirement hints'!#REF!,CCDATA[[#This Row],[Date]]&lt;'Dashboard Requirement hints'!#REF!+7)</f>
        <v>#REF!</v>
      </c>
      <c r="K1623" s="1" t="b">
        <f>AND(CCDATA[[#This Row],[Date]]&gt;'Dashboard Requirement hints'!$I$11,CCDATA[[#This Row],[Date]]&lt;'Dashboard Requirement hints'!$I$11+7)</f>
        <v>0</v>
      </c>
    </row>
    <row r="1624" spans="1:11" x14ac:dyDescent="0.25">
      <c r="A1624" s="7" t="s">
        <v>154</v>
      </c>
      <c r="B1624" s="4">
        <v>42372.499000000003</v>
      </c>
      <c r="C1624" s="5" t="s">
        <v>1791</v>
      </c>
      <c r="D1624" s="2" t="s">
        <v>1783</v>
      </c>
      <c r="E1624" s="2" t="s">
        <v>1784</v>
      </c>
      <c r="F1624" s="2" t="s">
        <v>1784</v>
      </c>
      <c r="G1624" s="2">
        <v>88</v>
      </c>
      <c r="H1624" s="6">
        <v>3.0839578429567027E-3</v>
      </c>
      <c r="I1624" s="3">
        <v>3</v>
      </c>
      <c r="J1624" s="11" t="e">
        <f>AND(CCDATA[[#This Row],[Date]]&gt;='Dashboard Requirement hints'!#REF!,CCDATA[[#This Row],[Date]]&lt;'Dashboard Requirement hints'!#REF!+7)</f>
        <v>#REF!</v>
      </c>
      <c r="K1624" s="1" t="b">
        <f>AND(CCDATA[[#This Row],[Date]]&gt;'Dashboard Requirement hints'!$I$11,CCDATA[[#This Row],[Date]]&lt;'Dashboard Requirement hints'!$I$11+7)</f>
        <v>0</v>
      </c>
    </row>
    <row r="1625" spans="1:11" x14ac:dyDescent="0.25">
      <c r="A1625" s="7" t="s">
        <v>155</v>
      </c>
      <c r="B1625" s="4">
        <v>42372.499000000003</v>
      </c>
      <c r="C1625" s="5" t="s">
        <v>1794</v>
      </c>
      <c r="D1625" s="2" t="s">
        <v>1779</v>
      </c>
      <c r="E1625" s="2" t="s">
        <v>1784</v>
      </c>
      <c r="F1625" s="2" t="s">
        <v>1784</v>
      </c>
      <c r="G1625" s="2">
        <v>88</v>
      </c>
      <c r="H1625" s="6">
        <v>6.6680569963678787E-4</v>
      </c>
      <c r="I1625" s="3">
        <v>1</v>
      </c>
      <c r="J1625" s="11" t="e">
        <f>AND(CCDATA[[#This Row],[Date]]&gt;='Dashboard Requirement hints'!#REF!,CCDATA[[#This Row],[Date]]&lt;'Dashboard Requirement hints'!#REF!+7)</f>
        <v>#REF!</v>
      </c>
      <c r="K1625" s="1" t="b">
        <f>AND(CCDATA[[#This Row],[Date]]&gt;'Dashboard Requirement hints'!$I$11,CCDATA[[#This Row],[Date]]&lt;'Dashboard Requirement hints'!$I$11+7)</f>
        <v>0</v>
      </c>
    </row>
    <row r="1626" spans="1:11" x14ac:dyDescent="0.25">
      <c r="A1626" s="7" t="s">
        <v>152</v>
      </c>
      <c r="B1626" s="4">
        <v>42372.497000000003</v>
      </c>
      <c r="C1626" s="5" t="s">
        <v>1787</v>
      </c>
      <c r="D1626" s="2" t="s">
        <v>1779</v>
      </c>
      <c r="E1626" s="2" t="s">
        <v>1784</v>
      </c>
      <c r="F1626" s="2" t="s">
        <v>1784</v>
      </c>
      <c r="G1626" s="2">
        <v>77</v>
      </c>
      <c r="H1626" s="6">
        <v>1.012570753598261E-3</v>
      </c>
      <c r="I1626" s="3">
        <v>5</v>
      </c>
      <c r="J1626" s="11" t="e">
        <f>AND(CCDATA[[#This Row],[Date]]&gt;='Dashboard Requirement hints'!#REF!,CCDATA[[#This Row],[Date]]&lt;'Dashboard Requirement hints'!#REF!+7)</f>
        <v>#REF!</v>
      </c>
      <c r="K1626" s="1" t="b">
        <f>AND(CCDATA[[#This Row],[Date]]&gt;'Dashboard Requirement hints'!$I$11,CCDATA[[#This Row],[Date]]&lt;'Dashboard Requirement hints'!$I$11+7)</f>
        <v>0</v>
      </c>
    </row>
    <row r="1627" spans="1:11" x14ac:dyDescent="0.25">
      <c r="A1627" s="7" t="s">
        <v>153</v>
      </c>
      <c r="B1627" s="4">
        <v>42372.497000000003</v>
      </c>
      <c r="C1627" s="5" t="s">
        <v>1793</v>
      </c>
      <c r="D1627" s="2" t="s">
        <v>1779</v>
      </c>
      <c r="E1627" s="2" t="s">
        <v>1784</v>
      </c>
      <c r="F1627" s="2" t="s">
        <v>1784</v>
      </c>
      <c r="G1627" s="2">
        <v>46</v>
      </c>
      <c r="H1627" s="6">
        <v>5.7383544379020898E-4</v>
      </c>
      <c r="I1627" s="3">
        <v>4</v>
      </c>
      <c r="J1627" s="11" t="e">
        <f>AND(CCDATA[[#This Row],[Date]]&gt;='Dashboard Requirement hints'!#REF!,CCDATA[[#This Row],[Date]]&lt;'Dashboard Requirement hints'!#REF!+7)</f>
        <v>#REF!</v>
      </c>
      <c r="K1627" s="1" t="b">
        <f>AND(CCDATA[[#This Row],[Date]]&gt;'Dashboard Requirement hints'!$I$11,CCDATA[[#This Row],[Date]]&lt;'Dashboard Requirement hints'!$I$11+7)</f>
        <v>0</v>
      </c>
    </row>
    <row r="1628" spans="1:11" x14ac:dyDescent="0.25">
      <c r="A1628" s="7" t="s">
        <v>150</v>
      </c>
      <c r="B1628" s="4">
        <v>42372.495000000003</v>
      </c>
      <c r="C1628" s="5" t="s">
        <v>1793</v>
      </c>
      <c r="D1628" s="2" t="s">
        <v>1781</v>
      </c>
      <c r="E1628" s="2" t="s">
        <v>1784</v>
      </c>
      <c r="F1628" s="2" t="s">
        <v>1784</v>
      </c>
      <c r="G1628" s="2">
        <v>56</v>
      </c>
      <c r="H1628" s="6">
        <v>2.886752301314775E-3</v>
      </c>
      <c r="I1628" s="3">
        <v>5</v>
      </c>
      <c r="J1628" s="11" t="e">
        <f>AND(CCDATA[[#This Row],[Date]]&gt;='Dashboard Requirement hints'!#REF!,CCDATA[[#This Row],[Date]]&lt;'Dashboard Requirement hints'!#REF!+7)</f>
        <v>#REF!</v>
      </c>
      <c r="K1628" s="1" t="b">
        <f>AND(CCDATA[[#This Row],[Date]]&gt;'Dashboard Requirement hints'!$I$11,CCDATA[[#This Row],[Date]]&lt;'Dashboard Requirement hints'!$I$11+7)</f>
        <v>0</v>
      </c>
    </row>
    <row r="1629" spans="1:11" x14ac:dyDescent="0.25">
      <c r="A1629" s="7" t="s">
        <v>151</v>
      </c>
      <c r="B1629" s="4">
        <v>42372.495000000003</v>
      </c>
      <c r="C1629" s="5" t="s">
        <v>1787</v>
      </c>
      <c r="D1629" s="2" t="s">
        <v>1781</v>
      </c>
      <c r="E1629" s="2" t="s">
        <v>1785</v>
      </c>
      <c r="F1629" s="2" t="s">
        <v>1785</v>
      </c>
      <c r="G1629" s="2" t="s">
        <v>1786</v>
      </c>
      <c r="H1629" s="6" t="s">
        <v>1786</v>
      </c>
      <c r="I1629" s="3" t="s">
        <v>1786</v>
      </c>
      <c r="J1629" s="11" t="e">
        <f>AND(CCDATA[[#This Row],[Date]]&gt;='Dashboard Requirement hints'!#REF!,CCDATA[[#This Row],[Date]]&lt;'Dashboard Requirement hints'!#REF!+7)</f>
        <v>#REF!</v>
      </c>
      <c r="K1629" s="1" t="b">
        <f>AND(CCDATA[[#This Row],[Date]]&gt;'Dashboard Requirement hints'!$I$11,CCDATA[[#This Row],[Date]]&lt;'Dashboard Requirement hints'!$I$11+7)</f>
        <v>0</v>
      </c>
    </row>
    <row r="1630" spans="1:11" x14ac:dyDescent="0.25">
      <c r="A1630" s="7" t="s">
        <v>148</v>
      </c>
      <c r="B1630" s="4">
        <v>42372.485000000001</v>
      </c>
      <c r="C1630" s="5" t="s">
        <v>1792</v>
      </c>
      <c r="D1630" s="2" t="s">
        <v>1782</v>
      </c>
      <c r="E1630" s="2" t="s">
        <v>1784</v>
      </c>
      <c r="F1630" s="2" t="s">
        <v>1784</v>
      </c>
      <c r="G1630" s="2">
        <v>101</v>
      </c>
      <c r="H1630" s="6">
        <v>1.5746493724556163E-3</v>
      </c>
      <c r="I1630" s="3">
        <v>3</v>
      </c>
      <c r="J1630" s="11" t="e">
        <f>AND(CCDATA[[#This Row],[Date]]&gt;='Dashboard Requirement hints'!#REF!,CCDATA[[#This Row],[Date]]&lt;'Dashboard Requirement hints'!#REF!+7)</f>
        <v>#REF!</v>
      </c>
      <c r="K1630" s="1" t="b">
        <f>AND(CCDATA[[#This Row],[Date]]&gt;'Dashboard Requirement hints'!$I$11,CCDATA[[#This Row],[Date]]&lt;'Dashboard Requirement hints'!$I$11+7)</f>
        <v>0</v>
      </c>
    </row>
    <row r="1631" spans="1:11" x14ac:dyDescent="0.25">
      <c r="A1631" s="7" t="s">
        <v>149</v>
      </c>
      <c r="B1631" s="4">
        <v>42372.485000000001</v>
      </c>
      <c r="C1631" s="5" t="s">
        <v>1794</v>
      </c>
      <c r="D1631" s="2" t="s">
        <v>1780</v>
      </c>
      <c r="E1631" s="2" t="s">
        <v>1784</v>
      </c>
      <c r="F1631" s="2" t="s">
        <v>1784</v>
      </c>
      <c r="G1631" s="2">
        <v>31</v>
      </c>
      <c r="H1631" s="6">
        <v>2.0286844506136148E-3</v>
      </c>
      <c r="I1631" s="3">
        <v>5</v>
      </c>
      <c r="J1631" s="11" t="e">
        <f>AND(CCDATA[[#This Row],[Date]]&gt;='Dashboard Requirement hints'!#REF!,CCDATA[[#This Row],[Date]]&lt;'Dashboard Requirement hints'!#REF!+7)</f>
        <v>#REF!</v>
      </c>
      <c r="K1631" s="1" t="b">
        <f>AND(CCDATA[[#This Row],[Date]]&gt;'Dashboard Requirement hints'!$I$11,CCDATA[[#This Row],[Date]]&lt;'Dashboard Requirement hints'!$I$11+7)</f>
        <v>0</v>
      </c>
    </row>
    <row r="1632" spans="1:11" x14ac:dyDescent="0.25">
      <c r="A1632" s="7" t="s">
        <v>146</v>
      </c>
      <c r="B1632" s="4">
        <v>42372.476999999999</v>
      </c>
      <c r="C1632" s="5" t="s">
        <v>1792</v>
      </c>
      <c r="D1632" s="2" t="s">
        <v>1780</v>
      </c>
      <c r="E1632" s="2" t="s">
        <v>1784</v>
      </c>
      <c r="F1632" s="2" t="s">
        <v>1784</v>
      </c>
      <c r="G1632" s="2">
        <v>84</v>
      </c>
      <c r="H1632" s="6">
        <v>1.1885828124011636E-3</v>
      </c>
      <c r="I1632" s="3">
        <v>5</v>
      </c>
      <c r="J1632" s="11" t="e">
        <f>AND(CCDATA[[#This Row],[Date]]&gt;='Dashboard Requirement hints'!#REF!,CCDATA[[#This Row],[Date]]&lt;'Dashboard Requirement hints'!#REF!+7)</f>
        <v>#REF!</v>
      </c>
      <c r="K1632" s="1" t="b">
        <f>AND(CCDATA[[#This Row],[Date]]&gt;'Dashboard Requirement hints'!$I$11,CCDATA[[#This Row],[Date]]&lt;'Dashboard Requirement hints'!$I$11+7)</f>
        <v>0</v>
      </c>
    </row>
    <row r="1633" spans="1:11" x14ac:dyDescent="0.25">
      <c r="A1633" s="7" t="s">
        <v>147</v>
      </c>
      <c r="B1633" s="4">
        <v>42372.476999999999</v>
      </c>
      <c r="C1633" s="5" t="s">
        <v>1793</v>
      </c>
      <c r="D1633" s="2" t="s">
        <v>1781</v>
      </c>
      <c r="E1633" s="2" t="s">
        <v>1784</v>
      </c>
      <c r="F1633" s="2" t="s">
        <v>1784</v>
      </c>
      <c r="G1633" s="2">
        <v>20</v>
      </c>
      <c r="H1633" s="6">
        <v>1.9003538860074612E-3</v>
      </c>
      <c r="I1633" s="3">
        <v>4</v>
      </c>
      <c r="J1633" s="11" t="e">
        <f>AND(CCDATA[[#This Row],[Date]]&gt;='Dashboard Requirement hints'!#REF!,CCDATA[[#This Row],[Date]]&lt;'Dashboard Requirement hints'!#REF!+7)</f>
        <v>#REF!</v>
      </c>
      <c r="K1633" s="1" t="b">
        <f>AND(CCDATA[[#This Row],[Date]]&gt;'Dashboard Requirement hints'!$I$11,CCDATA[[#This Row],[Date]]&lt;'Dashboard Requirement hints'!$I$11+7)</f>
        <v>0</v>
      </c>
    </row>
    <row r="1634" spans="1:11" x14ac:dyDescent="0.25">
      <c r="A1634" s="7" t="s">
        <v>144</v>
      </c>
      <c r="B1634" s="4">
        <v>42372.47</v>
      </c>
      <c r="C1634" s="5" t="s">
        <v>1789</v>
      </c>
      <c r="D1634" s="2" t="s">
        <v>1780</v>
      </c>
      <c r="E1634" s="2" t="s">
        <v>1784</v>
      </c>
      <c r="F1634" s="2" t="s">
        <v>1784</v>
      </c>
      <c r="G1634" s="2">
        <v>43</v>
      </c>
      <c r="H1634" s="6">
        <v>4.4005726772450519E-3</v>
      </c>
      <c r="I1634" s="3">
        <v>5</v>
      </c>
      <c r="J1634" s="11" t="e">
        <f>AND(CCDATA[[#This Row],[Date]]&gt;='Dashboard Requirement hints'!#REF!,CCDATA[[#This Row],[Date]]&lt;'Dashboard Requirement hints'!#REF!+7)</f>
        <v>#REF!</v>
      </c>
      <c r="K1634" s="1" t="b">
        <f>AND(CCDATA[[#This Row],[Date]]&gt;'Dashboard Requirement hints'!$I$11,CCDATA[[#This Row],[Date]]&lt;'Dashboard Requirement hints'!$I$11+7)</f>
        <v>0</v>
      </c>
    </row>
    <row r="1635" spans="1:11" x14ac:dyDescent="0.25">
      <c r="A1635" s="7" t="s">
        <v>145</v>
      </c>
      <c r="B1635" s="4">
        <v>42372.47</v>
      </c>
      <c r="C1635" s="5" t="s">
        <v>1787</v>
      </c>
      <c r="D1635" s="2" t="s">
        <v>1779</v>
      </c>
      <c r="E1635" s="2" t="s">
        <v>1784</v>
      </c>
      <c r="F1635" s="2" t="s">
        <v>1784</v>
      </c>
      <c r="G1635" s="2">
        <v>20</v>
      </c>
      <c r="H1635" s="6">
        <v>1.2041681731081062E-3</v>
      </c>
      <c r="I1635" s="3">
        <v>3</v>
      </c>
      <c r="J1635" s="11" t="e">
        <f>AND(CCDATA[[#This Row],[Date]]&gt;='Dashboard Requirement hints'!#REF!,CCDATA[[#This Row],[Date]]&lt;'Dashboard Requirement hints'!#REF!+7)</f>
        <v>#REF!</v>
      </c>
      <c r="K1635" s="1" t="b">
        <f>AND(CCDATA[[#This Row],[Date]]&gt;'Dashboard Requirement hints'!$I$11,CCDATA[[#This Row],[Date]]&lt;'Dashboard Requirement hints'!$I$11+7)</f>
        <v>0</v>
      </c>
    </row>
    <row r="1636" spans="1:11" x14ac:dyDescent="0.25">
      <c r="A1636" s="7" t="s">
        <v>142</v>
      </c>
      <c r="B1636" s="4">
        <v>42372.463000000003</v>
      </c>
      <c r="C1636" s="5" t="s">
        <v>1791</v>
      </c>
      <c r="D1636" s="2" t="s">
        <v>1781</v>
      </c>
      <c r="E1636" s="2" t="s">
        <v>1784</v>
      </c>
      <c r="F1636" s="2" t="s">
        <v>1785</v>
      </c>
      <c r="G1636" s="2">
        <v>112</v>
      </c>
      <c r="H1636" s="6">
        <v>2.2214249640435243E-3</v>
      </c>
      <c r="I1636" s="3">
        <v>5</v>
      </c>
      <c r="J1636" s="11" t="e">
        <f>AND(CCDATA[[#This Row],[Date]]&gt;='Dashboard Requirement hints'!#REF!,CCDATA[[#This Row],[Date]]&lt;'Dashboard Requirement hints'!#REF!+7)</f>
        <v>#REF!</v>
      </c>
      <c r="K1636" s="1" t="b">
        <f>AND(CCDATA[[#This Row],[Date]]&gt;'Dashboard Requirement hints'!$I$11,CCDATA[[#This Row],[Date]]&lt;'Dashboard Requirement hints'!$I$11+7)</f>
        <v>0</v>
      </c>
    </row>
    <row r="1637" spans="1:11" x14ac:dyDescent="0.25">
      <c r="A1637" s="7" t="s">
        <v>143</v>
      </c>
      <c r="B1637" s="4">
        <v>42372.463000000003</v>
      </c>
      <c r="C1637" s="5" t="s">
        <v>1788</v>
      </c>
      <c r="D1637" s="2" t="s">
        <v>1781</v>
      </c>
      <c r="E1637" s="2" t="s">
        <v>1785</v>
      </c>
      <c r="F1637" s="2" t="s">
        <v>1785</v>
      </c>
      <c r="G1637" s="2" t="s">
        <v>1786</v>
      </c>
      <c r="H1637" s="6" t="s">
        <v>1786</v>
      </c>
      <c r="I1637" s="3" t="s">
        <v>1786</v>
      </c>
      <c r="J1637" s="11" t="e">
        <f>AND(CCDATA[[#This Row],[Date]]&gt;='Dashboard Requirement hints'!#REF!,CCDATA[[#This Row],[Date]]&lt;'Dashboard Requirement hints'!#REF!+7)</f>
        <v>#REF!</v>
      </c>
      <c r="K1637" s="1" t="b">
        <f>AND(CCDATA[[#This Row],[Date]]&gt;'Dashboard Requirement hints'!$I$11,CCDATA[[#This Row],[Date]]&lt;'Dashboard Requirement hints'!$I$11+7)</f>
        <v>0</v>
      </c>
    </row>
    <row r="1638" spans="1:11" x14ac:dyDescent="0.25">
      <c r="A1638" s="7" t="s">
        <v>140</v>
      </c>
      <c r="B1638" s="4">
        <v>42372.461000000003</v>
      </c>
      <c r="C1638" s="5" t="s">
        <v>1790</v>
      </c>
      <c r="D1638" s="2" t="s">
        <v>1779</v>
      </c>
      <c r="E1638" s="2" t="s">
        <v>1784</v>
      </c>
      <c r="F1638" s="2" t="s">
        <v>1784</v>
      </c>
      <c r="G1638" s="2">
        <v>55</v>
      </c>
      <c r="H1638" s="6">
        <v>1.5343070271308455E-3</v>
      </c>
      <c r="I1638" s="3">
        <v>1</v>
      </c>
      <c r="J1638" s="11" t="e">
        <f>AND(CCDATA[[#This Row],[Date]]&gt;='Dashboard Requirement hints'!#REF!,CCDATA[[#This Row],[Date]]&lt;'Dashboard Requirement hints'!#REF!+7)</f>
        <v>#REF!</v>
      </c>
      <c r="K1638" s="1" t="b">
        <f>AND(CCDATA[[#This Row],[Date]]&gt;'Dashboard Requirement hints'!$I$11,CCDATA[[#This Row],[Date]]&lt;'Dashboard Requirement hints'!$I$11+7)</f>
        <v>0</v>
      </c>
    </row>
    <row r="1639" spans="1:11" x14ac:dyDescent="0.25">
      <c r="A1639" s="7" t="s">
        <v>141</v>
      </c>
      <c r="B1639" s="4">
        <v>42372.461000000003</v>
      </c>
      <c r="C1639" s="5" t="s">
        <v>1792</v>
      </c>
      <c r="D1639" s="2" t="s">
        <v>1780</v>
      </c>
      <c r="E1639" s="2" t="s">
        <v>1784</v>
      </c>
      <c r="F1639" s="2" t="s">
        <v>1785</v>
      </c>
      <c r="G1639" s="2">
        <v>105</v>
      </c>
      <c r="H1639" s="6">
        <v>4.149773771946072E-3</v>
      </c>
      <c r="I1639" s="3">
        <v>3</v>
      </c>
      <c r="J1639" s="11" t="e">
        <f>AND(CCDATA[[#This Row],[Date]]&gt;='Dashboard Requirement hints'!#REF!,CCDATA[[#This Row],[Date]]&lt;'Dashboard Requirement hints'!#REF!+7)</f>
        <v>#REF!</v>
      </c>
      <c r="K1639" s="1" t="b">
        <f>AND(CCDATA[[#This Row],[Date]]&gt;'Dashboard Requirement hints'!$I$11,CCDATA[[#This Row],[Date]]&lt;'Dashboard Requirement hints'!$I$11+7)</f>
        <v>0</v>
      </c>
    </row>
    <row r="1640" spans="1:11" x14ac:dyDescent="0.25">
      <c r="A1640" s="7" t="s">
        <v>138</v>
      </c>
      <c r="B1640" s="4">
        <v>42372.46</v>
      </c>
      <c r="C1640" s="5" t="s">
        <v>1790</v>
      </c>
      <c r="D1640" s="2" t="s">
        <v>1783</v>
      </c>
      <c r="E1640" s="2" t="s">
        <v>1784</v>
      </c>
      <c r="F1640" s="2" t="s">
        <v>1784</v>
      </c>
      <c r="G1640" s="2">
        <v>124</v>
      </c>
      <c r="H1640" s="6">
        <v>6.1572804409925502E-4</v>
      </c>
      <c r="I1640" s="3">
        <v>2</v>
      </c>
      <c r="J1640" s="11" t="e">
        <f>AND(CCDATA[[#This Row],[Date]]&gt;='Dashboard Requirement hints'!#REF!,CCDATA[[#This Row],[Date]]&lt;'Dashboard Requirement hints'!#REF!+7)</f>
        <v>#REF!</v>
      </c>
      <c r="K1640" s="1" t="b">
        <f>AND(CCDATA[[#This Row],[Date]]&gt;'Dashboard Requirement hints'!$I$11,CCDATA[[#This Row],[Date]]&lt;'Dashboard Requirement hints'!$I$11+7)</f>
        <v>0</v>
      </c>
    </row>
    <row r="1641" spans="1:11" x14ac:dyDescent="0.25">
      <c r="A1641" s="7" t="s">
        <v>139</v>
      </c>
      <c r="B1641" s="4">
        <v>42372.46</v>
      </c>
      <c r="C1641" s="5" t="s">
        <v>1793</v>
      </c>
      <c r="D1641" s="2" t="s">
        <v>1780</v>
      </c>
      <c r="E1641" s="2" t="s">
        <v>1785</v>
      </c>
      <c r="F1641" s="2" t="s">
        <v>1785</v>
      </c>
      <c r="G1641" s="2" t="s">
        <v>1786</v>
      </c>
      <c r="H1641" s="6" t="s">
        <v>1786</v>
      </c>
      <c r="I1641" s="3" t="s">
        <v>1786</v>
      </c>
      <c r="J1641" s="11" t="e">
        <f>AND(CCDATA[[#This Row],[Date]]&gt;='Dashboard Requirement hints'!#REF!,CCDATA[[#This Row],[Date]]&lt;'Dashboard Requirement hints'!#REF!+7)</f>
        <v>#REF!</v>
      </c>
      <c r="K1641" s="1" t="b">
        <f>AND(CCDATA[[#This Row],[Date]]&gt;'Dashboard Requirement hints'!$I$11,CCDATA[[#This Row],[Date]]&lt;'Dashboard Requirement hints'!$I$11+7)</f>
        <v>0</v>
      </c>
    </row>
    <row r="1642" spans="1:11" x14ac:dyDescent="0.25">
      <c r="A1642" s="7" t="s">
        <v>136</v>
      </c>
      <c r="B1642" s="4">
        <v>42372.457000000002</v>
      </c>
      <c r="C1642" s="5" t="s">
        <v>1789</v>
      </c>
      <c r="D1642" s="2" t="s">
        <v>1783</v>
      </c>
      <c r="E1642" s="2" t="s">
        <v>1784</v>
      </c>
      <c r="F1642" s="2" t="s">
        <v>1785</v>
      </c>
      <c r="G1642" s="2">
        <v>42</v>
      </c>
      <c r="H1642" s="6">
        <v>6.7763276745044722E-4</v>
      </c>
      <c r="I1642" s="3">
        <v>5</v>
      </c>
      <c r="J1642" s="11" t="e">
        <f>AND(CCDATA[[#This Row],[Date]]&gt;='Dashboard Requirement hints'!#REF!,CCDATA[[#This Row],[Date]]&lt;'Dashboard Requirement hints'!#REF!+7)</f>
        <v>#REF!</v>
      </c>
      <c r="K1642" s="1" t="b">
        <f>AND(CCDATA[[#This Row],[Date]]&gt;'Dashboard Requirement hints'!$I$11,CCDATA[[#This Row],[Date]]&lt;'Dashboard Requirement hints'!$I$11+7)</f>
        <v>0</v>
      </c>
    </row>
    <row r="1643" spans="1:11" x14ac:dyDescent="0.25">
      <c r="A1643" s="7" t="s">
        <v>137</v>
      </c>
      <c r="B1643" s="4">
        <v>42372.457000000002</v>
      </c>
      <c r="C1643" s="5" t="s">
        <v>1794</v>
      </c>
      <c r="D1643" s="2" t="s">
        <v>1779</v>
      </c>
      <c r="E1643" s="2" t="s">
        <v>1784</v>
      </c>
      <c r="F1643" s="2" t="s">
        <v>1784</v>
      </c>
      <c r="G1643" s="2">
        <v>113</v>
      </c>
      <c r="H1643" s="6">
        <v>3.9318450624441182E-3</v>
      </c>
      <c r="I1643" s="3">
        <v>4</v>
      </c>
      <c r="J1643" s="11" t="e">
        <f>AND(CCDATA[[#This Row],[Date]]&gt;='Dashboard Requirement hints'!#REF!,CCDATA[[#This Row],[Date]]&lt;'Dashboard Requirement hints'!#REF!+7)</f>
        <v>#REF!</v>
      </c>
      <c r="K1643" s="1" t="b">
        <f>AND(CCDATA[[#This Row],[Date]]&gt;'Dashboard Requirement hints'!$I$11,CCDATA[[#This Row],[Date]]&lt;'Dashboard Requirement hints'!$I$11+7)</f>
        <v>0</v>
      </c>
    </row>
    <row r="1644" spans="1:11" x14ac:dyDescent="0.25">
      <c r="A1644" s="7" t="s">
        <v>132</v>
      </c>
      <c r="B1644" s="4">
        <v>42372.453000000001</v>
      </c>
      <c r="C1644" s="5" t="s">
        <v>1788</v>
      </c>
      <c r="D1644" s="2" t="s">
        <v>1783</v>
      </c>
      <c r="E1644" s="2" t="s">
        <v>1784</v>
      </c>
      <c r="F1644" s="2" t="s">
        <v>1784</v>
      </c>
      <c r="G1644" s="2">
        <v>35</v>
      </c>
      <c r="H1644" s="6">
        <v>1.9164302579445125E-3</v>
      </c>
      <c r="I1644" s="3">
        <v>4</v>
      </c>
      <c r="J1644" s="11" t="e">
        <f>AND(CCDATA[[#This Row],[Date]]&gt;='Dashboard Requirement hints'!#REF!,CCDATA[[#This Row],[Date]]&lt;'Dashboard Requirement hints'!#REF!+7)</f>
        <v>#REF!</v>
      </c>
      <c r="K1644" s="1" t="b">
        <f>AND(CCDATA[[#This Row],[Date]]&gt;'Dashboard Requirement hints'!$I$11,CCDATA[[#This Row],[Date]]&lt;'Dashboard Requirement hints'!$I$11+7)</f>
        <v>0</v>
      </c>
    </row>
    <row r="1645" spans="1:11" x14ac:dyDescent="0.25">
      <c r="A1645" s="7" t="s">
        <v>133</v>
      </c>
      <c r="B1645" s="4">
        <v>42372.453000000001</v>
      </c>
      <c r="C1645" s="5" t="s">
        <v>1789</v>
      </c>
      <c r="D1645" s="2" t="s">
        <v>1783</v>
      </c>
      <c r="E1645" s="2" t="s">
        <v>1784</v>
      </c>
      <c r="F1645" s="2" t="s">
        <v>1784</v>
      </c>
      <c r="G1645" s="2">
        <v>102</v>
      </c>
      <c r="H1645" s="6">
        <v>3.7683913235178087E-3</v>
      </c>
      <c r="I1645" s="3">
        <v>4</v>
      </c>
      <c r="J1645" s="11" t="e">
        <f>AND(CCDATA[[#This Row],[Date]]&gt;='Dashboard Requirement hints'!#REF!,CCDATA[[#This Row],[Date]]&lt;'Dashboard Requirement hints'!#REF!+7)</f>
        <v>#REF!</v>
      </c>
      <c r="K1645" s="1" t="b">
        <f>AND(CCDATA[[#This Row],[Date]]&gt;'Dashboard Requirement hints'!$I$11,CCDATA[[#This Row],[Date]]&lt;'Dashboard Requirement hints'!$I$11+7)</f>
        <v>0</v>
      </c>
    </row>
    <row r="1646" spans="1:11" x14ac:dyDescent="0.25">
      <c r="A1646" s="7" t="s">
        <v>134</v>
      </c>
      <c r="B1646" s="4">
        <v>42372.453000000001</v>
      </c>
      <c r="C1646" s="5" t="s">
        <v>1793</v>
      </c>
      <c r="D1646" s="2" t="s">
        <v>1781</v>
      </c>
      <c r="E1646" s="2" t="s">
        <v>1784</v>
      </c>
      <c r="F1646" s="2" t="s">
        <v>1784</v>
      </c>
      <c r="G1646" s="2">
        <v>99</v>
      </c>
      <c r="H1646" s="6">
        <v>4.0664410352040771E-3</v>
      </c>
      <c r="I1646" s="3">
        <v>3</v>
      </c>
      <c r="J1646" s="11" t="e">
        <f>AND(CCDATA[[#This Row],[Date]]&gt;='Dashboard Requirement hints'!#REF!,CCDATA[[#This Row],[Date]]&lt;'Dashboard Requirement hints'!#REF!+7)</f>
        <v>#REF!</v>
      </c>
      <c r="K1646" s="1" t="b">
        <f>AND(CCDATA[[#This Row],[Date]]&gt;'Dashboard Requirement hints'!$I$11,CCDATA[[#This Row],[Date]]&lt;'Dashboard Requirement hints'!$I$11+7)</f>
        <v>0</v>
      </c>
    </row>
    <row r="1647" spans="1:11" x14ac:dyDescent="0.25">
      <c r="A1647" s="7" t="s">
        <v>135</v>
      </c>
      <c r="B1647" s="4">
        <v>42372.453000000001</v>
      </c>
      <c r="C1647" s="5" t="s">
        <v>1793</v>
      </c>
      <c r="D1647" s="2" t="s">
        <v>1783</v>
      </c>
      <c r="E1647" s="2" t="s">
        <v>1784</v>
      </c>
      <c r="F1647" s="2" t="s">
        <v>1784</v>
      </c>
      <c r="G1647" s="2">
        <v>29</v>
      </c>
      <c r="H1647" s="6">
        <v>2.8836765063313197E-3</v>
      </c>
      <c r="I1647" s="3">
        <v>3</v>
      </c>
      <c r="J1647" s="11" t="e">
        <f>AND(CCDATA[[#This Row],[Date]]&gt;='Dashboard Requirement hints'!#REF!,CCDATA[[#This Row],[Date]]&lt;'Dashboard Requirement hints'!#REF!+7)</f>
        <v>#REF!</v>
      </c>
      <c r="K1647" s="1" t="b">
        <f>AND(CCDATA[[#This Row],[Date]]&gt;'Dashboard Requirement hints'!$I$11,CCDATA[[#This Row],[Date]]&lt;'Dashboard Requirement hints'!$I$11+7)</f>
        <v>0</v>
      </c>
    </row>
    <row r="1648" spans="1:11" x14ac:dyDescent="0.25">
      <c r="A1648" s="7" t="s">
        <v>130</v>
      </c>
      <c r="B1648" s="4">
        <v>42372.442999999999</v>
      </c>
      <c r="C1648" s="5" t="s">
        <v>1788</v>
      </c>
      <c r="D1648" s="2" t="s">
        <v>1780</v>
      </c>
      <c r="E1648" s="2" t="s">
        <v>1785</v>
      </c>
      <c r="F1648" s="2" t="s">
        <v>1785</v>
      </c>
      <c r="G1648" s="2" t="s">
        <v>1786</v>
      </c>
      <c r="H1648" s="6" t="s">
        <v>1786</v>
      </c>
      <c r="I1648" s="3" t="s">
        <v>1786</v>
      </c>
      <c r="J1648" s="11" t="e">
        <f>AND(CCDATA[[#This Row],[Date]]&gt;='Dashboard Requirement hints'!#REF!,CCDATA[[#This Row],[Date]]&lt;'Dashboard Requirement hints'!#REF!+7)</f>
        <v>#REF!</v>
      </c>
      <c r="K1648" s="1" t="b">
        <f>AND(CCDATA[[#This Row],[Date]]&gt;'Dashboard Requirement hints'!$I$11,CCDATA[[#This Row],[Date]]&lt;'Dashboard Requirement hints'!$I$11+7)</f>
        <v>0</v>
      </c>
    </row>
    <row r="1649" spans="1:11" x14ac:dyDescent="0.25">
      <c r="A1649" s="7" t="s">
        <v>131</v>
      </c>
      <c r="B1649" s="4">
        <v>42372.442999999999</v>
      </c>
      <c r="C1649" s="5" t="s">
        <v>1794</v>
      </c>
      <c r="D1649" s="2" t="s">
        <v>1779</v>
      </c>
      <c r="E1649" s="2" t="s">
        <v>1784</v>
      </c>
      <c r="F1649" s="2" t="s">
        <v>1784</v>
      </c>
      <c r="G1649" s="2">
        <v>44</v>
      </c>
      <c r="H1649" s="6">
        <v>3.9167000976566141E-3</v>
      </c>
      <c r="I1649" s="3">
        <v>4</v>
      </c>
      <c r="J1649" s="11" t="e">
        <f>AND(CCDATA[[#This Row],[Date]]&gt;='Dashboard Requirement hints'!#REF!,CCDATA[[#This Row],[Date]]&lt;'Dashboard Requirement hints'!#REF!+7)</f>
        <v>#REF!</v>
      </c>
      <c r="K1649" s="1" t="b">
        <f>AND(CCDATA[[#This Row],[Date]]&gt;'Dashboard Requirement hints'!$I$11,CCDATA[[#This Row],[Date]]&lt;'Dashboard Requirement hints'!$I$11+7)</f>
        <v>0</v>
      </c>
    </row>
    <row r="1650" spans="1:11" x14ac:dyDescent="0.25">
      <c r="A1650" s="7" t="s">
        <v>128</v>
      </c>
      <c r="B1650" s="4">
        <v>42372.436999999998</v>
      </c>
      <c r="C1650" s="5" t="s">
        <v>1787</v>
      </c>
      <c r="D1650" s="2" t="s">
        <v>1782</v>
      </c>
      <c r="E1650" s="2" t="s">
        <v>1784</v>
      </c>
      <c r="F1650" s="2" t="s">
        <v>1784</v>
      </c>
      <c r="G1650" s="2">
        <v>78</v>
      </c>
      <c r="H1650" s="6">
        <v>8.2918152974602939E-4</v>
      </c>
      <c r="I1650" s="3">
        <v>3</v>
      </c>
      <c r="J1650" s="11" t="e">
        <f>AND(CCDATA[[#This Row],[Date]]&gt;='Dashboard Requirement hints'!#REF!,CCDATA[[#This Row],[Date]]&lt;'Dashboard Requirement hints'!#REF!+7)</f>
        <v>#REF!</v>
      </c>
      <c r="K1650" s="1" t="b">
        <f>AND(CCDATA[[#This Row],[Date]]&gt;'Dashboard Requirement hints'!$I$11,CCDATA[[#This Row],[Date]]&lt;'Dashboard Requirement hints'!$I$11+7)</f>
        <v>0</v>
      </c>
    </row>
    <row r="1651" spans="1:11" x14ac:dyDescent="0.25">
      <c r="A1651" s="7" t="s">
        <v>129</v>
      </c>
      <c r="B1651" s="4">
        <v>42372.436999999998</v>
      </c>
      <c r="C1651" s="5" t="s">
        <v>1788</v>
      </c>
      <c r="D1651" s="2" t="s">
        <v>1780</v>
      </c>
      <c r="E1651" s="2" t="s">
        <v>1784</v>
      </c>
      <c r="F1651" s="2" t="s">
        <v>1784</v>
      </c>
      <c r="G1651" s="2">
        <v>78</v>
      </c>
      <c r="H1651" s="6">
        <v>2.3836169804304819E-3</v>
      </c>
      <c r="I1651" s="3">
        <v>5</v>
      </c>
      <c r="J1651" s="11" t="e">
        <f>AND(CCDATA[[#This Row],[Date]]&gt;='Dashboard Requirement hints'!#REF!,CCDATA[[#This Row],[Date]]&lt;'Dashboard Requirement hints'!#REF!+7)</f>
        <v>#REF!</v>
      </c>
      <c r="K1651" s="1" t="b">
        <f>AND(CCDATA[[#This Row],[Date]]&gt;'Dashboard Requirement hints'!$I$11,CCDATA[[#This Row],[Date]]&lt;'Dashboard Requirement hints'!$I$11+7)</f>
        <v>0</v>
      </c>
    </row>
    <row r="1652" spans="1:11" x14ac:dyDescent="0.25">
      <c r="A1652" s="7" t="s">
        <v>126</v>
      </c>
      <c r="B1652" s="4">
        <v>42372.408000000003</v>
      </c>
      <c r="C1652" s="5" t="s">
        <v>1790</v>
      </c>
      <c r="D1652" s="2" t="s">
        <v>1780</v>
      </c>
      <c r="E1652" s="2" t="s">
        <v>1784</v>
      </c>
      <c r="F1652" s="2" t="s">
        <v>1784</v>
      </c>
      <c r="G1652" s="2">
        <v>103</v>
      </c>
      <c r="H1652" s="6">
        <v>7.0683226653098805E-4</v>
      </c>
      <c r="I1652" s="3">
        <v>4</v>
      </c>
      <c r="J1652" s="11" t="e">
        <f>AND(CCDATA[[#This Row],[Date]]&gt;='Dashboard Requirement hints'!#REF!,CCDATA[[#This Row],[Date]]&lt;'Dashboard Requirement hints'!#REF!+7)</f>
        <v>#REF!</v>
      </c>
      <c r="K1652" s="1" t="b">
        <f>AND(CCDATA[[#This Row],[Date]]&gt;'Dashboard Requirement hints'!$I$11,CCDATA[[#This Row],[Date]]&lt;'Dashboard Requirement hints'!$I$11+7)</f>
        <v>0</v>
      </c>
    </row>
    <row r="1653" spans="1:11" x14ac:dyDescent="0.25">
      <c r="A1653" s="7" t="s">
        <v>127</v>
      </c>
      <c r="B1653" s="4">
        <v>42372.408000000003</v>
      </c>
      <c r="C1653" s="5" t="s">
        <v>1788</v>
      </c>
      <c r="D1653" s="2" t="s">
        <v>1781</v>
      </c>
      <c r="E1653" s="2" t="s">
        <v>1784</v>
      </c>
      <c r="F1653" s="2" t="s">
        <v>1784</v>
      </c>
      <c r="G1653" s="2">
        <v>69</v>
      </c>
      <c r="H1653" s="6">
        <v>2.6047086688230701E-3</v>
      </c>
      <c r="I1653" s="3">
        <v>4</v>
      </c>
      <c r="J1653" s="11" t="e">
        <f>AND(CCDATA[[#This Row],[Date]]&gt;='Dashboard Requirement hints'!#REF!,CCDATA[[#This Row],[Date]]&lt;'Dashboard Requirement hints'!#REF!+7)</f>
        <v>#REF!</v>
      </c>
      <c r="K1653" s="1" t="b">
        <f>AND(CCDATA[[#This Row],[Date]]&gt;'Dashboard Requirement hints'!$I$11,CCDATA[[#This Row],[Date]]&lt;'Dashboard Requirement hints'!$I$11+7)</f>
        <v>0</v>
      </c>
    </row>
    <row r="1654" spans="1:11" x14ac:dyDescent="0.25">
      <c r="A1654" s="7" t="s">
        <v>124</v>
      </c>
      <c r="B1654" s="4">
        <v>42372.381999999998</v>
      </c>
      <c r="C1654" s="5" t="s">
        <v>1790</v>
      </c>
      <c r="D1654" s="2" t="s">
        <v>1779</v>
      </c>
      <c r="E1654" s="2" t="s">
        <v>1784</v>
      </c>
      <c r="F1654" s="2" t="s">
        <v>1785</v>
      </c>
      <c r="G1654" s="2">
        <v>124</v>
      </c>
      <c r="H1654" s="6">
        <v>1.6498133735719056E-3</v>
      </c>
      <c r="I1654" s="3">
        <v>5</v>
      </c>
      <c r="J1654" s="11" t="e">
        <f>AND(CCDATA[[#This Row],[Date]]&gt;='Dashboard Requirement hints'!#REF!,CCDATA[[#This Row],[Date]]&lt;'Dashboard Requirement hints'!#REF!+7)</f>
        <v>#REF!</v>
      </c>
      <c r="K1654" s="1" t="b">
        <f>AND(CCDATA[[#This Row],[Date]]&gt;'Dashboard Requirement hints'!$I$11,CCDATA[[#This Row],[Date]]&lt;'Dashboard Requirement hints'!$I$11+7)</f>
        <v>0</v>
      </c>
    </row>
    <row r="1655" spans="1:11" x14ac:dyDescent="0.25">
      <c r="A1655" s="7" t="s">
        <v>125</v>
      </c>
      <c r="B1655" s="4">
        <v>42372.381999999998</v>
      </c>
      <c r="C1655" s="5" t="s">
        <v>1790</v>
      </c>
      <c r="D1655" s="2" t="s">
        <v>1781</v>
      </c>
      <c r="E1655" s="2" t="s">
        <v>1785</v>
      </c>
      <c r="F1655" s="2" t="s">
        <v>1785</v>
      </c>
      <c r="G1655" s="2" t="s">
        <v>1786</v>
      </c>
      <c r="H1655" s="6" t="s">
        <v>1786</v>
      </c>
      <c r="I1655" s="3" t="s">
        <v>1786</v>
      </c>
      <c r="J1655" s="11" t="e">
        <f>AND(CCDATA[[#This Row],[Date]]&gt;='Dashboard Requirement hints'!#REF!,CCDATA[[#This Row],[Date]]&lt;'Dashboard Requirement hints'!#REF!+7)</f>
        <v>#REF!</v>
      </c>
      <c r="K1655" s="1" t="b">
        <f>AND(CCDATA[[#This Row],[Date]]&gt;'Dashboard Requirement hints'!$I$11,CCDATA[[#This Row],[Date]]&lt;'Dashboard Requirement hints'!$I$11+7)</f>
        <v>0</v>
      </c>
    </row>
    <row r="1656" spans="1:11" x14ac:dyDescent="0.25">
      <c r="A1656" s="7" t="s">
        <v>122</v>
      </c>
      <c r="B1656" s="4">
        <v>42371.741000000002</v>
      </c>
      <c r="C1656" s="5" t="s">
        <v>1794</v>
      </c>
      <c r="D1656" s="2" t="s">
        <v>1782</v>
      </c>
      <c r="E1656" s="2" t="s">
        <v>1785</v>
      </c>
      <c r="F1656" s="2" t="s">
        <v>1785</v>
      </c>
      <c r="G1656" s="2" t="s">
        <v>1786</v>
      </c>
      <c r="H1656" s="6" t="s">
        <v>1786</v>
      </c>
      <c r="I1656" s="3" t="s">
        <v>1786</v>
      </c>
      <c r="J1656" s="11" t="e">
        <f>AND(CCDATA[[#This Row],[Date]]&gt;='Dashboard Requirement hints'!#REF!,CCDATA[[#This Row],[Date]]&lt;'Dashboard Requirement hints'!#REF!+7)</f>
        <v>#REF!</v>
      </c>
      <c r="K1656" s="1" t="b">
        <f>AND(CCDATA[[#This Row],[Date]]&gt;'Dashboard Requirement hints'!$I$11,CCDATA[[#This Row],[Date]]&lt;'Dashboard Requirement hints'!$I$11+7)</f>
        <v>0</v>
      </c>
    </row>
    <row r="1657" spans="1:11" x14ac:dyDescent="0.25">
      <c r="A1657" s="7" t="s">
        <v>123</v>
      </c>
      <c r="B1657" s="4">
        <v>42371.741000000002</v>
      </c>
      <c r="C1657" s="5" t="s">
        <v>1788</v>
      </c>
      <c r="D1657" s="2" t="s">
        <v>1782</v>
      </c>
      <c r="E1657" s="2" t="s">
        <v>1784</v>
      </c>
      <c r="F1657" s="2" t="s">
        <v>1784</v>
      </c>
      <c r="G1657" s="2">
        <v>23</v>
      </c>
      <c r="H1657" s="6">
        <v>3.6789799167224998E-3</v>
      </c>
      <c r="I1657" s="3">
        <v>4</v>
      </c>
      <c r="J1657" s="11" t="e">
        <f>AND(CCDATA[[#This Row],[Date]]&gt;='Dashboard Requirement hints'!#REF!,CCDATA[[#This Row],[Date]]&lt;'Dashboard Requirement hints'!#REF!+7)</f>
        <v>#REF!</v>
      </c>
      <c r="K1657" s="1" t="b">
        <f>AND(CCDATA[[#This Row],[Date]]&gt;'Dashboard Requirement hints'!$I$11,CCDATA[[#This Row],[Date]]&lt;'Dashboard Requirement hints'!$I$11+7)</f>
        <v>0</v>
      </c>
    </row>
    <row r="1658" spans="1:11" x14ac:dyDescent="0.25">
      <c r="A1658" s="7" t="s">
        <v>120</v>
      </c>
      <c r="B1658" s="4">
        <v>42371.733999999997</v>
      </c>
      <c r="C1658" s="5" t="s">
        <v>1793</v>
      </c>
      <c r="D1658" s="2" t="s">
        <v>1780</v>
      </c>
      <c r="E1658" s="2" t="s">
        <v>1784</v>
      </c>
      <c r="F1658" s="2" t="s">
        <v>1784</v>
      </c>
      <c r="G1658" s="2">
        <v>55</v>
      </c>
      <c r="H1658" s="6">
        <v>4.0189374328597717E-3</v>
      </c>
      <c r="I1658" s="3">
        <v>5</v>
      </c>
      <c r="J1658" s="11" t="e">
        <f>AND(CCDATA[[#This Row],[Date]]&gt;='Dashboard Requirement hints'!#REF!,CCDATA[[#This Row],[Date]]&lt;'Dashboard Requirement hints'!#REF!+7)</f>
        <v>#REF!</v>
      </c>
      <c r="K1658" s="1" t="b">
        <f>AND(CCDATA[[#This Row],[Date]]&gt;'Dashboard Requirement hints'!$I$11,CCDATA[[#This Row],[Date]]&lt;'Dashboard Requirement hints'!$I$11+7)</f>
        <v>0</v>
      </c>
    </row>
    <row r="1659" spans="1:11" x14ac:dyDescent="0.25">
      <c r="A1659" s="7" t="s">
        <v>121</v>
      </c>
      <c r="B1659" s="4">
        <v>42371.733999999997</v>
      </c>
      <c r="C1659" s="5" t="s">
        <v>1792</v>
      </c>
      <c r="D1659" s="2" t="s">
        <v>1779</v>
      </c>
      <c r="E1659" s="2" t="s">
        <v>1785</v>
      </c>
      <c r="F1659" s="2" t="s">
        <v>1785</v>
      </c>
      <c r="G1659" s="2" t="s">
        <v>1786</v>
      </c>
      <c r="H1659" s="6" t="s">
        <v>1786</v>
      </c>
      <c r="I1659" s="3" t="s">
        <v>1786</v>
      </c>
      <c r="J1659" s="11" t="e">
        <f>AND(CCDATA[[#This Row],[Date]]&gt;='Dashboard Requirement hints'!#REF!,CCDATA[[#This Row],[Date]]&lt;'Dashboard Requirement hints'!#REF!+7)</f>
        <v>#REF!</v>
      </c>
      <c r="K1659" s="1" t="b">
        <f>AND(CCDATA[[#This Row],[Date]]&gt;'Dashboard Requirement hints'!$I$11,CCDATA[[#This Row],[Date]]&lt;'Dashboard Requirement hints'!$I$11+7)</f>
        <v>0</v>
      </c>
    </row>
    <row r="1660" spans="1:11" x14ac:dyDescent="0.25">
      <c r="A1660" s="7" t="s">
        <v>118</v>
      </c>
      <c r="B1660" s="4">
        <v>42371.65</v>
      </c>
      <c r="C1660" s="5" t="s">
        <v>1788</v>
      </c>
      <c r="D1660" s="2" t="s">
        <v>1782</v>
      </c>
      <c r="E1660" s="2" t="s">
        <v>1784</v>
      </c>
      <c r="F1660" s="2" t="s">
        <v>1784</v>
      </c>
      <c r="G1660" s="2">
        <v>73</v>
      </c>
      <c r="H1660" s="6">
        <v>4.1759013527695836E-3</v>
      </c>
      <c r="I1660" s="3">
        <v>3</v>
      </c>
      <c r="J1660" s="11" t="e">
        <f>AND(CCDATA[[#This Row],[Date]]&gt;='Dashboard Requirement hints'!#REF!,CCDATA[[#This Row],[Date]]&lt;'Dashboard Requirement hints'!#REF!+7)</f>
        <v>#REF!</v>
      </c>
      <c r="K1660" s="1" t="b">
        <f>AND(CCDATA[[#This Row],[Date]]&gt;'Dashboard Requirement hints'!$I$11,CCDATA[[#This Row],[Date]]&lt;'Dashboard Requirement hints'!$I$11+7)</f>
        <v>0</v>
      </c>
    </row>
    <row r="1661" spans="1:11" x14ac:dyDescent="0.25">
      <c r="A1661" s="7" t="s">
        <v>119</v>
      </c>
      <c r="B1661" s="4">
        <v>42371.65</v>
      </c>
      <c r="C1661" s="5" t="s">
        <v>1791</v>
      </c>
      <c r="D1661" s="2" t="s">
        <v>1780</v>
      </c>
      <c r="E1661" s="2" t="s">
        <v>1785</v>
      </c>
      <c r="F1661" s="2" t="s">
        <v>1785</v>
      </c>
      <c r="G1661" s="2" t="s">
        <v>1786</v>
      </c>
      <c r="H1661" s="6" t="s">
        <v>1786</v>
      </c>
      <c r="I1661" s="3" t="s">
        <v>1786</v>
      </c>
      <c r="J1661" s="11" t="e">
        <f>AND(CCDATA[[#This Row],[Date]]&gt;='Dashboard Requirement hints'!#REF!,CCDATA[[#This Row],[Date]]&lt;'Dashboard Requirement hints'!#REF!+7)</f>
        <v>#REF!</v>
      </c>
      <c r="K1661" s="1" t="b">
        <f>AND(CCDATA[[#This Row],[Date]]&gt;'Dashboard Requirement hints'!$I$11,CCDATA[[#This Row],[Date]]&lt;'Dashboard Requirement hints'!$I$11+7)</f>
        <v>0</v>
      </c>
    </row>
    <row r="1662" spans="1:11" x14ac:dyDescent="0.25">
      <c r="A1662" s="7" t="s">
        <v>116</v>
      </c>
      <c r="B1662" s="4">
        <v>42371.631999999998</v>
      </c>
      <c r="C1662" s="5" t="s">
        <v>1789</v>
      </c>
      <c r="D1662" s="2" t="s">
        <v>1780</v>
      </c>
      <c r="E1662" s="2" t="s">
        <v>1784</v>
      </c>
      <c r="F1662" s="2" t="s">
        <v>1784</v>
      </c>
      <c r="G1662" s="2">
        <v>53</v>
      </c>
      <c r="H1662" s="6">
        <v>6.4982046989061845E-4</v>
      </c>
      <c r="I1662" s="3">
        <v>3</v>
      </c>
      <c r="J1662" s="11" t="e">
        <f>AND(CCDATA[[#This Row],[Date]]&gt;='Dashboard Requirement hints'!#REF!,CCDATA[[#This Row],[Date]]&lt;'Dashboard Requirement hints'!#REF!+7)</f>
        <v>#REF!</v>
      </c>
      <c r="K1662" s="1" t="b">
        <f>AND(CCDATA[[#This Row],[Date]]&gt;'Dashboard Requirement hints'!$I$11,CCDATA[[#This Row],[Date]]&lt;'Dashboard Requirement hints'!$I$11+7)</f>
        <v>0</v>
      </c>
    </row>
    <row r="1663" spans="1:11" x14ac:dyDescent="0.25">
      <c r="A1663" s="7" t="s">
        <v>117</v>
      </c>
      <c r="B1663" s="4">
        <v>42371.631999999998</v>
      </c>
      <c r="C1663" s="5" t="s">
        <v>1794</v>
      </c>
      <c r="D1663" s="2" t="s">
        <v>1780</v>
      </c>
      <c r="E1663" s="2" t="s">
        <v>1784</v>
      </c>
      <c r="F1663" s="2" t="s">
        <v>1784</v>
      </c>
      <c r="G1663" s="2">
        <v>24</v>
      </c>
      <c r="H1663" s="6">
        <v>4.2306390263461063E-3</v>
      </c>
      <c r="I1663" s="3">
        <v>5</v>
      </c>
      <c r="J1663" s="11" t="e">
        <f>AND(CCDATA[[#This Row],[Date]]&gt;='Dashboard Requirement hints'!#REF!,CCDATA[[#This Row],[Date]]&lt;'Dashboard Requirement hints'!#REF!+7)</f>
        <v>#REF!</v>
      </c>
      <c r="K1663" s="1" t="b">
        <f>AND(CCDATA[[#This Row],[Date]]&gt;'Dashboard Requirement hints'!$I$11,CCDATA[[#This Row],[Date]]&lt;'Dashboard Requirement hints'!$I$11+7)</f>
        <v>0</v>
      </c>
    </row>
    <row r="1664" spans="1:11" x14ac:dyDescent="0.25">
      <c r="A1664" s="7" t="s">
        <v>114</v>
      </c>
      <c r="B1664" s="4">
        <v>42371.62</v>
      </c>
      <c r="C1664" s="5" t="s">
        <v>1791</v>
      </c>
      <c r="D1664" s="2" t="s">
        <v>1783</v>
      </c>
      <c r="E1664" s="2" t="s">
        <v>1785</v>
      </c>
      <c r="F1664" s="2" t="s">
        <v>1785</v>
      </c>
      <c r="G1664" s="2" t="s">
        <v>1786</v>
      </c>
      <c r="H1664" s="6" t="s">
        <v>1786</v>
      </c>
      <c r="I1664" s="3" t="s">
        <v>1786</v>
      </c>
      <c r="J1664" s="11" t="e">
        <f>AND(CCDATA[[#This Row],[Date]]&gt;='Dashboard Requirement hints'!#REF!,CCDATA[[#This Row],[Date]]&lt;'Dashboard Requirement hints'!#REF!+7)</f>
        <v>#REF!</v>
      </c>
      <c r="K1664" s="1" t="b">
        <f>AND(CCDATA[[#This Row],[Date]]&gt;'Dashboard Requirement hints'!$I$11,CCDATA[[#This Row],[Date]]&lt;'Dashboard Requirement hints'!$I$11+7)</f>
        <v>0</v>
      </c>
    </row>
    <row r="1665" spans="1:11" x14ac:dyDescent="0.25">
      <c r="A1665" s="7" t="s">
        <v>115</v>
      </c>
      <c r="B1665" s="4">
        <v>42371.62</v>
      </c>
      <c r="C1665" s="5" t="s">
        <v>1787</v>
      </c>
      <c r="D1665" s="2" t="s">
        <v>1782</v>
      </c>
      <c r="E1665" s="2" t="s">
        <v>1784</v>
      </c>
      <c r="F1665" s="2" t="s">
        <v>1784</v>
      </c>
      <c r="G1665" s="2">
        <v>19</v>
      </c>
      <c r="H1665" s="6">
        <v>1.832962493574901E-3</v>
      </c>
      <c r="I1665" s="3">
        <v>2</v>
      </c>
      <c r="J1665" s="11" t="e">
        <f>AND(CCDATA[[#This Row],[Date]]&gt;='Dashboard Requirement hints'!#REF!,CCDATA[[#This Row],[Date]]&lt;'Dashboard Requirement hints'!#REF!+7)</f>
        <v>#REF!</v>
      </c>
      <c r="K1665" s="1" t="b">
        <f>AND(CCDATA[[#This Row],[Date]]&gt;'Dashboard Requirement hints'!$I$11,CCDATA[[#This Row],[Date]]&lt;'Dashboard Requirement hints'!$I$11+7)</f>
        <v>0</v>
      </c>
    </row>
    <row r="1666" spans="1:11" x14ac:dyDescent="0.25">
      <c r="A1666" s="7" t="s">
        <v>112</v>
      </c>
      <c r="B1666" s="4">
        <v>42371.599000000002</v>
      </c>
      <c r="C1666" s="5" t="s">
        <v>1787</v>
      </c>
      <c r="D1666" s="2" t="s">
        <v>1782</v>
      </c>
      <c r="E1666" s="2" t="s">
        <v>1785</v>
      </c>
      <c r="F1666" s="2" t="s">
        <v>1785</v>
      </c>
      <c r="G1666" s="2" t="s">
        <v>1786</v>
      </c>
      <c r="H1666" s="6" t="s">
        <v>1786</v>
      </c>
      <c r="I1666" s="3" t="s">
        <v>1786</v>
      </c>
      <c r="J1666" s="11" t="e">
        <f>AND(CCDATA[[#This Row],[Date]]&gt;='Dashboard Requirement hints'!#REF!,CCDATA[[#This Row],[Date]]&lt;'Dashboard Requirement hints'!#REF!+7)</f>
        <v>#REF!</v>
      </c>
      <c r="K1666" s="1" t="b">
        <f>AND(CCDATA[[#This Row],[Date]]&gt;'Dashboard Requirement hints'!$I$11,CCDATA[[#This Row],[Date]]&lt;'Dashboard Requirement hints'!$I$11+7)</f>
        <v>0</v>
      </c>
    </row>
    <row r="1667" spans="1:11" x14ac:dyDescent="0.25">
      <c r="A1667" s="7" t="s">
        <v>113</v>
      </c>
      <c r="B1667" s="4">
        <v>42371.599000000002</v>
      </c>
      <c r="C1667" s="5" t="s">
        <v>1789</v>
      </c>
      <c r="D1667" s="2" t="s">
        <v>1781</v>
      </c>
      <c r="E1667" s="2" t="s">
        <v>1784</v>
      </c>
      <c r="F1667" s="2" t="s">
        <v>1785</v>
      </c>
      <c r="G1667" s="2">
        <v>55</v>
      </c>
      <c r="H1667" s="6">
        <v>1.7553146507136492E-3</v>
      </c>
      <c r="I1667" s="3">
        <v>1</v>
      </c>
      <c r="J1667" s="11" t="e">
        <f>AND(CCDATA[[#This Row],[Date]]&gt;='Dashboard Requirement hints'!#REF!,CCDATA[[#This Row],[Date]]&lt;'Dashboard Requirement hints'!#REF!+7)</f>
        <v>#REF!</v>
      </c>
      <c r="K1667" s="1" t="b">
        <f>AND(CCDATA[[#This Row],[Date]]&gt;'Dashboard Requirement hints'!$I$11,CCDATA[[#This Row],[Date]]&lt;'Dashboard Requirement hints'!$I$11+7)</f>
        <v>0</v>
      </c>
    </row>
    <row r="1668" spans="1:11" x14ac:dyDescent="0.25">
      <c r="A1668" s="7" t="s">
        <v>110</v>
      </c>
      <c r="B1668" s="4">
        <v>42371.578999999998</v>
      </c>
      <c r="C1668" s="5" t="s">
        <v>1789</v>
      </c>
      <c r="D1668" s="2" t="s">
        <v>1780</v>
      </c>
      <c r="E1668" s="2" t="s">
        <v>1784</v>
      </c>
      <c r="F1668" s="2" t="s">
        <v>1784</v>
      </c>
      <c r="G1668" s="2">
        <v>112</v>
      </c>
      <c r="H1668" s="6">
        <v>2.3737035150585509E-3</v>
      </c>
      <c r="I1668" s="3">
        <v>5</v>
      </c>
      <c r="J1668" s="11" t="e">
        <f>AND(CCDATA[[#This Row],[Date]]&gt;='Dashboard Requirement hints'!#REF!,CCDATA[[#This Row],[Date]]&lt;'Dashboard Requirement hints'!#REF!+7)</f>
        <v>#REF!</v>
      </c>
      <c r="K1668" s="1" t="b">
        <f>AND(CCDATA[[#This Row],[Date]]&gt;'Dashboard Requirement hints'!$I$11,CCDATA[[#This Row],[Date]]&lt;'Dashboard Requirement hints'!$I$11+7)</f>
        <v>0</v>
      </c>
    </row>
    <row r="1669" spans="1:11" x14ac:dyDescent="0.25">
      <c r="A1669" s="7" t="s">
        <v>111</v>
      </c>
      <c r="B1669" s="4">
        <v>42371.578999999998</v>
      </c>
      <c r="C1669" s="5" t="s">
        <v>1789</v>
      </c>
      <c r="D1669" s="2" t="s">
        <v>1779</v>
      </c>
      <c r="E1669" s="2" t="s">
        <v>1784</v>
      </c>
      <c r="F1669" s="2" t="s">
        <v>1784</v>
      </c>
      <c r="G1669" s="2">
        <v>65</v>
      </c>
      <c r="H1669" s="6">
        <v>3.4381770674863791E-3</v>
      </c>
      <c r="I1669" s="3">
        <v>3</v>
      </c>
      <c r="J1669" s="11" t="e">
        <f>AND(CCDATA[[#This Row],[Date]]&gt;='Dashboard Requirement hints'!#REF!,CCDATA[[#This Row],[Date]]&lt;'Dashboard Requirement hints'!#REF!+7)</f>
        <v>#REF!</v>
      </c>
      <c r="K1669" s="1" t="b">
        <f>AND(CCDATA[[#This Row],[Date]]&gt;'Dashboard Requirement hints'!$I$11,CCDATA[[#This Row],[Date]]&lt;'Dashboard Requirement hints'!$I$11+7)</f>
        <v>0</v>
      </c>
    </row>
    <row r="1670" spans="1:11" x14ac:dyDescent="0.25">
      <c r="A1670" s="7" t="s">
        <v>108</v>
      </c>
      <c r="B1670" s="4">
        <v>42371.576000000001</v>
      </c>
      <c r="C1670" s="5" t="s">
        <v>1794</v>
      </c>
      <c r="D1670" s="2" t="s">
        <v>1779</v>
      </c>
      <c r="E1670" s="2" t="s">
        <v>1784</v>
      </c>
      <c r="F1670" s="2" t="s">
        <v>1784</v>
      </c>
      <c r="G1670" s="2">
        <v>22</v>
      </c>
      <c r="H1670" s="6">
        <v>2.7338933484967296E-3</v>
      </c>
      <c r="I1670" s="3">
        <v>2</v>
      </c>
      <c r="J1670" s="11" t="e">
        <f>AND(CCDATA[[#This Row],[Date]]&gt;='Dashboard Requirement hints'!#REF!,CCDATA[[#This Row],[Date]]&lt;'Dashboard Requirement hints'!#REF!+7)</f>
        <v>#REF!</v>
      </c>
      <c r="K1670" s="1" t="b">
        <f>AND(CCDATA[[#This Row],[Date]]&gt;'Dashboard Requirement hints'!$I$11,CCDATA[[#This Row],[Date]]&lt;'Dashboard Requirement hints'!$I$11+7)</f>
        <v>0</v>
      </c>
    </row>
    <row r="1671" spans="1:11" x14ac:dyDescent="0.25">
      <c r="A1671" s="7" t="s">
        <v>109</v>
      </c>
      <c r="B1671" s="4">
        <v>42371.576000000001</v>
      </c>
      <c r="C1671" s="5" t="s">
        <v>1788</v>
      </c>
      <c r="D1671" s="2" t="s">
        <v>1781</v>
      </c>
      <c r="E1671" s="2" t="s">
        <v>1784</v>
      </c>
      <c r="F1671" s="2" t="s">
        <v>1784</v>
      </c>
      <c r="G1671" s="2">
        <v>38</v>
      </c>
      <c r="H1671" s="6">
        <v>4.5823674994088593E-3</v>
      </c>
      <c r="I1671" s="3">
        <v>1</v>
      </c>
      <c r="J1671" s="11" t="e">
        <f>AND(CCDATA[[#This Row],[Date]]&gt;='Dashboard Requirement hints'!#REF!,CCDATA[[#This Row],[Date]]&lt;'Dashboard Requirement hints'!#REF!+7)</f>
        <v>#REF!</v>
      </c>
      <c r="K1671" s="1" t="b">
        <f>AND(CCDATA[[#This Row],[Date]]&gt;'Dashboard Requirement hints'!$I$11,CCDATA[[#This Row],[Date]]&lt;'Dashboard Requirement hints'!$I$11+7)</f>
        <v>0</v>
      </c>
    </row>
    <row r="1672" spans="1:11" x14ac:dyDescent="0.25">
      <c r="A1672" s="7" t="s">
        <v>106</v>
      </c>
      <c r="B1672" s="4">
        <v>42371.572999999997</v>
      </c>
      <c r="C1672" s="5" t="s">
        <v>1789</v>
      </c>
      <c r="D1672" s="2" t="s">
        <v>1780</v>
      </c>
      <c r="E1672" s="2" t="s">
        <v>1785</v>
      </c>
      <c r="F1672" s="2" t="s">
        <v>1785</v>
      </c>
      <c r="G1672" s="2" t="s">
        <v>1786</v>
      </c>
      <c r="H1672" s="6" t="s">
        <v>1786</v>
      </c>
      <c r="I1672" s="3" t="s">
        <v>1786</v>
      </c>
      <c r="J1672" s="11" t="e">
        <f>AND(CCDATA[[#This Row],[Date]]&gt;='Dashboard Requirement hints'!#REF!,CCDATA[[#This Row],[Date]]&lt;'Dashboard Requirement hints'!#REF!+7)</f>
        <v>#REF!</v>
      </c>
      <c r="K1672" s="1" t="b">
        <f>AND(CCDATA[[#This Row],[Date]]&gt;'Dashboard Requirement hints'!$I$11,CCDATA[[#This Row],[Date]]&lt;'Dashboard Requirement hints'!$I$11+7)</f>
        <v>0</v>
      </c>
    </row>
    <row r="1673" spans="1:11" x14ac:dyDescent="0.25">
      <c r="A1673" s="7" t="s">
        <v>107</v>
      </c>
      <c r="B1673" s="4">
        <v>42371.572999999997</v>
      </c>
      <c r="C1673" s="5" t="s">
        <v>1788</v>
      </c>
      <c r="D1673" s="2" t="s">
        <v>1780</v>
      </c>
      <c r="E1673" s="2" t="s">
        <v>1784</v>
      </c>
      <c r="F1673" s="2" t="s">
        <v>1785</v>
      </c>
      <c r="G1673" s="2">
        <v>79</v>
      </c>
      <c r="H1673" s="6">
        <v>3.8299598458079354E-3</v>
      </c>
      <c r="I1673" s="3">
        <v>1</v>
      </c>
      <c r="J1673" s="11" t="e">
        <f>AND(CCDATA[[#This Row],[Date]]&gt;='Dashboard Requirement hints'!#REF!,CCDATA[[#This Row],[Date]]&lt;'Dashboard Requirement hints'!#REF!+7)</f>
        <v>#REF!</v>
      </c>
      <c r="K1673" s="1" t="b">
        <f>AND(CCDATA[[#This Row],[Date]]&gt;'Dashboard Requirement hints'!$I$11,CCDATA[[#This Row],[Date]]&lt;'Dashboard Requirement hints'!$I$11+7)</f>
        <v>0</v>
      </c>
    </row>
    <row r="1674" spans="1:11" x14ac:dyDescent="0.25">
      <c r="A1674" s="7" t="s">
        <v>102</v>
      </c>
      <c r="B1674" s="4">
        <v>42371.555999999997</v>
      </c>
      <c r="C1674" s="5" t="s">
        <v>1792</v>
      </c>
      <c r="D1674" s="2" t="s">
        <v>1781</v>
      </c>
      <c r="E1674" s="2" t="s">
        <v>1784</v>
      </c>
      <c r="F1674" s="2" t="s">
        <v>1784</v>
      </c>
      <c r="G1674" s="2">
        <v>19</v>
      </c>
      <c r="H1674" s="6">
        <v>1.4191503049524362E-3</v>
      </c>
      <c r="I1674" s="3">
        <v>4</v>
      </c>
      <c r="J1674" s="11" t="e">
        <f>AND(CCDATA[[#This Row],[Date]]&gt;='Dashboard Requirement hints'!#REF!,CCDATA[[#This Row],[Date]]&lt;'Dashboard Requirement hints'!#REF!+7)</f>
        <v>#REF!</v>
      </c>
      <c r="K1674" s="1" t="b">
        <f>AND(CCDATA[[#This Row],[Date]]&gt;'Dashboard Requirement hints'!$I$11,CCDATA[[#This Row],[Date]]&lt;'Dashboard Requirement hints'!$I$11+7)</f>
        <v>0</v>
      </c>
    </row>
    <row r="1675" spans="1:11" x14ac:dyDescent="0.25">
      <c r="A1675" s="7" t="s">
        <v>103</v>
      </c>
      <c r="B1675" s="4">
        <v>42371.555999999997</v>
      </c>
      <c r="C1675" s="5" t="s">
        <v>1788</v>
      </c>
      <c r="D1675" s="2" t="s">
        <v>1782</v>
      </c>
      <c r="E1675" s="2" t="s">
        <v>1785</v>
      </c>
      <c r="F1675" s="2" t="s">
        <v>1785</v>
      </c>
      <c r="G1675" s="2" t="s">
        <v>1786</v>
      </c>
      <c r="H1675" s="6" t="s">
        <v>1786</v>
      </c>
      <c r="I1675" s="3" t="s">
        <v>1786</v>
      </c>
      <c r="J1675" s="11" t="e">
        <f>AND(CCDATA[[#This Row],[Date]]&gt;='Dashboard Requirement hints'!#REF!,CCDATA[[#This Row],[Date]]&lt;'Dashboard Requirement hints'!#REF!+7)</f>
        <v>#REF!</v>
      </c>
      <c r="K1675" s="1" t="b">
        <f>AND(CCDATA[[#This Row],[Date]]&gt;'Dashboard Requirement hints'!$I$11,CCDATA[[#This Row],[Date]]&lt;'Dashboard Requirement hints'!$I$11+7)</f>
        <v>0</v>
      </c>
    </row>
    <row r="1676" spans="1:11" x14ac:dyDescent="0.25">
      <c r="A1676" s="7" t="s">
        <v>104</v>
      </c>
      <c r="B1676" s="4">
        <v>42371.555999999997</v>
      </c>
      <c r="C1676" s="5" t="s">
        <v>1790</v>
      </c>
      <c r="D1676" s="2" t="s">
        <v>1781</v>
      </c>
      <c r="E1676" s="2" t="s">
        <v>1784</v>
      </c>
      <c r="F1676" s="2" t="s">
        <v>1784</v>
      </c>
      <c r="G1676" s="2">
        <v>45</v>
      </c>
      <c r="H1676" s="6">
        <v>4.5970402434888343E-3</v>
      </c>
      <c r="I1676" s="3">
        <v>3</v>
      </c>
      <c r="J1676" s="11" t="e">
        <f>AND(CCDATA[[#This Row],[Date]]&gt;='Dashboard Requirement hints'!#REF!,CCDATA[[#This Row],[Date]]&lt;'Dashboard Requirement hints'!#REF!+7)</f>
        <v>#REF!</v>
      </c>
      <c r="K1676" s="1" t="b">
        <f>AND(CCDATA[[#This Row],[Date]]&gt;'Dashboard Requirement hints'!$I$11,CCDATA[[#This Row],[Date]]&lt;'Dashboard Requirement hints'!$I$11+7)</f>
        <v>0</v>
      </c>
    </row>
    <row r="1677" spans="1:11" x14ac:dyDescent="0.25">
      <c r="A1677" s="7" t="s">
        <v>105</v>
      </c>
      <c r="B1677" s="4">
        <v>42371.555999999997</v>
      </c>
      <c r="C1677" s="5" t="s">
        <v>1794</v>
      </c>
      <c r="D1677" s="2" t="s">
        <v>1780</v>
      </c>
      <c r="E1677" s="2" t="s">
        <v>1784</v>
      </c>
      <c r="F1677" s="2" t="s">
        <v>1784</v>
      </c>
      <c r="G1677" s="2">
        <v>95</v>
      </c>
      <c r="H1677" s="6">
        <v>3.6050789719068916E-3</v>
      </c>
      <c r="I1677" s="3">
        <v>1</v>
      </c>
      <c r="J1677" s="11" t="e">
        <f>AND(CCDATA[[#This Row],[Date]]&gt;='Dashboard Requirement hints'!#REF!,CCDATA[[#This Row],[Date]]&lt;'Dashboard Requirement hints'!#REF!+7)</f>
        <v>#REF!</v>
      </c>
      <c r="K1677" s="1" t="b">
        <f>AND(CCDATA[[#This Row],[Date]]&gt;'Dashboard Requirement hints'!$I$11,CCDATA[[#This Row],[Date]]&lt;'Dashboard Requirement hints'!$I$11+7)</f>
        <v>0</v>
      </c>
    </row>
    <row r="1678" spans="1:11" x14ac:dyDescent="0.25">
      <c r="A1678" s="7" t="s">
        <v>100</v>
      </c>
      <c r="B1678" s="4">
        <v>42371.550999999999</v>
      </c>
      <c r="C1678" s="5" t="s">
        <v>1794</v>
      </c>
      <c r="D1678" s="2" t="s">
        <v>1782</v>
      </c>
      <c r="E1678" s="2" t="s">
        <v>1784</v>
      </c>
      <c r="F1678" s="2" t="s">
        <v>1784</v>
      </c>
      <c r="G1678" s="2">
        <v>24</v>
      </c>
      <c r="H1678" s="6">
        <v>1.1137848847550572E-3</v>
      </c>
      <c r="I1678" s="3">
        <v>3</v>
      </c>
      <c r="J1678" s="11" t="e">
        <f>AND(CCDATA[[#This Row],[Date]]&gt;='Dashboard Requirement hints'!#REF!,CCDATA[[#This Row],[Date]]&lt;'Dashboard Requirement hints'!#REF!+7)</f>
        <v>#REF!</v>
      </c>
      <c r="K1678" s="1" t="b">
        <f>AND(CCDATA[[#This Row],[Date]]&gt;'Dashboard Requirement hints'!$I$11,CCDATA[[#This Row],[Date]]&lt;'Dashboard Requirement hints'!$I$11+7)</f>
        <v>0</v>
      </c>
    </row>
    <row r="1679" spans="1:11" x14ac:dyDescent="0.25">
      <c r="A1679" s="7" t="s">
        <v>101</v>
      </c>
      <c r="B1679" s="4">
        <v>42371.550999999999</v>
      </c>
      <c r="C1679" s="5" t="s">
        <v>1791</v>
      </c>
      <c r="D1679" s="2" t="s">
        <v>1779</v>
      </c>
      <c r="E1679" s="2" t="s">
        <v>1784</v>
      </c>
      <c r="F1679" s="2" t="s">
        <v>1784</v>
      </c>
      <c r="G1679" s="2">
        <v>113</v>
      </c>
      <c r="H1679" s="6">
        <v>2.7105575770521484E-3</v>
      </c>
      <c r="I1679" s="3">
        <v>2</v>
      </c>
      <c r="J1679" s="11" t="e">
        <f>AND(CCDATA[[#This Row],[Date]]&gt;='Dashboard Requirement hints'!#REF!,CCDATA[[#This Row],[Date]]&lt;'Dashboard Requirement hints'!#REF!+7)</f>
        <v>#REF!</v>
      </c>
      <c r="K1679" s="1" t="b">
        <f>AND(CCDATA[[#This Row],[Date]]&gt;'Dashboard Requirement hints'!$I$11,CCDATA[[#This Row],[Date]]&lt;'Dashboard Requirement hints'!$I$11+7)</f>
        <v>0</v>
      </c>
    </row>
    <row r="1680" spans="1:11" x14ac:dyDescent="0.25">
      <c r="A1680" s="7" t="s">
        <v>98</v>
      </c>
      <c r="B1680" s="4">
        <v>42371.544999999998</v>
      </c>
      <c r="C1680" s="5" t="s">
        <v>1793</v>
      </c>
      <c r="D1680" s="2" t="s">
        <v>1780</v>
      </c>
      <c r="E1680" s="2" t="s">
        <v>1784</v>
      </c>
      <c r="F1680" s="2" t="s">
        <v>1784</v>
      </c>
      <c r="G1680" s="2">
        <v>56</v>
      </c>
      <c r="H1680" s="6">
        <v>1.9856283711140953E-3</v>
      </c>
      <c r="I1680" s="3">
        <v>3</v>
      </c>
      <c r="J1680" s="11" t="e">
        <f>AND(CCDATA[[#This Row],[Date]]&gt;='Dashboard Requirement hints'!#REF!,CCDATA[[#This Row],[Date]]&lt;'Dashboard Requirement hints'!#REF!+7)</f>
        <v>#REF!</v>
      </c>
      <c r="K1680" s="1" t="b">
        <f>AND(CCDATA[[#This Row],[Date]]&gt;'Dashboard Requirement hints'!$I$11,CCDATA[[#This Row],[Date]]&lt;'Dashboard Requirement hints'!$I$11+7)</f>
        <v>0</v>
      </c>
    </row>
    <row r="1681" spans="1:11" x14ac:dyDescent="0.25">
      <c r="A1681" s="7" t="s">
        <v>99</v>
      </c>
      <c r="B1681" s="4">
        <v>42371.544999999998</v>
      </c>
      <c r="C1681" s="5" t="s">
        <v>1789</v>
      </c>
      <c r="D1681" s="2" t="s">
        <v>1780</v>
      </c>
      <c r="E1681" s="2" t="s">
        <v>1784</v>
      </c>
      <c r="F1681" s="2" t="s">
        <v>1784</v>
      </c>
      <c r="G1681" s="2">
        <v>80</v>
      </c>
      <c r="H1681" s="6">
        <v>6.1402231928786176E-4</v>
      </c>
      <c r="I1681" s="3">
        <v>3</v>
      </c>
      <c r="J1681" s="11" t="e">
        <f>AND(CCDATA[[#This Row],[Date]]&gt;='Dashboard Requirement hints'!#REF!,CCDATA[[#This Row],[Date]]&lt;'Dashboard Requirement hints'!#REF!+7)</f>
        <v>#REF!</v>
      </c>
      <c r="K1681" s="1" t="b">
        <f>AND(CCDATA[[#This Row],[Date]]&gt;'Dashboard Requirement hints'!$I$11,CCDATA[[#This Row],[Date]]&lt;'Dashboard Requirement hints'!$I$11+7)</f>
        <v>0</v>
      </c>
    </row>
    <row r="1682" spans="1:11" x14ac:dyDescent="0.25">
      <c r="A1682" s="7" t="s">
        <v>96</v>
      </c>
      <c r="B1682" s="4">
        <v>42371.544000000002</v>
      </c>
      <c r="C1682" s="5" t="s">
        <v>1793</v>
      </c>
      <c r="D1682" s="2" t="s">
        <v>1781</v>
      </c>
      <c r="E1682" s="2" t="s">
        <v>1784</v>
      </c>
      <c r="F1682" s="2" t="s">
        <v>1784</v>
      </c>
      <c r="G1682" s="2">
        <v>46</v>
      </c>
      <c r="H1682" s="6">
        <v>3.9452883400931376E-3</v>
      </c>
      <c r="I1682" s="3">
        <v>1</v>
      </c>
      <c r="J1682" s="11" t="e">
        <f>AND(CCDATA[[#This Row],[Date]]&gt;='Dashboard Requirement hints'!#REF!,CCDATA[[#This Row],[Date]]&lt;'Dashboard Requirement hints'!#REF!+7)</f>
        <v>#REF!</v>
      </c>
      <c r="K1682" s="1" t="b">
        <f>AND(CCDATA[[#This Row],[Date]]&gt;'Dashboard Requirement hints'!$I$11,CCDATA[[#This Row],[Date]]&lt;'Dashboard Requirement hints'!$I$11+7)</f>
        <v>0</v>
      </c>
    </row>
    <row r="1683" spans="1:11" x14ac:dyDescent="0.25">
      <c r="A1683" s="7" t="s">
        <v>97</v>
      </c>
      <c r="B1683" s="4">
        <v>42371.544000000002</v>
      </c>
      <c r="C1683" s="5" t="s">
        <v>1791</v>
      </c>
      <c r="D1683" s="2" t="s">
        <v>1780</v>
      </c>
      <c r="E1683" s="2" t="s">
        <v>1784</v>
      </c>
      <c r="F1683" s="2" t="s">
        <v>1784</v>
      </c>
      <c r="G1683" s="2">
        <v>101</v>
      </c>
      <c r="H1683" s="6">
        <v>1.0225420107549937E-3</v>
      </c>
      <c r="I1683" s="3">
        <v>3</v>
      </c>
      <c r="J1683" s="11" t="e">
        <f>AND(CCDATA[[#This Row],[Date]]&gt;='Dashboard Requirement hints'!#REF!,CCDATA[[#This Row],[Date]]&lt;'Dashboard Requirement hints'!#REF!+7)</f>
        <v>#REF!</v>
      </c>
      <c r="K1683" s="1" t="b">
        <f>AND(CCDATA[[#This Row],[Date]]&gt;'Dashboard Requirement hints'!$I$11,CCDATA[[#This Row],[Date]]&lt;'Dashboard Requirement hints'!$I$11+7)</f>
        <v>0</v>
      </c>
    </row>
    <row r="1684" spans="1:11" x14ac:dyDescent="0.25">
      <c r="A1684" s="7" t="s">
        <v>94</v>
      </c>
      <c r="B1684" s="4">
        <v>42371.540999999997</v>
      </c>
      <c r="C1684" s="5" t="s">
        <v>1787</v>
      </c>
      <c r="D1684" s="2" t="s">
        <v>1780</v>
      </c>
      <c r="E1684" s="2" t="s">
        <v>1784</v>
      </c>
      <c r="F1684" s="2" t="s">
        <v>1784</v>
      </c>
      <c r="G1684" s="2">
        <v>119</v>
      </c>
      <c r="H1684" s="6">
        <v>2.4560110908591185E-3</v>
      </c>
      <c r="I1684" s="3">
        <v>4</v>
      </c>
      <c r="J1684" s="11" t="e">
        <f>AND(CCDATA[[#This Row],[Date]]&gt;='Dashboard Requirement hints'!#REF!,CCDATA[[#This Row],[Date]]&lt;'Dashboard Requirement hints'!#REF!+7)</f>
        <v>#REF!</v>
      </c>
      <c r="K1684" s="1" t="b">
        <f>AND(CCDATA[[#This Row],[Date]]&gt;'Dashboard Requirement hints'!$I$11,CCDATA[[#This Row],[Date]]&lt;'Dashboard Requirement hints'!$I$11+7)</f>
        <v>0</v>
      </c>
    </row>
    <row r="1685" spans="1:11" x14ac:dyDescent="0.25">
      <c r="A1685" s="7" t="s">
        <v>95</v>
      </c>
      <c r="B1685" s="4">
        <v>42371.540999999997</v>
      </c>
      <c r="C1685" s="5" t="s">
        <v>1790</v>
      </c>
      <c r="D1685" s="2" t="s">
        <v>1782</v>
      </c>
      <c r="E1685" s="2" t="s">
        <v>1785</v>
      </c>
      <c r="F1685" s="2" t="s">
        <v>1785</v>
      </c>
      <c r="G1685" s="2" t="s">
        <v>1786</v>
      </c>
      <c r="H1685" s="6" t="s">
        <v>1786</v>
      </c>
      <c r="I1685" s="3" t="s">
        <v>1786</v>
      </c>
      <c r="J1685" s="11" t="e">
        <f>AND(CCDATA[[#This Row],[Date]]&gt;='Dashboard Requirement hints'!#REF!,CCDATA[[#This Row],[Date]]&lt;'Dashboard Requirement hints'!#REF!+7)</f>
        <v>#REF!</v>
      </c>
      <c r="K1685" s="1" t="b">
        <f>AND(CCDATA[[#This Row],[Date]]&gt;'Dashboard Requirement hints'!$I$11,CCDATA[[#This Row],[Date]]&lt;'Dashboard Requirement hints'!$I$11+7)</f>
        <v>0</v>
      </c>
    </row>
    <row r="1686" spans="1:11" x14ac:dyDescent="0.25">
      <c r="A1686" s="7" t="s">
        <v>92</v>
      </c>
      <c r="B1686" s="4">
        <v>42371.531000000003</v>
      </c>
      <c r="C1686" s="5" t="s">
        <v>1793</v>
      </c>
      <c r="D1686" s="2" t="s">
        <v>1779</v>
      </c>
      <c r="E1686" s="2" t="s">
        <v>1785</v>
      </c>
      <c r="F1686" s="2" t="s">
        <v>1785</v>
      </c>
      <c r="G1686" s="2" t="s">
        <v>1786</v>
      </c>
      <c r="H1686" s="6" t="s">
        <v>1786</v>
      </c>
      <c r="I1686" s="3" t="s">
        <v>1786</v>
      </c>
      <c r="J1686" s="11" t="e">
        <f>AND(CCDATA[[#This Row],[Date]]&gt;='Dashboard Requirement hints'!#REF!,CCDATA[[#This Row],[Date]]&lt;'Dashboard Requirement hints'!#REF!+7)</f>
        <v>#REF!</v>
      </c>
      <c r="K1686" s="1" t="b">
        <f>AND(CCDATA[[#This Row],[Date]]&gt;'Dashboard Requirement hints'!$I$11,CCDATA[[#This Row],[Date]]&lt;'Dashboard Requirement hints'!$I$11+7)</f>
        <v>0</v>
      </c>
    </row>
    <row r="1687" spans="1:11" x14ac:dyDescent="0.25">
      <c r="A1687" s="7" t="s">
        <v>93</v>
      </c>
      <c r="B1687" s="4">
        <v>42371.531000000003</v>
      </c>
      <c r="C1687" s="5" t="s">
        <v>1788</v>
      </c>
      <c r="D1687" s="2" t="s">
        <v>1783</v>
      </c>
      <c r="E1687" s="2" t="s">
        <v>1784</v>
      </c>
      <c r="F1687" s="2" t="s">
        <v>1785</v>
      </c>
      <c r="G1687" s="2">
        <v>45</v>
      </c>
      <c r="H1687" s="6">
        <v>9.9263742622302214E-4</v>
      </c>
      <c r="I1687" s="3">
        <v>4</v>
      </c>
      <c r="J1687" s="11" t="e">
        <f>AND(CCDATA[[#This Row],[Date]]&gt;='Dashboard Requirement hints'!#REF!,CCDATA[[#This Row],[Date]]&lt;'Dashboard Requirement hints'!#REF!+7)</f>
        <v>#REF!</v>
      </c>
      <c r="K1687" s="1" t="b">
        <f>AND(CCDATA[[#This Row],[Date]]&gt;'Dashboard Requirement hints'!$I$11,CCDATA[[#This Row],[Date]]&lt;'Dashboard Requirement hints'!$I$11+7)</f>
        <v>0</v>
      </c>
    </row>
    <row r="1688" spans="1:11" x14ac:dyDescent="0.25">
      <c r="A1688" s="7" t="s">
        <v>90</v>
      </c>
      <c r="B1688" s="4">
        <v>42371.529000000002</v>
      </c>
      <c r="C1688" s="5" t="s">
        <v>1789</v>
      </c>
      <c r="D1688" s="2" t="s">
        <v>1780</v>
      </c>
      <c r="E1688" s="2" t="s">
        <v>1784</v>
      </c>
      <c r="F1688" s="2" t="s">
        <v>1784</v>
      </c>
      <c r="G1688" s="2">
        <v>106</v>
      </c>
      <c r="H1688" s="6">
        <v>3.0359354733590005E-3</v>
      </c>
      <c r="I1688" s="3">
        <v>5</v>
      </c>
      <c r="J1688" s="11" t="e">
        <f>AND(CCDATA[[#This Row],[Date]]&gt;='Dashboard Requirement hints'!#REF!,CCDATA[[#This Row],[Date]]&lt;'Dashboard Requirement hints'!#REF!+7)</f>
        <v>#REF!</v>
      </c>
      <c r="K1688" s="1" t="b">
        <f>AND(CCDATA[[#This Row],[Date]]&gt;'Dashboard Requirement hints'!$I$11,CCDATA[[#This Row],[Date]]&lt;'Dashboard Requirement hints'!$I$11+7)</f>
        <v>0</v>
      </c>
    </row>
    <row r="1689" spans="1:11" x14ac:dyDescent="0.25">
      <c r="A1689" s="7" t="s">
        <v>91</v>
      </c>
      <c r="B1689" s="4">
        <v>42371.529000000002</v>
      </c>
      <c r="C1689" s="5" t="s">
        <v>1788</v>
      </c>
      <c r="D1689" s="2" t="s">
        <v>1780</v>
      </c>
      <c r="E1689" s="2" t="s">
        <v>1784</v>
      </c>
      <c r="F1689" s="2" t="s">
        <v>1784</v>
      </c>
      <c r="G1689" s="2">
        <v>32</v>
      </c>
      <c r="H1689" s="6">
        <v>3.1935470776151935E-3</v>
      </c>
      <c r="I1689" s="3">
        <v>3</v>
      </c>
      <c r="J1689" s="11" t="e">
        <f>AND(CCDATA[[#This Row],[Date]]&gt;='Dashboard Requirement hints'!#REF!,CCDATA[[#This Row],[Date]]&lt;'Dashboard Requirement hints'!#REF!+7)</f>
        <v>#REF!</v>
      </c>
      <c r="K1689" s="1" t="b">
        <f>AND(CCDATA[[#This Row],[Date]]&gt;'Dashboard Requirement hints'!$I$11,CCDATA[[#This Row],[Date]]&lt;'Dashboard Requirement hints'!$I$11+7)</f>
        <v>0</v>
      </c>
    </row>
    <row r="1690" spans="1:11" x14ac:dyDescent="0.25">
      <c r="A1690" s="7" t="s">
        <v>88</v>
      </c>
      <c r="B1690" s="4">
        <v>42371.514000000003</v>
      </c>
      <c r="C1690" s="5" t="s">
        <v>1791</v>
      </c>
      <c r="D1690" s="2" t="s">
        <v>1783</v>
      </c>
      <c r="E1690" s="2" t="s">
        <v>1784</v>
      </c>
      <c r="F1690" s="2" t="s">
        <v>1784</v>
      </c>
      <c r="G1690" s="2">
        <v>55</v>
      </c>
      <c r="H1690" s="6">
        <v>3.2878048356259821E-3</v>
      </c>
      <c r="I1690" s="3">
        <v>3</v>
      </c>
      <c r="J1690" s="11" t="e">
        <f>AND(CCDATA[[#This Row],[Date]]&gt;='Dashboard Requirement hints'!#REF!,CCDATA[[#This Row],[Date]]&lt;'Dashboard Requirement hints'!#REF!+7)</f>
        <v>#REF!</v>
      </c>
      <c r="K1690" s="1" t="b">
        <f>AND(CCDATA[[#This Row],[Date]]&gt;'Dashboard Requirement hints'!$I$11,CCDATA[[#This Row],[Date]]&lt;'Dashboard Requirement hints'!$I$11+7)</f>
        <v>0</v>
      </c>
    </row>
    <row r="1691" spans="1:11" x14ac:dyDescent="0.25">
      <c r="A1691" s="7" t="s">
        <v>89</v>
      </c>
      <c r="B1691" s="4">
        <v>42371.514000000003</v>
      </c>
      <c r="C1691" s="5" t="s">
        <v>1790</v>
      </c>
      <c r="D1691" s="2" t="s">
        <v>1781</v>
      </c>
      <c r="E1691" s="2" t="s">
        <v>1784</v>
      </c>
      <c r="F1691" s="2" t="s">
        <v>1784</v>
      </c>
      <c r="G1691" s="2">
        <v>68</v>
      </c>
      <c r="H1691" s="6">
        <v>4.152578644996424E-3</v>
      </c>
      <c r="I1691" s="3">
        <v>4</v>
      </c>
      <c r="J1691" s="11" t="e">
        <f>AND(CCDATA[[#This Row],[Date]]&gt;='Dashboard Requirement hints'!#REF!,CCDATA[[#This Row],[Date]]&lt;'Dashboard Requirement hints'!#REF!+7)</f>
        <v>#REF!</v>
      </c>
      <c r="K1691" s="1" t="b">
        <f>AND(CCDATA[[#This Row],[Date]]&gt;'Dashboard Requirement hints'!$I$11,CCDATA[[#This Row],[Date]]&lt;'Dashboard Requirement hints'!$I$11+7)</f>
        <v>0</v>
      </c>
    </row>
    <row r="1692" spans="1:11" x14ac:dyDescent="0.25">
      <c r="A1692" s="7" t="s">
        <v>86</v>
      </c>
      <c r="B1692" s="4">
        <v>42371.5</v>
      </c>
      <c r="C1692" s="5" t="s">
        <v>1794</v>
      </c>
      <c r="D1692" s="2" t="s">
        <v>1783</v>
      </c>
      <c r="E1692" s="2" t="s">
        <v>1784</v>
      </c>
      <c r="F1692" s="2" t="s">
        <v>1784</v>
      </c>
      <c r="G1692" s="2">
        <v>118</v>
      </c>
      <c r="H1692" s="6">
        <v>1.4580737108563853E-3</v>
      </c>
      <c r="I1692" s="3">
        <v>4</v>
      </c>
      <c r="J1692" s="11" t="e">
        <f>AND(CCDATA[[#This Row],[Date]]&gt;='Dashboard Requirement hints'!#REF!,CCDATA[[#This Row],[Date]]&lt;'Dashboard Requirement hints'!#REF!+7)</f>
        <v>#REF!</v>
      </c>
      <c r="K1692" s="1" t="b">
        <f>AND(CCDATA[[#This Row],[Date]]&gt;'Dashboard Requirement hints'!$I$11,CCDATA[[#This Row],[Date]]&lt;'Dashboard Requirement hints'!$I$11+7)</f>
        <v>0</v>
      </c>
    </row>
    <row r="1693" spans="1:11" x14ac:dyDescent="0.25">
      <c r="A1693" s="7" t="s">
        <v>87</v>
      </c>
      <c r="B1693" s="4">
        <v>42371.5</v>
      </c>
      <c r="C1693" s="5" t="s">
        <v>1792</v>
      </c>
      <c r="D1693" s="2" t="s">
        <v>1779</v>
      </c>
      <c r="E1693" s="2" t="s">
        <v>1784</v>
      </c>
      <c r="F1693" s="2" t="s">
        <v>1784</v>
      </c>
      <c r="G1693" s="2">
        <v>52</v>
      </c>
      <c r="H1693" s="6">
        <v>4.8180860860128584E-3</v>
      </c>
      <c r="I1693" s="3">
        <v>4</v>
      </c>
      <c r="J1693" s="11" t="e">
        <f>AND(CCDATA[[#This Row],[Date]]&gt;='Dashboard Requirement hints'!#REF!,CCDATA[[#This Row],[Date]]&lt;'Dashboard Requirement hints'!#REF!+7)</f>
        <v>#REF!</v>
      </c>
      <c r="K1693" s="1" t="b">
        <f>AND(CCDATA[[#This Row],[Date]]&gt;'Dashboard Requirement hints'!$I$11,CCDATA[[#This Row],[Date]]&lt;'Dashboard Requirement hints'!$I$11+7)</f>
        <v>0</v>
      </c>
    </row>
    <row r="1694" spans="1:11" x14ac:dyDescent="0.25">
      <c r="A1694" s="7" t="s">
        <v>84</v>
      </c>
      <c r="B1694" s="4">
        <v>42371.495999999999</v>
      </c>
      <c r="C1694" s="5" t="s">
        <v>1789</v>
      </c>
      <c r="D1694" s="2" t="s">
        <v>1781</v>
      </c>
      <c r="E1694" s="2" t="s">
        <v>1784</v>
      </c>
      <c r="F1694" s="2" t="s">
        <v>1784</v>
      </c>
      <c r="G1694" s="2">
        <v>58</v>
      </c>
      <c r="H1694" s="6">
        <v>2.4079336271108798E-3</v>
      </c>
      <c r="I1694" s="3">
        <v>3</v>
      </c>
      <c r="J1694" s="11" t="e">
        <f>AND(CCDATA[[#This Row],[Date]]&gt;='Dashboard Requirement hints'!#REF!,CCDATA[[#This Row],[Date]]&lt;'Dashboard Requirement hints'!#REF!+7)</f>
        <v>#REF!</v>
      </c>
      <c r="K1694" s="1" t="b">
        <f>AND(CCDATA[[#This Row],[Date]]&gt;'Dashboard Requirement hints'!$I$11,CCDATA[[#This Row],[Date]]&lt;'Dashboard Requirement hints'!$I$11+7)</f>
        <v>0</v>
      </c>
    </row>
    <row r="1695" spans="1:11" x14ac:dyDescent="0.25">
      <c r="A1695" s="7" t="s">
        <v>85</v>
      </c>
      <c r="B1695" s="4">
        <v>42371.495999999999</v>
      </c>
      <c r="C1695" s="5" t="s">
        <v>1790</v>
      </c>
      <c r="D1695" s="2" t="s">
        <v>1783</v>
      </c>
      <c r="E1695" s="2" t="s">
        <v>1784</v>
      </c>
      <c r="F1695" s="2" t="s">
        <v>1784</v>
      </c>
      <c r="G1695" s="2">
        <v>121</v>
      </c>
      <c r="H1695" s="6">
        <v>3.3229442436224078E-3</v>
      </c>
      <c r="I1695" s="3">
        <v>5</v>
      </c>
      <c r="J1695" s="11" t="e">
        <f>AND(CCDATA[[#This Row],[Date]]&gt;='Dashboard Requirement hints'!#REF!,CCDATA[[#This Row],[Date]]&lt;'Dashboard Requirement hints'!#REF!+7)</f>
        <v>#REF!</v>
      </c>
      <c r="K1695" s="1" t="b">
        <f>AND(CCDATA[[#This Row],[Date]]&gt;'Dashboard Requirement hints'!$I$11,CCDATA[[#This Row],[Date]]&lt;'Dashboard Requirement hints'!$I$11+7)</f>
        <v>0</v>
      </c>
    </row>
    <row r="1696" spans="1:11" x14ac:dyDescent="0.25">
      <c r="A1696" s="7" t="s">
        <v>82</v>
      </c>
      <c r="B1696" s="4">
        <v>42371.491000000002</v>
      </c>
      <c r="C1696" s="5" t="s">
        <v>1788</v>
      </c>
      <c r="D1696" s="2" t="s">
        <v>1780</v>
      </c>
      <c r="E1696" s="2" t="s">
        <v>1784</v>
      </c>
      <c r="F1696" s="2" t="s">
        <v>1784</v>
      </c>
      <c r="G1696" s="2">
        <v>33</v>
      </c>
      <c r="H1696" s="6">
        <v>4.6061430858704323E-3</v>
      </c>
      <c r="I1696" s="3">
        <v>2</v>
      </c>
      <c r="J1696" s="11" t="e">
        <f>AND(CCDATA[[#This Row],[Date]]&gt;='Dashboard Requirement hints'!#REF!,CCDATA[[#This Row],[Date]]&lt;'Dashboard Requirement hints'!#REF!+7)</f>
        <v>#REF!</v>
      </c>
      <c r="K1696" s="1" t="b">
        <f>AND(CCDATA[[#This Row],[Date]]&gt;'Dashboard Requirement hints'!$I$11,CCDATA[[#This Row],[Date]]&lt;'Dashboard Requirement hints'!$I$11+7)</f>
        <v>0</v>
      </c>
    </row>
    <row r="1697" spans="1:11" x14ac:dyDescent="0.25">
      <c r="A1697" s="7" t="s">
        <v>83</v>
      </c>
      <c r="B1697" s="4">
        <v>42371.491000000002</v>
      </c>
      <c r="C1697" s="5" t="s">
        <v>1790</v>
      </c>
      <c r="D1697" s="2" t="s">
        <v>1781</v>
      </c>
      <c r="E1697" s="2" t="s">
        <v>1784</v>
      </c>
      <c r="F1697" s="2" t="s">
        <v>1784</v>
      </c>
      <c r="G1697" s="2">
        <v>51</v>
      </c>
      <c r="H1697" s="6">
        <v>4.4239189952619664E-3</v>
      </c>
      <c r="I1697" s="3">
        <v>2</v>
      </c>
      <c r="J1697" s="11" t="e">
        <f>AND(CCDATA[[#This Row],[Date]]&gt;='Dashboard Requirement hints'!#REF!,CCDATA[[#This Row],[Date]]&lt;'Dashboard Requirement hints'!#REF!+7)</f>
        <v>#REF!</v>
      </c>
      <c r="K1697" s="1" t="b">
        <f>AND(CCDATA[[#This Row],[Date]]&gt;'Dashboard Requirement hints'!$I$11,CCDATA[[#This Row],[Date]]&lt;'Dashboard Requirement hints'!$I$11+7)</f>
        <v>0</v>
      </c>
    </row>
    <row r="1698" spans="1:11" x14ac:dyDescent="0.25">
      <c r="A1698" s="7" t="s">
        <v>80</v>
      </c>
      <c r="B1698" s="4">
        <v>42371.487999999998</v>
      </c>
      <c r="C1698" s="5" t="s">
        <v>1791</v>
      </c>
      <c r="D1698" s="2" t="s">
        <v>1780</v>
      </c>
      <c r="E1698" s="2" t="s">
        <v>1784</v>
      </c>
      <c r="F1698" s="2" t="s">
        <v>1785</v>
      </c>
      <c r="G1698" s="2">
        <v>125</v>
      </c>
      <c r="H1698" s="6">
        <v>1.1328006157139995E-3</v>
      </c>
      <c r="I1698" s="3">
        <v>3</v>
      </c>
      <c r="J1698" s="11" t="e">
        <f>AND(CCDATA[[#This Row],[Date]]&gt;='Dashboard Requirement hints'!#REF!,CCDATA[[#This Row],[Date]]&lt;'Dashboard Requirement hints'!#REF!+7)</f>
        <v>#REF!</v>
      </c>
      <c r="K1698" s="1" t="b">
        <f>AND(CCDATA[[#This Row],[Date]]&gt;'Dashboard Requirement hints'!$I$11,CCDATA[[#This Row],[Date]]&lt;'Dashboard Requirement hints'!$I$11+7)</f>
        <v>0</v>
      </c>
    </row>
    <row r="1699" spans="1:11" x14ac:dyDescent="0.25">
      <c r="A1699" s="7" t="s">
        <v>81</v>
      </c>
      <c r="B1699" s="4">
        <v>42371.487999999998</v>
      </c>
      <c r="C1699" s="5" t="s">
        <v>1794</v>
      </c>
      <c r="D1699" s="2" t="s">
        <v>1783</v>
      </c>
      <c r="E1699" s="2" t="s">
        <v>1785</v>
      </c>
      <c r="F1699" s="2" t="s">
        <v>1785</v>
      </c>
      <c r="G1699" s="2" t="s">
        <v>1786</v>
      </c>
      <c r="H1699" s="6" t="s">
        <v>1786</v>
      </c>
      <c r="I1699" s="3" t="s">
        <v>1786</v>
      </c>
      <c r="J1699" s="11" t="e">
        <f>AND(CCDATA[[#This Row],[Date]]&gt;='Dashboard Requirement hints'!#REF!,CCDATA[[#This Row],[Date]]&lt;'Dashboard Requirement hints'!#REF!+7)</f>
        <v>#REF!</v>
      </c>
      <c r="K1699" s="1" t="b">
        <f>AND(CCDATA[[#This Row],[Date]]&gt;'Dashboard Requirement hints'!$I$11,CCDATA[[#This Row],[Date]]&lt;'Dashboard Requirement hints'!$I$11+7)</f>
        <v>0</v>
      </c>
    </row>
    <row r="1700" spans="1:11" x14ac:dyDescent="0.25">
      <c r="A1700" s="7" t="s">
        <v>78</v>
      </c>
      <c r="B1700" s="4">
        <v>42371.476999999999</v>
      </c>
      <c r="C1700" s="5" t="s">
        <v>1792</v>
      </c>
      <c r="D1700" s="2" t="s">
        <v>1779</v>
      </c>
      <c r="E1700" s="2" t="s">
        <v>1784</v>
      </c>
      <c r="F1700" s="2" t="s">
        <v>1785</v>
      </c>
      <c r="G1700" s="2">
        <v>10</v>
      </c>
      <c r="H1700" s="6">
        <v>1.6048591363513902E-3</v>
      </c>
      <c r="I1700" s="3">
        <v>5</v>
      </c>
      <c r="J1700" s="11" t="e">
        <f>AND(CCDATA[[#This Row],[Date]]&gt;='Dashboard Requirement hints'!#REF!,CCDATA[[#This Row],[Date]]&lt;'Dashboard Requirement hints'!#REF!+7)</f>
        <v>#REF!</v>
      </c>
      <c r="K1700" s="1" t="b">
        <f>AND(CCDATA[[#This Row],[Date]]&gt;'Dashboard Requirement hints'!$I$11,CCDATA[[#This Row],[Date]]&lt;'Dashboard Requirement hints'!$I$11+7)</f>
        <v>0</v>
      </c>
    </row>
    <row r="1701" spans="1:11" x14ac:dyDescent="0.25">
      <c r="A1701" s="7" t="s">
        <v>79</v>
      </c>
      <c r="B1701" s="4">
        <v>42371.476999999999</v>
      </c>
      <c r="C1701" s="5" t="s">
        <v>1789</v>
      </c>
      <c r="D1701" s="2" t="s">
        <v>1781</v>
      </c>
      <c r="E1701" s="2" t="s">
        <v>1784</v>
      </c>
      <c r="F1701" s="2" t="s">
        <v>1784</v>
      </c>
      <c r="G1701" s="2">
        <v>122</v>
      </c>
      <c r="H1701" s="6">
        <v>3.3883546197981851E-3</v>
      </c>
      <c r="I1701" s="3">
        <v>1</v>
      </c>
      <c r="J1701" s="11" t="e">
        <f>AND(CCDATA[[#This Row],[Date]]&gt;='Dashboard Requirement hints'!#REF!,CCDATA[[#This Row],[Date]]&lt;'Dashboard Requirement hints'!#REF!+7)</f>
        <v>#REF!</v>
      </c>
      <c r="K1701" s="1" t="b">
        <f>AND(CCDATA[[#This Row],[Date]]&gt;'Dashboard Requirement hints'!$I$11,CCDATA[[#This Row],[Date]]&lt;'Dashboard Requirement hints'!$I$11+7)</f>
        <v>0</v>
      </c>
    </row>
    <row r="1702" spans="1:11" x14ac:dyDescent="0.25">
      <c r="A1702" s="7" t="s">
        <v>76</v>
      </c>
      <c r="B1702" s="4">
        <v>42371.464</v>
      </c>
      <c r="C1702" s="5" t="s">
        <v>1787</v>
      </c>
      <c r="D1702" s="2" t="s">
        <v>1780</v>
      </c>
      <c r="E1702" s="2" t="s">
        <v>1784</v>
      </c>
      <c r="F1702" s="2" t="s">
        <v>1784</v>
      </c>
      <c r="G1702" s="2">
        <v>120</v>
      </c>
      <c r="H1702" s="6">
        <v>1.5130353065361756E-3</v>
      </c>
      <c r="I1702" s="3">
        <v>4</v>
      </c>
      <c r="J1702" s="11" t="e">
        <f>AND(CCDATA[[#This Row],[Date]]&gt;='Dashboard Requirement hints'!#REF!,CCDATA[[#This Row],[Date]]&lt;'Dashboard Requirement hints'!#REF!+7)</f>
        <v>#REF!</v>
      </c>
      <c r="K1702" s="1" t="b">
        <f>AND(CCDATA[[#This Row],[Date]]&gt;'Dashboard Requirement hints'!$I$11,CCDATA[[#This Row],[Date]]&lt;'Dashboard Requirement hints'!$I$11+7)</f>
        <v>0</v>
      </c>
    </row>
    <row r="1703" spans="1:11" x14ac:dyDescent="0.25">
      <c r="A1703" s="7" t="s">
        <v>77</v>
      </c>
      <c r="B1703" s="4">
        <v>42371.464</v>
      </c>
      <c r="C1703" s="5" t="s">
        <v>1791</v>
      </c>
      <c r="D1703" s="2" t="s">
        <v>1783</v>
      </c>
      <c r="E1703" s="2" t="s">
        <v>1784</v>
      </c>
      <c r="F1703" s="2" t="s">
        <v>1784</v>
      </c>
      <c r="G1703" s="2">
        <v>113</v>
      </c>
      <c r="H1703" s="6">
        <v>4.0655438767319601E-3</v>
      </c>
      <c r="I1703" s="3">
        <v>5</v>
      </c>
      <c r="J1703" s="11" t="e">
        <f>AND(CCDATA[[#This Row],[Date]]&gt;='Dashboard Requirement hints'!#REF!,CCDATA[[#This Row],[Date]]&lt;'Dashboard Requirement hints'!#REF!+7)</f>
        <v>#REF!</v>
      </c>
      <c r="K1703" s="1" t="b">
        <f>AND(CCDATA[[#This Row],[Date]]&gt;'Dashboard Requirement hints'!$I$11,CCDATA[[#This Row],[Date]]&lt;'Dashboard Requirement hints'!$I$11+7)</f>
        <v>0</v>
      </c>
    </row>
    <row r="1704" spans="1:11" x14ac:dyDescent="0.25">
      <c r="A1704" s="7" t="s">
        <v>74</v>
      </c>
      <c r="B1704" s="4">
        <v>42371.44</v>
      </c>
      <c r="C1704" s="5" t="s">
        <v>1794</v>
      </c>
      <c r="D1704" s="2" t="s">
        <v>1781</v>
      </c>
      <c r="E1704" s="2" t="s">
        <v>1784</v>
      </c>
      <c r="F1704" s="2" t="s">
        <v>1784</v>
      </c>
      <c r="G1704" s="2">
        <v>69</v>
      </c>
      <c r="H1704" s="6">
        <v>3.2983854011474872E-3</v>
      </c>
      <c r="I1704" s="3">
        <v>4</v>
      </c>
      <c r="J1704" s="11" t="e">
        <f>AND(CCDATA[[#This Row],[Date]]&gt;='Dashboard Requirement hints'!#REF!,CCDATA[[#This Row],[Date]]&lt;'Dashboard Requirement hints'!#REF!+7)</f>
        <v>#REF!</v>
      </c>
      <c r="K1704" s="1" t="b">
        <f>AND(CCDATA[[#This Row],[Date]]&gt;'Dashboard Requirement hints'!$I$11,CCDATA[[#This Row],[Date]]&lt;'Dashboard Requirement hints'!$I$11+7)</f>
        <v>0</v>
      </c>
    </row>
    <row r="1705" spans="1:11" x14ac:dyDescent="0.25">
      <c r="A1705" s="7" t="s">
        <v>75</v>
      </c>
      <c r="B1705" s="4">
        <v>42371.44</v>
      </c>
      <c r="C1705" s="5" t="s">
        <v>1794</v>
      </c>
      <c r="D1705" s="2" t="s">
        <v>1783</v>
      </c>
      <c r="E1705" s="2" t="s">
        <v>1785</v>
      </c>
      <c r="F1705" s="2" t="s">
        <v>1785</v>
      </c>
      <c r="G1705" s="2" t="s">
        <v>1786</v>
      </c>
      <c r="H1705" s="6" t="s">
        <v>1786</v>
      </c>
      <c r="I1705" s="3" t="s">
        <v>1786</v>
      </c>
      <c r="J1705" s="11" t="e">
        <f>AND(CCDATA[[#This Row],[Date]]&gt;='Dashboard Requirement hints'!#REF!,CCDATA[[#This Row],[Date]]&lt;'Dashboard Requirement hints'!#REF!+7)</f>
        <v>#REF!</v>
      </c>
      <c r="K1705" s="1" t="b">
        <f>AND(CCDATA[[#This Row],[Date]]&gt;'Dashboard Requirement hints'!$I$11,CCDATA[[#This Row],[Date]]&lt;'Dashboard Requirement hints'!$I$11+7)</f>
        <v>0</v>
      </c>
    </row>
    <row r="1706" spans="1:11" x14ac:dyDescent="0.25">
      <c r="A1706" s="7" t="s">
        <v>72</v>
      </c>
      <c r="B1706" s="4">
        <v>42371.42</v>
      </c>
      <c r="C1706" s="5" t="s">
        <v>1793</v>
      </c>
      <c r="D1706" s="2" t="s">
        <v>1781</v>
      </c>
      <c r="E1706" s="2" t="s">
        <v>1784</v>
      </c>
      <c r="F1706" s="2" t="s">
        <v>1784</v>
      </c>
      <c r="G1706" s="2">
        <v>98</v>
      </c>
      <c r="H1706" s="6">
        <v>4.0366605532736535E-3</v>
      </c>
      <c r="I1706" s="3">
        <v>5</v>
      </c>
      <c r="J1706" s="11" t="e">
        <f>AND(CCDATA[[#This Row],[Date]]&gt;='Dashboard Requirement hints'!#REF!,CCDATA[[#This Row],[Date]]&lt;'Dashboard Requirement hints'!#REF!+7)</f>
        <v>#REF!</v>
      </c>
      <c r="K1706" s="1" t="b">
        <f>AND(CCDATA[[#This Row],[Date]]&gt;'Dashboard Requirement hints'!$I$11,CCDATA[[#This Row],[Date]]&lt;'Dashboard Requirement hints'!$I$11+7)</f>
        <v>0</v>
      </c>
    </row>
    <row r="1707" spans="1:11" x14ac:dyDescent="0.25">
      <c r="A1707" s="7" t="s">
        <v>73</v>
      </c>
      <c r="B1707" s="4">
        <v>42371.42</v>
      </c>
      <c r="C1707" s="5" t="s">
        <v>1793</v>
      </c>
      <c r="D1707" s="2" t="s">
        <v>1781</v>
      </c>
      <c r="E1707" s="2" t="s">
        <v>1784</v>
      </c>
      <c r="F1707" s="2" t="s">
        <v>1784</v>
      </c>
      <c r="G1707" s="2">
        <v>70</v>
      </c>
      <c r="H1707" s="6">
        <v>2.2263093962137056E-3</v>
      </c>
      <c r="I1707" s="3">
        <v>5</v>
      </c>
      <c r="J1707" s="11" t="e">
        <f>AND(CCDATA[[#This Row],[Date]]&gt;='Dashboard Requirement hints'!#REF!,CCDATA[[#This Row],[Date]]&lt;'Dashboard Requirement hints'!#REF!+7)</f>
        <v>#REF!</v>
      </c>
      <c r="K1707" s="1" t="b">
        <f>AND(CCDATA[[#This Row],[Date]]&gt;'Dashboard Requirement hints'!$I$11,CCDATA[[#This Row],[Date]]&lt;'Dashboard Requirement hints'!$I$11+7)</f>
        <v>0</v>
      </c>
    </row>
    <row r="1708" spans="1:11" x14ac:dyDescent="0.25">
      <c r="A1708" s="7" t="s">
        <v>70</v>
      </c>
      <c r="B1708" s="4">
        <v>42371.402000000002</v>
      </c>
      <c r="C1708" s="5" t="s">
        <v>1793</v>
      </c>
      <c r="D1708" s="2" t="s">
        <v>1781</v>
      </c>
      <c r="E1708" s="2" t="s">
        <v>1784</v>
      </c>
      <c r="F1708" s="2" t="s">
        <v>1784</v>
      </c>
      <c r="G1708" s="2">
        <v>98</v>
      </c>
      <c r="H1708" s="6">
        <v>4.4545560406616669E-3</v>
      </c>
      <c r="I1708" s="3">
        <v>2</v>
      </c>
      <c r="J1708" s="11" t="e">
        <f>AND(CCDATA[[#This Row],[Date]]&gt;='Dashboard Requirement hints'!#REF!,CCDATA[[#This Row],[Date]]&lt;'Dashboard Requirement hints'!#REF!+7)</f>
        <v>#REF!</v>
      </c>
      <c r="K1708" s="1" t="b">
        <f>AND(CCDATA[[#This Row],[Date]]&gt;'Dashboard Requirement hints'!$I$11,CCDATA[[#This Row],[Date]]&lt;'Dashboard Requirement hints'!$I$11+7)</f>
        <v>0</v>
      </c>
    </row>
    <row r="1709" spans="1:11" x14ac:dyDescent="0.25">
      <c r="A1709" s="7" t="s">
        <v>71</v>
      </c>
      <c r="B1709" s="4">
        <v>42371.402000000002</v>
      </c>
      <c r="C1709" s="5" t="s">
        <v>1794</v>
      </c>
      <c r="D1709" s="2" t="s">
        <v>1780</v>
      </c>
      <c r="E1709" s="2" t="s">
        <v>1784</v>
      </c>
      <c r="F1709" s="2" t="s">
        <v>1785</v>
      </c>
      <c r="G1709" s="2">
        <v>90</v>
      </c>
      <c r="H1709" s="6">
        <v>9.6387171602994621E-4</v>
      </c>
      <c r="I1709" s="3">
        <v>4</v>
      </c>
      <c r="J1709" s="11" t="e">
        <f>AND(CCDATA[[#This Row],[Date]]&gt;='Dashboard Requirement hints'!#REF!,CCDATA[[#This Row],[Date]]&lt;'Dashboard Requirement hints'!#REF!+7)</f>
        <v>#REF!</v>
      </c>
      <c r="K1709" s="1" t="b">
        <f>AND(CCDATA[[#This Row],[Date]]&gt;'Dashboard Requirement hints'!$I$11,CCDATA[[#This Row],[Date]]&lt;'Dashboard Requirement hints'!$I$11+7)</f>
        <v>0</v>
      </c>
    </row>
    <row r="1710" spans="1:11" x14ac:dyDescent="0.25">
      <c r="A1710" s="7" t="s">
        <v>68</v>
      </c>
      <c r="B1710" s="4">
        <v>42371.389000000003</v>
      </c>
      <c r="C1710" s="5" t="s">
        <v>1790</v>
      </c>
      <c r="D1710" s="2" t="s">
        <v>1782</v>
      </c>
      <c r="E1710" s="2" t="s">
        <v>1784</v>
      </c>
      <c r="F1710" s="2" t="s">
        <v>1784</v>
      </c>
      <c r="G1710" s="2">
        <v>96</v>
      </c>
      <c r="H1710" s="6">
        <v>4.6989641684756734E-3</v>
      </c>
      <c r="I1710" s="3">
        <v>1</v>
      </c>
      <c r="J1710" s="11" t="e">
        <f>AND(CCDATA[[#This Row],[Date]]&gt;='Dashboard Requirement hints'!#REF!,CCDATA[[#This Row],[Date]]&lt;'Dashboard Requirement hints'!#REF!+7)</f>
        <v>#REF!</v>
      </c>
      <c r="K1710" s="1" t="b">
        <f>AND(CCDATA[[#This Row],[Date]]&gt;'Dashboard Requirement hints'!$I$11,CCDATA[[#This Row],[Date]]&lt;'Dashboard Requirement hints'!$I$11+7)</f>
        <v>0</v>
      </c>
    </row>
    <row r="1711" spans="1:11" x14ac:dyDescent="0.25">
      <c r="A1711" s="7" t="s">
        <v>69</v>
      </c>
      <c r="B1711" s="4">
        <v>42371.389000000003</v>
      </c>
      <c r="C1711" s="5" t="s">
        <v>1791</v>
      </c>
      <c r="D1711" s="2" t="s">
        <v>1782</v>
      </c>
      <c r="E1711" s="2" t="s">
        <v>1784</v>
      </c>
      <c r="F1711" s="2" t="s">
        <v>1784</v>
      </c>
      <c r="G1711" s="2">
        <v>90</v>
      </c>
      <c r="H1711" s="6">
        <v>4.4289019677598998E-3</v>
      </c>
      <c r="I1711" s="3">
        <v>3</v>
      </c>
      <c r="J1711" s="11" t="e">
        <f>AND(CCDATA[[#This Row],[Date]]&gt;='Dashboard Requirement hints'!#REF!,CCDATA[[#This Row],[Date]]&lt;'Dashboard Requirement hints'!#REF!+7)</f>
        <v>#REF!</v>
      </c>
      <c r="K1711" s="1" t="b">
        <f>AND(CCDATA[[#This Row],[Date]]&gt;'Dashboard Requirement hints'!$I$11,CCDATA[[#This Row],[Date]]&lt;'Dashboard Requirement hints'!$I$11+7)</f>
        <v>0</v>
      </c>
    </row>
    <row r="1712" spans="1:11" x14ac:dyDescent="0.25">
      <c r="A1712" s="7" t="s">
        <v>66</v>
      </c>
      <c r="B1712" s="4">
        <v>42371.387999999999</v>
      </c>
      <c r="C1712" s="5" t="s">
        <v>1794</v>
      </c>
      <c r="D1712" s="2" t="s">
        <v>1782</v>
      </c>
      <c r="E1712" s="2" t="s">
        <v>1784</v>
      </c>
      <c r="F1712" s="2" t="s">
        <v>1784</v>
      </c>
      <c r="G1712" s="2">
        <v>17</v>
      </c>
      <c r="H1712" s="6">
        <v>4.3415294476257865E-3</v>
      </c>
      <c r="I1712" s="3">
        <v>3</v>
      </c>
      <c r="J1712" s="11" t="e">
        <f>AND(CCDATA[[#This Row],[Date]]&gt;='Dashboard Requirement hints'!#REF!,CCDATA[[#This Row],[Date]]&lt;'Dashboard Requirement hints'!#REF!+7)</f>
        <v>#REF!</v>
      </c>
      <c r="K1712" s="1" t="b">
        <f>AND(CCDATA[[#This Row],[Date]]&gt;'Dashboard Requirement hints'!$I$11,CCDATA[[#This Row],[Date]]&lt;'Dashboard Requirement hints'!$I$11+7)</f>
        <v>0</v>
      </c>
    </row>
    <row r="1713" spans="1:11" x14ac:dyDescent="0.25">
      <c r="A1713" s="7" t="s">
        <v>67</v>
      </c>
      <c r="B1713" s="4">
        <v>42371.387999999999</v>
      </c>
      <c r="C1713" s="5" t="s">
        <v>1787</v>
      </c>
      <c r="D1713" s="2" t="s">
        <v>1780</v>
      </c>
      <c r="E1713" s="2" t="s">
        <v>1785</v>
      </c>
      <c r="F1713" s="2" t="s">
        <v>1785</v>
      </c>
      <c r="G1713" s="2" t="s">
        <v>1786</v>
      </c>
      <c r="H1713" s="6" t="s">
        <v>1786</v>
      </c>
      <c r="I1713" s="3" t="s">
        <v>1786</v>
      </c>
      <c r="J1713" s="11" t="e">
        <f>AND(CCDATA[[#This Row],[Date]]&gt;='Dashboard Requirement hints'!#REF!,CCDATA[[#This Row],[Date]]&lt;'Dashboard Requirement hints'!#REF!+7)</f>
        <v>#REF!</v>
      </c>
      <c r="K1713" s="1" t="b">
        <f>AND(CCDATA[[#This Row],[Date]]&gt;'Dashboard Requirement hints'!$I$11,CCDATA[[#This Row],[Date]]&lt;'Dashboard Requirement hints'!$I$11+7)</f>
        <v>0</v>
      </c>
    </row>
    <row r="1714" spans="1:11" x14ac:dyDescent="0.25">
      <c r="A1714" s="7" t="s">
        <v>64</v>
      </c>
      <c r="B1714" s="4">
        <v>42371.379000000001</v>
      </c>
      <c r="C1714" s="5" t="s">
        <v>1790</v>
      </c>
      <c r="D1714" s="2" t="s">
        <v>1780</v>
      </c>
      <c r="E1714" s="2" t="s">
        <v>1784</v>
      </c>
      <c r="F1714" s="2" t="s">
        <v>1784</v>
      </c>
      <c r="G1714" s="2">
        <v>65</v>
      </c>
      <c r="H1714" s="6">
        <v>4.1693542577786839E-3</v>
      </c>
      <c r="I1714" s="3">
        <v>5</v>
      </c>
      <c r="J1714" s="11" t="e">
        <f>AND(CCDATA[[#This Row],[Date]]&gt;='Dashboard Requirement hints'!#REF!,CCDATA[[#This Row],[Date]]&lt;'Dashboard Requirement hints'!#REF!+7)</f>
        <v>#REF!</v>
      </c>
      <c r="K1714" s="1" t="b">
        <f>AND(CCDATA[[#This Row],[Date]]&gt;'Dashboard Requirement hints'!$I$11,CCDATA[[#This Row],[Date]]&lt;'Dashboard Requirement hints'!$I$11+7)</f>
        <v>0</v>
      </c>
    </row>
    <row r="1715" spans="1:11" x14ac:dyDescent="0.25">
      <c r="A1715" s="7" t="s">
        <v>65</v>
      </c>
      <c r="B1715" s="4">
        <v>42371.379000000001</v>
      </c>
      <c r="C1715" s="5" t="s">
        <v>1790</v>
      </c>
      <c r="D1715" s="2" t="s">
        <v>1781</v>
      </c>
      <c r="E1715" s="2" t="s">
        <v>1784</v>
      </c>
      <c r="F1715" s="2" t="s">
        <v>1784</v>
      </c>
      <c r="G1715" s="2">
        <v>50</v>
      </c>
      <c r="H1715" s="6">
        <v>3.0808086723648352E-3</v>
      </c>
      <c r="I1715" s="3">
        <v>3</v>
      </c>
      <c r="J1715" s="11" t="e">
        <f>AND(CCDATA[[#This Row],[Date]]&gt;='Dashboard Requirement hints'!#REF!,CCDATA[[#This Row],[Date]]&lt;'Dashboard Requirement hints'!#REF!+7)</f>
        <v>#REF!</v>
      </c>
      <c r="K1715" s="1" t="b">
        <f>AND(CCDATA[[#This Row],[Date]]&gt;'Dashboard Requirement hints'!$I$11,CCDATA[[#This Row],[Date]]&lt;'Dashboard Requirement hints'!$I$11+7)</f>
        <v>0</v>
      </c>
    </row>
    <row r="1716" spans="1:11" x14ac:dyDescent="0.25">
      <c r="A1716" s="7" t="s">
        <v>62</v>
      </c>
      <c r="B1716" s="4">
        <v>42370.748</v>
      </c>
      <c r="C1716" s="5" t="s">
        <v>1793</v>
      </c>
      <c r="D1716" s="2" t="s">
        <v>1780</v>
      </c>
      <c r="E1716" s="2" t="s">
        <v>1784</v>
      </c>
      <c r="F1716" s="2" t="s">
        <v>1784</v>
      </c>
      <c r="G1716" s="2">
        <v>48</v>
      </c>
      <c r="H1716" s="6">
        <v>1.9889800844770321E-3</v>
      </c>
      <c r="I1716" s="3">
        <v>2</v>
      </c>
      <c r="J1716" s="11" t="e">
        <f>AND(CCDATA[[#This Row],[Date]]&gt;='Dashboard Requirement hints'!#REF!,CCDATA[[#This Row],[Date]]&lt;'Dashboard Requirement hints'!#REF!+7)</f>
        <v>#REF!</v>
      </c>
      <c r="K1716" s="1" t="b">
        <f>AND(CCDATA[[#This Row],[Date]]&gt;'Dashboard Requirement hints'!$I$11,CCDATA[[#This Row],[Date]]&lt;'Dashboard Requirement hints'!$I$11+7)</f>
        <v>0</v>
      </c>
    </row>
    <row r="1717" spans="1:11" x14ac:dyDescent="0.25">
      <c r="A1717" s="7" t="s">
        <v>63</v>
      </c>
      <c r="B1717" s="4">
        <v>42370.748</v>
      </c>
      <c r="C1717" s="5" t="s">
        <v>1791</v>
      </c>
      <c r="D1717" s="2" t="s">
        <v>1783</v>
      </c>
      <c r="E1717" s="2" t="s">
        <v>1784</v>
      </c>
      <c r="F1717" s="2" t="s">
        <v>1784</v>
      </c>
      <c r="G1717" s="2">
        <v>45</v>
      </c>
      <c r="H1717" s="6">
        <v>2.3469317367749132E-3</v>
      </c>
      <c r="I1717" s="3">
        <v>5</v>
      </c>
      <c r="J1717" s="11" t="e">
        <f>AND(CCDATA[[#This Row],[Date]]&gt;='Dashboard Requirement hints'!#REF!,CCDATA[[#This Row],[Date]]&lt;'Dashboard Requirement hints'!#REF!+7)</f>
        <v>#REF!</v>
      </c>
      <c r="K1717" s="1" t="b">
        <f>AND(CCDATA[[#This Row],[Date]]&gt;'Dashboard Requirement hints'!$I$11,CCDATA[[#This Row],[Date]]&lt;'Dashboard Requirement hints'!$I$11+7)</f>
        <v>0</v>
      </c>
    </row>
    <row r="1718" spans="1:11" x14ac:dyDescent="0.25">
      <c r="A1718" s="7" t="s">
        <v>60</v>
      </c>
      <c r="B1718" s="4">
        <v>42370.739000000001</v>
      </c>
      <c r="C1718" s="5" t="s">
        <v>1789</v>
      </c>
      <c r="D1718" s="2" t="s">
        <v>1782</v>
      </c>
      <c r="E1718" s="2" t="s">
        <v>1784</v>
      </c>
      <c r="F1718" s="2" t="s">
        <v>1784</v>
      </c>
      <c r="G1718" s="2">
        <v>35</v>
      </c>
      <c r="H1718" s="6">
        <v>9.1856524965421851E-4</v>
      </c>
      <c r="I1718" s="3">
        <v>3</v>
      </c>
      <c r="J1718" s="11" t="e">
        <f>AND(CCDATA[[#This Row],[Date]]&gt;='Dashboard Requirement hints'!#REF!,CCDATA[[#This Row],[Date]]&lt;'Dashboard Requirement hints'!#REF!+7)</f>
        <v>#REF!</v>
      </c>
      <c r="K1718" s="1" t="b">
        <f>AND(CCDATA[[#This Row],[Date]]&gt;'Dashboard Requirement hints'!$I$11,CCDATA[[#This Row],[Date]]&lt;'Dashboard Requirement hints'!$I$11+7)</f>
        <v>0</v>
      </c>
    </row>
    <row r="1719" spans="1:11" x14ac:dyDescent="0.25">
      <c r="A1719" s="7" t="s">
        <v>61</v>
      </c>
      <c r="B1719" s="4">
        <v>42370.739000000001</v>
      </c>
      <c r="C1719" s="5" t="s">
        <v>1790</v>
      </c>
      <c r="D1719" s="2" t="s">
        <v>1782</v>
      </c>
      <c r="E1719" s="2" t="s">
        <v>1784</v>
      </c>
      <c r="F1719" s="2" t="s">
        <v>1784</v>
      </c>
      <c r="G1719" s="2">
        <v>83</v>
      </c>
      <c r="H1719" s="6">
        <v>4.68572509188705E-3</v>
      </c>
      <c r="I1719" s="3">
        <v>4</v>
      </c>
      <c r="J1719" s="11" t="e">
        <f>AND(CCDATA[[#This Row],[Date]]&gt;='Dashboard Requirement hints'!#REF!,CCDATA[[#This Row],[Date]]&lt;'Dashboard Requirement hints'!#REF!+7)</f>
        <v>#REF!</v>
      </c>
      <c r="K1719" s="1" t="b">
        <f>AND(CCDATA[[#This Row],[Date]]&gt;'Dashboard Requirement hints'!$I$11,CCDATA[[#This Row],[Date]]&lt;'Dashboard Requirement hints'!$I$11+7)</f>
        <v>0</v>
      </c>
    </row>
    <row r="1720" spans="1:11" x14ac:dyDescent="0.25">
      <c r="A1720" s="7" t="s">
        <v>58</v>
      </c>
      <c r="B1720" s="4">
        <v>42370.733999999997</v>
      </c>
      <c r="C1720" s="5" t="s">
        <v>1791</v>
      </c>
      <c r="D1720" s="2" t="s">
        <v>1779</v>
      </c>
      <c r="E1720" s="2" t="s">
        <v>1784</v>
      </c>
      <c r="F1720" s="2" t="s">
        <v>1784</v>
      </c>
      <c r="G1720" s="2">
        <v>13</v>
      </c>
      <c r="H1720" s="6">
        <v>8.7014015635488795E-4</v>
      </c>
      <c r="I1720" s="3">
        <v>5</v>
      </c>
      <c r="J1720" s="11" t="e">
        <f>AND(CCDATA[[#This Row],[Date]]&gt;='Dashboard Requirement hints'!#REF!,CCDATA[[#This Row],[Date]]&lt;'Dashboard Requirement hints'!#REF!+7)</f>
        <v>#REF!</v>
      </c>
      <c r="K1720" s="1" t="b">
        <f>AND(CCDATA[[#This Row],[Date]]&gt;'Dashboard Requirement hints'!$I$11,CCDATA[[#This Row],[Date]]&lt;'Dashboard Requirement hints'!$I$11+7)</f>
        <v>0</v>
      </c>
    </row>
    <row r="1721" spans="1:11" x14ac:dyDescent="0.25">
      <c r="A1721" s="7" t="s">
        <v>59</v>
      </c>
      <c r="B1721" s="4">
        <v>42370.733999999997</v>
      </c>
      <c r="C1721" s="5" t="s">
        <v>1790</v>
      </c>
      <c r="D1721" s="2" t="s">
        <v>1779</v>
      </c>
      <c r="E1721" s="2" t="s">
        <v>1784</v>
      </c>
      <c r="F1721" s="2" t="s">
        <v>1784</v>
      </c>
      <c r="G1721" s="2">
        <v>119</v>
      </c>
      <c r="H1721" s="6">
        <v>1.7585036881082759E-3</v>
      </c>
      <c r="I1721" s="3">
        <v>5</v>
      </c>
      <c r="J1721" s="11" t="e">
        <f>AND(CCDATA[[#This Row],[Date]]&gt;='Dashboard Requirement hints'!#REF!,CCDATA[[#This Row],[Date]]&lt;'Dashboard Requirement hints'!#REF!+7)</f>
        <v>#REF!</v>
      </c>
      <c r="K1721" s="1" t="b">
        <f>AND(CCDATA[[#This Row],[Date]]&gt;'Dashboard Requirement hints'!$I$11,CCDATA[[#This Row],[Date]]&lt;'Dashboard Requirement hints'!$I$11+7)</f>
        <v>0</v>
      </c>
    </row>
    <row r="1722" spans="1:11" x14ac:dyDescent="0.25">
      <c r="A1722" s="7" t="s">
        <v>56</v>
      </c>
      <c r="B1722" s="4">
        <v>42370.733</v>
      </c>
      <c r="C1722" s="5" t="s">
        <v>1788</v>
      </c>
      <c r="D1722" s="2" t="s">
        <v>1781</v>
      </c>
      <c r="E1722" s="2" t="s">
        <v>1785</v>
      </c>
      <c r="F1722" s="2" t="s">
        <v>1785</v>
      </c>
      <c r="G1722" s="2" t="s">
        <v>1786</v>
      </c>
      <c r="H1722" s="6" t="s">
        <v>1786</v>
      </c>
      <c r="I1722" s="3" t="s">
        <v>1786</v>
      </c>
      <c r="J1722" s="11" t="e">
        <f>AND(CCDATA[[#This Row],[Date]]&gt;='Dashboard Requirement hints'!#REF!,CCDATA[[#This Row],[Date]]&lt;'Dashboard Requirement hints'!#REF!+7)</f>
        <v>#REF!</v>
      </c>
      <c r="K1722" s="1" t="b">
        <f>AND(CCDATA[[#This Row],[Date]]&gt;'Dashboard Requirement hints'!$I$11,CCDATA[[#This Row],[Date]]&lt;'Dashboard Requirement hints'!$I$11+7)</f>
        <v>0</v>
      </c>
    </row>
    <row r="1723" spans="1:11" x14ac:dyDescent="0.25">
      <c r="A1723" s="7" t="s">
        <v>57</v>
      </c>
      <c r="B1723" s="4">
        <v>42370.733</v>
      </c>
      <c r="C1723" s="5" t="s">
        <v>1793</v>
      </c>
      <c r="D1723" s="2" t="s">
        <v>1783</v>
      </c>
      <c r="E1723" s="2" t="s">
        <v>1785</v>
      </c>
      <c r="F1723" s="2" t="s">
        <v>1785</v>
      </c>
      <c r="G1723" s="2" t="s">
        <v>1786</v>
      </c>
      <c r="H1723" s="6" t="s">
        <v>1786</v>
      </c>
      <c r="I1723" s="3" t="s">
        <v>1786</v>
      </c>
      <c r="J1723" s="11" t="e">
        <f>AND(CCDATA[[#This Row],[Date]]&gt;='Dashboard Requirement hints'!#REF!,CCDATA[[#This Row],[Date]]&lt;'Dashboard Requirement hints'!#REF!+7)</f>
        <v>#REF!</v>
      </c>
      <c r="K1723" s="1" t="b">
        <f>AND(CCDATA[[#This Row],[Date]]&gt;'Dashboard Requirement hints'!$I$11,CCDATA[[#This Row],[Date]]&lt;'Dashboard Requirement hints'!$I$11+7)</f>
        <v>0</v>
      </c>
    </row>
    <row r="1724" spans="1:11" x14ac:dyDescent="0.25">
      <c r="A1724" s="7" t="s">
        <v>54</v>
      </c>
      <c r="B1724" s="4">
        <v>42370.726000000002</v>
      </c>
      <c r="C1724" s="5" t="s">
        <v>1787</v>
      </c>
      <c r="D1724" s="2" t="s">
        <v>1780</v>
      </c>
      <c r="E1724" s="2" t="s">
        <v>1784</v>
      </c>
      <c r="F1724" s="2" t="s">
        <v>1784</v>
      </c>
      <c r="G1724" s="2">
        <v>104</v>
      </c>
      <c r="H1724" s="6">
        <v>2.4905536042081522E-3</v>
      </c>
      <c r="I1724" s="3">
        <v>5</v>
      </c>
      <c r="J1724" s="11" t="e">
        <f>AND(CCDATA[[#This Row],[Date]]&gt;='Dashboard Requirement hints'!#REF!,CCDATA[[#This Row],[Date]]&lt;'Dashboard Requirement hints'!#REF!+7)</f>
        <v>#REF!</v>
      </c>
      <c r="K1724" s="1" t="b">
        <f>AND(CCDATA[[#This Row],[Date]]&gt;'Dashboard Requirement hints'!$I$11,CCDATA[[#This Row],[Date]]&lt;'Dashboard Requirement hints'!$I$11+7)</f>
        <v>0</v>
      </c>
    </row>
    <row r="1725" spans="1:11" x14ac:dyDescent="0.25">
      <c r="A1725" s="7" t="s">
        <v>55</v>
      </c>
      <c r="B1725" s="4">
        <v>42370.726000000002</v>
      </c>
      <c r="C1725" s="5" t="s">
        <v>1790</v>
      </c>
      <c r="D1725" s="2" t="s">
        <v>1780</v>
      </c>
      <c r="E1725" s="2" t="s">
        <v>1785</v>
      </c>
      <c r="F1725" s="2" t="s">
        <v>1785</v>
      </c>
      <c r="G1725" s="2" t="s">
        <v>1786</v>
      </c>
      <c r="H1725" s="6" t="s">
        <v>1786</v>
      </c>
      <c r="I1725" s="3" t="s">
        <v>1786</v>
      </c>
      <c r="J1725" s="11" t="e">
        <f>AND(CCDATA[[#This Row],[Date]]&gt;='Dashboard Requirement hints'!#REF!,CCDATA[[#This Row],[Date]]&lt;'Dashboard Requirement hints'!#REF!+7)</f>
        <v>#REF!</v>
      </c>
      <c r="K1725" s="1" t="b">
        <f>AND(CCDATA[[#This Row],[Date]]&gt;'Dashboard Requirement hints'!$I$11,CCDATA[[#This Row],[Date]]&lt;'Dashboard Requirement hints'!$I$11+7)</f>
        <v>0</v>
      </c>
    </row>
    <row r="1726" spans="1:11" x14ac:dyDescent="0.25">
      <c r="A1726" s="7" t="s">
        <v>52</v>
      </c>
      <c r="B1726" s="4">
        <v>42370.718000000001</v>
      </c>
      <c r="C1726" s="5" t="s">
        <v>1790</v>
      </c>
      <c r="D1726" s="2" t="s">
        <v>1783</v>
      </c>
      <c r="E1726" s="2" t="s">
        <v>1784</v>
      </c>
      <c r="F1726" s="2" t="s">
        <v>1784</v>
      </c>
      <c r="G1726" s="2">
        <v>107</v>
      </c>
      <c r="H1726" s="6">
        <v>1.648774592051664E-3</v>
      </c>
      <c r="I1726" s="3">
        <v>3</v>
      </c>
      <c r="J1726" s="11" t="e">
        <f>AND(CCDATA[[#This Row],[Date]]&gt;='Dashboard Requirement hints'!#REF!,CCDATA[[#This Row],[Date]]&lt;'Dashboard Requirement hints'!#REF!+7)</f>
        <v>#REF!</v>
      </c>
      <c r="K1726" s="1" t="b">
        <f>AND(CCDATA[[#This Row],[Date]]&gt;'Dashboard Requirement hints'!$I$11,CCDATA[[#This Row],[Date]]&lt;'Dashboard Requirement hints'!$I$11+7)</f>
        <v>0</v>
      </c>
    </row>
    <row r="1727" spans="1:11" x14ac:dyDescent="0.25">
      <c r="A1727" s="7" t="s">
        <v>53</v>
      </c>
      <c r="B1727" s="4">
        <v>42370.718000000001</v>
      </c>
      <c r="C1727" s="5" t="s">
        <v>1788</v>
      </c>
      <c r="D1727" s="2" t="s">
        <v>1781</v>
      </c>
      <c r="E1727" s="2" t="s">
        <v>1785</v>
      </c>
      <c r="F1727" s="2" t="s">
        <v>1785</v>
      </c>
      <c r="G1727" s="2" t="s">
        <v>1786</v>
      </c>
      <c r="H1727" s="6" t="s">
        <v>1786</v>
      </c>
      <c r="I1727" s="3" t="s">
        <v>1786</v>
      </c>
      <c r="J1727" s="11" t="e">
        <f>AND(CCDATA[[#This Row],[Date]]&gt;='Dashboard Requirement hints'!#REF!,CCDATA[[#This Row],[Date]]&lt;'Dashboard Requirement hints'!#REF!+7)</f>
        <v>#REF!</v>
      </c>
      <c r="K1727" s="1" t="b">
        <f>AND(CCDATA[[#This Row],[Date]]&gt;'Dashboard Requirement hints'!$I$11,CCDATA[[#This Row],[Date]]&lt;'Dashboard Requirement hints'!$I$11+7)</f>
        <v>0</v>
      </c>
    </row>
    <row r="1728" spans="1:11" x14ac:dyDescent="0.25">
      <c r="A1728" s="7" t="s">
        <v>50</v>
      </c>
      <c r="B1728" s="4">
        <v>42370.656000000003</v>
      </c>
      <c r="C1728" s="5" t="s">
        <v>1794</v>
      </c>
      <c r="D1728" s="2" t="s">
        <v>1783</v>
      </c>
      <c r="E1728" s="2" t="s">
        <v>1784</v>
      </c>
      <c r="F1728" s="2" t="s">
        <v>1784</v>
      </c>
      <c r="G1728" s="2">
        <v>25</v>
      </c>
      <c r="H1728" s="6">
        <v>3.617604427513276E-3</v>
      </c>
      <c r="I1728" s="3">
        <v>5</v>
      </c>
      <c r="J1728" s="11" t="e">
        <f>AND(CCDATA[[#This Row],[Date]]&gt;='Dashboard Requirement hints'!#REF!,CCDATA[[#This Row],[Date]]&lt;'Dashboard Requirement hints'!#REF!+7)</f>
        <v>#REF!</v>
      </c>
      <c r="K1728" s="1" t="b">
        <f>AND(CCDATA[[#This Row],[Date]]&gt;'Dashboard Requirement hints'!$I$11,CCDATA[[#This Row],[Date]]&lt;'Dashboard Requirement hints'!$I$11+7)</f>
        <v>0</v>
      </c>
    </row>
    <row r="1729" spans="1:11" x14ac:dyDescent="0.25">
      <c r="A1729" s="7" t="s">
        <v>51</v>
      </c>
      <c r="B1729" s="4">
        <v>42370.656000000003</v>
      </c>
      <c r="C1729" s="5" t="s">
        <v>1793</v>
      </c>
      <c r="D1729" s="2" t="s">
        <v>1781</v>
      </c>
      <c r="E1729" s="2" t="s">
        <v>1785</v>
      </c>
      <c r="F1729" s="2" t="s">
        <v>1785</v>
      </c>
      <c r="G1729" s="2" t="s">
        <v>1786</v>
      </c>
      <c r="H1729" s="6" t="s">
        <v>1786</v>
      </c>
      <c r="I1729" s="3" t="s">
        <v>1786</v>
      </c>
      <c r="J1729" s="11" t="e">
        <f>AND(CCDATA[[#This Row],[Date]]&gt;='Dashboard Requirement hints'!#REF!,CCDATA[[#This Row],[Date]]&lt;'Dashboard Requirement hints'!#REF!+7)</f>
        <v>#REF!</v>
      </c>
      <c r="K1729" s="1" t="b">
        <f>AND(CCDATA[[#This Row],[Date]]&gt;'Dashboard Requirement hints'!$I$11,CCDATA[[#This Row],[Date]]&lt;'Dashboard Requirement hints'!$I$11+7)</f>
        <v>0</v>
      </c>
    </row>
    <row r="1730" spans="1:11" x14ac:dyDescent="0.25">
      <c r="A1730" s="7" t="s">
        <v>46</v>
      </c>
      <c r="B1730" s="4">
        <v>42370.616000000002</v>
      </c>
      <c r="C1730" s="5" t="s">
        <v>1793</v>
      </c>
      <c r="D1730" s="2" t="s">
        <v>1780</v>
      </c>
      <c r="E1730" s="2" t="s">
        <v>1784</v>
      </c>
      <c r="F1730" s="2" t="s">
        <v>1784</v>
      </c>
      <c r="G1730" s="2">
        <v>27</v>
      </c>
      <c r="H1730" s="6">
        <v>1.4972660308414912E-3</v>
      </c>
      <c r="I1730" s="3">
        <v>5</v>
      </c>
      <c r="J1730" s="11" t="e">
        <f>AND(CCDATA[[#This Row],[Date]]&gt;='Dashboard Requirement hints'!#REF!,CCDATA[[#This Row],[Date]]&lt;'Dashboard Requirement hints'!#REF!+7)</f>
        <v>#REF!</v>
      </c>
      <c r="K1730" s="1" t="b">
        <f>AND(CCDATA[[#This Row],[Date]]&gt;'Dashboard Requirement hints'!$I$11,CCDATA[[#This Row],[Date]]&lt;'Dashboard Requirement hints'!$I$11+7)</f>
        <v>0</v>
      </c>
    </row>
    <row r="1731" spans="1:11" x14ac:dyDescent="0.25">
      <c r="A1731" s="7" t="s">
        <v>47</v>
      </c>
      <c r="B1731" s="4">
        <v>42370.616000000002</v>
      </c>
      <c r="C1731" s="5" t="s">
        <v>1792</v>
      </c>
      <c r="D1731" s="2" t="s">
        <v>1781</v>
      </c>
      <c r="E1731" s="2" t="s">
        <v>1784</v>
      </c>
      <c r="F1731" s="2" t="s">
        <v>1784</v>
      </c>
      <c r="G1731" s="2">
        <v>100</v>
      </c>
      <c r="H1731" s="6">
        <v>3.4079613488798483E-3</v>
      </c>
      <c r="I1731" s="3">
        <v>5</v>
      </c>
      <c r="J1731" s="11" t="e">
        <f>AND(CCDATA[[#This Row],[Date]]&gt;='Dashboard Requirement hints'!#REF!,CCDATA[[#This Row],[Date]]&lt;'Dashboard Requirement hints'!#REF!+7)</f>
        <v>#REF!</v>
      </c>
      <c r="K1731" s="1" t="b">
        <f>AND(CCDATA[[#This Row],[Date]]&gt;'Dashboard Requirement hints'!$I$11,CCDATA[[#This Row],[Date]]&lt;'Dashboard Requirement hints'!$I$11+7)</f>
        <v>0</v>
      </c>
    </row>
    <row r="1732" spans="1:11" x14ac:dyDescent="0.25">
      <c r="A1732" s="7" t="s">
        <v>48</v>
      </c>
      <c r="B1732" s="4">
        <v>42370.616000000002</v>
      </c>
      <c r="C1732" s="5" t="s">
        <v>1794</v>
      </c>
      <c r="D1732" s="2" t="s">
        <v>1780</v>
      </c>
      <c r="E1732" s="2" t="s">
        <v>1784</v>
      </c>
      <c r="F1732" s="2" t="s">
        <v>1784</v>
      </c>
      <c r="G1732" s="2">
        <v>45</v>
      </c>
      <c r="H1732" s="6">
        <v>4.4075366794011951E-3</v>
      </c>
      <c r="I1732" s="3">
        <v>3</v>
      </c>
      <c r="J1732" s="11" t="e">
        <f>AND(CCDATA[[#This Row],[Date]]&gt;='Dashboard Requirement hints'!#REF!,CCDATA[[#This Row],[Date]]&lt;'Dashboard Requirement hints'!#REF!+7)</f>
        <v>#REF!</v>
      </c>
      <c r="K1732" s="1" t="b">
        <f>AND(CCDATA[[#This Row],[Date]]&gt;'Dashboard Requirement hints'!$I$11,CCDATA[[#This Row],[Date]]&lt;'Dashboard Requirement hints'!$I$11+7)</f>
        <v>0</v>
      </c>
    </row>
    <row r="1733" spans="1:11" x14ac:dyDescent="0.25">
      <c r="A1733" s="7" t="s">
        <v>49</v>
      </c>
      <c r="B1733" s="4">
        <v>42370.616000000002</v>
      </c>
      <c r="C1733" s="5" t="s">
        <v>1789</v>
      </c>
      <c r="D1733" s="2" t="s">
        <v>1779</v>
      </c>
      <c r="E1733" s="2" t="s">
        <v>1784</v>
      </c>
      <c r="F1733" s="2" t="s">
        <v>1784</v>
      </c>
      <c r="G1733" s="2">
        <v>98</v>
      </c>
      <c r="H1733" s="6">
        <v>2.2503790958486309E-3</v>
      </c>
      <c r="I1733" s="3">
        <v>5</v>
      </c>
      <c r="J1733" s="11" t="e">
        <f>AND(CCDATA[[#This Row],[Date]]&gt;='Dashboard Requirement hints'!#REF!,CCDATA[[#This Row],[Date]]&lt;'Dashboard Requirement hints'!#REF!+7)</f>
        <v>#REF!</v>
      </c>
      <c r="K1733" s="1" t="b">
        <f>AND(CCDATA[[#This Row],[Date]]&gt;'Dashboard Requirement hints'!$I$11,CCDATA[[#This Row],[Date]]&lt;'Dashboard Requirement hints'!$I$11+7)</f>
        <v>0</v>
      </c>
    </row>
    <row r="1734" spans="1:11" x14ac:dyDescent="0.25">
      <c r="A1734" s="7" t="s">
        <v>44</v>
      </c>
      <c r="B1734" s="4">
        <v>42370.61</v>
      </c>
      <c r="C1734" s="5" t="s">
        <v>1791</v>
      </c>
      <c r="D1734" s="2" t="s">
        <v>1781</v>
      </c>
      <c r="E1734" s="2" t="s">
        <v>1784</v>
      </c>
      <c r="F1734" s="2" t="s">
        <v>1784</v>
      </c>
      <c r="G1734" s="2">
        <v>74</v>
      </c>
      <c r="H1734" s="6">
        <v>4.6386730338588561E-3</v>
      </c>
      <c r="I1734" s="3">
        <v>1</v>
      </c>
      <c r="J1734" s="11" t="e">
        <f>AND(CCDATA[[#This Row],[Date]]&gt;='Dashboard Requirement hints'!#REF!,CCDATA[[#This Row],[Date]]&lt;'Dashboard Requirement hints'!#REF!+7)</f>
        <v>#REF!</v>
      </c>
      <c r="K1734" s="1" t="b">
        <f>AND(CCDATA[[#This Row],[Date]]&gt;'Dashboard Requirement hints'!$I$11,CCDATA[[#This Row],[Date]]&lt;'Dashboard Requirement hints'!$I$11+7)</f>
        <v>0</v>
      </c>
    </row>
    <row r="1735" spans="1:11" x14ac:dyDescent="0.25">
      <c r="A1735" s="7" t="s">
        <v>45</v>
      </c>
      <c r="B1735" s="4">
        <v>42370.61</v>
      </c>
      <c r="C1735" s="5" t="s">
        <v>1792</v>
      </c>
      <c r="D1735" s="2" t="s">
        <v>1780</v>
      </c>
      <c r="E1735" s="2" t="s">
        <v>1784</v>
      </c>
      <c r="F1735" s="2" t="s">
        <v>1784</v>
      </c>
      <c r="G1735" s="2">
        <v>49</v>
      </c>
      <c r="H1735" s="6">
        <v>1.7247450179616272E-3</v>
      </c>
      <c r="I1735" s="3">
        <v>3</v>
      </c>
      <c r="J1735" s="11" t="e">
        <f>AND(CCDATA[[#This Row],[Date]]&gt;='Dashboard Requirement hints'!#REF!,CCDATA[[#This Row],[Date]]&lt;'Dashboard Requirement hints'!#REF!+7)</f>
        <v>#REF!</v>
      </c>
      <c r="K1735" s="1" t="b">
        <f>AND(CCDATA[[#This Row],[Date]]&gt;'Dashboard Requirement hints'!$I$11,CCDATA[[#This Row],[Date]]&lt;'Dashboard Requirement hints'!$I$11+7)</f>
        <v>0</v>
      </c>
    </row>
    <row r="1736" spans="1:11" x14ac:dyDescent="0.25">
      <c r="A1736" s="7" t="s">
        <v>40</v>
      </c>
      <c r="B1736" s="4">
        <v>42370.571000000004</v>
      </c>
      <c r="C1736" s="5" t="s">
        <v>1789</v>
      </c>
      <c r="D1736" s="2" t="s">
        <v>1782</v>
      </c>
      <c r="E1736" s="2" t="s">
        <v>1784</v>
      </c>
      <c r="F1736" s="2" t="s">
        <v>1784</v>
      </c>
      <c r="G1736" s="2">
        <v>119</v>
      </c>
      <c r="H1736" s="6">
        <v>1.0563348990743583E-3</v>
      </c>
      <c r="I1736" s="3">
        <v>5</v>
      </c>
      <c r="J1736" s="11" t="e">
        <f>AND(CCDATA[[#This Row],[Date]]&gt;='Dashboard Requirement hints'!#REF!,CCDATA[[#This Row],[Date]]&lt;'Dashboard Requirement hints'!#REF!+7)</f>
        <v>#REF!</v>
      </c>
      <c r="K1736" s="1" t="b">
        <f>AND(CCDATA[[#This Row],[Date]]&gt;'Dashboard Requirement hints'!$I$11,CCDATA[[#This Row],[Date]]&lt;'Dashboard Requirement hints'!$I$11+7)</f>
        <v>0</v>
      </c>
    </row>
    <row r="1737" spans="1:11" x14ac:dyDescent="0.25">
      <c r="A1737" s="7" t="s">
        <v>41</v>
      </c>
      <c r="B1737" s="4">
        <v>42370.571000000004</v>
      </c>
      <c r="C1737" s="5" t="s">
        <v>1794</v>
      </c>
      <c r="D1737" s="2" t="s">
        <v>1782</v>
      </c>
      <c r="E1737" s="2" t="s">
        <v>1785</v>
      </c>
      <c r="F1737" s="2" t="s">
        <v>1785</v>
      </c>
      <c r="G1737" s="2" t="s">
        <v>1786</v>
      </c>
      <c r="H1737" s="6" t="s">
        <v>1786</v>
      </c>
      <c r="I1737" s="3" t="s">
        <v>1786</v>
      </c>
      <c r="J1737" s="11" t="e">
        <f>AND(CCDATA[[#This Row],[Date]]&gt;='Dashboard Requirement hints'!#REF!,CCDATA[[#This Row],[Date]]&lt;'Dashboard Requirement hints'!#REF!+7)</f>
        <v>#REF!</v>
      </c>
      <c r="K1737" s="1" t="b">
        <f>AND(CCDATA[[#This Row],[Date]]&gt;'Dashboard Requirement hints'!$I$11,CCDATA[[#This Row],[Date]]&lt;'Dashboard Requirement hints'!$I$11+7)</f>
        <v>0</v>
      </c>
    </row>
    <row r="1738" spans="1:11" x14ac:dyDescent="0.25">
      <c r="A1738" s="7" t="s">
        <v>42</v>
      </c>
      <c r="B1738" s="4">
        <v>42370.571000000004</v>
      </c>
      <c r="C1738" s="5" t="s">
        <v>1788</v>
      </c>
      <c r="D1738" s="2" t="s">
        <v>1780</v>
      </c>
      <c r="E1738" s="2" t="s">
        <v>1784</v>
      </c>
      <c r="F1738" s="2" t="s">
        <v>1785</v>
      </c>
      <c r="G1738" s="2">
        <v>20</v>
      </c>
      <c r="H1738" s="6">
        <v>8.3037762867265276E-4</v>
      </c>
      <c r="I1738" s="3">
        <v>2</v>
      </c>
      <c r="J1738" s="11" t="e">
        <f>AND(CCDATA[[#This Row],[Date]]&gt;='Dashboard Requirement hints'!#REF!,CCDATA[[#This Row],[Date]]&lt;'Dashboard Requirement hints'!#REF!+7)</f>
        <v>#REF!</v>
      </c>
      <c r="K1738" s="1" t="b">
        <f>AND(CCDATA[[#This Row],[Date]]&gt;'Dashboard Requirement hints'!$I$11,CCDATA[[#This Row],[Date]]&lt;'Dashboard Requirement hints'!$I$11+7)</f>
        <v>0</v>
      </c>
    </row>
    <row r="1739" spans="1:11" x14ac:dyDescent="0.25">
      <c r="A1739" s="7" t="s">
        <v>43</v>
      </c>
      <c r="B1739" s="4">
        <v>42370.571000000004</v>
      </c>
      <c r="C1739" s="5" t="s">
        <v>1787</v>
      </c>
      <c r="D1739" s="2" t="s">
        <v>1780</v>
      </c>
      <c r="E1739" s="2" t="s">
        <v>1784</v>
      </c>
      <c r="F1739" s="2" t="s">
        <v>1784</v>
      </c>
      <c r="G1739" s="2">
        <v>52</v>
      </c>
      <c r="H1739" s="6">
        <v>4.1921442651988018E-4</v>
      </c>
      <c r="I1739" s="3">
        <v>3</v>
      </c>
      <c r="J1739" s="11" t="e">
        <f>AND(CCDATA[[#This Row],[Date]]&gt;='Dashboard Requirement hints'!#REF!,CCDATA[[#This Row],[Date]]&lt;'Dashboard Requirement hints'!#REF!+7)</f>
        <v>#REF!</v>
      </c>
      <c r="K1739" s="1" t="b">
        <f>AND(CCDATA[[#This Row],[Date]]&gt;'Dashboard Requirement hints'!$I$11,CCDATA[[#This Row],[Date]]&lt;'Dashboard Requirement hints'!$I$11+7)</f>
        <v>0</v>
      </c>
    </row>
    <row r="1740" spans="1:11" x14ac:dyDescent="0.25">
      <c r="A1740" s="7" t="s">
        <v>38</v>
      </c>
      <c r="B1740" s="4">
        <v>42370.565000000002</v>
      </c>
      <c r="C1740" s="5" t="s">
        <v>1794</v>
      </c>
      <c r="D1740" s="2" t="s">
        <v>1780</v>
      </c>
      <c r="E1740" s="2" t="s">
        <v>1784</v>
      </c>
      <c r="F1740" s="2" t="s">
        <v>1784</v>
      </c>
      <c r="G1740" s="2">
        <v>57</v>
      </c>
      <c r="H1740" s="6">
        <v>4.7379216922203461E-3</v>
      </c>
      <c r="I1740" s="3">
        <v>3</v>
      </c>
      <c r="J1740" s="11" t="e">
        <f>AND(CCDATA[[#This Row],[Date]]&gt;='Dashboard Requirement hints'!#REF!,CCDATA[[#This Row],[Date]]&lt;'Dashboard Requirement hints'!#REF!+7)</f>
        <v>#REF!</v>
      </c>
      <c r="K1740" s="1" t="b">
        <f>AND(CCDATA[[#This Row],[Date]]&gt;'Dashboard Requirement hints'!$I$11,CCDATA[[#This Row],[Date]]&lt;'Dashboard Requirement hints'!$I$11+7)</f>
        <v>0</v>
      </c>
    </row>
    <row r="1741" spans="1:11" x14ac:dyDescent="0.25">
      <c r="A1741" s="7" t="s">
        <v>39</v>
      </c>
      <c r="B1741" s="4">
        <v>42370.565000000002</v>
      </c>
      <c r="C1741" s="5" t="s">
        <v>1793</v>
      </c>
      <c r="D1741" s="2" t="s">
        <v>1779</v>
      </c>
      <c r="E1741" s="2" t="s">
        <v>1784</v>
      </c>
      <c r="F1741" s="2" t="s">
        <v>1785</v>
      </c>
      <c r="G1741" s="2">
        <v>53</v>
      </c>
      <c r="H1741" s="6">
        <v>1.1987048525143938E-3</v>
      </c>
      <c r="I1741" s="3">
        <v>2</v>
      </c>
      <c r="J1741" s="11" t="e">
        <f>AND(CCDATA[[#This Row],[Date]]&gt;='Dashboard Requirement hints'!#REF!,CCDATA[[#This Row],[Date]]&lt;'Dashboard Requirement hints'!#REF!+7)</f>
        <v>#REF!</v>
      </c>
      <c r="K1741" s="1" t="b">
        <f>AND(CCDATA[[#This Row],[Date]]&gt;'Dashboard Requirement hints'!$I$11,CCDATA[[#This Row],[Date]]&lt;'Dashboard Requirement hints'!$I$11+7)</f>
        <v>0</v>
      </c>
    </row>
    <row r="1742" spans="1:11" x14ac:dyDescent="0.25">
      <c r="A1742" s="7" t="s">
        <v>36</v>
      </c>
      <c r="B1742" s="4">
        <v>42370.559000000001</v>
      </c>
      <c r="C1742" s="5" t="s">
        <v>1787</v>
      </c>
      <c r="D1742" s="2" t="s">
        <v>1783</v>
      </c>
      <c r="E1742" s="2" t="s">
        <v>1784</v>
      </c>
      <c r="F1742" s="2" t="s">
        <v>1784</v>
      </c>
      <c r="G1742" s="2">
        <v>22</v>
      </c>
      <c r="H1742" s="6">
        <v>3.5694409334832205E-3</v>
      </c>
      <c r="I1742" s="3">
        <v>3</v>
      </c>
      <c r="J1742" s="11" t="e">
        <f>AND(CCDATA[[#This Row],[Date]]&gt;='Dashboard Requirement hints'!#REF!,CCDATA[[#This Row],[Date]]&lt;'Dashboard Requirement hints'!#REF!+7)</f>
        <v>#REF!</v>
      </c>
      <c r="K1742" s="1" t="b">
        <f>AND(CCDATA[[#This Row],[Date]]&gt;'Dashboard Requirement hints'!$I$11,CCDATA[[#This Row],[Date]]&lt;'Dashboard Requirement hints'!$I$11+7)</f>
        <v>0</v>
      </c>
    </row>
    <row r="1743" spans="1:11" x14ac:dyDescent="0.25">
      <c r="A1743" s="7" t="s">
        <v>37</v>
      </c>
      <c r="B1743" s="4">
        <v>42370.559000000001</v>
      </c>
      <c r="C1743" s="5" t="s">
        <v>1787</v>
      </c>
      <c r="D1743" s="2" t="s">
        <v>1782</v>
      </c>
      <c r="E1743" s="2" t="s">
        <v>1784</v>
      </c>
      <c r="F1743" s="2" t="s">
        <v>1784</v>
      </c>
      <c r="G1743" s="2">
        <v>122</v>
      </c>
      <c r="H1743" s="6">
        <v>1.4787890442636191E-3</v>
      </c>
      <c r="I1743" s="3">
        <v>4</v>
      </c>
      <c r="J1743" s="11" t="e">
        <f>AND(CCDATA[[#This Row],[Date]]&gt;='Dashboard Requirement hints'!#REF!,CCDATA[[#This Row],[Date]]&lt;'Dashboard Requirement hints'!#REF!+7)</f>
        <v>#REF!</v>
      </c>
      <c r="K1743" s="1" t="b">
        <f>AND(CCDATA[[#This Row],[Date]]&gt;'Dashboard Requirement hints'!$I$11,CCDATA[[#This Row],[Date]]&lt;'Dashboard Requirement hints'!$I$11+7)</f>
        <v>0</v>
      </c>
    </row>
    <row r="1744" spans="1:11" x14ac:dyDescent="0.25">
      <c r="A1744" s="7" t="s">
        <v>32</v>
      </c>
      <c r="B1744" s="4">
        <v>42370.527999999998</v>
      </c>
      <c r="C1744" s="5" t="s">
        <v>1787</v>
      </c>
      <c r="D1744" s="2" t="s">
        <v>1782</v>
      </c>
      <c r="E1744" s="2" t="s">
        <v>1784</v>
      </c>
      <c r="F1744" s="2" t="s">
        <v>1784</v>
      </c>
      <c r="G1744" s="2">
        <v>39</v>
      </c>
      <c r="H1744" s="6">
        <v>2.7721612439594932E-3</v>
      </c>
      <c r="I1744" s="3">
        <v>3</v>
      </c>
      <c r="J1744" s="11" t="e">
        <f>AND(CCDATA[[#This Row],[Date]]&gt;='Dashboard Requirement hints'!#REF!,CCDATA[[#This Row],[Date]]&lt;'Dashboard Requirement hints'!#REF!+7)</f>
        <v>#REF!</v>
      </c>
      <c r="K1744" s="1" t="b">
        <f>AND(CCDATA[[#This Row],[Date]]&gt;'Dashboard Requirement hints'!$I$11,CCDATA[[#This Row],[Date]]&lt;'Dashboard Requirement hints'!$I$11+7)</f>
        <v>0</v>
      </c>
    </row>
    <row r="1745" spans="1:11" x14ac:dyDescent="0.25">
      <c r="A1745" s="7" t="s">
        <v>33</v>
      </c>
      <c r="B1745" s="4">
        <v>42370.527999999998</v>
      </c>
      <c r="C1745" s="5" t="s">
        <v>1788</v>
      </c>
      <c r="D1745" s="2" t="s">
        <v>1781</v>
      </c>
      <c r="E1745" s="2" t="s">
        <v>1784</v>
      </c>
      <c r="F1745" s="2" t="s">
        <v>1784</v>
      </c>
      <c r="G1745" s="2">
        <v>51</v>
      </c>
      <c r="H1745" s="6">
        <v>1.7791846825335929E-3</v>
      </c>
      <c r="I1745" s="3">
        <v>4</v>
      </c>
      <c r="J1745" s="11" t="e">
        <f>AND(CCDATA[[#This Row],[Date]]&gt;='Dashboard Requirement hints'!#REF!,CCDATA[[#This Row],[Date]]&lt;'Dashboard Requirement hints'!#REF!+7)</f>
        <v>#REF!</v>
      </c>
      <c r="K1745" s="1" t="b">
        <f>AND(CCDATA[[#This Row],[Date]]&gt;'Dashboard Requirement hints'!$I$11,CCDATA[[#This Row],[Date]]&lt;'Dashboard Requirement hints'!$I$11+7)</f>
        <v>0</v>
      </c>
    </row>
    <row r="1746" spans="1:11" x14ac:dyDescent="0.25">
      <c r="A1746" s="7" t="s">
        <v>34</v>
      </c>
      <c r="B1746" s="4">
        <v>42370.527999999998</v>
      </c>
      <c r="C1746" s="5" t="s">
        <v>1787</v>
      </c>
      <c r="D1746" s="2" t="s">
        <v>1780</v>
      </c>
      <c r="E1746" s="2" t="s">
        <v>1784</v>
      </c>
      <c r="F1746" s="2" t="s">
        <v>1784</v>
      </c>
      <c r="G1746" s="2">
        <v>106</v>
      </c>
      <c r="H1746" s="6">
        <v>1.4977224651356947E-3</v>
      </c>
      <c r="I1746" s="3">
        <v>4</v>
      </c>
      <c r="J1746" s="11" t="e">
        <f>AND(CCDATA[[#This Row],[Date]]&gt;='Dashboard Requirement hints'!#REF!,CCDATA[[#This Row],[Date]]&lt;'Dashboard Requirement hints'!#REF!+7)</f>
        <v>#REF!</v>
      </c>
      <c r="K1746" s="1" t="b">
        <f>AND(CCDATA[[#This Row],[Date]]&gt;'Dashboard Requirement hints'!$I$11,CCDATA[[#This Row],[Date]]&lt;'Dashboard Requirement hints'!$I$11+7)</f>
        <v>0</v>
      </c>
    </row>
    <row r="1747" spans="1:11" x14ac:dyDescent="0.25">
      <c r="A1747" s="7" t="s">
        <v>35</v>
      </c>
      <c r="B1747" s="4">
        <v>42370.527999999998</v>
      </c>
      <c r="C1747" s="5" t="s">
        <v>1791</v>
      </c>
      <c r="D1747" s="2" t="s">
        <v>1782</v>
      </c>
      <c r="E1747" s="2" t="s">
        <v>1784</v>
      </c>
      <c r="F1747" s="2" t="s">
        <v>1784</v>
      </c>
      <c r="G1747" s="2">
        <v>107</v>
      </c>
      <c r="H1747" s="6">
        <v>4.1140017961472739E-3</v>
      </c>
      <c r="I1747" s="3">
        <v>3</v>
      </c>
      <c r="J1747" s="11" t="e">
        <f>AND(CCDATA[[#This Row],[Date]]&gt;='Dashboard Requirement hints'!#REF!,CCDATA[[#This Row],[Date]]&lt;'Dashboard Requirement hints'!#REF!+7)</f>
        <v>#REF!</v>
      </c>
      <c r="K1747" s="1" t="b">
        <f>AND(CCDATA[[#This Row],[Date]]&gt;'Dashboard Requirement hints'!$I$11,CCDATA[[#This Row],[Date]]&lt;'Dashboard Requirement hints'!$I$11+7)</f>
        <v>0</v>
      </c>
    </row>
    <row r="1748" spans="1:11" x14ac:dyDescent="0.25">
      <c r="A1748" s="7" t="s">
        <v>30</v>
      </c>
      <c r="B1748" s="4">
        <v>42370.521000000001</v>
      </c>
      <c r="C1748" s="5" t="s">
        <v>1794</v>
      </c>
      <c r="D1748" s="2" t="s">
        <v>1782</v>
      </c>
      <c r="E1748" s="2" t="s">
        <v>1784</v>
      </c>
      <c r="F1748" s="2" t="s">
        <v>1784</v>
      </c>
      <c r="G1748" s="2">
        <v>97</v>
      </c>
      <c r="H1748" s="6">
        <v>2.878325735146361E-3</v>
      </c>
      <c r="I1748" s="3">
        <v>3</v>
      </c>
      <c r="J1748" s="11" t="e">
        <f>AND(CCDATA[[#This Row],[Date]]&gt;='Dashboard Requirement hints'!#REF!,CCDATA[[#This Row],[Date]]&lt;'Dashboard Requirement hints'!#REF!+7)</f>
        <v>#REF!</v>
      </c>
      <c r="K1748" s="1" t="b">
        <f>AND(CCDATA[[#This Row],[Date]]&gt;'Dashboard Requirement hints'!$I$11,CCDATA[[#This Row],[Date]]&lt;'Dashboard Requirement hints'!$I$11+7)</f>
        <v>0</v>
      </c>
    </row>
    <row r="1749" spans="1:11" x14ac:dyDescent="0.25">
      <c r="A1749" s="7" t="s">
        <v>31</v>
      </c>
      <c r="B1749" s="4">
        <v>42370.521000000001</v>
      </c>
      <c r="C1749" s="5" t="s">
        <v>1790</v>
      </c>
      <c r="D1749" s="2" t="s">
        <v>1779</v>
      </c>
      <c r="E1749" s="2" t="s">
        <v>1785</v>
      </c>
      <c r="F1749" s="2" t="s">
        <v>1785</v>
      </c>
      <c r="G1749" s="2" t="s">
        <v>1786</v>
      </c>
      <c r="H1749" s="6" t="s">
        <v>1786</v>
      </c>
      <c r="I1749" s="3" t="s">
        <v>1786</v>
      </c>
      <c r="J1749" s="11" t="e">
        <f>AND(CCDATA[[#This Row],[Date]]&gt;='Dashboard Requirement hints'!#REF!,CCDATA[[#This Row],[Date]]&lt;'Dashboard Requirement hints'!#REF!+7)</f>
        <v>#REF!</v>
      </c>
      <c r="K1749" s="1" t="b">
        <f>AND(CCDATA[[#This Row],[Date]]&gt;'Dashboard Requirement hints'!$I$11,CCDATA[[#This Row],[Date]]&lt;'Dashboard Requirement hints'!$I$11+7)</f>
        <v>0</v>
      </c>
    </row>
    <row r="1750" spans="1:11" x14ac:dyDescent="0.25">
      <c r="A1750" s="7" t="s">
        <v>26</v>
      </c>
      <c r="B1750" s="4">
        <v>42370.502</v>
      </c>
      <c r="C1750" s="5" t="s">
        <v>1793</v>
      </c>
      <c r="D1750" s="2" t="s">
        <v>1780</v>
      </c>
      <c r="E1750" s="2" t="s">
        <v>1784</v>
      </c>
      <c r="F1750" s="2" t="s">
        <v>1784</v>
      </c>
      <c r="G1750" s="2">
        <v>74</v>
      </c>
      <c r="H1750" s="6">
        <v>3.7296295887861764E-3</v>
      </c>
      <c r="I1750" s="3">
        <v>5</v>
      </c>
      <c r="J1750" s="11" t="e">
        <f>AND(CCDATA[[#This Row],[Date]]&gt;='Dashboard Requirement hints'!#REF!,CCDATA[[#This Row],[Date]]&lt;'Dashboard Requirement hints'!#REF!+7)</f>
        <v>#REF!</v>
      </c>
      <c r="K1750" s="1" t="b">
        <f>AND(CCDATA[[#This Row],[Date]]&gt;'Dashboard Requirement hints'!$I$11,CCDATA[[#This Row],[Date]]&lt;'Dashboard Requirement hints'!$I$11+7)</f>
        <v>0</v>
      </c>
    </row>
    <row r="1751" spans="1:11" x14ac:dyDescent="0.25">
      <c r="A1751" s="7" t="s">
        <v>27</v>
      </c>
      <c r="B1751" s="4">
        <v>42370.502</v>
      </c>
      <c r="C1751" s="5" t="s">
        <v>1790</v>
      </c>
      <c r="D1751" s="2" t="s">
        <v>1783</v>
      </c>
      <c r="E1751" s="2" t="s">
        <v>1784</v>
      </c>
      <c r="F1751" s="2" t="s">
        <v>1784</v>
      </c>
      <c r="G1751" s="2">
        <v>89</v>
      </c>
      <c r="H1751" s="6">
        <v>4.0512519372936564E-3</v>
      </c>
      <c r="I1751" s="3">
        <v>5</v>
      </c>
      <c r="J1751" s="11" t="e">
        <f>AND(CCDATA[[#This Row],[Date]]&gt;='Dashboard Requirement hints'!#REF!,CCDATA[[#This Row],[Date]]&lt;'Dashboard Requirement hints'!#REF!+7)</f>
        <v>#REF!</v>
      </c>
      <c r="K1751" s="1" t="b">
        <f>AND(CCDATA[[#This Row],[Date]]&gt;'Dashboard Requirement hints'!$I$11,CCDATA[[#This Row],[Date]]&lt;'Dashboard Requirement hints'!$I$11+7)</f>
        <v>0</v>
      </c>
    </row>
    <row r="1752" spans="1:11" x14ac:dyDescent="0.25">
      <c r="A1752" s="7" t="s">
        <v>28</v>
      </c>
      <c r="B1752" s="4">
        <v>42370.502</v>
      </c>
      <c r="C1752" s="5" t="s">
        <v>1788</v>
      </c>
      <c r="D1752" s="2" t="s">
        <v>1780</v>
      </c>
      <c r="E1752" s="2" t="s">
        <v>1785</v>
      </c>
      <c r="F1752" s="2" t="s">
        <v>1785</v>
      </c>
      <c r="G1752" s="2" t="s">
        <v>1786</v>
      </c>
      <c r="H1752" s="6" t="s">
        <v>1786</v>
      </c>
      <c r="I1752" s="3" t="s">
        <v>1786</v>
      </c>
      <c r="J1752" s="11" t="e">
        <f>AND(CCDATA[[#This Row],[Date]]&gt;='Dashboard Requirement hints'!#REF!,CCDATA[[#This Row],[Date]]&lt;'Dashboard Requirement hints'!#REF!+7)</f>
        <v>#REF!</v>
      </c>
      <c r="K1752" s="1" t="b">
        <f>AND(CCDATA[[#This Row],[Date]]&gt;'Dashboard Requirement hints'!$I$11,CCDATA[[#This Row],[Date]]&lt;'Dashboard Requirement hints'!$I$11+7)</f>
        <v>0</v>
      </c>
    </row>
    <row r="1753" spans="1:11" x14ac:dyDescent="0.25">
      <c r="A1753" s="7" t="s">
        <v>29</v>
      </c>
      <c r="B1753" s="4">
        <v>42370.502</v>
      </c>
      <c r="C1753" s="5" t="s">
        <v>1787</v>
      </c>
      <c r="D1753" s="2" t="s">
        <v>1780</v>
      </c>
      <c r="E1753" s="2" t="s">
        <v>1784</v>
      </c>
      <c r="F1753" s="2" t="s">
        <v>1784</v>
      </c>
      <c r="G1753" s="2">
        <v>68</v>
      </c>
      <c r="H1753" s="6">
        <v>3.7576026136470824E-3</v>
      </c>
      <c r="I1753" s="3">
        <v>2</v>
      </c>
      <c r="J1753" s="11" t="e">
        <f>AND(CCDATA[[#This Row],[Date]]&gt;='Dashboard Requirement hints'!#REF!,CCDATA[[#This Row],[Date]]&lt;'Dashboard Requirement hints'!#REF!+7)</f>
        <v>#REF!</v>
      </c>
      <c r="K1753" s="1" t="b">
        <f>AND(CCDATA[[#This Row],[Date]]&gt;'Dashboard Requirement hints'!$I$11,CCDATA[[#This Row],[Date]]&lt;'Dashboard Requirement hints'!$I$11+7)</f>
        <v>0</v>
      </c>
    </row>
    <row r="1754" spans="1:11" x14ac:dyDescent="0.25">
      <c r="A1754" s="7" t="s">
        <v>24</v>
      </c>
      <c r="B1754" s="4">
        <v>42370.500999999997</v>
      </c>
      <c r="C1754" s="5" t="s">
        <v>1793</v>
      </c>
      <c r="D1754" s="2" t="s">
        <v>1782</v>
      </c>
      <c r="E1754" s="2" t="s">
        <v>1785</v>
      </c>
      <c r="F1754" s="2" t="s">
        <v>1785</v>
      </c>
      <c r="G1754" s="2" t="s">
        <v>1786</v>
      </c>
      <c r="H1754" s="6" t="s">
        <v>1786</v>
      </c>
      <c r="I1754" s="3" t="s">
        <v>1786</v>
      </c>
      <c r="J1754" s="11" t="e">
        <f>AND(CCDATA[[#This Row],[Date]]&gt;='Dashboard Requirement hints'!#REF!,CCDATA[[#This Row],[Date]]&lt;'Dashboard Requirement hints'!#REF!+7)</f>
        <v>#REF!</v>
      </c>
      <c r="K1754" s="1" t="b">
        <f>AND(CCDATA[[#This Row],[Date]]&gt;'Dashboard Requirement hints'!$I$11,CCDATA[[#This Row],[Date]]&lt;'Dashboard Requirement hints'!$I$11+7)</f>
        <v>0</v>
      </c>
    </row>
    <row r="1755" spans="1:11" x14ac:dyDescent="0.25">
      <c r="A1755" s="7" t="s">
        <v>25</v>
      </c>
      <c r="B1755" s="4">
        <v>42370.500999999997</v>
      </c>
      <c r="C1755" s="5" t="s">
        <v>1793</v>
      </c>
      <c r="D1755" s="2" t="s">
        <v>1781</v>
      </c>
      <c r="E1755" s="2" t="s">
        <v>1784</v>
      </c>
      <c r="F1755" s="2" t="s">
        <v>1784</v>
      </c>
      <c r="G1755" s="2">
        <v>101</v>
      </c>
      <c r="H1755" s="6">
        <v>1.7057487698302052E-3</v>
      </c>
      <c r="I1755" s="3">
        <v>3</v>
      </c>
      <c r="J1755" s="11" t="e">
        <f>AND(CCDATA[[#This Row],[Date]]&gt;='Dashboard Requirement hints'!#REF!,CCDATA[[#This Row],[Date]]&lt;'Dashboard Requirement hints'!#REF!+7)</f>
        <v>#REF!</v>
      </c>
      <c r="K1755" s="1" t="b">
        <f>AND(CCDATA[[#This Row],[Date]]&gt;'Dashboard Requirement hints'!$I$11,CCDATA[[#This Row],[Date]]&lt;'Dashboard Requirement hints'!$I$11+7)</f>
        <v>0</v>
      </c>
    </row>
    <row r="1756" spans="1:11" x14ac:dyDescent="0.25">
      <c r="A1756" s="7" t="s">
        <v>22</v>
      </c>
      <c r="B1756" s="4">
        <v>42370.498</v>
      </c>
      <c r="C1756" s="5" t="s">
        <v>1792</v>
      </c>
      <c r="D1756" s="2" t="s">
        <v>1780</v>
      </c>
      <c r="E1756" s="2" t="s">
        <v>1784</v>
      </c>
      <c r="F1756" s="2" t="s">
        <v>1784</v>
      </c>
      <c r="G1756" s="2">
        <v>45</v>
      </c>
      <c r="H1756" s="6">
        <v>3.8447030151994919E-3</v>
      </c>
      <c r="I1756" s="3">
        <v>5</v>
      </c>
      <c r="J1756" s="11" t="e">
        <f>AND(CCDATA[[#This Row],[Date]]&gt;='Dashboard Requirement hints'!#REF!,CCDATA[[#This Row],[Date]]&lt;'Dashboard Requirement hints'!#REF!+7)</f>
        <v>#REF!</v>
      </c>
      <c r="K1756" s="1" t="b">
        <f>AND(CCDATA[[#This Row],[Date]]&gt;'Dashboard Requirement hints'!$I$11,CCDATA[[#This Row],[Date]]&lt;'Dashboard Requirement hints'!$I$11+7)</f>
        <v>0</v>
      </c>
    </row>
    <row r="1757" spans="1:11" x14ac:dyDescent="0.25">
      <c r="A1757" s="7" t="s">
        <v>23</v>
      </c>
      <c r="B1757" s="4">
        <v>42370.498</v>
      </c>
      <c r="C1757" s="5" t="s">
        <v>1789</v>
      </c>
      <c r="D1757" s="2" t="s">
        <v>1783</v>
      </c>
      <c r="E1757" s="2" t="s">
        <v>1785</v>
      </c>
      <c r="F1757" s="2" t="s">
        <v>1785</v>
      </c>
      <c r="G1757" s="2" t="s">
        <v>1786</v>
      </c>
      <c r="H1757" s="6" t="s">
        <v>1786</v>
      </c>
      <c r="I1757" s="3" t="s">
        <v>1786</v>
      </c>
      <c r="J1757" s="11" t="e">
        <f>AND(CCDATA[[#This Row],[Date]]&gt;='Dashboard Requirement hints'!#REF!,CCDATA[[#This Row],[Date]]&lt;'Dashboard Requirement hints'!#REF!+7)</f>
        <v>#REF!</v>
      </c>
      <c r="K1757" s="1" t="b">
        <f>AND(CCDATA[[#This Row],[Date]]&gt;'Dashboard Requirement hints'!$I$11,CCDATA[[#This Row],[Date]]&lt;'Dashboard Requirement hints'!$I$11+7)</f>
        <v>0</v>
      </c>
    </row>
    <row r="1758" spans="1:11" x14ac:dyDescent="0.25">
      <c r="A1758" s="7" t="s">
        <v>20</v>
      </c>
      <c r="B1758" s="4">
        <v>42370.497000000003</v>
      </c>
      <c r="C1758" s="5" t="s">
        <v>1789</v>
      </c>
      <c r="D1758" s="2" t="s">
        <v>1783</v>
      </c>
      <c r="E1758" s="2" t="s">
        <v>1784</v>
      </c>
      <c r="F1758" s="2" t="s">
        <v>1784</v>
      </c>
      <c r="G1758" s="2">
        <v>48</v>
      </c>
      <c r="H1758" s="6">
        <v>2.6281762727344295E-3</v>
      </c>
      <c r="I1758" s="3">
        <v>4</v>
      </c>
      <c r="J1758" s="11" t="e">
        <f>AND(CCDATA[[#This Row],[Date]]&gt;='Dashboard Requirement hints'!#REF!,CCDATA[[#This Row],[Date]]&lt;'Dashboard Requirement hints'!#REF!+7)</f>
        <v>#REF!</v>
      </c>
      <c r="K1758" s="1" t="b">
        <f>AND(CCDATA[[#This Row],[Date]]&gt;'Dashboard Requirement hints'!$I$11,CCDATA[[#This Row],[Date]]&lt;'Dashboard Requirement hints'!$I$11+7)</f>
        <v>0</v>
      </c>
    </row>
    <row r="1759" spans="1:11" x14ac:dyDescent="0.25">
      <c r="A1759" s="7" t="s">
        <v>21</v>
      </c>
      <c r="B1759" s="4">
        <v>42370.497000000003</v>
      </c>
      <c r="C1759" s="5" t="s">
        <v>1789</v>
      </c>
      <c r="D1759" s="2" t="s">
        <v>1783</v>
      </c>
      <c r="E1759" s="2" t="s">
        <v>1784</v>
      </c>
      <c r="F1759" s="2" t="s">
        <v>1784</v>
      </c>
      <c r="G1759" s="2">
        <v>63</v>
      </c>
      <c r="H1759" s="6">
        <v>3.7760430483932692E-3</v>
      </c>
      <c r="I1759" s="3">
        <v>2</v>
      </c>
      <c r="J1759" s="11" t="e">
        <f>AND(CCDATA[[#This Row],[Date]]&gt;='Dashboard Requirement hints'!#REF!,CCDATA[[#This Row],[Date]]&lt;'Dashboard Requirement hints'!#REF!+7)</f>
        <v>#REF!</v>
      </c>
      <c r="K1759" s="1" t="b">
        <f>AND(CCDATA[[#This Row],[Date]]&gt;'Dashboard Requirement hints'!$I$11,CCDATA[[#This Row],[Date]]&lt;'Dashboard Requirement hints'!$I$11+7)</f>
        <v>0</v>
      </c>
    </row>
    <row r="1760" spans="1:11" x14ac:dyDescent="0.25">
      <c r="A1760" s="7" t="s">
        <v>18</v>
      </c>
      <c r="B1760" s="4">
        <v>42370.495000000003</v>
      </c>
      <c r="C1760" s="5" t="s">
        <v>1787</v>
      </c>
      <c r="D1760" s="2" t="s">
        <v>1779</v>
      </c>
      <c r="E1760" s="2" t="s">
        <v>1784</v>
      </c>
      <c r="F1760" s="2" t="s">
        <v>1784</v>
      </c>
      <c r="G1760" s="2">
        <v>84</v>
      </c>
      <c r="H1760" s="6">
        <v>2.4735949136891994E-3</v>
      </c>
      <c r="I1760" s="3">
        <v>3</v>
      </c>
      <c r="J1760" s="11" t="e">
        <f>AND(CCDATA[[#This Row],[Date]]&gt;='Dashboard Requirement hints'!#REF!,CCDATA[[#This Row],[Date]]&lt;'Dashboard Requirement hints'!#REF!+7)</f>
        <v>#REF!</v>
      </c>
      <c r="K1760" s="1" t="b">
        <f>AND(CCDATA[[#This Row],[Date]]&gt;'Dashboard Requirement hints'!$I$11,CCDATA[[#This Row],[Date]]&lt;'Dashboard Requirement hints'!$I$11+7)</f>
        <v>0</v>
      </c>
    </row>
    <row r="1761" spans="1:11" x14ac:dyDescent="0.25">
      <c r="A1761" s="7" t="s">
        <v>19</v>
      </c>
      <c r="B1761" s="4">
        <v>42370.495000000003</v>
      </c>
      <c r="C1761" s="5" t="s">
        <v>1788</v>
      </c>
      <c r="D1761" s="2" t="s">
        <v>1781</v>
      </c>
      <c r="E1761" s="2" t="s">
        <v>1784</v>
      </c>
      <c r="F1761" s="2" t="s">
        <v>1784</v>
      </c>
      <c r="G1761" s="2">
        <v>89</v>
      </c>
      <c r="H1761" s="6">
        <v>3.9770267309637156E-3</v>
      </c>
      <c r="I1761" s="3">
        <v>3</v>
      </c>
      <c r="J1761" s="11" t="e">
        <f>AND(CCDATA[[#This Row],[Date]]&gt;='Dashboard Requirement hints'!#REF!,CCDATA[[#This Row],[Date]]&lt;'Dashboard Requirement hints'!#REF!+7)</f>
        <v>#REF!</v>
      </c>
      <c r="K1761" s="1" t="b">
        <f>AND(CCDATA[[#This Row],[Date]]&gt;'Dashboard Requirement hints'!$I$11,CCDATA[[#This Row],[Date]]&lt;'Dashboard Requirement hints'!$I$11+7)</f>
        <v>0</v>
      </c>
    </row>
    <row r="1762" spans="1:11" x14ac:dyDescent="0.25">
      <c r="A1762" s="7" t="s">
        <v>16</v>
      </c>
      <c r="B1762" s="4">
        <v>42370.468999999997</v>
      </c>
      <c r="C1762" s="5" t="s">
        <v>1787</v>
      </c>
      <c r="D1762" s="2" t="s">
        <v>1779</v>
      </c>
      <c r="E1762" s="2" t="s">
        <v>1785</v>
      </c>
      <c r="F1762" s="2" t="s">
        <v>1785</v>
      </c>
      <c r="G1762" s="2" t="s">
        <v>1786</v>
      </c>
      <c r="H1762" s="6" t="s">
        <v>1786</v>
      </c>
      <c r="I1762" s="3" t="s">
        <v>1786</v>
      </c>
      <c r="J1762" s="11" t="e">
        <f>AND(CCDATA[[#This Row],[Date]]&gt;='Dashboard Requirement hints'!#REF!,CCDATA[[#This Row],[Date]]&lt;'Dashboard Requirement hints'!#REF!+7)</f>
        <v>#REF!</v>
      </c>
      <c r="K1762" s="1" t="b">
        <f>AND(CCDATA[[#This Row],[Date]]&gt;'Dashboard Requirement hints'!$I$11,CCDATA[[#This Row],[Date]]&lt;'Dashboard Requirement hints'!$I$11+7)</f>
        <v>0</v>
      </c>
    </row>
    <row r="1763" spans="1:11" x14ac:dyDescent="0.25">
      <c r="A1763" s="7" t="s">
        <v>17</v>
      </c>
      <c r="B1763" s="4">
        <v>42370.468999999997</v>
      </c>
      <c r="C1763" s="5" t="s">
        <v>1792</v>
      </c>
      <c r="D1763" s="2" t="s">
        <v>1779</v>
      </c>
      <c r="E1763" s="2" t="s">
        <v>1784</v>
      </c>
      <c r="F1763" s="2" t="s">
        <v>1784</v>
      </c>
      <c r="G1763" s="2">
        <v>50</v>
      </c>
      <c r="H1763" s="6">
        <v>3.6728848074500398E-4</v>
      </c>
      <c r="I1763" s="3">
        <v>4</v>
      </c>
      <c r="J1763" s="11" t="e">
        <f>AND(CCDATA[[#This Row],[Date]]&gt;='Dashboard Requirement hints'!#REF!,CCDATA[[#This Row],[Date]]&lt;'Dashboard Requirement hints'!#REF!+7)</f>
        <v>#REF!</v>
      </c>
      <c r="K1763" s="1" t="b">
        <f>AND(CCDATA[[#This Row],[Date]]&gt;'Dashboard Requirement hints'!$I$11,CCDATA[[#This Row],[Date]]&lt;'Dashboard Requirement hints'!$I$11+7)</f>
        <v>0</v>
      </c>
    </row>
    <row r="1764" spans="1:11" x14ac:dyDescent="0.25">
      <c r="A1764" s="7" t="s">
        <v>14</v>
      </c>
      <c r="B1764" s="4">
        <v>42370.468000000001</v>
      </c>
      <c r="C1764" s="5" t="s">
        <v>1792</v>
      </c>
      <c r="D1764" s="2" t="s">
        <v>1783</v>
      </c>
      <c r="E1764" s="2" t="s">
        <v>1784</v>
      </c>
      <c r="F1764" s="2" t="s">
        <v>1784</v>
      </c>
      <c r="G1764" s="2">
        <v>15</v>
      </c>
      <c r="H1764" s="6">
        <v>4.6116860086692713E-3</v>
      </c>
      <c r="I1764" s="3">
        <v>4</v>
      </c>
      <c r="J1764" s="11" t="e">
        <f>AND(CCDATA[[#This Row],[Date]]&gt;='Dashboard Requirement hints'!#REF!,CCDATA[[#This Row],[Date]]&lt;'Dashboard Requirement hints'!#REF!+7)</f>
        <v>#REF!</v>
      </c>
      <c r="K1764" s="1" t="b">
        <f>AND(CCDATA[[#This Row],[Date]]&gt;'Dashboard Requirement hints'!$I$11,CCDATA[[#This Row],[Date]]&lt;'Dashboard Requirement hints'!$I$11+7)</f>
        <v>0</v>
      </c>
    </row>
    <row r="1765" spans="1:11" x14ac:dyDescent="0.25">
      <c r="A1765" s="7" t="s">
        <v>15</v>
      </c>
      <c r="B1765" s="4">
        <v>42370.468000000001</v>
      </c>
      <c r="C1765" s="5" t="s">
        <v>1793</v>
      </c>
      <c r="D1765" s="2" t="s">
        <v>1782</v>
      </c>
      <c r="E1765" s="2" t="s">
        <v>1784</v>
      </c>
      <c r="F1765" s="2" t="s">
        <v>1784</v>
      </c>
      <c r="G1765" s="2">
        <v>78</v>
      </c>
      <c r="H1765" s="6">
        <v>7.3788009054610447E-4</v>
      </c>
      <c r="I1765" s="3">
        <v>3</v>
      </c>
      <c r="J1765" s="11" t="e">
        <f>AND(CCDATA[[#This Row],[Date]]&gt;='Dashboard Requirement hints'!#REF!,CCDATA[[#This Row],[Date]]&lt;'Dashboard Requirement hints'!#REF!+7)</f>
        <v>#REF!</v>
      </c>
      <c r="K1765" s="1" t="b">
        <f>AND(CCDATA[[#This Row],[Date]]&gt;'Dashboard Requirement hints'!$I$11,CCDATA[[#This Row],[Date]]&lt;'Dashboard Requirement hints'!$I$11+7)</f>
        <v>0</v>
      </c>
    </row>
    <row r="1766" spans="1:11" x14ac:dyDescent="0.25">
      <c r="A1766" s="7" t="s">
        <v>12</v>
      </c>
      <c r="B1766" s="4">
        <v>42370.432000000001</v>
      </c>
      <c r="C1766" s="5" t="s">
        <v>1794</v>
      </c>
      <c r="D1766" s="2" t="s">
        <v>1779</v>
      </c>
      <c r="E1766" s="2" t="s">
        <v>1784</v>
      </c>
      <c r="F1766" s="2" t="s">
        <v>1784</v>
      </c>
      <c r="G1766" s="2">
        <v>24</v>
      </c>
      <c r="H1766" s="6">
        <v>2.5502491951112523E-3</v>
      </c>
      <c r="I1766" s="3">
        <v>2</v>
      </c>
      <c r="J1766" s="11" t="e">
        <f>AND(CCDATA[[#This Row],[Date]]&gt;='Dashboard Requirement hints'!#REF!,CCDATA[[#This Row],[Date]]&lt;'Dashboard Requirement hints'!#REF!+7)</f>
        <v>#REF!</v>
      </c>
      <c r="K1766" s="1" t="b">
        <f>AND(CCDATA[[#This Row],[Date]]&gt;'Dashboard Requirement hints'!$I$11,CCDATA[[#This Row],[Date]]&lt;'Dashboard Requirement hints'!$I$11+7)</f>
        <v>0</v>
      </c>
    </row>
    <row r="1767" spans="1:11" x14ac:dyDescent="0.25">
      <c r="A1767" s="7" t="s">
        <v>13</v>
      </c>
      <c r="B1767" s="4">
        <v>42370.432000000001</v>
      </c>
      <c r="C1767" s="5" t="s">
        <v>1794</v>
      </c>
      <c r="D1767" s="2" t="s">
        <v>1779</v>
      </c>
      <c r="E1767" s="2" t="s">
        <v>1784</v>
      </c>
      <c r="F1767" s="2" t="s">
        <v>1784</v>
      </c>
      <c r="G1767" s="2">
        <v>22</v>
      </c>
      <c r="H1767" s="6">
        <v>4.4379287104115601E-4</v>
      </c>
      <c r="I1767" s="3">
        <v>4</v>
      </c>
      <c r="J1767" s="11" t="e">
        <f>AND(CCDATA[[#This Row],[Date]]&gt;='Dashboard Requirement hints'!#REF!,CCDATA[[#This Row],[Date]]&lt;'Dashboard Requirement hints'!#REF!+7)</f>
        <v>#REF!</v>
      </c>
      <c r="K1767" s="1" t="b">
        <f>AND(CCDATA[[#This Row],[Date]]&gt;'Dashboard Requirement hints'!$I$11,CCDATA[[#This Row],[Date]]&lt;'Dashboard Requirement hints'!$I$11+7)</f>
        <v>0</v>
      </c>
    </row>
    <row r="1768" spans="1:11" x14ac:dyDescent="0.25">
      <c r="A1768" s="7" t="s">
        <v>10</v>
      </c>
      <c r="B1768" s="4">
        <v>42370.417000000001</v>
      </c>
      <c r="C1768" s="5" t="s">
        <v>1789</v>
      </c>
      <c r="D1768" s="2" t="s">
        <v>1779</v>
      </c>
      <c r="E1768" s="2" t="s">
        <v>1784</v>
      </c>
      <c r="F1768" s="2" t="s">
        <v>1784</v>
      </c>
      <c r="G1768" s="2">
        <v>95</v>
      </c>
      <c r="H1768" s="6">
        <v>6.954102902114466E-4</v>
      </c>
      <c r="I1768" s="3">
        <v>3</v>
      </c>
      <c r="J1768" s="11" t="e">
        <f>AND(CCDATA[[#This Row],[Date]]&gt;='Dashboard Requirement hints'!#REF!,CCDATA[[#This Row],[Date]]&lt;'Dashboard Requirement hints'!#REF!+7)</f>
        <v>#REF!</v>
      </c>
      <c r="K1768" s="1" t="b">
        <f>AND(CCDATA[[#This Row],[Date]]&gt;'Dashboard Requirement hints'!$I$11,CCDATA[[#This Row],[Date]]&lt;'Dashboard Requirement hints'!$I$11+7)</f>
        <v>0</v>
      </c>
    </row>
    <row r="1769" spans="1:11" x14ac:dyDescent="0.25">
      <c r="A1769" s="7" t="s">
        <v>11</v>
      </c>
      <c r="B1769" s="4">
        <v>42370.417000000001</v>
      </c>
      <c r="C1769" s="5" t="s">
        <v>1791</v>
      </c>
      <c r="D1769" s="2" t="s">
        <v>1780</v>
      </c>
      <c r="E1769" s="2" t="s">
        <v>1785</v>
      </c>
      <c r="F1769" s="2" t="s">
        <v>1785</v>
      </c>
      <c r="G1769" s="2" t="s">
        <v>1786</v>
      </c>
      <c r="H1769" s="6" t="s">
        <v>1786</v>
      </c>
      <c r="I1769" s="3" t="s">
        <v>1786</v>
      </c>
      <c r="J1769" s="11" t="e">
        <f>AND(CCDATA[[#This Row],[Date]]&gt;='Dashboard Requirement hints'!#REF!,CCDATA[[#This Row],[Date]]&lt;'Dashboard Requirement hints'!#REF!+7)</f>
        <v>#REF!</v>
      </c>
      <c r="K1769" s="1" t="b">
        <f>AND(CCDATA[[#This Row],[Date]]&gt;'Dashboard Requirement hints'!$I$11,CCDATA[[#This Row],[Date]]&lt;'Dashboard Requirement hints'!$I$11+7)</f>
        <v>0</v>
      </c>
    </row>
    <row r="1770" spans="1:11" x14ac:dyDescent="0.25">
      <c r="A1770" s="7" t="s">
        <v>8</v>
      </c>
      <c r="B1770" s="4">
        <v>42370.408000000003</v>
      </c>
      <c r="C1770" s="5" t="s">
        <v>1791</v>
      </c>
      <c r="D1770" s="2" t="s">
        <v>1781</v>
      </c>
      <c r="E1770" s="2" t="s">
        <v>1784</v>
      </c>
      <c r="F1770" s="2" t="s">
        <v>1784</v>
      </c>
      <c r="G1770" s="2">
        <v>10</v>
      </c>
      <c r="H1770" s="6">
        <v>1.5185437195790483E-3</v>
      </c>
      <c r="I1770" s="3">
        <v>3</v>
      </c>
      <c r="J1770" s="11" t="e">
        <f>AND(CCDATA[[#This Row],[Date]]&gt;='Dashboard Requirement hints'!#REF!,CCDATA[[#This Row],[Date]]&lt;'Dashboard Requirement hints'!#REF!+7)</f>
        <v>#REF!</v>
      </c>
      <c r="K1770" s="1" t="b">
        <f>AND(CCDATA[[#This Row],[Date]]&gt;'Dashboard Requirement hints'!$I$11,CCDATA[[#This Row],[Date]]&lt;'Dashboard Requirement hints'!$I$11+7)</f>
        <v>0</v>
      </c>
    </row>
    <row r="1771" spans="1:11" x14ac:dyDescent="0.25">
      <c r="A1771" s="7" t="s">
        <v>9</v>
      </c>
      <c r="B1771" s="4">
        <v>42370.408000000003</v>
      </c>
      <c r="C1771" s="5" t="s">
        <v>1792</v>
      </c>
      <c r="D1771" s="2" t="s">
        <v>1781</v>
      </c>
      <c r="E1771" s="2" t="s">
        <v>1784</v>
      </c>
      <c r="F1771" s="2" t="s">
        <v>1784</v>
      </c>
      <c r="G1771" s="2">
        <v>53</v>
      </c>
      <c r="H1771" s="6">
        <v>4.3381267235158445E-4</v>
      </c>
      <c r="I1771" s="3">
        <v>2</v>
      </c>
      <c r="J1771" s="11" t="e">
        <f>AND(CCDATA[[#This Row],[Date]]&gt;='Dashboard Requirement hints'!#REF!,CCDATA[[#This Row],[Date]]&lt;'Dashboard Requirement hints'!#REF!+7)</f>
        <v>#REF!</v>
      </c>
      <c r="K1771" s="1" t="b">
        <f>AND(CCDATA[[#This Row],[Date]]&gt;'Dashboard Requirement hints'!$I$11,CCDATA[[#This Row],[Date]]&lt;'Dashboard Requirement hints'!$I$11+7)</f>
        <v>0</v>
      </c>
    </row>
    <row r="1772" spans="1:11" x14ac:dyDescent="0.25">
      <c r="A1772" s="7" t="s">
        <v>6</v>
      </c>
      <c r="B1772" s="4">
        <v>42370.384004629632</v>
      </c>
      <c r="C1772" s="5" t="s">
        <v>1794</v>
      </c>
      <c r="D1772" s="2" t="s">
        <v>1781</v>
      </c>
      <c r="E1772" s="2" t="s">
        <v>1784</v>
      </c>
      <c r="F1772" s="2" t="s">
        <v>1784</v>
      </c>
      <c r="G1772" s="2">
        <v>109</v>
      </c>
      <c r="H1772" s="6">
        <v>1.6575258900405753E-3</v>
      </c>
      <c r="I1772" s="3">
        <v>3</v>
      </c>
      <c r="J1772" s="2" t="e">
        <f>AND(CCDATA[[#This Row],[Date]]&gt;='Dashboard Requirement hints'!#REF!,CCDATA[[#This Row],[Date]]&lt;'Dashboard Requirement hints'!#REF!+7)</f>
        <v>#REF!</v>
      </c>
      <c r="K1772" s="1" t="b">
        <f>AND(CCDATA[[#This Row],[Date]]&gt;'Dashboard Requirement hints'!$I$11,CCDATA[[#This Row],[Date]]&lt;'Dashboard Requirement hints'!$I$11+7)</f>
        <v>0</v>
      </c>
    </row>
    <row r="1773" spans="1:11" x14ac:dyDescent="0.25">
      <c r="A1773" s="7" t="s">
        <v>7</v>
      </c>
      <c r="B1773" s="4">
        <v>42370.383999999998</v>
      </c>
      <c r="C1773" s="5" t="s">
        <v>1789</v>
      </c>
      <c r="D1773" s="2" t="s">
        <v>1780</v>
      </c>
      <c r="E1773" s="2" t="s">
        <v>1784</v>
      </c>
      <c r="F1773" s="2" t="s">
        <v>1785</v>
      </c>
      <c r="G1773" s="2">
        <v>70</v>
      </c>
      <c r="H1773" s="6">
        <v>2.8046641849475968E-3</v>
      </c>
      <c r="I1773" s="3">
        <v>3</v>
      </c>
      <c r="J1773" s="11" t="e">
        <f>AND(CCDATA[[#This Row],[Date]]&gt;='Dashboard Requirement hints'!#REF!,CCDATA[[#This Row],[Date]]&lt;'Dashboard Requirement hints'!#REF!+7)</f>
        <v>#REF!</v>
      </c>
      <c r="K1773" s="1" t="b">
        <f>AND(CCDATA[[#This Row],[Date]]&gt;'Dashboard Requirement hints'!$I$11,CCDATA[[#This Row],[Date]]&lt;'Dashboard Requirement hints'!$I$11+7)</f>
        <v>0</v>
      </c>
    </row>
  </sheetData>
  <sortState ref="B2:H5001">
    <sortCondition ref="B2:B500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
  <sheetViews>
    <sheetView topLeftCell="A2" workbookViewId="0">
      <selection activeCell="A6" sqref="A6:B14"/>
    </sheetView>
  </sheetViews>
  <sheetFormatPr defaultRowHeight="15" x14ac:dyDescent="0.25"/>
  <cols>
    <col min="1" max="1" width="51.7109375" customWidth="1"/>
    <col min="2" max="2" width="14.42578125" bestFit="1" customWidth="1"/>
    <col min="3" max="3" width="16.7109375" customWidth="1"/>
    <col min="4" max="4" width="21.85546875" customWidth="1"/>
    <col min="5" max="5" width="16.5703125" customWidth="1"/>
    <col min="6" max="6" width="15" customWidth="1"/>
    <col min="7" max="7" width="11.7109375" customWidth="1"/>
    <col min="9" max="9" width="10.28515625" bestFit="1" customWidth="1"/>
    <col min="13" max="13" width="9.42578125" bestFit="1" customWidth="1"/>
    <col min="14" max="14" width="13.7109375" bestFit="1" customWidth="1"/>
    <col min="15" max="15" width="19" bestFit="1" customWidth="1"/>
    <col min="16" max="16" width="13.5703125" bestFit="1" customWidth="1"/>
  </cols>
  <sheetData>
    <row r="1" spans="1:9" x14ac:dyDescent="0.25">
      <c r="A1" t="s">
        <v>1813</v>
      </c>
    </row>
    <row r="2" spans="1:9" x14ac:dyDescent="0.25">
      <c r="A2" s="19" t="s">
        <v>1816</v>
      </c>
      <c r="B2" s="19" t="s">
        <v>1817</v>
      </c>
    </row>
    <row r="3" spans="1:9" ht="28.15" customHeight="1" x14ac:dyDescent="0.25">
      <c r="A3" s="19">
        <v>4</v>
      </c>
      <c r="B3" s="19">
        <v>2</v>
      </c>
    </row>
    <row r="4" spans="1:9" ht="39.6" customHeight="1" x14ac:dyDescent="0.25">
      <c r="A4" s="13" t="s">
        <v>1814</v>
      </c>
      <c r="C4" s="18"/>
    </row>
    <row r="5" spans="1:9" ht="15" customHeight="1" x14ac:dyDescent="0.25">
      <c r="A5" s="13"/>
      <c r="C5" s="17"/>
    </row>
    <row r="6" spans="1:9" x14ac:dyDescent="0.25">
      <c r="A6" s="49" t="s">
        <v>1796</v>
      </c>
      <c r="B6" s="50" t="s">
        <v>1825</v>
      </c>
      <c r="C6" t="s">
        <v>1818</v>
      </c>
      <c r="F6" s="31" t="str">
        <f>"WEEK#"&amp;A3</f>
        <v>WEEK#4</v>
      </c>
      <c r="G6" s="20"/>
    </row>
    <row r="7" spans="1:9" x14ac:dyDescent="0.25">
      <c r="A7" s="43" t="s">
        <v>1797</v>
      </c>
      <c r="B7" s="44" cm="1">
        <f t="array" ref="B7">SUMPRODUCT((CCDATA[Date Check]=TRUE)*(CCDATA[Answered (Y/N)]="Y"))</f>
        <v>365</v>
      </c>
      <c r="C7" t="s">
        <v>1818</v>
      </c>
      <c r="E7" s="14"/>
    </row>
    <row r="8" spans="1:9" x14ac:dyDescent="0.25">
      <c r="A8" s="43" t="s">
        <v>1801</v>
      </c>
      <c r="B8" s="45" cm="1">
        <f t="array" ref="B8">SUMPRODUCT(--(CCDATA[Date Check]=TRUE),(CCDATA[Speed of Answer]))/B6</f>
        <v>59.43532338308458</v>
      </c>
      <c r="C8" t="s">
        <v>1818</v>
      </c>
    </row>
    <row r="9" spans="1:9" x14ac:dyDescent="0.25">
      <c r="A9" s="7" t="s">
        <v>1799</v>
      </c>
      <c r="B9" s="46">
        <f>(B6-B7)/B6</f>
        <v>9.2039800995024873E-2</v>
      </c>
      <c r="C9" t="s">
        <v>1818</v>
      </c>
    </row>
    <row r="10" spans="1:9" x14ac:dyDescent="0.25">
      <c r="A10" s="7" t="s">
        <v>1800</v>
      </c>
      <c r="B10" s="47">
        <f>B6/(7*9*60)</f>
        <v>0.10634920634920635</v>
      </c>
      <c r="I10" s="19" t="s">
        <v>3</v>
      </c>
    </row>
    <row r="11" spans="1:9" x14ac:dyDescent="0.25">
      <c r="A11" s="7" t="s">
        <v>1803</v>
      </c>
      <c r="B11" s="48" cm="1">
        <f t="array" ref="B11">SUMPRODUCT(--(CCDATA[Date Check]=TRUE),(CCDATA[Satisfaction rating]))/B7</f>
        <v>3.4246575342465753</v>
      </c>
      <c r="I11" s="32">
        <f>DATE(2016,1,4)+7*($A$3-1)</f>
        <v>42394</v>
      </c>
    </row>
    <row r="12" spans="1:9" x14ac:dyDescent="0.25">
      <c r="A12" s="7" t="s">
        <v>1804</v>
      </c>
      <c r="B12" s="3" cm="1">
        <f t="array" ref="B12">SUMPRODUCT((CCDATA[Date Check]=TRUE)*(CCDATA[AvgTalkDuration]&lt;TIME(0,3,0))*(CCDATA[Answered (Y/N)]="Y"))</f>
        <v>132</v>
      </c>
    </row>
    <row r="13" spans="1:9" x14ac:dyDescent="0.25">
      <c r="A13" s="7" t="s">
        <v>1805</v>
      </c>
      <c r="B13" s="46">
        <f>B12/B7</f>
        <v>0.36164383561643837</v>
      </c>
    </row>
    <row r="14" spans="1:9" x14ac:dyDescent="0.25">
      <c r="A14" s="30" t="s">
        <v>1806</v>
      </c>
      <c r="B14" s="29" cm="1">
        <f t="array" ref="B14">SUMPRODUCT((CCDATA[Date Check]=TRUE)*(CCDATA[Satisfaction rating]&lt;=3)*(CCDATA[Answered (Y/N)]="Y"))</f>
        <v>185</v>
      </c>
    </row>
    <row r="16" spans="1:9" ht="33" customHeight="1" x14ac:dyDescent="0.25">
      <c r="A16" t="s">
        <v>1812</v>
      </c>
    </row>
    <row r="17" spans="1:16" ht="45" x14ac:dyDescent="0.25">
      <c r="A17" s="40" t="s">
        <v>1798</v>
      </c>
      <c r="B17" s="41" t="s">
        <v>1796</v>
      </c>
      <c r="C17" s="41" t="s">
        <v>1797</v>
      </c>
      <c r="D17" s="41" t="s">
        <v>1801</v>
      </c>
      <c r="E17" s="41" t="s">
        <v>1820</v>
      </c>
      <c r="F17" s="42" t="s">
        <v>1807</v>
      </c>
      <c r="G17" s="26"/>
      <c r="H17" s="25" t="s">
        <v>1821</v>
      </c>
      <c r="I17" s="33" t="s">
        <v>1822</v>
      </c>
      <c r="J17" t="s">
        <v>1823</v>
      </c>
      <c r="K17" s="13" t="s">
        <v>1824</v>
      </c>
      <c r="L17" s="13" t="s">
        <v>1798</v>
      </c>
      <c r="M17" s="15" t="s">
        <v>1796</v>
      </c>
      <c r="N17" s="15" t="s">
        <v>1797</v>
      </c>
      <c r="O17" s="15" t="s">
        <v>1801</v>
      </c>
      <c r="P17" s="15" t="s">
        <v>1820</v>
      </c>
    </row>
    <row r="18" spans="1:16" x14ac:dyDescent="0.25">
      <c r="A18" s="34" t="s">
        <v>1794</v>
      </c>
      <c r="B18" s="26" cm="1">
        <f t="array" ref="B18">SUMPRODUCT( (CCDATA[Date Check]=TRUE)*(CCDATA[Agent]=A18))</f>
        <v>62</v>
      </c>
      <c r="C18" s="26" cm="1">
        <f t="array" ref="C18">SUMPRODUCT( (CCDATA[Date Check]=TRUE)*(CCDATA[Agent]=A18)*(CCDATA[Answered (Y/N)]="Y"))</f>
        <v>56</v>
      </c>
      <c r="D18" s="27" cm="1">
        <f t="array" ref="D18">SUMPRODUCT((CCDATA[Date Check]=TRUE)*(CCDATA[Agent]=A18)*(CCDATA[Answered (Y/N)]="Y"),(CCDATA[Speed of Answer]))/B18</f>
        <v>58.79032258064516</v>
      </c>
      <c r="E18" s="26">
        <f>SUMPRODUCT((CCDATA[Date Check]=TRUE)*(CCDATA[Agent]=A18)*(CCDATA[Resolved]="Y"))/B18</f>
        <v>0.83870967741935487</v>
      </c>
      <c r="F18" s="35" cm="1">
        <f t="array" ref="F18">SUMPRODUCT((CCDATA[Date Check]=TRUE)*(CCDATA[Agent]=A18)*(CCDATA[Resolved]="Y"))</f>
        <v>52</v>
      </c>
      <c r="G18" s="26"/>
      <c r="H18" s="26" cm="1">
        <f t="array" ref="H18">INDEX($B$18:$E$25,ROWS($G$18:G18),$B$3)</f>
        <v>56</v>
      </c>
      <c r="I18">
        <f>H18+ROWS($H$18:H18)/1000000</f>
        <v>56.000000999999997</v>
      </c>
      <c r="J18" s="21">
        <f>IF($B$3=3,SMALL($I$18:$I$25,ROWS($I$18:I18)),LARGE($I$18:$I$25,ROWS($I$18:I18)))</f>
        <v>65.000007999999994</v>
      </c>
      <c r="K18">
        <f>MATCH(J18,$I$18:$I$25,0)</f>
        <v>8</v>
      </c>
      <c r="L18" t="str" cm="1">
        <f t="array" ref="L18">INDEX($A$18:$A$25,K18)</f>
        <v>Dan</v>
      </c>
      <c r="M18">
        <f>INDEX($B$18:$E$25,MATCH($L18,$A$18:$A$25,0),1)</f>
        <v>71</v>
      </c>
      <c r="N18">
        <f>INDEX($B$18:$E$25,MATCH($L18,$A$18:$A$25,0),2)</f>
        <v>65</v>
      </c>
      <c r="O18" s="22">
        <f>INDEX($B$18:$E$25,MATCH($L18,$A$18:$A$25,0),3)</f>
        <v>53.95774647887324</v>
      </c>
      <c r="P18" s="23">
        <f>INDEX($B$18:$E$25,MATCH($L18,$A$18:$A$25,0),4)</f>
        <v>0.87323943661971826</v>
      </c>
    </row>
    <row r="19" spans="1:16" x14ac:dyDescent="0.25">
      <c r="A19" s="34" t="s">
        <v>1789</v>
      </c>
      <c r="B19" s="26" cm="1">
        <f t="array" ref="B19">SUMPRODUCT( (CCDATA[Date Check]=TRUE)*(CCDATA[Agent]=A19))</f>
        <v>55</v>
      </c>
      <c r="C19" s="26" cm="1">
        <f t="array" ref="C19">SUMPRODUCT( (CCDATA[Date Check]=TRUE)*(CCDATA[Agent]=A19)*(CCDATA[Answered (Y/N)]="Y"))</f>
        <v>46</v>
      </c>
      <c r="D19" s="27" cm="1">
        <f t="array" ref="D19">SUMPRODUCT((CCDATA[Date Check]=TRUE)*(CCDATA[Agent]=A19)*(CCDATA[Answered (Y/N)]="Y"),(CCDATA[Speed of Answer]))/B19</f>
        <v>49.2</v>
      </c>
      <c r="E19" s="26" cm="1">
        <f t="array" ref="E19">SUMPRODUCT((CCDATA[Date Check]=TRUE)*(CCDATA[Agent]=A19)*(CCDATA[Resolved]="Y"))/B19</f>
        <v>0.76363636363636367</v>
      </c>
      <c r="F19" s="35" cm="1">
        <f t="array" ref="F19">SUMPRODUCT((CCDATA[Date Check]=TRUE)*(CCDATA[Agent]=A19)*(CCDATA[Resolved]="Y"))</f>
        <v>42</v>
      </c>
      <c r="G19" s="26"/>
      <c r="H19" s="26" cm="1">
        <f t="array" ref="H19">INDEX($B$18:$E$25,ROWS($G$18:G19),$B$3)</f>
        <v>46</v>
      </c>
      <c r="I19">
        <f>H19+ROWS($H$18:H19)/1000000</f>
        <v>46.000002000000002</v>
      </c>
      <c r="J19" s="21">
        <f>IF($B$3=3,SMALL($I$18:$I$25,ROWS($I$18:I19)),LARGE($I$18:$I$25,ROWS($I$18:I19)))</f>
        <v>56.000000999999997</v>
      </c>
      <c r="K19">
        <f t="shared" ref="K19:K25" si="0">MATCH(J19,$I$18:$I$25,0)</f>
        <v>1</v>
      </c>
      <c r="L19" t="str" cm="1">
        <f t="array" ref="L19">INDEX($A$18:$A$25,K19)</f>
        <v>Diane</v>
      </c>
      <c r="M19">
        <f t="shared" ref="M19:M25" si="1">INDEX($B$18:$E$25,MATCH($L19,$A$18:$A$25,0),1)</f>
        <v>62</v>
      </c>
      <c r="N19">
        <f t="shared" ref="N19:N25" si="2">INDEX($B$18:$E$25,MATCH($L19,$A$18:$A$25,0),2)</f>
        <v>56</v>
      </c>
      <c r="O19" s="22">
        <f t="shared" ref="O19:O25" si="3">INDEX($B$18:$E$25,MATCH($L19,$A$18:$A$25,0),3)</f>
        <v>58.79032258064516</v>
      </c>
      <c r="P19" s="23">
        <f t="shared" ref="P19:P25" si="4">INDEX($B$18:$E$25,MATCH($L19,$A$18:$A$25,0),4)</f>
        <v>0.83870967741935487</v>
      </c>
    </row>
    <row r="20" spans="1:16" x14ac:dyDescent="0.25">
      <c r="A20" s="34" t="s">
        <v>1791</v>
      </c>
      <c r="B20" s="26" cm="1">
        <f t="array" ref="B20">SUMPRODUCT( (CCDATA[Date Check]=TRUE)*(CCDATA[Agent]=A20))</f>
        <v>57</v>
      </c>
      <c r="C20" s="26" cm="1">
        <f t="array" ref="C20">SUMPRODUCT( (CCDATA[Date Check]=TRUE)*(CCDATA[Agent]=A20)*(CCDATA[Answered (Y/N)]="Y"))</f>
        <v>47</v>
      </c>
      <c r="D20" s="27" cm="1">
        <f t="array" ref="D20">SUMPRODUCT((CCDATA[Date Check]=TRUE)*(CCDATA[Agent]=A20)*(CCDATA[Answered (Y/N)]="Y"),(CCDATA[Speed of Answer]))/B20</f>
        <v>56.526315789473685</v>
      </c>
      <c r="E20" s="26" cm="1">
        <f t="array" ref="E20">SUMPRODUCT((CCDATA[Date Check]=TRUE)*(CCDATA[Agent]=A20)*(CCDATA[Resolved]="Y"))/B20</f>
        <v>0.7192982456140351</v>
      </c>
      <c r="F20" s="35" cm="1">
        <f t="array" ref="F20">SUMPRODUCT((CCDATA[Date Check]=TRUE)*(CCDATA[Agent]=A20)*(CCDATA[Resolved]="Y"))</f>
        <v>41</v>
      </c>
      <c r="G20" s="26"/>
      <c r="H20" s="26" cm="1">
        <f t="array" ref="H20">INDEX($B$18:$E$25,ROWS($G$18:G20),$B$3)</f>
        <v>47</v>
      </c>
      <c r="I20">
        <f>H20+ROWS($H$18:H20)/1000000</f>
        <v>47.000003</v>
      </c>
      <c r="J20" s="21">
        <f>IF($B$3=3,SMALL($I$18:$I$25,ROWS($I$18:I20)),LARGE($I$18:$I$25,ROWS($I$18:I20)))</f>
        <v>47.000003</v>
      </c>
      <c r="K20">
        <f t="shared" si="0"/>
        <v>3</v>
      </c>
      <c r="L20" t="str" cm="1">
        <f t="array" ref="L20">INDEX($A$18:$A$25,K20)</f>
        <v>Stewart</v>
      </c>
      <c r="M20">
        <f t="shared" si="1"/>
        <v>57</v>
      </c>
      <c r="N20">
        <f t="shared" si="2"/>
        <v>47</v>
      </c>
      <c r="O20" s="22">
        <f t="shared" si="3"/>
        <v>56.526315789473685</v>
      </c>
      <c r="P20" s="23">
        <f t="shared" si="4"/>
        <v>0.7192982456140351</v>
      </c>
    </row>
    <row r="21" spans="1:16" x14ac:dyDescent="0.25">
      <c r="A21" s="34" t="s">
        <v>1792</v>
      </c>
      <c r="B21" s="26" cm="1">
        <f t="array" ref="B21">SUMPRODUCT( (CCDATA[Date Check]=TRUE)*(CCDATA[Agent]=A21))</f>
        <v>47</v>
      </c>
      <c r="C21" s="26" cm="1">
        <f t="array" ref="C21">SUMPRODUCT( (CCDATA[Date Check]=TRUE)*(CCDATA[Agent]=A21)*(CCDATA[Answered (Y/N)]="Y"))</f>
        <v>38</v>
      </c>
      <c r="D21" s="27" cm="1">
        <f t="array" ref="D21">SUMPRODUCT((CCDATA[Date Check]=TRUE)*(CCDATA[Agent]=A21)*(CCDATA[Answered (Y/N)]="Y"),(CCDATA[Speed of Answer]))/B21</f>
        <v>57.063829787234042</v>
      </c>
      <c r="E21" s="26" cm="1">
        <f t="array" ref="E21">SUMPRODUCT((CCDATA[Date Check]=TRUE)*(CCDATA[Agent]=A21)*(CCDATA[Resolved]="Y"))/B21</f>
        <v>0.72340425531914898</v>
      </c>
      <c r="F21" s="35" cm="1">
        <f t="array" ref="F21">SUMPRODUCT((CCDATA[Date Check]=TRUE)*(CCDATA[Agent]=A21)*(CCDATA[Resolved]="Y"))</f>
        <v>34</v>
      </c>
      <c r="G21" s="26"/>
      <c r="H21" s="26" cm="1">
        <f t="array" ref="H21">INDEX($B$18:$E$25,ROWS($G$18:G21),$B$3)</f>
        <v>38</v>
      </c>
      <c r="I21">
        <f>H21+ROWS($H$18:H21)/1000000</f>
        <v>38.000003999999997</v>
      </c>
      <c r="J21" s="21">
        <f>IF($B$3=3,SMALL($I$18:$I$25,ROWS($I$18:I21)),LARGE($I$18:$I$25,ROWS($I$18:I21)))</f>
        <v>46.000002000000002</v>
      </c>
      <c r="K21">
        <f t="shared" si="0"/>
        <v>2</v>
      </c>
      <c r="L21" t="str" cm="1">
        <f t="array" ref="L21">INDEX($A$18:$A$25,K21)</f>
        <v>Becky</v>
      </c>
      <c r="M21">
        <f t="shared" si="1"/>
        <v>55</v>
      </c>
      <c r="N21">
        <f t="shared" si="2"/>
        <v>46</v>
      </c>
      <c r="O21" s="22">
        <f t="shared" si="3"/>
        <v>49.2</v>
      </c>
      <c r="P21" s="23">
        <f t="shared" si="4"/>
        <v>0.76363636363636367</v>
      </c>
    </row>
    <row r="22" spans="1:16" x14ac:dyDescent="0.25">
      <c r="A22" s="34" t="s">
        <v>1793</v>
      </c>
      <c r="B22" s="26" cm="1">
        <f t="array" ref="B22">SUMPRODUCT( (CCDATA[Date Check]=TRUE)*(CCDATA[Agent]=A22))</f>
        <v>56</v>
      </c>
      <c r="C22" s="26" cm="1">
        <f t="array" ref="C22">SUMPRODUCT( (CCDATA[Date Check]=TRUE)*(CCDATA[Agent]=A22)*(CCDATA[Answered (Y/N)]="Y"))</f>
        <v>41</v>
      </c>
      <c r="D22" s="27" cm="1">
        <f t="array" ref="D22">SUMPRODUCT((CCDATA[Date Check]=TRUE)*(CCDATA[Agent]=A22)*(CCDATA[Answered (Y/N)]="Y"),(CCDATA[Speed of Answer]))/B22</f>
        <v>46.5</v>
      </c>
      <c r="E22" s="26" cm="1">
        <f t="array" ref="E22">SUMPRODUCT((CCDATA[Date Check]=TRUE)*(CCDATA[Agent]=A22)*(CCDATA[Resolved]="Y"))/B22</f>
        <v>0.7142857142857143</v>
      </c>
      <c r="F22" s="35" cm="1">
        <f t="array" ref="F22">SUMPRODUCT((CCDATA[Date Check]=TRUE)*(CCDATA[Agent]=A22)*(CCDATA[Resolved]="Y"))</f>
        <v>40</v>
      </c>
      <c r="G22" s="26"/>
      <c r="H22" s="26" cm="1">
        <f t="array" ref="H22">INDEX($B$18:$E$25,ROWS($G$18:G22),$B$3)</f>
        <v>41</v>
      </c>
      <c r="I22">
        <f>H22+ROWS($H$18:H22)/1000000</f>
        <v>41.000005000000002</v>
      </c>
      <c r="J22" s="21">
        <f>IF($B$3=3,SMALL($I$18:$I$25,ROWS($I$18:I22)),LARGE($I$18:$I$25,ROWS($I$18:I22)))</f>
        <v>41.000005000000002</v>
      </c>
      <c r="K22">
        <f t="shared" si="0"/>
        <v>5</v>
      </c>
      <c r="L22" t="str" cm="1">
        <f t="array" ref="L22">INDEX($A$18:$A$25,K22)</f>
        <v>Jim</v>
      </c>
      <c r="M22">
        <f t="shared" si="1"/>
        <v>56</v>
      </c>
      <c r="N22">
        <f t="shared" si="2"/>
        <v>41</v>
      </c>
      <c r="O22" s="22">
        <f t="shared" si="3"/>
        <v>46.5</v>
      </c>
      <c r="P22" s="23">
        <f t="shared" si="4"/>
        <v>0.7142857142857143</v>
      </c>
    </row>
    <row r="23" spans="1:16" x14ac:dyDescent="0.25">
      <c r="A23" s="34" t="s">
        <v>1787</v>
      </c>
      <c r="B23" s="26" cm="1">
        <f t="array" ref="B23">SUMPRODUCT( (CCDATA[Date Check]=TRUE)*(CCDATA[Agent]=A23))</f>
        <v>42</v>
      </c>
      <c r="C23" s="26" cm="1">
        <f t="array" ref="C23">SUMPRODUCT( (CCDATA[Date Check]=TRUE)*(CCDATA[Agent]=A23)*(CCDATA[Answered (Y/N)]="Y"))</f>
        <v>35</v>
      </c>
      <c r="D23" s="27" cm="1">
        <f t="array" ref="D23">SUMPRODUCT((CCDATA[Date Check]=TRUE)*(CCDATA[Agent]=A23)*(CCDATA[Answered (Y/N)]="Y"),(CCDATA[Speed of Answer]))/B23</f>
        <v>59.61904761904762</v>
      </c>
      <c r="E23" s="26" cm="1">
        <f t="array" ref="E23">SUMPRODUCT((CCDATA[Date Check]=TRUE)*(CCDATA[Agent]=A23)*(CCDATA[Resolved]="Y"))/B23</f>
        <v>0.66666666666666663</v>
      </c>
      <c r="F23" s="35" cm="1">
        <f t="array" ref="F23">SUMPRODUCT((CCDATA[Date Check]=TRUE)*(CCDATA[Agent]=A23)*(CCDATA[Resolved]="Y"))</f>
        <v>28</v>
      </c>
      <c r="G23" s="26"/>
      <c r="H23" s="26" cm="1">
        <f t="array" ref="H23">INDEX($B$18:$E$25,ROWS($G$18:G23),$B$3)</f>
        <v>35</v>
      </c>
      <c r="I23">
        <f>H23+ROWS($H$18:H23)/1000000</f>
        <v>35.000005999999999</v>
      </c>
      <c r="J23" s="21">
        <f>IF($B$3=3,SMALL($I$18:$I$25,ROWS($I$18:I23)),LARGE($I$18:$I$25,ROWS($I$18:I23)))</f>
        <v>38.000003999999997</v>
      </c>
      <c r="K23">
        <f t="shared" si="0"/>
        <v>4</v>
      </c>
      <c r="L23" t="str" cm="1">
        <f t="array" ref="L23">INDEX($A$18:$A$25,K23)</f>
        <v>Greg</v>
      </c>
      <c r="M23">
        <f t="shared" si="1"/>
        <v>47</v>
      </c>
      <c r="N23">
        <f t="shared" si="2"/>
        <v>38</v>
      </c>
      <c r="O23" s="22">
        <f t="shared" si="3"/>
        <v>57.063829787234042</v>
      </c>
      <c r="P23" s="23">
        <f t="shared" si="4"/>
        <v>0.72340425531914898</v>
      </c>
    </row>
    <row r="24" spans="1:16" x14ac:dyDescent="0.25">
      <c r="A24" s="34" t="s">
        <v>1788</v>
      </c>
      <c r="B24" s="26" cm="1">
        <f t="array" ref="B24">SUMPRODUCT( (CCDATA[Date Check]=TRUE)*(CCDATA[Agent]=A24))</f>
        <v>44</v>
      </c>
      <c r="C24" s="26" cm="1">
        <f t="array" ref="C24">SUMPRODUCT( (CCDATA[Date Check]=TRUE)*(CCDATA[Agent]=A24)*(CCDATA[Answered (Y/N)]="Y"))</f>
        <v>37</v>
      </c>
      <c r="D24" s="27" cm="1">
        <f t="array" ref="D24">SUMPRODUCT((CCDATA[Date Check]=TRUE)*(CCDATA[Agent]=A24)*(CCDATA[Answered (Y/N)]="Y"),(CCDATA[Speed of Answer]))/B24</f>
        <v>61.340909090909093</v>
      </c>
      <c r="E24" s="26" cm="1">
        <f t="array" ref="E24">SUMPRODUCT((CCDATA[Date Check]=TRUE)*(CCDATA[Agent]=A24)*(CCDATA[Resolved]="Y"))/B24</f>
        <v>0.79545454545454541</v>
      </c>
      <c r="F24" s="35" cm="1">
        <f t="array" ref="F24">SUMPRODUCT((CCDATA[Date Check]=TRUE)*(CCDATA[Agent]=A24)*(CCDATA[Resolved]="Y"))</f>
        <v>35</v>
      </c>
      <c r="G24" s="26"/>
      <c r="H24" s="26" cm="1">
        <f t="array" ref="H24">INDEX($B$18:$E$25,ROWS($G$18:G24),$B$3)</f>
        <v>37</v>
      </c>
      <c r="I24">
        <f>H24+ROWS($H$18:H24)/1000000</f>
        <v>37.000006999999997</v>
      </c>
      <c r="J24" s="21">
        <f>IF($B$3=3,SMALL($I$18:$I$25,ROWS($I$18:I24)),LARGE($I$18:$I$25,ROWS($I$18:I24)))</f>
        <v>37.000006999999997</v>
      </c>
      <c r="K24">
        <f t="shared" si="0"/>
        <v>7</v>
      </c>
      <c r="L24" t="str" cm="1">
        <f t="array" ref="L24">INDEX($A$18:$A$25,K24)</f>
        <v>Martha</v>
      </c>
      <c r="M24">
        <f t="shared" si="1"/>
        <v>44</v>
      </c>
      <c r="N24">
        <f t="shared" si="2"/>
        <v>37</v>
      </c>
      <c r="O24" s="22">
        <f t="shared" si="3"/>
        <v>61.340909090909093</v>
      </c>
      <c r="P24" s="23">
        <f t="shared" si="4"/>
        <v>0.79545454545454541</v>
      </c>
    </row>
    <row r="25" spans="1:16" x14ac:dyDescent="0.25">
      <c r="A25" s="36" t="s">
        <v>1790</v>
      </c>
      <c r="B25" s="37" cm="1">
        <f t="array" ref="B25">SUMPRODUCT( (CCDATA[Date Check]=TRUE)*(CCDATA[Agent]=A25))</f>
        <v>71</v>
      </c>
      <c r="C25" s="37" cm="1">
        <f t="array" ref="C25">SUMPRODUCT( (CCDATA[Date Check]=TRUE)*(CCDATA[Agent]=A25)*(CCDATA[Answered (Y/N)]="Y"))</f>
        <v>65</v>
      </c>
      <c r="D25" s="38" cm="1">
        <f t="array" ref="D25">SUMPRODUCT((CCDATA[Date Check]=TRUE)*(CCDATA[Agent]=A25)*(CCDATA[Answered (Y/N)]="Y"),(CCDATA[Speed of Answer]))/B25</f>
        <v>53.95774647887324</v>
      </c>
      <c r="E25" s="37" cm="1">
        <f t="array" ref="E25">SUMPRODUCT((CCDATA[Date Check]=TRUE)*(CCDATA[Agent]=A25)*(CCDATA[Resolved]="Y"))/B25</f>
        <v>0.87323943661971826</v>
      </c>
      <c r="F25" s="39" cm="1">
        <f t="array" ref="F25">SUMPRODUCT((CCDATA[Date Check]=TRUE)*(CCDATA[Agent]=A25)*(CCDATA[Resolved]="Y"))</f>
        <v>62</v>
      </c>
      <c r="G25" s="26"/>
      <c r="H25" s="26" cm="1">
        <f t="array" ref="H25">INDEX($B$18:$E$25,ROWS($G$18:G25),$B$3)</f>
        <v>65</v>
      </c>
      <c r="I25">
        <f>H25+ROWS($H$18:H25)/1000000</f>
        <v>65.000007999999994</v>
      </c>
      <c r="J25" s="21">
        <f>IF($B$3=3,SMALL($I$18:$I$25,ROWS($I$18:I25)),LARGE($I$18:$I$25,ROWS($I$18:I25)))</f>
        <v>35.000005999999999</v>
      </c>
      <c r="K25">
        <f t="shared" si="0"/>
        <v>6</v>
      </c>
      <c r="L25" t="str" cm="1">
        <f t="array" ref="L25">INDEX($A$18:$A$25,K25)</f>
        <v>Joe</v>
      </c>
      <c r="M25">
        <f t="shared" si="1"/>
        <v>42</v>
      </c>
      <c r="N25">
        <f t="shared" si="2"/>
        <v>35</v>
      </c>
      <c r="O25" s="22">
        <f t="shared" si="3"/>
        <v>59.61904761904762</v>
      </c>
      <c r="P25" s="23">
        <f t="shared" si="4"/>
        <v>0.66666666666666663</v>
      </c>
    </row>
    <row r="27" spans="1:16" x14ac:dyDescent="0.25">
      <c r="A27" t="s">
        <v>1809</v>
      </c>
      <c r="D27" s="24"/>
    </row>
    <row r="28" spans="1:16" x14ac:dyDescent="0.25">
      <c r="A28" t="s">
        <v>1810</v>
      </c>
    </row>
    <row r="29" spans="1:16" x14ac:dyDescent="0.25">
      <c r="A29" t="s">
        <v>1811</v>
      </c>
    </row>
  </sheetData>
  <phoneticPr fontId="20"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EE7A-BB91-4EF3-B840-E739B98F8B5A}">
  <dimension ref="A1:U37"/>
  <sheetViews>
    <sheetView tabSelected="1" zoomScale="85" zoomScaleNormal="85" workbookViewId="0">
      <selection activeCell="T10" sqref="T10"/>
    </sheetView>
  </sheetViews>
  <sheetFormatPr defaultColWidth="8.85546875" defaultRowHeight="15" x14ac:dyDescent="0.25"/>
  <cols>
    <col min="1" max="1" width="15.42578125" style="16" bestFit="1" customWidth="1"/>
    <col min="2" max="2" width="13.5703125" style="16" customWidth="1"/>
    <col min="3" max="3" width="19.140625" style="16" bestFit="1" customWidth="1"/>
    <col min="4" max="4" width="26" style="16" bestFit="1" customWidth="1"/>
    <col min="5" max="5" width="10" style="16" bestFit="1" customWidth="1"/>
    <col min="6" max="6" width="6.42578125" style="16" customWidth="1"/>
    <col min="7" max="7" width="12.140625" style="16" bestFit="1" customWidth="1"/>
    <col min="8" max="16384" width="8.85546875" style="16"/>
  </cols>
  <sheetData>
    <row r="1" spans="1:21" x14ac:dyDescent="0.25">
      <c r="A1" s="56"/>
      <c r="B1" s="56"/>
      <c r="C1" s="56"/>
      <c r="D1" s="56"/>
      <c r="E1" s="56"/>
      <c r="F1" s="56"/>
      <c r="G1" s="56"/>
      <c r="H1" s="56"/>
      <c r="I1" s="56"/>
      <c r="J1" s="56"/>
      <c r="K1" s="56"/>
      <c r="L1" s="56"/>
      <c r="M1" s="56"/>
      <c r="N1" s="56"/>
      <c r="O1" s="56"/>
      <c r="P1" s="56"/>
      <c r="Q1" s="56"/>
      <c r="R1" s="56"/>
      <c r="S1" s="56"/>
    </row>
    <row r="2" spans="1:21" x14ac:dyDescent="0.25">
      <c r="A2" s="56"/>
      <c r="B2" s="56"/>
      <c r="C2" s="56"/>
      <c r="D2" s="56"/>
      <c r="E2" s="56"/>
      <c r="F2" s="56"/>
      <c r="G2" s="56"/>
      <c r="H2" s="56"/>
      <c r="I2" s="56"/>
      <c r="J2" s="56"/>
      <c r="K2" s="56"/>
      <c r="L2" s="56"/>
      <c r="M2" s="56"/>
      <c r="N2" s="56"/>
      <c r="O2" s="56"/>
      <c r="P2" s="56"/>
      <c r="Q2" s="56"/>
      <c r="R2" s="56"/>
      <c r="S2" s="56"/>
    </row>
    <row r="3" spans="1:21" x14ac:dyDescent="0.25">
      <c r="A3" s="56"/>
      <c r="B3" s="56"/>
      <c r="C3" s="56"/>
      <c r="D3" s="56"/>
      <c r="E3" s="56"/>
      <c r="F3" s="56"/>
      <c r="G3" s="56"/>
      <c r="H3" s="56"/>
      <c r="I3" s="56"/>
      <c r="J3" s="56"/>
      <c r="K3" s="56"/>
      <c r="L3" s="56"/>
      <c r="M3" s="56"/>
      <c r="N3" s="56"/>
      <c r="O3" s="56"/>
      <c r="P3" s="56"/>
      <c r="Q3" s="56"/>
      <c r="R3" s="56"/>
      <c r="S3" s="56"/>
    </row>
    <row r="4" spans="1:21" x14ac:dyDescent="0.25">
      <c r="A4" s="56"/>
      <c r="B4" s="56"/>
      <c r="C4" s="56"/>
      <c r="D4" s="56"/>
      <c r="E4" s="56"/>
      <c r="F4" s="56"/>
      <c r="G4" s="56"/>
      <c r="H4" s="56"/>
      <c r="I4" s="56"/>
      <c r="J4" s="56"/>
      <c r="K4" s="56"/>
      <c r="L4" s="56"/>
      <c r="M4" s="56"/>
      <c r="N4" s="56"/>
      <c r="O4" s="56"/>
      <c r="P4" s="56"/>
      <c r="Q4" s="56"/>
      <c r="R4" s="56"/>
      <c r="S4" s="56"/>
    </row>
    <row r="5" spans="1:21" x14ac:dyDescent="0.25">
      <c r="A5" s="56"/>
      <c r="B5" s="56"/>
      <c r="C5" s="56"/>
      <c r="D5" s="56"/>
      <c r="E5" s="56"/>
      <c r="F5" s="56"/>
      <c r="G5" s="56"/>
      <c r="H5" s="56"/>
      <c r="I5" s="56"/>
      <c r="J5" s="56"/>
      <c r="K5" s="56"/>
      <c r="L5" s="56"/>
      <c r="M5" s="56"/>
      <c r="N5" s="56"/>
      <c r="O5" s="56"/>
      <c r="P5" s="56"/>
      <c r="Q5" s="56"/>
      <c r="R5" s="56"/>
      <c r="S5" s="56"/>
    </row>
    <row r="6" spans="1:21" x14ac:dyDescent="0.25">
      <c r="A6" s="56"/>
      <c r="B6" s="56"/>
      <c r="C6" s="56"/>
      <c r="D6" s="56"/>
      <c r="E6" s="56"/>
      <c r="F6" s="56"/>
      <c r="G6" s="56"/>
      <c r="H6" s="56"/>
      <c r="I6" s="56"/>
      <c r="J6" s="56"/>
      <c r="K6" s="56"/>
      <c r="L6" s="56"/>
      <c r="M6" s="56"/>
      <c r="N6" s="56"/>
      <c r="O6" s="56"/>
      <c r="P6" s="56"/>
      <c r="Q6" s="56"/>
      <c r="R6" s="56"/>
      <c r="S6" s="56"/>
    </row>
    <row r="7" spans="1:21" ht="34.9" customHeight="1" x14ac:dyDescent="0.25">
      <c r="A7" s="57"/>
      <c r="B7" s="57"/>
      <c r="C7" s="57"/>
      <c r="D7" s="57"/>
      <c r="E7" s="57"/>
      <c r="F7" s="57"/>
      <c r="G7" s="57"/>
      <c r="H7" s="57"/>
      <c r="I7" s="57"/>
      <c r="J7" s="57"/>
      <c r="K7" s="57"/>
      <c r="L7" s="57"/>
      <c r="M7" s="57"/>
      <c r="N7" s="57"/>
      <c r="O7" s="57"/>
      <c r="P7" s="57"/>
      <c r="Q7" s="57"/>
      <c r="R7" s="57"/>
      <c r="S7" s="57"/>
      <c r="T7" s="51"/>
      <c r="U7" s="28"/>
    </row>
    <row r="8" spans="1:21" x14ac:dyDescent="0.25">
      <c r="A8" s="58" t="s">
        <v>1798</v>
      </c>
      <c r="B8" s="58" t="s">
        <v>1796</v>
      </c>
      <c r="C8" s="58" t="s">
        <v>1797</v>
      </c>
      <c r="D8" s="58" t="s">
        <v>1801</v>
      </c>
      <c r="E8" s="59" t="s">
        <v>1820</v>
      </c>
      <c r="F8" s="59"/>
      <c r="G8" s="60"/>
      <c r="H8" s="60"/>
      <c r="I8" s="60"/>
      <c r="J8" s="60"/>
      <c r="K8" s="60"/>
      <c r="L8" s="60"/>
      <c r="M8" s="60"/>
      <c r="N8" s="60"/>
      <c r="O8" s="60"/>
      <c r="P8" s="60"/>
      <c r="Q8" s="60"/>
      <c r="R8" s="60"/>
      <c r="S8" s="60"/>
      <c r="T8" s="52"/>
      <c r="U8" s="52"/>
    </row>
    <row r="9" spans="1:21" x14ac:dyDescent="0.25">
      <c r="A9" s="61" t="str">
        <f>'Dashboard Requirement hints'!L18</f>
        <v>Dan</v>
      </c>
      <c r="B9" s="62">
        <f>'Dashboard Requirement hints'!M18</f>
        <v>71</v>
      </c>
      <c r="C9" s="62">
        <f>'Dashboard Requirement hints'!N18</f>
        <v>65</v>
      </c>
      <c r="D9" s="63">
        <f>'Dashboard Requirement hints'!O18</f>
        <v>53.95774647887324</v>
      </c>
      <c r="E9" s="64">
        <f>'Dashboard Requirement hints'!P18</f>
        <v>0.87323943661971826</v>
      </c>
      <c r="F9" s="65">
        <f>E9</f>
        <v>0.87323943661971826</v>
      </c>
      <c r="G9" s="60"/>
      <c r="H9" s="60"/>
      <c r="I9" s="60"/>
      <c r="J9" s="60"/>
      <c r="K9" s="60"/>
      <c r="L9" s="60"/>
      <c r="M9" s="60"/>
      <c r="N9" s="60"/>
      <c r="O9" s="60"/>
      <c r="P9" s="60"/>
      <c r="Q9" s="60"/>
      <c r="R9" s="60"/>
      <c r="S9" s="60"/>
      <c r="T9" s="52"/>
      <c r="U9" s="52"/>
    </row>
    <row r="10" spans="1:21" x14ac:dyDescent="0.25">
      <c r="A10" s="61" t="str">
        <f>'Dashboard Requirement hints'!L19</f>
        <v>Diane</v>
      </c>
      <c r="B10" s="62">
        <f>'Dashboard Requirement hints'!M19</f>
        <v>62</v>
      </c>
      <c r="C10" s="62">
        <f>'Dashboard Requirement hints'!N19</f>
        <v>56</v>
      </c>
      <c r="D10" s="63">
        <f>'Dashboard Requirement hints'!O19</f>
        <v>58.79032258064516</v>
      </c>
      <c r="E10" s="64">
        <f>'Dashboard Requirement hints'!P19</f>
        <v>0.83870967741935487</v>
      </c>
      <c r="F10" s="65">
        <f t="shared" ref="F10:F16" si="0">E10</f>
        <v>0.83870967741935487</v>
      </c>
      <c r="G10" s="60"/>
      <c r="H10" s="60"/>
      <c r="I10" s="60"/>
      <c r="J10" s="60"/>
      <c r="K10" s="60"/>
      <c r="L10" s="60"/>
      <c r="M10" s="60"/>
      <c r="N10" s="60"/>
      <c r="O10" s="60"/>
      <c r="P10" s="60"/>
      <c r="Q10" s="60"/>
      <c r="R10" s="60"/>
      <c r="S10" s="60"/>
      <c r="T10" s="52"/>
      <c r="U10" s="52"/>
    </row>
    <row r="11" spans="1:21" x14ac:dyDescent="0.25">
      <c r="A11" s="61" t="str">
        <f>'Dashboard Requirement hints'!L20</f>
        <v>Stewart</v>
      </c>
      <c r="B11" s="62">
        <f>'Dashboard Requirement hints'!M20</f>
        <v>57</v>
      </c>
      <c r="C11" s="62">
        <f>'Dashboard Requirement hints'!N20</f>
        <v>47</v>
      </c>
      <c r="D11" s="63">
        <f>'Dashboard Requirement hints'!O20</f>
        <v>56.526315789473685</v>
      </c>
      <c r="E11" s="64">
        <f>'Dashboard Requirement hints'!P20</f>
        <v>0.7192982456140351</v>
      </c>
      <c r="F11" s="65">
        <f t="shared" si="0"/>
        <v>0.7192982456140351</v>
      </c>
      <c r="G11" s="60"/>
      <c r="H11" s="60"/>
      <c r="I11" s="60"/>
      <c r="J11" s="60"/>
      <c r="K11" s="60"/>
      <c r="L11" s="60"/>
      <c r="M11" s="60"/>
      <c r="N11" s="60"/>
      <c r="O11" s="60"/>
      <c r="P11" s="60"/>
      <c r="Q11" s="60"/>
      <c r="R11" s="60"/>
      <c r="S11" s="60"/>
      <c r="T11" s="52"/>
      <c r="U11" s="52"/>
    </row>
    <row r="12" spans="1:21" x14ac:dyDescent="0.25">
      <c r="A12" s="61" t="str">
        <f>'Dashboard Requirement hints'!L21</f>
        <v>Becky</v>
      </c>
      <c r="B12" s="62">
        <f>'Dashboard Requirement hints'!M21</f>
        <v>55</v>
      </c>
      <c r="C12" s="62">
        <f>'Dashboard Requirement hints'!N21</f>
        <v>46</v>
      </c>
      <c r="D12" s="63">
        <f>'Dashboard Requirement hints'!O21</f>
        <v>49.2</v>
      </c>
      <c r="E12" s="64">
        <f>'Dashboard Requirement hints'!P21</f>
        <v>0.76363636363636367</v>
      </c>
      <c r="F12" s="65">
        <f t="shared" si="0"/>
        <v>0.76363636363636367</v>
      </c>
      <c r="G12" s="60"/>
      <c r="H12" s="60"/>
      <c r="I12" s="60"/>
      <c r="J12" s="60"/>
      <c r="K12" s="60"/>
      <c r="L12" s="60"/>
      <c r="M12" s="60"/>
      <c r="N12" s="60"/>
      <c r="O12" s="60"/>
      <c r="P12" s="60"/>
      <c r="Q12" s="60"/>
      <c r="R12" s="60"/>
      <c r="S12" s="60"/>
      <c r="T12" s="52"/>
      <c r="U12" s="52"/>
    </row>
    <row r="13" spans="1:21" x14ac:dyDescent="0.25">
      <c r="A13" s="61" t="str">
        <f>'Dashboard Requirement hints'!L22</f>
        <v>Jim</v>
      </c>
      <c r="B13" s="62">
        <f>'Dashboard Requirement hints'!M22</f>
        <v>56</v>
      </c>
      <c r="C13" s="62">
        <f>'Dashboard Requirement hints'!N22</f>
        <v>41</v>
      </c>
      <c r="D13" s="63">
        <f>'Dashboard Requirement hints'!O22</f>
        <v>46.5</v>
      </c>
      <c r="E13" s="64">
        <f>'Dashboard Requirement hints'!P22</f>
        <v>0.7142857142857143</v>
      </c>
      <c r="F13" s="65">
        <f t="shared" si="0"/>
        <v>0.7142857142857143</v>
      </c>
      <c r="G13" s="60"/>
      <c r="H13" s="60"/>
      <c r="I13" s="60"/>
      <c r="J13" s="60"/>
      <c r="K13" s="60"/>
      <c r="L13" s="60"/>
      <c r="M13" s="60"/>
      <c r="N13" s="60"/>
      <c r="O13" s="60"/>
      <c r="P13" s="60"/>
      <c r="Q13" s="60"/>
      <c r="R13" s="60"/>
      <c r="S13" s="60"/>
      <c r="T13" s="52"/>
      <c r="U13" s="52"/>
    </row>
    <row r="14" spans="1:21" x14ac:dyDescent="0.25">
      <c r="A14" s="61" t="str">
        <f>'Dashboard Requirement hints'!L23</f>
        <v>Greg</v>
      </c>
      <c r="B14" s="62">
        <f>'Dashboard Requirement hints'!M23</f>
        <v>47</v>
      </c>
      <c r="C14" s="62">
        <f>'Dashboard Requirement hints'!N23</f>
        <v>38</v>
      </c>
      <c r="D14" s="63">
        <f>'Dashboard Requirement hints'!O23</f>
        <v>57.063829787234042</v>
      </c>
      <c r="E14" s="64">
        <f>'Dashboard Requirement hints'!P23</f>
        <v>0.72340425531914898</v>
      </c>
      <c r="F14" s="65">
        <f t="shared" si="0"/>
        <v>0.72340425531914898</v>
      </c>
      <c r="G14" s="60"/>
      <c r="H14" s="60"/>
      <c r="I14" s="60"/>
      <c r="J14" s="60"/>
      <c r="K14" s="60"/>
      <c r="L14" s="60"/>
      <c r="M14" s="60"/>
      <c r="N14" s="60"/>
      <c r="O14" s="60"/>
      <c r="P14" s="60"/>
      <c r="Q14" s="60"/>
      <c r="R14" s="60"/>
      <c r="S14" s="60"/>
      <c r="T14" s="52"/>
      <c r="U14" s="52"/>
    </row>
    <row r="15" spans="1:21" x14ac:dyDescent="0.25">
      <c r="A15" s="61" t="str">
        <f>'Dashboard Requirement hints'!L24</f>
        <v>Martha</v>
      </c>
      <c r="B15" s="62">
        <f>'Dashboard Requirement hints'!M24</f>
        <v>44</v>
      </c>
      <c r="C15" s="62">
        <f>'Dashboard Requirement hints'!N24</f>
        <v>37</v>
      </c>
      <c r="D15" s="63">
        <f>'Dashboard Requirement hints'!O24</f>
        <v>61.340909090909093</v>
      </c>
      <c r="E15" s="64">
        <f>'Dashboard Requirement hints'!P24</f>
        <v>0.79545454545454541</v>
      </c>
      <c r="F15" s="65">
        <f t="shared" si="0"/>
        <v>0.79545454545454541</v>
      </c>
      <c r="G15" s="60"/>
      <c r="H15" s="60"/>
      <c r="I15" s="60"/>
      <c r="J15" s="60"/>
      <c r="K15" s="60"/>
      <c r="L15" s="60"/>
      <c r="M15" s="60"/>
      <c r="N15" s="60"/>
      <c r="O15" s="60"/>
      <c r="P15" s="60"/>
      <c r="Q15" s="60"/>
      <c r="R15" s="60"/>
      <c r="S15" s="60"/>
      <c r="T15" s="52"/>
      <c r="U15" s="52"/>
    </row>
    <row r="16" spans="1:21" x14ac:dyDescent="0.25">
      <c r="A16" s="61" t="str">
        <f>'Dashboard Requirement hints'!L25</f>
        <v>Joe</v>
      </c>
      <c r="B16" s="62">
        <f>'Dashboard Requirement hints'!M25</f>
        <v>42</v>
      </c>
      <c r="C16" s="62">
        <f>'Dashboard Requirement hints'!N25</f>
        <v>35</v>
      </c>
      <c r="D16" s="63">
        <f>'Dashboard Requirement hints'!O25</f>
        <v>59.61904761904762</v>
      </c>
      <c r="E16" s="64">
        <f>'Dashboard Requirement hints'!P25</f>
        <v>0.66666666666666663</v>
      </c>
      <c r="F16" s="65">
        <f t="shared" si="0"/>
        <v>0.66666666666666663</v>
      </c>
      <c r="G16" s="60"/>
      <c r="H16" s="60"/>
      <c r="I16" s="60"/>
      <c r="J16" s="60"/>
      <c r="K16" s="60"/>
      <c r="L16" s="60"/>
      <c r="M16" s="60"/>
      <c r="N16" s="60"/>
      <c r="O16" s="60"/>
      <c r="P16" s="60"/>
      <c r="Q16" s="60"/>
      <c r="R16" s="60"/>
      <c r="S16" s="60"/>
      <c r="T16" s="52"/>
      <c r="U16" s="52"/>
    </row>
    <row r="17" spans="1:21" x14ac:dyDescent="0.25">
      <c r="A17" s="56"/>
      <c r="B17" s="56"/>
      <c r="C17" s="56"/>
      <c r="D17" s="56"/>
      <c r="E17" s="56"/>
      <c r="F17" s="56"/>
      <c r="G17" s="60"/>
      <c r="H17" s="60"/>
      <c r="I17" s="60"/>
      <c r="J17" s="60"/>
      <c r="K17" s="60"/>
      <c r="L17" s="60"/>
      <c r="M17" s="60"/>
      <c r="N17" s="60"/>
      <c r="O17" s="60"/>
      <c r="P17" s="60"/>
      <c r="Q17" s="60"/>
      <c r="R17" s="60"/>
      <c r="S17" s="60"/>
      <c r="T17" s="52"/>
      <c r="U17" s="52"/>
    </row>
    <row r="18" spans="1:21" x14ac:dyDescent="0.25">
      <c r="A18" s="56"/>
      <c r="B18" s="56"/>
      <c r="C18" s="56"/>
      <c r="D18" s="56"/>
      <c r="E18" s="56"/>
      <c r="F18" s="56"/>
      <c r="G18" s="60"/>
      <c r="H18" s="60"/>
      <c r="I18" s="60"/>
      <c r="J18" s="60"/>
      <c r="K18" s="60"/>
      <c r="L18" s="60"/>
      <c r="M18" s="60"/>
      <c r="N18" s="60"/>
      <c r="O18" s="60"/>
      <c r="P18" s="60"/>
      <c r="Q18" s="60"/>
      <c r="R18" s="60"/>
      <c r="S18" s="60"/>
      <c r="T18" s="52"/>
      <c r="U18" s="52"/>
    </row>
    <row r="19" spans="1:21" x14ac:dyDescent="0.25">
      <c r="A19" s="56"/>
      <c r="B19" s="56"/>
      <c r="C19" s="56"/>
      <c r="D19" s="56"/>
      <c r="E19" s="56"/>
      <c r="F19" s="56"/>
      <c r="G19" s="60"/>
      <c r="H19" s="60"/>
      <c r="I19" s="60"/>
      <c r="J19" s="60"/>
      <c r="K19" s="60"/>
      <c r="L19" s="60"/>
      <c r="M19" s="60"/>
      <c r="N19" s="60"/>
      <c r="O19" s="60"/>
      <c r="P19" s="60"/>
      <c r="Q19" s="60"/>
      <c r="R19" s="60"/>
      <c r="S19" s="60"/>
      <c r="T19" s="52"/>
      <c r="U19" s="52"/>
    </row>
    <row r="20" spans="1:21" x14ac:dyDescent="0.25">
      <c r="A20" s="56"/>
      <c r="B20" s="56"/>
      <c r="C20" s="56"/>
      <c r="D20" s="56"/>
      <c r="E20" s="56"/>
      <c r="F20" s="56"/>
      <c r="G20" s="60"/>
      <c r="H20" s="60"/>
      <c r="I20" s="60"/>
      <c r="J20" s="60"/>
      <c r="K20" s="60"/>
      <c r="L20" s="60"/>
      <c r="M20" s="60"/>
      <c r="N20" s="60"/>
      <c r="O20" s="60"/>
      <c r="P20" s="60"/>
      <c r="Q20" s="60"/>
      <c r="R20" s="60"/>
      <c r="S20" s="60"/>
      <c r="T20" s="52"/>
      <c r="U20" s="52"/>
    </row>
    <row r="21" spans="1:21" x14ac:dyDescent="0.25">
      <c r="A21" s="56"/>
      <c r="B21" s="56"/>
      <c r="C21" s="56"/>
      <c r="D21" s="56"/>
      <c r="E21" s="56"/>
      <c r="F21" s="56"/>
      <c r="G21" s="60"/>
      <c r="H21" s="60"/>
      <c r="I21" s="60"/>
      <c r="J21" s="60"/>
      <c r="K21" s="60"/>
      <c r="L21" s="60"/>
      <c r="M21" s="60"/>
      <c r="N21" s="60"/>
      <c r="O21" s="60"/>
      <c r="P21" s="60"/>
      <c r="Q21" s="60"/>
      <c r="R21" s="60"/>
      <c r="S21" s="60"/>
      <c r="T21" s="52"/>
      <c r="U21" s="52"/>
    </row>
    <row r="22" spans="1:21" x14ac:dyDescent="0.25">
      <c r="A22" s="56"/>
      <c r="B22" s="56"/>
      <c r="C22" s="56"/>
      <c r="D22" s="56"/>
      <c r="E22" s="56"/>
      <c r="F22" s="56"/>
      <c r="G22" s="60"/>
      <c r="H22" s="60"/>
      <c r="I22" s="60"/>
      <c r="J22" s="60"/>
      <c r="K22" s="60"/>
      <c r="L22" s="60"/>
      <c r="M22" s="60"/>
      <c r="N22" s="60"/>
      <c r="O22" s="60"/>
      <c r="P22" s="60"/>
      <c r="Q22" s="60"/>
      <c r="R22" s="60"/>
      <c r="S22" s="60"/>
      <c r="T22" s="52"/>
      <c r="U22" s="52"/>
    </row>
    <row r="23" spans="1:21" x14ac:dyDescent="0.25">
      <c r="A23" s="56"/>
      <c r="B23" s="56"/>
      <c r="C23" s="56"/>
      <c r="D23" s="56"/>
      <c r="E23" s="56"/>
      <c r="F23" s="56"/>
      <c r="G23" s="60"/>
      <c r="H23" s="60"/>
      <c r="I23" s="60"/>
      <c r="J23" s="60"/>
      <c r="K23" s="60"/>
      <c r="L23" s="60"/>
      <c r="M23" s="60"/>
      <c r="N23" s="60"/>
      <c r="O23" s="60"/>
      <c r="P23" s="60"/>
      <c r="Q23" s="60"/>
      <c r="R23" s="60"/>
      <c r="S23" s="60"/>
      <c r="T23" s="52"/>
      <c r="U23" s="52"/>
    </row>
    <row r="24" spans="1:21" x14ac:dyDescent="0.25">
      <c r="A24" s="56"/>
      <c r="B24" s="56"/>
      <c r="C24" s="56"/>
      <c r="D24" s="56"/>
      <c r="E24" s="56"/>
      <c r="F24" s="56"/>
      <c r="G24" s="60"/>
      <c r="H24" s="60"/>
      <c r="I24" s="60"/>
      <c r="J24" s="60"/>
      <c r="K24" s="60"/>
      <c r="L24" s="60"/>
      <c r="M24" s="60"/>
      <c r="N24" s="60"/>
      <c r="O24" s="60"/>
      <c r="P24" s="60"/>
      <c r="Q24" s="60"/>
      <c r="R24" s="60"/>
      <c r="S24" s="60"/>
      <c r="T24" s="52"/>
      <c r="U24" s="52"/>
    </row>
    <row r="25" spans="1:21" x14ac:dyDescent="0.25">
      <c r="A25" s="56"/>
      <c r="B25" s="56"/>
      <c r="C25" s="56"/>
      <c r="D25" s="56"/>
      <c r="E25" s="56"/>
      <c r="F25" s="56"/>
      <c r="G25" s="60"/>
      <c r="H25" s="60"/>
      <c r="I25" s="60"/>
      <c r="J25" s="60"/>
      <c r="K25" s="60"/>
      <c r="L25" s="60"/>
      <c r="M25" s="60"/>
      <c r="N25" s="60"/>
      <c r="O25" s="60"/>
      <c r="P25" s="60"/>
      <c r="Q25" s="60"/>
      <c r="R25" s="60"/>
      <c r="S25" s="60"/>
      <c r="T25" s="52"/>
      <c r="U25" s="52"/>
    </row>
    <row r="26" spans="1:21" x14ac:dyDescent="0.25">
      <c r="A26" s="56"/>
      <c r="B26" s="56"/>
      <c r="C26" s="56"/>
      <c r="D26" s="56"/>
      <c r="E26" s="56"/>
      <c r="F26" s="56"/>
      <c r="G26" s="60"/>
      <c r="H26" s="60"/>
      <c r="I26" s="60"/>
      <c r="J26" s="60"/>
      <c r="K26" s="60"/>
      <c r="L26" s="60"/>
      <c r="M26" s="60"/>
      <c r="N26" s="60"/>
      <c r="O26" s="60"/>
      <c r="P26" s="60"/>
      <c r="Q26" s="60"/>
      <c r="R26" s="60"/>
      <c r="S26" s="60"/>
      <c r="T26" s="52"/>
      <c r="U26" s="52"/>
    </row>
    <row r="27" spans="1:21" x14ac:dyDescent="0.25">
      <c r="A27" s="56"/>
      <c r="B27" s="56"/>
      <c r="C27" s="56"/>
      <c r="D27" s="56"/>
      <c r="E27" s="56"/>
      <c r="F27" s="56"/>
      <c r="G27" s="56"/>
      <c r="H27" s="56"/>
      <c r="I27" s="56"/>
      <c r="J27" s="56"/>
      <c r="K27" s="56"/>
      <c r="L27" s="56"/>
      <c r="M27" s="56"/>
      <c r="N27" s="56"/>
      <c r="O27" s="56"/>
      <c r="P27" s="56"/>
      <c r="Q27" s="56"/>
      <c r="R27" s="56"/>
      <c r="S27" s="56"/>
    </row>
    <row r="28" spans="1:21" x14ac:dyDescent="0.25">
      <c r="A28" s="56"/>
      <c r="B28" s="56"/>
      <c r="C28" s="56"/>
      <c r="D28" s="56"/>
      <c r="E28" s="56"/>
      <c r="F28" s="56"/>
      <c r="G28" s="56"/>
      <c r="H28" s="56"/>
      <c r="I28" s="56"/>
      <c r="J28" s="56"/>
      <c r="K28" s="56"/>
      <c r="L28" s="56"/>
      <c r="M28" s="56"/>
      <c r="N28" s="56"/>
      <c r="O28" s="56"/>
      <c r="P28" s="56"/>
      <c r="Q28" s="56"/>
      <c r="R28" s="56"/>
      <c r="S28" s="56"/>
    </row>
    <row r="29" spans="1:21" x14ac:dyDescent="0.25">
      <c r="A29" s="56"/>
      <c r="B29" s="56"/>
      <c r="C29" s="56"/>
      <c r="D29" s="56"/>
      <c r="E29" s="56"/>
      <c r="F29" s="56"/>
      <c r="G29" s="56"/>
      <c r="H29" s="56"/>
      <c r="I29" s="56"/>
      <c r="J29" s="56"/>
      <c r="K29" s="56"/>
      <c r="L29" s="56"/>
      <c r="M29" s="56"/>
      <c r="N29" s="56"/>
      <c r="O29" s="56"/>
      <c r="P29" s="56"/>
      <c r="Q29" s="56"/>
      <c r="R29" s="56"/>
      <c r="S29" s="56"/>
    </row>
    <row r="30" spans="1:21" x14ac:dyDescent="0.25">
      <c r="A30" s="56"/>
      <c r="B30" s="56"/>
      <c r="C30" s="56"/>
      <c r="D30" s="56"/>
      <c r="E30" s="56"/>
      <c r="F30" s="56"/>
      <c r="G30" s="56"/>
      <c r="H30" s="56"/>
      <c r="I30" s="56"/>
      <c r="J30" s="56"/>
      <c r="K30" s="56"/>
      <c r="L30" s="56"/>
      <c r="M30" s="56"/>
      <c r="N30" s="56"/>
      <c r="O30" s="56"/>
      <c r="P30" s="56"/>
      <c r="Q30" s="56"/>
      <c r="R30" s="56"/>
      <c r="S30" s="56"/>
    </row>
    <row r="31" spans="1:21" x14ac:dyDescent="0.25">
      <c r="A31" s="56"/>
      <c r="B31" s="56"/>
      <c r="C31" s="56"/>
      <c r="D31" s="56"/>
      <c r="E31" s="56"/>
      <c r="F31" s="56"/>
      <c r="G31" s="56"/>
      <c r="H31" s="56"/>
      <c r="I31" s="56"/>
      <c r="J31" s="56"/>
      <c r="K31" s="56"/>
      <c r="L31" s="56"/>
      <c r="M31" s="56"/>
      <c r="N31" s="56"/>
      <c r="O31" s="56"/>
      <c r="P31" s="56"/>
      <c r="Q31" s="56"/>
      <c r="R31" s="56"/>
      <c r="S31" s="56"/>
    </row>
    <row r="32" spans="1:21" x14ac:dyDescent="0.25">
      <c r="A32" s="56"/>
      <c r="B32" s="56"/>
      <c r="C32" s="56"/>
      <c r="D32" s="56"/>
      <c r="E32" s="56"/>
      <c r="F32" s="56"/>
      <c r="G32" s="56"/>
      <c r="H32" s="56"/>
      <c r="I32" s="56"/>
      <c r="J32" s="56"/>
      <c r="K32" s="56"/>
      <c r="L32" s="56"/>
      <c r="M32" s="56"/>
      <c r="N32" s="56"/>
      <c r="O32" s="56"/>
      <c r="P32" s="56"/>
      <c r="Q32" s="56"/>
      <c r="R32" s="56"/>
      <c r="S32" s="56"/>
    </row>
    <row r="33" spans="1:19" x14ac:dyDescent="0.25">
      <c r="A33" s="56"/>
      <c r="B33" s="56"/>
      <c r="C33" s="56"/>
      <c r="D33" s="56"/>
      <c r="E33" s="56"/>
      <c r="F33" s="56"/>
      <c r="G33" s="56"/>
      <c r="H33" s="56"/>
      <c r="I33" s="56"/>
      <c r="J33" s="56"/>
      <c r="K33" s="56"/>
      <c r="L33" s="56"/>
      <c r="M33" s="56"/>
      <c r="N33" s="56"/>
      <c r="O33" s="56"/>
      <c r="P33" s="56"/>
      <c r="Q33" s="56"/>
      <c r="R33" s="56"/>
      <c r="S33" s="56"/>
    </row>
    <row r="35" spans="1:19" x14ac:dyDescent="0.25">
      <c r="C35" s="16" t="s">
        <v>1826</v>
      </c>
    </row>
    <row r="36" spans="1:19" x14ac:dyDescent="0.25">
      <c r="C36" s="55" t="s">
        <v>1827</v>
      </c>
      <c r="D36" s="55"/>
      <c r="E36" s="55"/>
      <c r="F36" s="55"/>
      <c r="G36" s="55"/>
      <c r="H36" s="55"/>
    </row>
    <row r="37" spans="1:19" x14ac:dyDescent="0.25">
      <c r="D37" s="54"/>
      <c r="E37" s="54"/>
      <c r="F37" s="54"/>
      <c r="G37" s="54"/>
      <c r="H37" s="54"/>
      <c r="I37" s="54"/>
      <c r="J37" s="54"/>
      <c r="K37" s="54"/>
    </row>
  </sheetData>
  <mergeCells count="2">
    <mergeCell ref="D37:K37"/>
    <mergeCell ref="C36:H36"/>
  </mergeCells>
  <conditionalFormatting sqref="F9:F16">
    <cfRule type="iconSet" priority="1">
      <iconSet showValue="0">
        <cfvo type="percent" val="0"/>
        <cfvo type="num" val="0.7"/>
        <cfvo type="num" val="0.8"/>
      </iconSe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5" r:id="rId4" name="Scroll Bar 5">
              <controlPr defaultSize="0" autoPict="0">
                <anchor>
                  <from>
                    <xdr:col>0</xdr:col>
                    <xdr:colOff>38100</xdr:colOff>
                    <xdr:row>0</xdr:row>
                    <xdr:rowOff>142875</xdr:rowOff>
                  </from>
                  <to>
                    <xdr:col>1</xdr:col>
                    <xdr:colOff>476250</xdr:colOff>
                    <xdr:row>1</xdr:row>
                    <xdr:rowOff>104775</xdr:rowOff>
                  </to>
                </anchor>
              </controlPr>
            </control>
          </mc:Choice>
        </mc:AlternateContent>
        <mc:AlternateContent xmlns:mc="http://schemas.openxmlformats.org/markup-compatibility/2006">
          <mc:Choice Requires="x14">
            <control shapeId="5126" r:id="rId5" name="Option Button 6">
              <controlPr defaultSize="0" autoFill="0" autoLine="0" autoPict="0">
                <anchor moveWithCells="1">
                  <from>
                    <xdr:col>1</xdr:col>
                    <xdr:colOff>9525</xdr:colOff>
                    <xdr:row>6</xdr:row>
                    <xdr:rowOff>142875</xdr:rowOff>
                  </from>
                  <to>
                    <xdr:col>1</xdr:col>
                    <xdr:colOff>647700</xdr:colOff>
                    <xdr:row>7</xdr:row>
                    <xdr:rowOff>57150</xdr:rowOff>
                  </to>
                </anchor>
              </controlPr>
            </control>
          </mc:Choice>
        </mc:AlternateContent>
        <mc:AlternateContent xmlns:mc="http://schemas.openxmlformats.org/markup-compatibility/2006">
          <mc:Choice Requires="x14">
            <control shapeId="5127" r:id="rId6" name="Option Button 7">
              <controlPr defaultSize="0" autoFill="0" autoLine="0" autoPict="0">
                <anchor moveWithCells="1">
                  <from>
                    <xdr:col>2</xdr:col>
                    <xdr:colOff>390525</xdr:colOff>
                    <xdr:row>6</xdr:row>
                    <xdr:rowOff>152400</xdr:rowOff>
                  </from>
                  <to>
                    <xdr:col>2</xdr:col>
                    <xdr:colOff>742950</xdr:colOff>
                    <xdr:row>7</xdr:row>
                    <xdr:rowOff>57150</xdr:rowOff>
                  </to>
                </anchor>
              </controlPr>
            </control>
          </mc:Choice>
        </mc:AlternateContent>
        <mc:AlternateContent xmlns:mc="http://schemas.openxmlformats.org/markup-compatibility/2006">
          <mc:Choice Requires="x14">
            <control shapeId="5128" r:id="rId7" name="Option Button 8">
              <controlPr defaultSize="0" autoFill="0" autoLine="0" autoPict="0">
                <anchor moveWithCells="1">
                  <from>
                    <xdr:col>3</xdr:col>
                    <xdr:colOff>428625</xdr:colOff>
                    <xdr:row>6</xdr:row>
                    <xdr:rowOff>152400</xdr:rowOff>
                  </from>
                  <to>
                    <xdr:col>3</xdr:col>
                    <xdr:colOff>1209675</xdr:colOff>
                    <xdr:row>7</xdr:row>
                    <xdr:rowOff>57150</xdr:rowOff>
                  </to>
                </anchor>
              </controlPr>
            </control>
          </mc:Choice>
        </mc:AlternateContent>
        <mc:AlternateContent xmlns:mc="http://schemas.openxmlformats.org/markup-compatibility/2006">
          <mc:Choice Requires="x14">
            <control shapeId="5129" r:id="rId8" name="Option Button 9">
              <controlPr defaultSize="0" autoFill="0" autoLine="0" autoPict="0">
                <anchor moveWithCells="1">
                  <from>
                    <xdr:col>4</xdr:col>
                    <xdr:colOff>257175</xdr:colOff>
                    <xdr:row>6</xdr:row>
                    <xdr:rowOff>161925</xdr:rowOff>
                  </from>
                  <to>
                    <xdr:col>5</xdr:col>
                    <xdr:colOff>257175</xdr:colOff>
                    <xdr:row>7</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Call Center Data</vt:lpstr>
      <vt:lpstr>Dashboard Requirement hints</vt:lpstr>
      <vt:lpstr>Dash 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User</cp:lastModifiedBy>
  <cp:lastPrinted>2024-09-05T10:17:00Z</cp:lastPrinted>
  <dcterms:created xsi:type="dcterms:W3CDTF">2015-03-31T11:23:42Z</dcterms:created>
  <dcterms:modified xsi:type="dcterms:W3CDTF">2024-09-05T14:17:25Z</dcterms:modified>
</cp:coreProperties>
</file>