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shsonkiya\Downloads\"/>
    </mc:Choice>
  </mc:AlternateContent>
  <xr:revisionPtr revIDLastSave="0" documentId="13_ncr:1_{B6DEFC90-9D31-4F7A-8EF2-AD8E72ABF140}" xr6:coauthVersionLast="47" xr6:coauthVersionMax="47" xr10:uidLastSave="{00000000-0000-0000-0000-000000000000}"/>
  <bookViews>
    <workbookView xWindow="-90" yWindow="-90" windowWidth="19380" windowHeight="11460" tabRatio="825" firstSheet="2" activeTab="2" xr2:uid="{F2E50D88-272B-4EAB-AF02-E9CA15BA67F7}"/>
  </bookViews>
  <sheets>
    <sheet name="Instructions" sheetId="20" r:id="rId1"/>
    <sheet name="Whiteboard Sheet" sheetId="53" r:id="rId2"/>
    <sheet name="Deal Inputs" sheetId="1" r:id="rId3"/>
    <sheet name="C-Plan View" sheetId="30" r:id="rId4"/>
    <sheet name="Discounting Impact" sheetId="56" r:id="rId5"/>
    <sheet name="Compute" sheetId="2" r:id="rId6"/>
    <sheet name="Storage" sheetId="21" r:id="rId7"/>
    <sheet name="Networking" sheetId="22" r:id="rId8"/>
    <sheet name="Databases" sheetId="27" r:id="rId9"/>
    <sheet name="PaaS &amp; Other" sheetId="24" r:id="rId10"/>
    <sheet name="Pivot For VM" sheetId="6" r:id="rId11"/>
    <sheet name="Pivot For Storage" sheetId="50" r:id="rId12"/>
    <sheet name="Pivot For Networking" sheetId="13" r:id="rId13"/>
    <sheet name="Pivot For Databases" sheetId="26" r:id="rId14"/>
    <sheet name="Pivot For PaaS &amp; Other" sheetId="23" r:id="rId15"/>
    <sheet name="Pivot for Region Mix" sheetId="33" r:id="rId16"/>
    <sheet name="Pivot for Baseline ACR" sheetId="28" r:id="rId17"/>
    <sheet name="Pivot for PAYG vs. RI" sheetId="54" r:id="rId18"/>
    <sheet name="Lookups (Final)" sheetId="43" state="hidden" r:id="rId19"/>
    <sheet name="Lists" sheetId="3" state="hidden" r:id="rId20"/>
    <sheet name="Representative SKUs" sheetId="55" state="hidden" r:id="rId21"/>
    <sheet name="FY23 FX Rates" sheetId="51" state="hidden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\" hidden="1">{#N/A,#N/A,FALSE,"Summary";#N/A,#N/A,FALSE,"Details";#N/A,#N/A,FALSE,"Month-Hd";#N/A,#N/A,FALSE,"YTD-Hd";#N/A,#N/A,FALSE,"Capital"}</definedName>
    <definedName name="_" hidden="1">#REF!</definedName>
    <definedName name="________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_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_a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_a3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_a4" hidden="1">{"whole",#N/A,FALSE,"Gen_Dist_Act_Bud";"whole",#N/A,FALSE,"Gen_Dist_T3months";"whole",#N/A,FALSE,"GD_PerP";"whole",#N/A,FALSE,"HR Dist'n"}</definedName>
    <definedName name="_________a4_1" hidden="1">{"whole",#N/A,FALSE,"Gen_Dist_Act_Bud";"whole",#N/A,FALSE,"Gen_Dist_T3months";"whole",#N/A,FALSE,"GD_PerP";"whole",#N/A,FALSE,"HR Dist'n"}</definedName>
    <definedName name="________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____a5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____a6" hidden="1">{"whole",#N/A,FALSE,"CS HC";"whole",#N/A,FALSE,"CS_ACTvsBud";"whole",#N/A,FALSE,"CSTrail3mo";"whole",#N/A,FALSE,"CS Cost Per Head ";"whole",#N/A,FALSE,"CS CPH YTD"}</definedName>
    <definedName name="_________a6_1" hidden="1">{"whole",#N/A,FALSE,"CS HC";"whole",#N/A,FALSE,"CS_ACTvsBud";"whole",#N/A,FALSE,"CSTrail3mo";"whole",#N/A,FALSE,"CS Cost Per Head ";"whole",#N/A,FALSE,"CS CPH YTD"}</definedName>
    <definedName name="________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____a7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___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_a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_aaa111299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_ab111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_b1" hidden="1">{"Chart 1",#N/A,FALSE,"Run Rate";"Chart 2",#N/A,FALSE,"Run Rate (2)"}</definedName>
    <definedName name="_________b1_1" hidden="1">{"Chart 1",#N/A,FALSE,"Run Rate";"Chart 2",#N/A,FALSE,"Run Rate (2)"}</definedName>
    <definedName name="_________di1" hidden="1">{"whole",#N/A,FALSE,"Gen_Dist_Act_Bud";"whole",#N/A,FALSE,"Gen_Dist_T3months";"whole",#N/A,FALSE,"GD_PerP";"whole",#N/A,FALSE,"HR Dist'n"}</definedName>
    <definedName name="_________di1_1" hidden="1">{"whole",#N/A,FALSE,"Gen_Dist_Act_Bud";"whole",#N/A,FALSE,"Gen_Dist_T3months";"whole",#N/A,FALSE,"GD_PerP";"whole",#N/A,FALSE,"HR Dist'n"}</definedName>
    <definedName name="________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__fff2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_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_w32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_w33" hidden="1">{"whole",#N/A,FALSE,"Gen_Dist_Act_Bud";"whole",#N/A,FALSE,"Gen_Dist_T3months";"whole",#N/A,FALSE,"GD_PerP";"whole",#N/A,FALSE,"HR Dist'n"}</definedName>
    <definedName name="_________w33_1" hidden="1">{"whole",#N/A,FALSE,"Gen_Dist_Act_Bud";"whole",#N/A,FALSE,"Gen_Dist_T3months";"whole",#N/A,FALSE,"GD_PerP";"whole",#N/A,FALSE,"HR Dist'n"}</definedName>
    <definedName name="________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__x3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a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a3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a4" hidden="1">{"whole",#N/A,FALSE,"Gen_Dist_Act_Bud";"whole",#N/A,FALSE,"Gen_Dist_T3months";"whole",#N/A,FALSE,"GD_PerP";"whole",#N/A,FALSE,"HR Dist'n"}</definedName>
    <definedName name="________a4_1" hidden="1">{"whole",#N/A,FALSE,"Gen_Dist_Act_Bud";"whole",#N/A,FALSE,"Gen_Dist_T3months";"whole",#N/A,FALSE,"GD_PerP";"whole",#N/A,FALSE,"HR Dist'n"}</definedName>
    <definedName name="_______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___a5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___a6" hidden="1">{"whole",#N/A,FALSE,"CS HC";"whole",#N/A,FALSE,"CS_ACTvsBud";"whole",#N/A,FALSE,"CSTrail3mo";"whole",#N/A,FALSE,"CS Cost Per Head ";"whole",#N/A,FALSE,"CS CPH YTD"}</definedName>
    <definedName name="________a6_1" hidden="1">{"whole",#N/A,FALSE,"CS HC";"whole",#N/A,FALSE,"CS_ACTvsBud";"whole",#N/A,FALSE,"CSTrail3mo";"whole",#N/A,FALSE,"CS Cost Per Head ";"whole",#N/A,FALSE,"CS CPH YTD"}</definedName>
    <definedName name="_______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___a7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__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a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aaa111299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ab111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_b1" hidden="1">{"Chart 1",#N/A,FALSE,"Run Rate";"Chart 2",#N/A,FALSE,"Run Rate (2)"}</definedName>
    <definedName name="________b1_1" hidden="1">{"Chart 1",#N/A,FALSE,"Run Rate";"Chart 2",#N/A,FALSE,"Run Rate (2)"}</definedName>
    <definedName name="________di1" hidden="1">{"whole",#N/A,FALSE,"Gen_Dist_Act_Bud";"whole",#N/A,FALSE,"Gen_Dist_T3months";"whole",#N/A,FALSE,"GD_PerP";"whole",#N/A,FALSE,"HR Dist'n"}</definedName>
    <definedName name="________di1_1" hidden="1">{"whole",#N/A,FALSE,"Gen_Dist_Act_Bud";"whole",#N/A,FALSE,"Gen_Dist_T3months";"whole",#N/A,FALSE,"GD_PerP";"whole",#N/A,FALSE,"HR Dist'n"}</definedName>
    <definedName name="_______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_fff2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w32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_w33" hidden="1">{"whole",#N/A,FALSE,"Gen_Dist_Act_Bud";"whole",#N/A,FALSE,"Gen_Dist_T3months";"whole",#N/A,FALSE,"GD_PerP";"whole",#N/A,FALSE,"HR Dist'n"}</definedName>
    <definedName name="________w33_1" hidden="1">{"whole",#N/A,FALSE,"Gen_Dist_Act_Bud";"whole",#N/A,FALSE,"Gen_Dist_T3months";"whole",#N/A,FALSE,"GD_PerP";"whole",#N/A,FALSE,"HR Dist'n"}</definedName>
    <definedName name="_______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_x3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a4" hidden="1">{"whole",#N/A,FALSE,"Gen_Dist_Act_Bud";"whole",#N/A,FALSE,"Gen_Dist_T3months";"whole",#N/A,FALSE,"GD_PerP";"whole",#N/A,FALSE,"HR Dist'n"}</definedName>
    <definedName name="______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__a6" hidden="1">{"whole",#N/A,FALSE,"CS HC";"whole",#N/A,FALSE,"CS_ACTvsBud";"whole",#N/A,FALSE,"CSTrail3mo";"whole",#N/A,FALSE,"CS Cost Per Head ";"whole",#N/A,FALSE,"CS CPH YTD"}</definedName>
    <definedName name="______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_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_b1" hidden="1">{"Chart 1",#N/A,FALSE,"Run Rate";"Chart 2",#N/A,FALSE,"Run Rate (2)"}</definedName>
    <definedName name="_______di1" hidden="1">{"whole",#N/A,FALSE,"Gen_Dist_Act_Bud";"whole",#N/A,FALSE,"Gen_Dist_T3months";"whole",#N/A,FALSE,"GD_PerP";"whole",#N/A,FALSE,"HR Dist'n"}</definedName>
    <definedName name="______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_w33" hidden="1">{"whole",#N/A,FALSE,"Gen_Dist_Act_Bud";"whole",#N/A,FALSE,"Gen_Dist_T3months";"whole",#N/A,FALSE,"GD_PerP";"whole",#N/A,FALSE,"HR Dist'n"}</definedName>
    <definedName name="______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a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a3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a4" hidden="1">{"whole",#N/A,FALSE,"Gen_Dist_Act_Bud";"whole",#N/A,FALSE,"Gen_Dist_T3months";"whole",#N/A,FALSE,"GD_PerP";"whole",#N/A,FALSE,"HR Dist'n"}</definedName>
    <definedName name="______a4_1" hidden="1">{"whole",#N/A,FALSE,"Gen_Dist_Act_Bud";"whole",#N/A,FALSE,"Gen_Dist_T3months";"whole",#N/A,FALSE,"GD_PerP";"whole",#N/A,FALSE,"HR Dist'n"}</definedName>
    <definedName name="_____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_a5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_a6" hidden="1">{"whole",#N/A,FALSE,"CS HC";"whole",#N/A,FALSE,"CS_ACTvsBud";"whole",#N/A,FALSE,"CSTrail3mo";"whole",#N/A,FALSE,"CS Cost Per Head ";"whole",#N/A,FALSE,"CS CPH YTD"}</definedName>
    <definedName name="______a6_1" hidden="1">{"whole",#N/A,FALSE,"CS HC";"whole",#N/A,FALSE,"CS_ACTvsBud";"whole",#N/A,FALSE,"CSTrail3mo";"whole",#N/A,FALSE,"CS Cost Per Head ";"whole",#N/A,FALSE,"CS CPH YTD"}</definedName>
    <definedName name="_____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_a7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a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aaa111299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ab111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_b1" hidden="1">{"Chart 1",#N/A,FALSE,"Run Rate";"Chart 2",#N/A,FALSE,"Run Rate (2)"}</definedName>
    <definedName name="______b1_1" hidden="1">{"Chart 1",#N/A,FALSE,"Run Rate";"Chart 2",#N/A,FALSE,"Run Rate (2)"}</definedName>
    <definedName name="______di1" hidden="1">{"whole",#N/A,FALSE,"Gen_Dist_Act_Bud";"whole",#N/A,FALSE,"Gen_Dist_T3months";"whole",#N/A,FALSE,"GD_PerP";"whole",#N/A,FALSE,"HR Dist'n"}</definedName>
    <definedName name="______di1_1" hidden="1">{"whole",#N/A,FALSE,"Gen_Dist_Act_Bud";"whole",#N/A,FALSE,"Gen_Dist_T3months";"whole",#N/A,FALSE,"GD_PerP";"whole",#N/A,FALSE,"HR Dist'n"}</definedName>
    <definedName name="_____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fff2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w32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_w33" hidden="1">{"whole",#N/A,FALSE,"Gen_Dist_Act_Bud";"whole",#N/A,FALSE,"Gen_Dist_T3months";"whole",#N/A,FALSE,"GD_PerP";"whole",#N/A,FALSE,"HR Dist'n"}</definedName>
    <definedName name="______w33_1" hidden="1">{"whole",#N/A,FALSE,"Gen_Dist_Act_Bud";"whole",#N/A,FALSE,"Gen_Dist_T3months";"whole",#N/A,FALSE,"GD_PerP";"whole",#N/A,FALSE,"HR Dist'n"}</definedName>
    <definedName name="_____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_x3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a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a3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a4" hidden="1">{"whole",#N/A,FALSE,"Gen_Dist_Act_Bud";"whole",#N/A,FALSE,"Gen_Dist_T3months";"whole",#N/A,FALSE,"GD_PerP";"whole",#N/A,FALSE,"HR Dist'n"}</definedName>
    <definedName name="_____a4_1" hidden="1">{"whole",#N/A,FALSE,"Gen_Dist_Act_Bud";"whole",#N/A,FALSE,"Gen_Dist_T3months";"whole",#N/A,FALSE,"GD_PerP";"whole",#N/A,FALSE,"HR Dist'n"}</definedName>
    <definedName name="____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a5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_a6" hidden="1">{"whole",#N/A,FALSE,"CS HC";"whole",#N/A,FALSE,"CS_ACTvsBud";"whole",#N/A,FALSE,"CSTrail3mo";"whole",#N/A,FALSE,"CS Cost Per Head ";"whole",#N/A,FALSE,"CS CPH YTD"}</definedName>
    <definedName name="_____a6_1" hidden="1">{"whole",#N/A,FALSE,"CS HC";"whole",#N/A,FALSE,"CS_ACTvsBud";"whole",#N/A,FALSE,"CSTrail3mo";"whole",#N/A,FALSE,"CS Cost Per Head ";"whole",#N/A,FALSE,"CS CPH YTD"}</definedName>
    <definedName name="____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a7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a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aaa111299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ab111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_b1" hidden="1">{"Chart 1",#N/A,FALSE,"Run Rate";"Chart 2",#N/A,FALSE,"Run Rate (2)"}</definedName>
    <definedName name="_____b1_1" hidden="1">{"Chart 1",#N/A,FALSE,"Run Rate";"Chart 2",#N/A,FALSE,"Run Rate (2)"}</definedName>
    <definedName name="_____di1" hidden="1">{"whole",#N/A,FALSE,"Gen_Dist_Act_Bud";"whole",#N/A,FALSE,"Gen_Dist_T3months";"whole",#N/A,FALSE,"GD_PerP";"whole",#N/A,FALSE,"HR Dist'n"}</definedName>
    <definedName name="_____di1_1" hidden="1">{"whole",#N/A,FALSE,"Gen_Dist_Act_Bud";"whole",#N/A,FALSE,"Gen_Dist_T3months";"whole",#N/A,FALSE,"GD_PerP";"whole",#N/A,FALSE,"HR Dist'n"}</definedName>
    <definedName name="____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fff2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w32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_w33" hidden="1">{"whole",#N/A,FALSE,"Gen_Dist_Act_Bud";"whole",#N/A,FALSE,"Gen_Dist_T3months";"whole",#N/A,FALSE,"GD_PerP";"whole",#N/A,FALSE,"HR Dist'n"}</definedName>
    <definedName name="_____w33_1" hidden="1">{"whole",#N/A,FALSE,"Gen_Dist_Act_Bud";"whole",#N/A,FALSE,"Gen_Dist_T3months";"whole",#N/A,FALSE,"GD_PerP";"whole",#N/A,FALSE,"HR Dist'n"}</definedName>
    <definedName name="____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_x3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a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a3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a4" hidden="1">{"whole",#N/A,FALSE,"Gen_Dist_Act_Bud";"whole",#N/A,FALSE,"Gen_Dist_T3months";"whole",#N/A,FALSE,"GD_PerP";"whole",#N/A,FALSE,"HR Dist'n"}</definedName>
    <definedName name="____a4_1" hidden="1">{"whole",#N/A,FALSE,"Gen_Dist_Act_Bud";"whole",#N/A,FALSE,"Gen_Dist_T3months";"whole",#N/A,FALSE,"GD_PerP";"whole",#N/A,FALSE,"HR Dist'n"}</definedName>
    <definedName name="___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a5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_a6" hidden="1">{"whole",#N/A,FALSE,"CS HC";"whole",#N/A,FALSE,"CS_ACTvsBud";"whole",#N/A,FALSE,"CSTrail3mo";"whole",#N/A,FALSE,"CS Cost Per Head ";"whole",#N/A,FALSE,"CS CPH YTD"}</definedName>
    <definedName name="____a6_1" hidden="1">{"whole",#N/A,FALSE,"CS HC";"whole",#N/A,FALSE,"CS_ACTvsBud";"whole",#N/A,FALSE,"CSTrail3mo";"whole",#N/A,FALSE,"CS Cost Per Head ";"whole",#N/A,FALSE,"CS CPH YTD"}</definedName>
    <definedName name="___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a7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a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aaa111299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ab111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_b1" hidden="1">{"Chart 1",#N/A,FALSE,"Run Rate";"Chart 2",#N/A,FALSE,"Run Rate (2)"}</definedName>
    <definedName name="____b1_1" hidden="1">{"Chart 1",#N/A,FALSE,"Run Rate";"Chart 2",#N/A,FALSE,"Run Rate (2)"}</definedName>
    <definedName name="____di1" hidden="1">{"whole",#N/A,FALSE,"Gen_Dist_Act_Bud";"whole",#N/A,FALSE,"Gen_Dist_T3months";"whole",#N/A,FALSE,"GD_PerP";"whole",#N/A,FALSE,"HR Dist'n"}</definedName>
    <definedName name="____di1_1" hidden="1">{"whole",#N/A,FALSE,"Gen_Dist_Act_Bud";"whole",#N/A,FALSE,"Gen_Dist_T3months";"whole",#N/A,FALSE,"GD_PerP";"whole",#N/A,FALSE,"HR Dist'n"}</definedName>
    <definedName name="___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fff2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old2" hidden="1">{"closed",#N/A,FALSE,"Consolidated Products - Budget";"expanded",#N/A,FALSE,"Consolidated Products - Budget"}</definedName>
    <definedName name="____old2_1" hidden="1">{"closed",#N/A,FALSE,"Consolidated Products - Budget";"expanded",#N/A,FALSE,"Consolidated Products - Budget"}</definedName>
    <definedName name="____old3" hidden="1">{"closed",#N/A,FALSE,"Consolidated Products - Budget";"expanded",#N/A,FALSE,"Consolidated Products - Budget"}</definedName>
    <definedName name="____old3_1" hidden="1">{"closed",#N/A,FALSE,"Consolidated Products - Budget";"expanded",#N/A,FALSE,"Consolidated Products - Budget"}</definedName>
    <definedName name="____Q2" hidden="1">{"'Standalone List Price Trends'!$A$1:$X$56"}</definedName>
    <definedName name="____Q2_1" hidden="1">{"'Standalone List Price Trends'!$A$1:$X$56"}</definedName>
    <definedName name="____Q3" hidden="1">{"'Standalone List Price Trends'!$A$1:$X$56"}</definedName>
    <definedName name="____Q3_1" hidden="1">{"'Standalone List Price Trends'!$A$1:$X$56"}</definedName>
    <definedName name="____Q4" hidden="1">{"'Standalone List Price Trends'!$A$1:$X$56"}</definedName>
    <definedName name="____Q4_1" hidden="1">{"'Standalone List Price Trends'!$A$1:$X$56"}</definedName>
    <definedName name="____Q5" hidden="1">{"'Standalone List Price Trends'!$A$1:$X$56"}</definedName>
    <definedName name="____Q5_1" hidden="1">{"'Standalone List Price Trends'!$A$1:$X$56"}</definedName>
    <definedName name="____Q9" hidden="1">{"'Standalone List Price Trends'!$A$1:$X$56"}</definedName>
    <definedName name="____Q9_1" hidden="1">{"'Standalone List Price Trends'!$A$1:$X$56"}</definedName>
    <definedName name="____rw1" hidden="1">{"'Standalone List Price Trends'!$A$1:$X$56"}</definedName>
    <definedName name="____rw1_1" hidden="1">{"'Standalone List Price Trends'!$A$1:$X$56"}</definedName>
    <definedName name="____rw2" hidden="1">{"'Standalone List Price Trends'!$A$1:$X$56"}</definedName>
    <definedName name="____rw2_1" hidden="1">{"'Standalone List Price Trends'!$A$1:$X$56"}</definedName>
    <definedName name="____rw3" hidden="1">{"'Standalone List Price Trends'!$A$1:$X$56"}</definedName>
    <definedName name="____rw3_1" hidden="1">{"'Standalone List Price Trends'!$A$1:$X$56"}</definedName>
    <definedName name="____rw4" hidden="1">{"'Standalone List Price Trends'!$A$1:$X$56"}</definedName>
    <definedName name="____rw4_1" hidden="1">{"'Standalone List Price Trends'!$A$1:$X$56"}</definedName>
    <definedName name="___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w32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_w33" hidden="1">{"whole",#N/A,FALSE,"Gen_Dist_Act_Bud";"whole",#N/A,FALSE,"Gen_Dist_T3months";"whole",#N/A,FALSE,"GD_PerP";"whole",#N/A,FALSE,"HR Dist'n"}</definedName>
    <definedName name="____w33_1" hidden="1">{"whole",#N/A,FALSE,"Gen_Dist_Act_Bud";"whole",#N/A,FALSE,"Gen_Dist_T3months";"whole",#N/A,FALSE,"GD_PerP";"whole",#N/A,FALSE,"HR Dist'n"}</definedName>
    <definedName name="____wrn2" hidden="1">{"closed",#N/A,FALSE,"Consolidated Products - Budget";"expanded",#N/A,FALSE,"Consolidated Products - Budget"}</definedName>
    <definedName name="____wrn2_1" hidden="1">{"closed",#N/A,FALSE,"Consolidated Products - Budget";"expanded",#N/A,FALSE,"Consolidated Products - Budget"}</definedName>
    <definedName name="___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_x3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a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a3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a4" hidden="1">{"whole",#N/A,FALSE,"Gen_Dist_Act_Bud";"whole",#N/A,FALSE,"Gen_Dist_T3months";"whole",#N/A,FALSE,"GD_PerP";"whole",#N/A,FALSE,"HR Dist'n"}</definedName>
    <definedName name="___a4_1" hidden="1">{"whole",#N/A,FALSE,"Gen_Dist_Act_Bud";"whole",#N/A,FALSE,"Gen_Dist_T3months";"whole",#N/A,FALSE,"GD_PerP";"whole",#N/A,FALSE,"HR Dist'n"}</definedName>
    <definedName name="__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a5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a6" hidden="1">{"whole",#N/A,FALSE,"CS HC";"whole",#N/A,FALSE,"CS_ACTvsBud";"whole",#N/A,FALSE,"CSTrail3mo";"whole",#N/A,FALSE,"CS Cost Per Head ";"whole",#N/A,FALSE,"CS CPH YTD"}</definedName>
    <definedName name="___a6_1" hidden="1">{"whole",#N/A,FALSE,"CS HC";"whole",#N/A,FALSE,"CS_ACTvsBud";"whole",#N/A,FALSE,"CSTrail3mo";"whole",#N/A,FALSE,"CS Cost Per Head ";"whole",#N/A,FALSE,"CS CPH YTD"}</definedName>
    <definedName name="__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a7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_a9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a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aaa111299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ab111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_b1" hidden="1">{"Chart 1",#N/A,FALSE,"Run Rate";"Chart 2",#N/A,FALSE,"Run Rate (2)"}</definedName>
    <definedName name="___b1_1" hidden="1">{"Chart 1",#N/A,FALSE,"Run Rate";"Chart 2",#N/A,FALSE,"Run Rate (2)"}</definedName>
    <definedName name="___di1" hidden="1">{"whole",#N/A,FALSE,"Gen_Dist_Act_Bud";"whole",#N/A,FALSE,"Gen_Dist_T3months";"whole",#N/A,FALSE,"GD_PerP";"whole",#N/A,FALSE,"HR Dist'n"}</definedName>
    <definedName name="___di1_1" hidden="1">{"whole",#N/A,FALSE,"Gen_Dist_Act_Bud";"whole",#N/A,FALSE,"Gen_Dist_T3months";"whole",#N/A,FALSE,"GD_PerP";"whole",#N/A,FALSE,"HR Dist'n"}</definedName>
    <definedName name="__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fff2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old2" hidden="1">{"closed",#N/A,FALSE,"Consolidated Products - Budget";"expanded",#N/A,FALSE,"Consolidated Products - Budget"}</definedName>
    <definedName name="___old2_1" hidden="1">{"closed",#N/A,FALSE,"Consolidated Products - Budget";"expanded",#N/A,FALSE,"Consolidated Products - Budget"}</definedName>
    <definedName name="___old3" hidden="1">{"closed",#N/A,FALSE,"Consolidated Products - Budget";"expanded",#N/A,FALSE,"Consolidated Products - Budget"}</definedName>
    <definedName name="___old3_1" hidden="1">{"closed",#N/A,FALSE,"Consolidated Products - Budget";"expanded",#N/A,FALSE,"Consolidated Products - Budget"}</definedName>
    <definedName name="___Q2" hidden="1">{"'Standalone List Price Trends'!$A$1:$X$56"}</definedName>
    <definedName name="___Q2_1" hidden="1">{"'Standalone List Price Trends'!$A$1:$X$56"}</definedName>
    <definedName name="___Q3" hidden="1">{"'Standalone List Price Trends'!$A$1:$X$56"}</definedName>
    <definedName name="___Q3_1" hidden="1">{"'Standalone List Price Trends'!$A$1:$X$56"}</definedName>
    <definedName name="___Q4" hidden="1">{"'Standalone List Price Trends'!$A$1:$X$56"}</definedName>
    <definedName name="___Q4_1" hidden="1">{"'Standalone List Price Trends'!$A$1:$X$56"}</definedName>
    <definedName name="___Q5" hidden="1">{"'Standalone List Price Trends'!$A$1:$X$56"}</definedName>
    <definedName name="___Q5_1" hidden="1">{"'Standalone List Price Trends'!$A$1:$X$56"}</definedName>
    <definedName name="___Q9" hidden="1">{"'Standalone List Price Trends'!$A$1:$X$56"}</definedName>
    <definedName name="___Q9_1" hidden="1">{"'Standalone List Price Trends'!$A$1:$X$56"}</definedName>
    <definedName name="___rw1" hidden="1">{"'Standalone List Price Trends'!$A$1:$X$56"}</definedName>
    <definedName name="___rw1_1" hidden="1">{"'Standalone List Price Trends'!$A$1:$X$56"}</definedName>
    <definedName name="___rw2" hidden="1">{"'Standalone List Price Trends'!$A$1:$X$56"}</definedName>
    <definedName name="___rw2_1" hidden="1">{"'Standalone List Price Trends'!$A$1:$X$56"}</definedName>
    <definedName name="___rw3" hidden="1">{"'Standalone List Price Trends'!$A$1:$X$56"}</definedName>
    <definedName name="___rw3_1" hidden="1">{"'Standalone List Price Trends'!$A$1:$X$56"}</definedName>
    <definedName name="___rw4" hidden="1">{"'Standalone List Price Trends'!$A$1:$X$56"}</definedName>
    <definedName name="___rw4_1" hidden="1">{"'Standalone List Price Trends'!$A$1:$X$56"}</definedName>
    <definedName name="__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w32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_w33" hidden="1">{"whole",#N/A,FALSE,"Gen_Dist_Act_Bud";"whole",#N/A,FALSE,"Gen_Dist_T3months";"whole",#N/A,FALSE,"GD_PerP";"whole",#N/A,FALSE,"HR Dist'n"}</definedName>
    <definedName name="___w33_1" hidden="1">{"whole",#N/A,FALSE,"Gen_Dist_Act_Bud";"whole",#N/A,FALSE,"Gen_Dist_T3months";"whole",#N/A,FALSE,"GD_PerP";"whole",#N/A,FALSE,"HR Dist'n"}</definedName>
    <definedName name="___wrn2" hidden="1">{"closed",#N/A,FALSE,"Consolidated Products - Budget";"expanded",#N/A,FALSE,"Consolidated Products - Budget"}</definedName>
    <definedName name="___wrn2_1" hidden="1">{"closed",#N/A,FALSE,"Consolidated Products - Budget";"expanded",#N/A,FALSE,"Consolidated Products - Budget"}</definedName>
    <definedName name="__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_x3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123Graph_AGRPH_EXPIRE" hidden="1">#REF!</definedName>
    <definedName name="__123Graph_XGRPH_EXPIRE" hidden="1">#REF!</definedName>
    <definedName name="__a1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1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1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2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2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2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3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3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3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3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4" localSheetId="21" hidden="1">{"whole",#N/A,FALSE,"Gen_Dist_Act_Bud";"whole",#N/A,FALSE,"Gen_Dist_T3months";"whole",#N/A,FALSE,"GD_PerP";"whole",#N/A,FALSE,"HR Dist'n"}</definedName>
    <definedName name="__a4" localSheetId="18" hidden="1">{"whole",#N/A,FALSE,"Gen_Dist_Act_Bud";"whole",#N/A,FALSE,"Gen_Dist_T3months";"whole",#N/A,FALSE,"GD_PerP";"whole",#N/A,FALSE,"HR Dist'n"}</definedName>
    <definedName name="__a4" localSheetId="20" hidden="1">{"whole",#N/A,FALSE,"Gen_Dist_Act_Bud";"whole",#N/A,FALSE,"Gen_Dist_T3months";"whole",#N/A,FALSE,"GD_PerP";"whole",#N/A,FALSE,"HR Dist'n"}</definedName>
    <definedName name="__a4" hidden="1">{"whole",#N/A,FALSE,"Gen_Dist_Act_Bud";"whole",#N/A,FALSE,"Gen_Dist_T3months";"whole",#N/A,FALSE,"GD_PerP";"whole",#N/A,FALSE,"HR Dist'n"}</definedName>
    <definedName name="__a4_1" hidden="1">{"whole",#N/A,FALSE,"Gen_Dist_Act_Bud";"whole",#N/A,FALSE,"Gen_Dist_T3months";"whole",#N/A,FALSE,"GD_PerP";"whole",#N/A,FALSE,"HR Dist'n"}</definedName>
    <definedName name="__a5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a5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a5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a5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a6" localSheetId="21" hidden="1">{"whole",#N/A,FALSE,"CS HC";"whole",#N/A,FALSE,"CS_ACTvsBud";"whole",#N/A,FALSE,"CSTrail3mo";"whole",#N/A,FALSE,"CS Cost Per Head ";"whole",#N/A,FALSE,"CS CPH YTD"}</definedName>
    <definedName name="__a6" localSheetId="18" hidden="1">{"whole",#N/A,FALSE,"CS HC";"whole",#N/A,FALSE,"CS_ACTvsBud";"whole",#N/A,FALSE,"CSTrail3mo";"whole",#N/A,FALSE,"CS Cost Per Head ";"whole",#N/A,FALSE,"CS CPH YTD"}</definedName>
    <definedName name="__a6" localSheetId="20" hidden="1">{"whole",#N/A,FALSE,"CS HC";"whole",#N/A,FALSE,"CS_ACTvsBud";"whole",#N/A,FALSE,"CSTrail3mo";"whole",#N/A,FALSE,"CS Cost Per Head ";"whole",#N/A,FALSE,"CS CPH YTD"}</definedName>
    <definedName name="__a6" hidden="1">{"whole",#N/A,FALSE,"CS HC";"whole",#N/A,FALSE,"CS_ACTvsBud";"whole",#N/A,FALSE,"CSTrail3mo";"whole",#N/A,FALSE,"CS Cost Per Head ";"whole",#N/A,FALSE,"CS CPH YTD"}</definedName>
    <definedName name="__a6_1" hidden="1">{"whole",#N/A,FALSE,"CS HC";"whole",#N/A,FALSE,"CS_ACTvsBud";"whole",#N/A,FALSE,"CSTrail3mo";"whole",#N/A,FALSE,"CS Cost Per Head ";"whole",#N/A,FALSE,"CS CPH YTD"}</definedName>
    <definedName name="__a7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a7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a7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a7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_a9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_aa1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a1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a1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aa111299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aa111299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aa111299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aa111299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ab1112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b1112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b1112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ab111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_b1" localSheetId="21" hidden="1">{"Chart 1",#N/A,FALSE,"Run Rate";"Chart 2",#N/A,FALSE,"Run Rate (2)"}</definedName>
    <definedName name="__b1" localSheetId="18" hidden="1">{"Chart 1",#N/A,FALSE,"Run Rate";"Chart 2",#N/A,FALSE,"Run Rate (2)"}</definedName>
    <definedName name="__b1" localSheetId="20" hidden="1">{"Chart 1",#N/A,FALSE,"Run Rate";"Chart 2",#N/A,FALSE,"Run Rate (2)"}</definedName>
    <definedName name="__b1" hidden="1">{"Chart 1",#N/A,FALSE,"Run Rate";"Chart 2",#N/A,FALSE,"Run Rate (2)"}</definedName>
    <definedName name="__b1_1" hidden="1">{"Chart 1",#N/A,FALSE,"Run Rate";"Chart 2",#N/A,FALSE,"Run Rate (2)"}</definedName>
    <definedName name="__di1" localSheetId="21" hidden="1">{"whole",#N/A,FALSE,"Gen_Dist_Act_Bud";"whole",#N/A,FALSE,"Gen_Dist_T3months";"whole",#N/A,FALSE,"GD_PerP";"whole",#N/A,FALSE,"HR Dist'n"}</definedName>
    <definedName name="__di1" localSheetId="18" hidden="1">{"whole",#N/A,FALSE,"Gen_Dist_Act_Bud";"whole",#N/A,FALSE,"Gen_Dist_T3months";"whole",#N/A,FALSE,"GD_PerP";"whole",#N/A,FALSE,"HR Dist'n"}</definedName>
    <definedName name="__di1" localSheetId="20" hidden="1">{"whole",#N/A,FALSE,"Gen_Dist_Act_Bud";"whole",#N/A,FALSE,"Gen_Dist_T3months";"whole",#N/A,FALSE,"GD_PerP";"whole",#N/A,FALSE,"HR Dist'n"}</definedName>
    <definedName name="__di1" hidden="1">{"whole",#N/A,FALSE,"Gen_Dist_Act_Bud";"whole",#N/A,FALSE,"Gen_Dist_T3months";"whole",#N/A,FALSE,"GD_PerP";"whole",#N/A,FALSE,"HR Dist'n"}</definedName>
    <definedName name="__di1_1" hidden="1">{"whole",#N/A,FALSE,"Gen_Dist_Act_Bud";"whole",#N/A,FALSE,"Gen_Dist_T3months";"whole",#N/A,FALSE,"GD_PerP";"whole",#N/A,FALSE,"HR Dist'n"}</definedName>
    <definedName name="__FDS_HYPERLINK_TOGGLE_STATE__" hidden="1">"ON"</definedName>
    <definedName name="__fff2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fff2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fff2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fff2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k1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k1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k1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k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l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old2" hidden="1">{"closed",#N/A,FALSE,"Consolidated Products - Budget";"expanded",#N/A,FALSE,"Consolidated Products - Budget"}</definedName>
    <definedName name="__old2_1" hidden="1">{"closed",#N/A,FALSE,"Consolidated Products - Budget";"expanded",#N/A,FALSE,"Consolidated Products - Budget"}</definedName>
    <definedName name="__old3" hidden="1">{"closed",#N/A,FALSE,"Consolidated Products - Budget";"expanded",#N/A,FALSE,"Consolidated Products - Budget"}</definedName>
    <definedName name="__old3_1" hidden="1">{"closed",#N/A,FALSE,"Consolidated Products - Budget";"expanded",#N/A,FALSE,"Consolidated Products - Budget"}</definedName>
    <definedName name="__Q1" hidden="1">{"'Standalone List Price Trends'!$A$1:$X$56"}</definedName>
    <definedName name="__Q2" hidden="1">{"'Standalone List Price Trends'!$A$1:$X$56"}</definedName>
    <definedName name="__Q2_1" hidden="1">{"'Standalone List Price Trends'!$A$1:$X$56"}</definedName>
    <definedName name="__Q3" hidden="1">{"'Standalone List Price Trends'!$A$1:$X$56"}</definedName>
    <definedName name="__Q3_1" hidden="1">{"'Standalone List Price Trends'!$A$1:$X$56"}</definedName>
    <definedName name="__Q4" hidden="1">{"'Standalone List Price Trends'!$A$1:$X$56"}</definedName>
    <definedName name="__Q4_1" hidden="1">{"'Standalone List Price Trends'!$A$1:$X$56"}</definedName>
    <definedName name="__Q5" hidden="1">{"'Standalone List Price Trends'!$A$1:$X$56"}</definedName>
    <definedName name="__Q5_1" hidden="1">{"'Standalone List Price Trends'!$A$1:$X$56"}</definedName>
    <definedName name="__Q9" hidden="1">{"'Standalone List Price Trends'!$A$1:$X$56"}</definedName>
    <definedName name="__Q9_1" hidden="1">{"'Standalone List Price Trends'!$A$1:$X$56"}</definedName>
    <definedName name="__rw1" hidden="1">{"'Standalone List Price Trends'!$A$1:$X$56"}</definedName>
    <definedName name="__rw1_1" hidden="1">{"'Standalone List Price Trends'!$A$1:$X$56"}</definedName>
    <definedName name="__rw2" hidden="1">{"'Standalone List Price Trends'!$A$1:$X$56"}</definedName>
    <definedName name="__rw2_1" hidden="1">{"'Standalone List Price Trends'!$A$1:$X$56"}</definedName>
    <definedName name="__rw3" hidden="1">{"'Standalone List Price Trends'!$A$1:$X$56"}</definedName>
    <definedName name="__rw3_1" hidden="1">{"'Standalone List Price Trends'!$A$1:$X$56"}</definedName>
    <definedName name="__rw4" hidden="1">{"'Standalone List Price Trends'!$A$1:$X$56"}</definedName>
    <definedName name="__rw4_1" hidden="1">{"'Standalone List Price Trends'!$A$1:$X$56"}</definedName>
    <definedName name="__w32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w32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w32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w32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_w33" localSheetId="21" hidden="1">{"whole",#N/A,FALSE,"Gen_Dist_Act_Bud";"whole",#N/A,FALSE,"Gen_Dist_T3months";"whole",#N/A,FALSE,"GD_PerP";"whole",#N/A,FALSE,"HR Dist'n"}</definedName>
    <definedName name="__w33" localSheetId="18" hidden="1">{"whole",#N/A,FALSE,"Gen_Dist_Act_Bud";"whole",#N/A,FALSE,"Gen_Dist_T3months";"whole",#N/A,FALSE,"GD_PerP";"whole",#N/A,FALSE,"HR Dist'n"}</definedName>
    <definedName name="__w33" localSheetId="20" hidden="1">{"whole",#N/A,FALSE,"Gen_Dist_Act_Bud";"whole",#N/A,FALSE,"Gen_Dist_T3months";"whole",#N/A,FALSE,"GD_PerP";"whole",#N/A,FALSE,"HR Dist'n"}</definedName>
    <definedName name="__w33" hidden="1">{"whole",#N/A,FALSE,"Gen_Dist_Act_Bud";"whole",#N/A,FALSE,"Gen_Dist_T3months";"whole",#N/A,FALSE,"GD_PerP";"whole",#N/A,FALSE,"HR Dist'n"}</definedName>
    <definedName name="__w33_1" hidden="1">{"whole",#N/A,FALSE,"Gen_Dist_Act_Bud";"whole",#N/A,FALSE,"Gen_Dist_T3months";"whole",#N/A,FALSE,"GD_PerP";"whole",#N/A,FALSE,"HR Dist'n"}</definedName>
    <definedName name="__wrn2" hidden="1">{#N/A,#N/A,FALSE,"Summary";#N/A,#N/A,FALSE,"Details";#N/A,#N/A,FALSE,"Month-Hd";#N/A,#N/A,FALSE,"YTD-Hd";#N/A,#N/A,FALSE,"Capital"}</definedName>
    <definedName name="__wrn2_1" hidden="1">{"closed",#N/A,FALSE,"Consolidated Products - Budget";"expanded",#N/A,FALSE,"Consolidated Products - Budget"}</definedName>
    <definedName name="__x3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x3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x3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x3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_xlfn.BAHTTEXT" hidden="1">#NAME?</definedName>
    <definedName name="_2__123Graph_ACHART_3" hidden="1">#REF!</definedName>
    <definedName name="_4__123Graph_BCHART_3" hidden="1">#REF!</definedName>
    <definedName name="_7__123Graph_LBL_ACHART_3" hidden="1">#REF!</definedName>
    <definedName name="_a1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1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1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2" localSheetId="21" hidden="1">{"closed",#N/A,FALSE,"Consolidated Products - Budget";"expanded",#N/A,FALSE,"Consolidated Products - Budget"}</definedName>
    <definedName name="_a2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2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2_1" hidden="1">{"closed",#N/A,FALSE,"Consolidated Products - Budget";"expanded",#N/A,FALSE,"Consolidated Products - Budget"}</definedName>
    <definedName name="_a2_1_1" hidden="1">{"closed",#N/A,FALSE,"Consolidated Products - Budget";"expanded",#N/A,FALSE,"Consolidated Products - Budget"}</definedName>
    <definedName name="_a2_1_1_1" hidden="1">{"closed",#N/A,FALSE,"Consolidated Products - Budget";"expanded",#N/A,FALSE,"Consolidated Products - Budget"}</definedName>
    <definedName name="_a2_1_1_1_1" hidden="1">{"closed",#N/A,FALSE,"Consolidated Products - Budget";"expanded",#N/A,FALSE,"Consolidated Products - Budget"}</definedName>
    <definedName name="_a2_1_1_1_2" hidden="1">{"closed",#N/A,FALSE,"Consolidated Products - Budget";"expanded",#N/A,FALSE,"Consolidated Products - Budget"}</definedName>
    <definedName name="_a2_1_1_1_3" hidden="1">{"closed",#N/A,FALSE,"Consolidated Products - Budget";"expanded",#N/A,FALSE,"Consolidated Products - Budget"}</definedName>
    <definedName name="_a2_1_1_1_4" hidden="1">{"closed",#N/A,FALSE,"Consolidated Products - Budget";"expanded",#N/A,FALSE,"Consolidated Products - Budget"}</definedName>
    <definedName name="_a2_1_1_2" hidden="1">{"closed",#N/A,FALSE,"Consolidated Products - Budget";"expanded",#N/A,FALSE,"Consolidated Products - Budget"}</definedName>
    <definedName name="_a2_1_1_2_1" hidden="1">{"closed",#N/A,FALSE,"Consolidated Products - Budget";"expanded",#N/A,FALSE,"Consolidated Products - Budget"}</definedName>
    <definedName name="_a2_1_1_2_2" hidden="1">{"closed",#N/A,FALSE,"Consolidated Products - Budget";"expanded",#N/A,FALSE,"Consolidated Products - Budget"}</definedName>
    <definedName name="_a2_1_1_2_3" hidden="1">{"closed",#N/A,FALSE,"Consolidated Products - Budget";"expanded",#N/A,FALSE,"Consolidated Products - Budget"}</definedName>
    <definedName name="_a2_1_1_2_4" hidden="1">{"closed",#N/A,FALSE,"Consolidated Products - Budget";"expanded",#N/A,FALSE,"Consolidated Products - Budget"}</definedName>
    <definedName name="_a2_1_1_3" hidden="1">{"closed",#N/A,FALSE,"Consolidated Products - Budget";"expanded",#N/A,FALSE,"Consolidated Products - Budget"}</definedName>
    <definedName name="_a2_1_1_3_1" hidden="1">{"closed",#N/A,FALSE,"Consolidated Products - Budget";"expanded",#N/A,FALSE,"Consolidated Products - Budget"}</definedName>
    <definedName name="_a2_1_1_3_2" hidden="1">{"closed",#N/A,FALSE,"Consolidated Products - Budget";"expanded",#N/A,FALSE,"Consolidated Products - Budget"}</definedName>
    <definedName name="_a2_1_1_4" hidden="1">{"closed",#N/A,FALSE,"Consolidated Products - Budget";"expanded",#N/A,FALSE,"Consolidated Products - Budget"}</definedName>
    <definedName name="_a2_1_1_4_1" hidden="1">{"closed",#N/A,FALSE,"Consolidated Products - Budget";"expanded",#N/A,FALSE,"Consolidated Products - Budget"}</definedName>
    <definedName name="_a2_1_1_4_2" hidden="1">{"closed",#N/A,FALSE,"Consolidated Products - Budget";"expanded",#N/A,FALSE,"Consolidated Products - Budget"}</definedName>
    <definedName name="_a2_1_1_5" hidden="1">{"closed",#N/A,FALSE,"Consolidated Products - Budget";"expanded",#N/A,FALSE,"Consolidated Products - Budget"}</definedName>
    <definedName name="_a2_1_1_5_1" hidden="1">{"closed",#N/A,FALSE,"Consolidated Products - Budget";"expanded",#N/A,FALSE,"Consolidated Products - Budget"}</definedName>
    <definedName name="_a2_1_1_5_2" hidden="1">{"closed",#N/A,FALSE,"Consolidated Products - Budget";"expanded",#N/A,FALSE,"Consolidated Products - Budget"}</definedName>
    <definedName name="_a2_1_2" hidden="1">{"closed",#N/A,FALSE,"Consolidated Products - Budget";"expanded",#N/A,FALSE,"Consolidated Products - Budget"}</definedName>
    <definedName name="_a2_1_2_1" hidden="1">{"closed",#N/A,FALSE,"Consolidated Products - Budget";"expanded",#N/A,FALSE,"Consolidated Products - Budget"}</definedName>
    <definedName name="_a2_1_2_2" hidden="1">{"closed",#N/A,FALSE,"Consolidated Products - Budget";"expanded",#N/A,FALSE,"Consolidated Products - Budget"}</definedName>
    <definedName name="_a2_1_2_3" hidden="1">{"closed",#N/A,FALSE,"Consolidated Products - Budget";"expanded",#N/A,FALSE,"Consolidated Products - Budget"}</definedName>
    <definedName name="_a2_1_2_4" hidden="1">{"closed",#N/A,FALSE,"Consolidated Products - Budget";"expanded",#N/A,FALSE,"Consolidated Products - Budget"}</definedName>
    <definedName name="_a2_1_3" hidden="1">{"closed",#N/A,FALSE,"Consolidated Products - Budget";"expanded",#N/A,FALSE,"Consolidated Products - Budget"}</definedName>
    <definedName name="_a2_1_3_1" hidden="1">{"closed",#N/A,FALSE,"Consolidated Products - Budget";"expanded",#N/A,FALSE,"Consolidated Products - Budget"}</definedName>
    <definedName name="_a2_1_3_2" hidden="1">{"closed",#N/A,FALSE,"Consolidated Products - Budget";"expanded",#N/A,FALSE,"Consolidated Products - Budget"}</definedName>
    <definedName name="_a2_1_3_3" hidden="1">{"closed",#N/A,FALSE,"Consolidated Products - Budget";"expanded",#N/A,FALSE,"Consolidated Products - Budget"}</definedName>
    <definedName name="_a2_1_3_4" hidden="1">{"closed",#N/A,FALSE,"Consolidated Products - Budget";"expanded",#N/A,FALSE,"Consolidated Products - Budget"}</definedName>
    <definedName name="_a2_1_4" hidden="1">{"closed",#N/A,FALSE,"Consolidated Products - Budget";"expanded",#N/A,FALSE,"Consolidated Products - Budget"}</definedName>
    <definedName name="_a2_1_4_1" hidden="1">{"closed",#N/A,FALSE,"Consolidated Products - Budget";"expanded",#N/A,FALSE,"Consolidated Products - Budget"}</definedName>
    <definedName name="_a2_1_4_2" hidden="1">{"closed",#N/A,FALSE,"Consolidated Products - Budget";"expanded",#N/A,FALSE,"Consolidated Products - Budget"}</definedName>
    <definedName name="_a2_1_5" hidden="1">{"closed",#N/A,FALSE,"Consolidated Products - Budget";"expanded",#N/A,FALSE,"Consolidated Products - Budget"}</definedName>
    <definedName name="_a2_1_5_1" hidden="1">{"closed",#N/A,FALSE,"Consolidated Products - Budget";"expanded",#N/A,FALSE,"Consolidated Products - Budget"}</definedName>
    <definedName name="_a2_1_5_2" hidden="1">{"closed",#N/A,FALSE,"Consolidated Products - Budget";"expanded",#N/A,FALSE,"Consolidated Products - Budget"}</definedName>
    <definedName name="_a2_2" hidden="1">{"closed",#N/A,FALSE,"Consolidated Products - Budget";"expanded",#N/A,FALSE,"Consolidated Products - Budget"}</definedName>
    <definedName name="_a2_2_1" hidden="1">{"closed",#N/A,FALSE,"Consolidated Products - Budget";"expanded",#N/A,FALSE,"Consolidated Products - Budget"}</definedName>
    <definedName name="_a2_2_1_1" hidden="1">{"closed",#N/A,FALSE,"Consolidated Products - Budget";"expanded",#N/A,FALSE,"Consolidated Products - Budget"}</definedName>
    <definedName name="_a2_2_1_1_1" hidden="1">{"closed",#N/A,FALSE,"Consolidated Products - Budget";"expanded",#N/A,FALSE,"Consolidated Products - Budget"}</definedName>
    <definedName name="_a2_2_1_1_2" hidden="1">{"closed",#N/A,FALSE,"Consolidated Products - Budget";"expanded",#N/A,FALSE,"Consolidated Products - Budget"}</definedName>
    <definedName name="_a2_2_1_1_3" hidden="1">{"closed",#N/A,FALSE,"Consolidated Products - Budget";"expanded",#N/A,FALSE,"Consolidated Products - Budget"}</definedName>
    <definedName name="_a2_2_1_1_4" hidden="1">{"closed",#N/A,FALSE,"Consolidated Products - Budget";"expanded",#N/A,FALSE,"Consolidated Products - Budget"}</definedName>
    <definedName name="_a2_2_1_2" hidden="1">{"closed",#N/A,FALSE,"Consolidated Products - Budget";"expanded",#N/A,FALSE,"Consolidated Products - Budget"}</definedName>
    <definedName name="_a2_2_1_2_1" hidden="1">{"closed",#N/A,FALSE,"Consolidated Products - Budget";"expanded",#N/A,FALSE,"Consolidated Products - Budget"}</definedName>
    <definedName name="_a2_2_1_2_2" hidden="1">{"closed",#N/A,FALSE,"Consolidated Products - Budget";"expanded",#N/A,FALSE,"Consolidated Products - Budget"}</definedName>
    <definedName name="_a2_2_1_2_3" hidden="1">{"closed",#N/A,FALSE,"Consolidated Products - Budget";"expanded",#N/A,FALSE,"Consolidated Products - Budget"}</definedName>
    <definedName name="_a2_2_1_2_4" hidden="1">{"closed",#N/A,FALSE,"Consolidated Products - Budget";"expanded",#N/A,FALSE,"Consolidated Products - Budget"}</definedName>
    <definedName name="_a2_2_1_3" hidden="1">{"closed",#N/A,FALSE,"Consolidated Products - Budget";"expanded",#N/A,FALSE,"Consolidated Products - Budget"}</definedName>
    <definedName name="_a2_2_1_3_1" hidden="1">{"closed",#N/A,FALSE,"Consolidated Products - Budget";"expanded",#N/A,FALSE,"Consolidated Products - Budget"}</definedName>
    <definedName name="_a2_2_1_3_2" hidden="1">{"closed",#N/A,FALSE,"Consolidated Products - Budget";"expanded",#N/A,FALSE,"Consolidated Products - Budget"}</definedName>
    <definedName name="_a2_2_1_4" hidden="1">{"closed",#N/A,FALSE,"Consolidated Products - Budget";"expanded",#N/A,FALSE,"Consolidated Products - Budget"}</definedName>
    <definedName name="_a2_2_1_4_1" hidden="1">{"closed",#N/A,FALSE,"Consolidated Products - Budget";"expanded",#N/A,FALSE,"Consolidated Products - Budget"}</definedName>
    <definedName name="_a2_2_1_4_2" hidden="1">{"closed",#N/A,FALSE,"Consolidated Products - Budget";"expanded",#N/A,FALSE,"Consolidated Products - Budget"}</definedName>
    <definedName name="_a2_2_1_5" hidden="1">{"closed",#N/A,FALSE,"Consolidated Products - Budget";"expanded",#N/A,FALSE,"Consolidated Products - Budget"}</definedName>
    <definedName name="_a2_2_1_5_1" hidden="1">{"closed",#N/A,FALSE,"Consolidated Products - Budget";"expanded",#N/A,FALSE,"Consolidated Products - Budget"}</definedName>
    <definedName name="_a2_2_1_5_2" hidden="1">{"closed",#N/A,FALSE,"Consolidated Products - Budget";"expanded",#N/A,FALSE,"Consolidated Products - Budget"}</definedName>
    <definedName name="_a2_2_2" hidden="1">{"closed",#N/A,FALSE,"Consolidated Products - Budget";"expanded",#N/A,FALSE,"Consolidated Products - Budget"}</definedName>
    <definedName name="_a2_2_2_1" hidden="1">{"closed",#N/A,FALSE,"Consolidated Products - Budget";"expanded",#N/A,FALSE,"Consolidated Products - Budget"}</definedName>
    <definedName name="_a2_2_2_2" hidden="1">{"closed",#N/A,FALSE,"Consolidated Products - Budget";"expanded",#N/A,FALSE,"Consolidated Products - Budget"}</definedName>
    <definedName name="_a2_2_2_3" hidden="1">{"closed",#N/A,FALSE,"Consolidated Products - Budget";"expanded",#N/A,FALSE,"Consolidated Products - Budget"}</definedName>
    <definedName name="_a2_2_2_4" hidden="1">{"closed",#N/A,FALSE,"Consolidated Products - Budget";"expanded",#N/A,FALSE,"Consolidated Products - Budget"}</definedName>
    <definedName name="_a2_2_3" hidden="1">{"closed",#N/A,FALSE,"Consolidated Products - Budget";"expanded",#N/A,FALSE,"Consolidated Products - Budget"}</definedName>
    <definedName name="_a2_2_3_1" hidden="1">{"closed",#N/A,FALSE,"Consolidated Products - Budget";"expanded",#N/A,FALSE,"Consolidated Products - Budget"}</definedName>
    <definedName name="_a2_2_3_2" hidden="1">{"closed",#N/A,FALSE,"Consolidated Products - Budget";"expanded",#N/A,FALSE,"Consolidated Products - Budget"}</definedName>
    <definedName name="_a2_2_3_3" hidden="1">{"closed",#N/A,FALSE,"Consolidated Products - Budget";"expanded",#N/A,FALSE,"Consolidated Products - Budget"}</definedName>
    <definedName name="_a2_2_3_4" hidden="1">{"closed",#N/A,FALSE,"Consolidated Products - Budget";"expanded",#N/A,FALSE,"Consolidated Products - Budget"}</definedName>
    <definedName name="_a2_2_4" hidden="1">{"closed",#N/A,FALSE,"Consolidated Products - Budget";"expanded",#N/A,FALSE,"Consolidated Products - Budget"}</definedName>
    <definedName name="_a2_2_4_1" hidden="1">{"closed",#N/A,FALSE,"Consolidated Products - Budget";"expanded",#N/A,FALSE,"Consolidated Products - Budget"}</definedName>
    <definedName name="_a2_2_4_2" hidden="1">{"closed",#N/A,FALSE,"Consolidated Products - Budget";"expanded",#N/A,FALSE,"Consolidated Products - Budget"}</definedName>
    <definedName name="_a2_2_5" hidden="1">{"closed",#N/A,FALSE,"Consolidated Products - Budget";"expanded",#N/A,FALSE,"Consolidated Products - Budget"}</definedName>
    <definedName name="_a2_2_5_1" hidden="1">{"closed",#N/A,FALSE,"Consolidated Products - Budget";"expanded",#N/A,FALSE,"Consolidated Products - Budget"}</definedName>
    <definedName name="_a2_2_5_2" hidden="1">{"closed",#N/A,FALSE,"Consolidated Products - Budget";"expanded",#N/A,FALSE,"Consolidated Products - Budget"}</definedName>
    <definedName name="_a2_3" hidden="1">{"closed",#N/A,FALSE,"Consolidated Products - Budget";"expanded",#N/A,FALSE,"Consolidated Products - Budget"}</definedName>
    <definedName name="_a2_3_1" hidden="1">{"closed",#N/A,FALSE,"Consolidated Products - Budget";"expanded",#N/A,FALSE,"Consolidated Products - Budget"}</definedName>
    <definedName name="_a2_3_1_1" hidden="1">{"closed",#N/A,FALSE,"Consolidated Products - Budget";"expanded",#N/A,FALSE,"Consolidated Products - Budget"}</definedName>
    <definedName name="_a2_3_1_2" hidden="1">{"closed",#N/A,FALSE,"Consolidated Products - Budget";"expanded",#N/A,FALSE,"Consolidated Products - Budget"}</definedName>
    <definedName name="_a2_3_1_3" hidden="1">{"closed",#N/A,FALSE,"Consolidated Products - Budget";"expanded",#N/A,FALSE,"Consolidated Products - Budget"}</definedName>
    <definedName name="_a2_3_1_4" hidden="1">{"closed",#N/A,FALSE,"Consolidated Products - Budget";"expanded",#N/A,FALSE,"Consolidated Products - Budget"}</definedName>
    <definedName name="_a2_3_2" hidden="1">{"closed",#N/A,FALSE,"Consolidated Products - Budget";"expanded",#N/A,FALSE,"Consolidated Products - Budget"}</definedName>
    <definedName name="_a2_3_2_1" hidden="1">{"closed",#N/A,FALSE,"Consolidated Products - Budget";"expanded",#N/A,FALSE,"Consolidated Products - Budget"}</definedName>
    <definedName name="_a2_3_2_2" hidden="1">{"closed",#N/A,FALSE,"Consolidated Products - Budget";"expanded",#N/A,FALSE,"Consolidated Products - Budget"}</definedName>
    <definedName name="_a2_3_2_3" hidden="1">{"closed",#N/A,FALSE,"Consolidated Products - Budget";"expanded",#N/A,FALSE,"Consolidated Products - Budget"}</definedName>
    <definedName name="_a2_3_2_4" hidden="1">{"closed",#N/A,FALSE,"Consolidated Products - Budget";"expanded",#N/A,FALSE,"Consolidated Products - Budget"}</definedName>
    <definedName name="_a2_3_3" hidden="1">{"closed",#N/A,FALSE,"Consolidated Products - Budget";"expanded",#N/A,FALSE,"Consolidated Products - Budget"}</definedName>
    <definedName name="_a2_3_3_1" hidden="1">{"closed",#N/A,FALSE,"Consolidated Products - Budget";"expanded",#N/A,FALSE,"Consolidated Products - Budget"}</definedName>
    <definedName name="_a2_3_3_2" hidden="1">{"closed",#N/A,FALSE,"Consolidated Products - Budget";"expanded",#N/A,FALSE,"Consolidated Products - Budget"}</definedName>
    <definedName name="_a2_3_4" hidden="1">{"closed",#N/A,FALSE,"Consolidated Products - Budget";"expanded",#N/A,FALSE,"Consolidated Products - Budget"}</definedName>
    <definedName name="_a2_3_4_1" hidden="1">{"closed",#N/A,FALSE,"Consolidated Products - Budget";"expanded",#N/A,FALSE,"Consolidated Products - Budget"}</definedName>
    <definedName name="_a2_3_4_2" hidden="1">{"closed",#N/A,FALSE,"Consolidated Products - Budget";"expanded",#N/A,FALSE,"Consolidated Products - Budget"}</definedName>
    <definedName name="_a2_3_5" hidden="1">{"closed",#N/A,FALSE,"Consolidated Products - Budget";"expanded",#N/A,FALSE,"Consolidated Products - Budget"}</definedName>
    <definedName name="_a2_3_5_1" hidden="1">{"closed",#N/A,FALSE,"Consolidated Products - Budget";"expanded",#N/A,FALSE,"Consolidated Products - Budget"}</definedName>
    <definedName name="_a2_3_5_2" hidden="1">{"closed",#N/A,FALSE,"Consolidated Products - Budget";"expanded",#N/A,FALSE,"Consolidated Products - Budget"}</definedName>
    <definedName name="_a2_4" hidden="1">{"closed",#N/A,FALSE,"Consolidated Products - Budget";"expanded",#N/A,FALSE,"Consolidated Products - Budget"}</definedName>
    <definedName name="_a2_4_1" hidden="1">{"closed",#N/A,FALSE,"Consolidated Products - Budget";"expanded",#N/A,FALSE,"Consolidated Products - Budget"}</definedName>
    <definedName name="_a2_4_2" hidden="1">{"closed",#N/A,FALSE,"Consolidated Products - Budget";"expanded",#N/A,FALSE,"Consolidated Products - Budget"}</definedName>
    <definedName name="_a2_4_3" hidden="1">{"closed",#N/A,FALSE,"Consolidated Products - Budget";"expanded",#N/A,FALSE,"Consolidated Products - Budget"}</definedName>
    <definedName name="_a2_4_4" hidden="1">{"closed",#N/A,FALSE,"Consolidated Products - Budget";"expanded",#N/A,FALSE,"Consolidated Products - Budget"}</definedName>
    <definedName name="_a2_5" hidden="1">{"closed",#N/A,FALSE,"Consolidated Products - Budget";"expanded",#N/A,FALSE,"Consolidated Products - Budget"}</definedName>
    <definedName name="_a2_5_1" hidden="1">{"closed",#N/A,FALSE,"Consolidated Products - Budget";"expanded",#N/A,FALSE,"Consolidated Products - Budget"}</definedName>
    <definedName name="_a2_5_2" hidden="1">{"closed",#N/A,FALSE,"Consolidated Products - Budget";"expanded",#N/A,FALSE,"Consolidated Products - Budget"}</definedName>
    <definedName name="_a2_5_3" hidden="1">{"closed",#N/A,FALSE,"Consolidated Products - Budget";"expanded",#N/A,FALSE,"Consolidated Products - Budget"}</definedName>
    <definedName name="_a2_5_4" hidden="1">{"closed",#N/A,FALSE,"Consolidated Products - Budget";"expanded",#N/A,FALSE,"Consolidated Products - Budget"}</definedName>
    <definedName name="_a3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3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3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3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3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4" localSheetId="21" hidden="1">{"whole",#N/A,FALSE,"Gen_Dist_Act_Bud";"whole",#N/A,FALSE,"Gen_Dist_T3months";"whole",#N/A,FALSE,"GD_PerP";"whole",#N/A,FALSE,"HR Dist'n"}</definedName>
    <definedName name="_a4" localSheetId="18" hidden="1">{"whole",#N/A,FALSE,"Gen_Dist_Act_Bud";"whole",#N/A,FALSE,"Gen_Dist_T3months";"whole",#N/A,FALSE,"GD_PerP";"whole",#N/A,FALSE,"HR Dist'n"}</definedName>
    <definedName name="_a4" localSheetId="20" hidden="1">{"whole",#N/A,FALSE,"Gen_Dist_Act_Bud";"whole",#N/A,FALSE,"Gen_Dist_T3months";"whole",#N/A,FALSE,"GD_PerP";"whole",#N/A,FALSE,"HR Dist'n"}</definedName>
    <definedName name="_a4" hidden="1">{"whole",#N/A,FALSE,"Gen_Dist_Act_Bud";"whole",#N/A,FALSE,"Gen_Dist_T3months";"whole",#N/A,FALSE,"GD_PerP";"whole",#N/A,FALSE,"HR Dist'n"}</definedName>
    <definedName name="_a4_1" hidden="1">{"whole",#N/A,FALSE,"Gen_Dist_Act_Bud";"whole",#N/A,FALSE,"Gen_Dist_T3months";"whole",#N/A,FALSE,"GD_PerP";"whole",#N/A,FALSE,"HR Dist'n"}</definedName>
    <definedName name="_a401" hidden="1">{"closed",#N/A,FALSE,"Consolidated Products - Budget";"expanded",#N/A,FALSE,"Consolidated Products - Budget"}</definedName>
    <definedName name="_a401_1" hidden="1">{"closed",#N/A,FALSE,"Consolidated Products - Budget";"expanded",#N/A,FALSE,"Consolidated Products - Budget"}</definedName>
    <definedName name="_a401_1_1" hidden="1">{"closed",#N/A,FALSE,"Consolidated Products - Budget";"expanded",#N/A,FALSE,"Consolidated Products - Budget"}</definedName>
    <definedName name="_a401_1_1_1" hidden="1">{"closed",#N/A,FALSE,"Consolidated Products - Budget";"expanded",#N/A,FALSE,"Consolidated Products - Budget"}</definedName>
    <definedName name="_a401_1_1_1_1" hidden="1">{"closed",#N/A,FALSE,"Consolidated Products - Budget";"expanded",#N/A,FALSE,"Consolidated Products - Budget"}</definedName>
    <definedName name="_a401_1_1_1_2" hidden="1">{"closed",#N/A,FALSE,"Consolidated Products - Budget";"expanded",#N/A,FALSE,"Consolidated Products - Budget"}</definedName>
    <definedName name="_a401_1_1_1_3" hidden="1">{"closed",#N/A,FALSE,"Consolidated Products - Budget";"expanded",#N/A,FALSE,"Consolidated Products - Budget"}</definedName>
    <definedName name="_a401_1_1_1_4" hidden="1">{"closed",#N/A,FALSE,"Consolidated Products - Budget";"expanded",#N/A,FALSE,"Consolidated Products - Budget"}</definedName>
    <definedName name="_a401_1_1_2" hidden="1">{"closed",#N/A,FALSE,"Consolidated Products - Budget";"expanded",#N/A,FALSE,"Consolidated Products - Budget"}</definedName>
    <definedName name="_a401_1_1_2_1" hidden="1">{"closed",#N/A,FALSE,"Consolidated Products - Budget";"expanded",#N/A,FALSE,"Consolidated Products - Budget"}</definedName>
    <definedName name="_a401_1_1_2_2" hidden="1">{"closed",#N/A,FALSE,"Consolidated Products - Budget";"expanded",#N/A,FALSE,"Consolidated Products - Budget"}</definedName>
    <definedName name="_a401_1_1_2_3" hidden="1">{"closed",#N/A,FALSE,"Consolidated Products - Budget";"expanded",#N/A,FALSE,"Consolidated Products - Budget"}</definedName>
    <definedName name="_a401_1_1_2_4" hidden="1">{"closed",#N/A,FALSE,"Consolidated Products - Budget";"expanded",#N/A,FALSE,"Consolidated Products - Budget"}</definedName>
    <definedName name="_a401_1_1_3" hidden="1">{"closed",#N/A,FALSE,"Consolidated Products - Budget";"expanded",#N/A,FALSE,"Consolidated Products - Budget"}</definedName>
    <definedName name="_a401_1_1_3_1" hidden="1">{"closed",#N/A,FALSE,"Consolidated Products - Budget";"expanded",#N/A,FALSE,"Consolidated Products - Budget"}</definedName>
    <definedName name="_a401_1_1_3_2" hidden="1">{"closed",#N/A,FALSE,"Consolidated Products - Budget";"expanded",#N/A,FALSE,"Consolidated Products - Budget"}</definedName>
    <definedName name="_a401_1_1_4" hidden="1">{"closed",#N/A,FALSE,"Consolidated Products - Budget";"expanded",#N/A,FALSE,"Consolidated Products - Budget"}</definedName>
    <definedName name="_a401_1_1_4_1" hidden="1">{"closed",#N/A,FALSE,"Consolidated Products - Budget";"expanded",#N/A,FALSE,"Consolidated Products - Budget"}</definedName>
    <definedName name="_a401_1_1_4_2" hidden="1">{"closed",#N/A,FALSE,"Consolidated Products - Budget";"expanded",#N/A,FALSE,"Consolidated Products - Budget"}</definedName>
    <definedName name="_a401_1_1_5" hidden="1">{"closed",#N/A,FALSE,"Consolidated Products - Budget";"expanded",#N/A,FALSE,"Consolidated Products - Budget"}</definedName>
    <definedName name="_a401_1_1_5_1" hidden="1">{"closed",#N/A,FALSE,"Consolidated Products - Budget";"expanded",#N/A,FALSE,"Consolidated Products - Budget"}</definedName>
    <definedName name="_a401_1_1_5_2" hidden="1">{"closed",#N/A,FALSE,"Consolidated Products - Budget";"expanded",#N/A,FALSE,"Consolidated Products - Budget"}</definedName>
    <definedName name="_a401_1_2" hidden="1">{"closed",#N/A,FALSE,"Consolidated Products - Budget";"expanded",#N/A,FALSE,"Consolidated Products - Budget"}</definedName>
    <definedName name="_a401_1_2_1" hidden="1">{"closed",#N/A,FALSE,"Consolidated Products - Budget";"expanded",#N/A,FALSE,"Consolidated Products - Budget"}</definedName>
    <definedName name="_a401_1_2_2" hidden="1">{"closed",#N/A,FALSE,"Consolidated Products - Budget";"expanded",#N/A,FALSE,"Consolidated Products - Budget"}</definedName>
    <definedName name="_a401_1_2_3" hidden="1">{"closed",#N/A,FALSE,"Consolidated Products - Budget";"expanded",#N/A,FALSE,"Consolidated Products - Budget"}</definedName>
    <definedName name="_a401_1_2_4" hidden="1">{"closed",#N/A,FALSE,"Consolidated Products - Budget";"expanded",#N/A,FALSE,"Consolidated Products - Budget"}</definedName>
    <definedName name="_a401_1_3" hidden="1">{"closed",#N/A,FALSE,"Consolidated Products - Budget";"expanded",#N/A,FALSE,"Consolidated Products - Budget"}</definedName>
    <definedName name="_a401_1_3_1" hidden="1">{"closed",#N/A,FALSE,"Consolidated Products - Budget";"expanded",#N/A,FALSE,"Consolidated Products - Budget"}</definedName>
    <definedName name="_a401_1_3_2" hidden="1">{"closed",#N/A,FALSE,"Consolidated Products - Budget";"expanded",#N/A,FALSE,"Consolidated Products - Budget"}</definedName>
    <definedName name="_a401_1_3_3" hidden="1">{"closed",#N/A,FALSE,"Consolidated Products - Budget";"expanded",#N/A,FALSE,"Consolidated Products - Budget"}</definedName>
    <definedName name="_a401_1_3_4" hidden="1">{"closed",#N/A,FALSE,"Consolidated Products - Budget";"expanded",#N/A,FALSE,"Consolidated Products - Budget"}</definedName>
    <definedName name="_a401_1_4" hidden="1">{"closed",#N/A,FALSE,"Consolidated Products - Budget";"expanded",#N/A,FALSE,"Consolidated Products - Budget"}</definedName>
    <definedName name="_a401_1_4_1" hidden="1">{"closed",#N/A,FALSE,"Consolidated Products - Budget";"expanded",#N/A,FALSE,"Consolidated Products - Budget"}</definedName>
    <definedName name="_a401_1_4_2" hidden="1">{"closed",#N/A,FALSE,"Consolidated Products - Budget";"expanded",#N/A,FALSE,"Consolidated Products - Budget"}</definedName>
    <definedName name="_a401_1_5" hidden="1">{"closed",#N/A,FALSE,"Consolidated Products - Budget";"expanded",#N/A,FALSE,"Consolidated Products - Budget"}</definedName>
    <definedName name="_a401_1_5_1" hidden="1">{"closed",#N/A,FALSE,"Consolidated Products - Budget";"expanded",#N/A,FALSE,"Consolidated Products - Budget"}</definedName>
    <definedName name="_a401_1_5_2" hidden="1">{"closed",#N/A,FALSE,"Consolidated Products - Budget";"expanded",#N/A,FALSE,"Consolidated Products - Budget"}</definedName>
    <definedName name="_a401_2" hidden="1">{"closed",#N/A,FALSE,"Consolidated Products - Budget";"expanded",#N/A,FALSE,"Consolidated Products - Budget"}</definedName>
    <definedName name="_a401_2_1" hidden="1">{"closed",#N/A,FALSE,"Consolidated Products - Budget";"expanded",#N/A,FALSE,"Consolidated Products - Budget"}</definedName>
    <definedName name="_a401_2_1_1" hidden="1">{"closed",#N/A,FALSE,"Consolidated Products - Budget";"expanded",#N/A,FALSE,"Consolidated Products - Budget"}</definedName>
    <definedName name="_a401_2_1_1_1" hidden="1">{"closed",#N/A,FALSE,"Consolidated Products - Budget";"expanded",#N/A,FALSE,"Consolidated Products - Budget"}</definedName>
    <definedName name="_a401_2_1_1_2" hidden="1">{"closed",#N/A,FALSE,"Consolidated Products - Budget";"expanded",#N/A,FALSE,"Consolidated Products - Budget"}</definedName>
    <definedName name="_a401_2_1_1_3" hidden="1">{"closed",#N/A,FALSE,"Consolidated Products - Budget";"expanded",#N/A,FALSE,"Consolidated Products - Budget"}</definedName>
    <definedName name="_a401_2_1_1_4" hidden="1">{"closed",#N/A,FALSE,"Consolidated Products - Budget";"expanded",#N/A,FALSE,"Consolidated Products - Budget"}</definedName>
    <definedName name="_a401_2_1_2" hidden="1">{"closed",#N/A,FALSE,"Consolidated Products - Budget";"expanded",#N/A,FALSE,"Consolidated Products - Budget"}</definedName>
    <definedName name="_a401_2_1_2_1" hidden="1">{"closed",#N/A,FALSE,"Consolidated Products - Budget";"expanded",#N/A,FALSE,"Consolidated Products - Budget"}</definedName>
    <definedName name="_a401_2_1_2_2" hidden="1">{"closed",#N/A,FALSE,"Consolidated Products - Budget";"expanded",#N/A,FALSE,"Consolidated Products - Budget"}</definedName>
    <definedName name="_a401_2_1_2_3" hidden="1">{"closed",#N/A,FALSE,"Consolidated Products - Budget";"expanded",#N/A,FALSE,"Consolidated Products - Budget"}</definedName>
    <definedName name="_a401_2_1_2_4" hidden="1">{"closed",#N/A,FALSE,"Consolidated Products - Budget";"expanded",#N/A,FALSE,"Consolidated Products - Budget"}</definedName>
    <definedName name="_a401_2_1_3" hidden="1">{"closed",#N/A,FALSE,"Consolidated Products - Budget";"expanded",#N/A,FALSE,"Consolidated Products - Budget"}</definedName>
    <definedName name="_a401_2_1_3_1" hidden="1">{"closed",#N/A,FALSE,"Consolidated Products - Budget";"expanded",#N/A,FALSE,"Consolidated Products - Budget"}</definedName>
    <definedName name="_a401_2_1_3_2" hidden="1">{"closed",#N/A,FALSE,"Consolidated Products - Budget";"expanded",#N/A,FALSE,"Consolidated Products - Budget"}</definedName>
    <definedName name="_a401_2_1_4" hidden="1">{"closed",#N/A,FALSE,"Consolidated Products - Budget";"expanded",#N/A,FALSE,"Consolidated Products - Budget"}</definedName>
    <definedName name="_a401_2_1_4_1" hidden="1">{"closed",#N/A,FALSE,"Consolidated Products - Budget";"expanded",#N/A,FALSE,"Consolidated Products - Budget"}</definedName>
    <definedName name="_a401_2_1_4_2" hidden="1">{"closed",#N/A,FALSE,"Consolidated Products - Budget";"expanded",#N/A,FALSE,"Consolidated Products - Budget"}</definedName>
    <definedName name="_a401_2_1_5" hidden="1">{"closed",#N/A,FALSE,"Consolidated Products - Budget";"expanded",#N/A,FALSE,"Consolidated Products - Budget"}</definedName>
    <definedName name="_a401_2_1_5_1" hidden="1">{"closed",#N/A,FALSE,"Consolidated Products - Budget";"expanded",#N/A,FALSE,"Consolidated Products - Budget"}</definedName>
    <definedName name="_a401_2_1_5_2" hidden="1">{"closed",#N/A,FALSE,"Consolidated Products - Budget";"expanded",#N/A,FALSE,"Consolidated Products - Budget"}</definedName>
    <definedName name="_a401_2_2" hidden="1">{"closed",#N/A,FALSE,"Consolidated Products - Budget";"expanded",#N/A,FALSE,"Consolidated Products - Budget"}</definedName>
    <definedName name="_a401_2_2_1" hidden="1">{"closed",#N/A,FALSE,"Consolidated Products - Budget";"expanded",#N/A,FALSE,"Consolidated Products - Budget"}</definedName>
    <definedName name="_a401_2_2_2" hidden="1">{"closed",#N/A,FALSE,"Consolidated Products - Budget";"expanded",#N/A,FALSE,"Consolidated Products - Budget"}</definedName>
    <definedName name="_a401_2_2_3" hidden="1">{"closed",#N/A,FALSE,"Consolidated Products - Budget";"expanded",#N/A,FALSE,"Consolidated Products - Budget"}</definedName>
    <definedName name="_a401_2_2_4" hidden="1">{"closed",#N/A,FALSE,"Consolidated Products - Budget";"expanded",#N/A,FALSE,"Consolidated Products - Budget"}</definedName>
    <definedName name="_a401_2_3" hidden="1">{"closed",#N/A,FALSE,"Consolidated Products - Budget";"expanded",#N/A,FALSE,"Consolidated Products - Budget"}</definedName>
    <definedName name="_a401_2_3_1" hidden="1">{"closed",#N/A,FALSE,"Consolidated Products - Budget";"expanded",#N/A,FALSE,"Consolidated Products - Budget"}</definedName>
    <definedName name="_a401_2_3_2" hidden="1">{"closed",#N/A,FALSE,"Consolidated Products - Budget";"expanded",#N/A,FALSE,"Consolidated Products - Budget"}</definedName>
    <definedName name="_a401_2_3_3" hidden="1">{"closed",#N/A,FALSE,"Consolidated Products - Budget";"expanded",#N/A,FALSE,"Consolidated Products - Budget"}</definedName>
    <definedName name="_a401_2_3_4" hidden="1">{"closed",#N/A,FALSE,"Consolidated Products - Budget";"expanded",#N/A,FALSE,"Consolidated Products - Budget"}</definedName>
    <definedName name="_a401_2_4" hidden="1">{"closed",#N/A,FALSE,"Consolidated Products - Budget";"expanded",#N/A,FALSE,"Consolidated Products - Budget"}</definedName>
    <definedName name="_a401_2_4_1" hidden="1">{"closed",#N/A,FALSE,"Consolidated Products - Budget";"expanded",#N/A,FALSE,"Consolidated Products - Budget"}</definedName>
    <definedName name="_a401_2_4_2" hidden="1">{"closed",#N/A,FALSE,"Consolidated Products - Budget";"expanded",#N/A,FALSE,"Consolidated Products - Budget"}</definedName>
    <definedName name="_a401_2_5" hidden="1">{"closed",#N/A,FALSE,"Consolidated Products - Budget";"expanded",#N/A,FALSE,"Consolidated Products - Budget"}</definedName>
    <definedName name="_a401_2_5_1" hidden="1">{"closed",#N/A,FALSE,"Consolidated Products - Budget";"expanded",#N/A,FALSE,"Consolidated Products - Budget"}</definedName>
    <definedName name="_a401_2_5_2" hidden="1">{"closed",#N/A,FALSE,"Consolidated Products - Budget";"expanded",#N/A,FALSE,"Consolidated Products - Budget"}</definedName>
    <definedName name="_a401_3" hidden="1">{"closed",#N/A,FALSE,"Consolidated Products - Budget";"expanded",#N/A,FALSE,"Consolidated Products - Budget"}</definedName>
    <definedName name="_a401_3_1" hidden="1">{"closed",#N/A,FALSE,"Consolidated Products - Budget";"expanded",#N/A,FALSE,"Consolidated Products - Budget"}</definedName>
    <definedName name="_a401_3_1_1" hidden="1">{"closed",#N/A,FALSE,"Consolidated Products - Budget";"expanded",#N/A,FALSE,"Consolidated Products - Budget"}</definedName>
    <definedName name="_a401_3_1_2" hidden="1">{"closed",#N/A,FALSE,"Consolidated Products - Budget";"expanded",#N/A,FALSE,"Consolidated Products - Budget"}</definedName>
    <definedName name="_a401_3_1_3" hidden="1">{"closed",#N/A,FALSE,"Consolidated Products - Budget";"expanded",#N/A,FALSE,"Consolidated Products - Budget"}</definedName>
    <definedName name="_a401_3_1_4" hidden="1">{"closed",#N/A,FALSE,"Consolidated Products - Budget";"expanded",#N/A,FALSE,"Consolidated Products - Budget"}</definedName>
    <definedName name="_a401_3_2" hidden="1">{"closed",#N/A,FALSE,"Consolidated Products - Budget";"expanded",#N/A,FALSE,"Consolidated Products - Budget"}</definedName>
    <definedName name="_a401_3_2_1" hidden="1">{"closed",#N/A,FALSE,"Consolidated Products - Budget";"expanded",#N/A,FALSE,"Consolidated Products - Budget"}</definedName>
    <definedName name="_a401_3_2_2" hidden="1">{"closed",#N/A,FALSE,"Consolidated Products - Budget";"expanded",#N/A,FALSE,"Consolidated Products - Budget"}</definedName>
    <definedName name="_a401_3_2_3" hidden="1">{"closed",#N/A,FALSE,"Consolidated Products - Budget";"expanded",#N/A,FALSE,"Consolidated Products - Budget"}</definedName>
    <definedName name="_a401_3_2_4" hidden="1">{"closed",#N/A,FALSE,"Consolidated Products - Budget";"expanded",#N/A,FALSE,"Consolidated Products - Budget"}</definedName>
    <definedName name="_a401_3_3" hidden="1">{"closed",#N/A,FALSE,"Consolidated Products - Budget";"expanded",#N/A,FALSE,"Consolidated Products - Budget"}</definedName>
    <definedName name="_a401_3_3_1" hidden="1">{"closed",#N/A,FALSE,"Consolidated Products - Budget";"expanded",#N/A,FALSE,"Consolidated Products - Budget"}</definedName>
    <definedName name="_a401_3_3_2" hidden="1">{"closed",#N/A,FALSE,"Consolidated Products - Budget";"expanded",#N/A,FALSE,"Consolidated Products - Budget"}</definedName>
    <definedName name="_a401_3_4" hidden="1">{"closed",#N/A,FALSE,"Consolidated Products - Budget";"expanded",#N/A,FALSE,"Consolidated Products - Budget"}</definedName>
    <definedName name="_a401_3_4_1" hidden="1">{"closed",#N/A,FALSE,"Consolidated Products - Budget";"expanded",#N/A,FALSE,"Consolidated Products - Budget"}</definedName>
    <definedName name="_a401_3_4_2" hidden="1">{"closed",#N/A,FALSE,"Consolidated Products - Budget";"expanded",#N/A,FALSE,"Consolidated Products - Budget"}</definedName>
    <definedName name="_a401_3_5" hidden="1">{"closed",#N/A,FALSE,"Consolidated Products - Budget";"expanded",#N/A,FALSE,"Consolidated Products - Budget"}</definedName>
    <definedName name="_a401_3_5_1" hidden="1">{"closed",#N/A,FALSE,"Consolidated Products - Budget";"expanded",#N/A,FALSE,"Consolidated Products - Budget"}</definedName>
    <definedName name="_a401_3_5_2" hidden="1">{"closed",#N/A,FALSE,"Consolidated Products - Budget";"expanded",#N/A,FALSE,"Consolidated Products - Budget"}</definedName>
    <definedName name="_a401_4" hidden="1">{"closed",#N/A,FALSE,"Consolidated Products - Budget";"expanded",#N/A,FALSE,"Consolidated Products - Budget"}</definedName>
    <definedName name="_a401_4_1" hidden="1">{"closed",#N/A,FALSE,"Consolidated Products - Budget";"expanded",#N/A,FALSE,"Consolidated Products - Budget"}</definedName>
    <definedName name="_a401_4_2" hidden="1">{"closed",#N/A,FALSE,"Consolidated Products - Budget";"expanded",#N/A,FALSE,"Consolidated Products - Budget"}</definedName>
    <definedName name="_a401_4_3" hidden="1">{"closed",#N/A,FALSE,"Consolidated Products - Budget";"expanded",#N/A,FALSE,"Consolidated Products - Budget"}</definedName>
    <definedName name="_a401_4_4" hidden="1">{"closed",#N/A,FALSE,"Consolidated Products - Budget";"expanded",#N/A,FALSE,"Consolidated Products - Budget"}</definedName>
    <definedName name="_a401_5" hidden="1">{"closed",#N/A,FALSE,"Consolidated Products - Budget";"expanded",#N/A,FALSE,"Consolidated Products - Budget"}</definedName>
    <definedName name="_a401_5_1" hidden="1">{"closed",#N/A,FALSE,"Consolidated Products - Budget";"expanded",#N/A,FALSE,"Consolidated Products - Budget"}</definedName>
    <definedName name="_a401_5_2" hidden="1">{"closed",#N/A,FALSE,"Consolidated Products - Budget";"expanded",#N/A,FALSE,"Consolidated Products - Budget"}</definedName>
    <definedName name="_a401_5_3" hidden="1">{"closed",#N/A,FALSE,"Consolidated Products - Budget";"expanded",#N/A,FALSE,"Consolidated Products - Budget"}</definedName>
    <definedName name="_a401_5_4" hidden="1">{"closed",#N/A,FALSE,"Consolidated Products - Budget";"expanded",#N/A,FALSE,"Consolidated Products - Budget"}</definedName>
    <definedName name="_a402" hidden="1">{"closed",#N/A,FALSE,"Consolidated Products - Budget";"expanded",#N/A,FALSE,"Consolidated Products - Budget"}</definedName>
    <definedName name="_a402_1" hidden="1">{"closed",#N/A,FALSE,"Consolidated Products - Budget";"expanded",#N/A,FALSE,"Consolidated Products - Budget"}</definedName>
    <definedName name="_a402_1_1" hidden="1">{"closed",#N/A,FALSE,"Consolidated Products - Budget";"expanded",#N/A,FALSE,"Consolidated Products - Budget"}</definedName>
    <definedName name="_a402_1_1_1" hidden="1">{"closed",#N/A,FALSE,"Consolidated Products - Budget";"expanded",#N/A,FALSE,"Consolidated Products - Budget"}</definedName>
    <definedName name="_a402_1_1_1_1" hidden="1">{"closed",#N/A,FALSE,"Consolidated Products - Budget";"expanded",#N/A,FALSE,"Consolidated Products - Budget"}</definedName>
    <definedName name="_a402_1_1_1_2" hidden="1">{"closed",#N/A,FALSE,"Consolidated Products - Budget";"expanded",#N/A,FALSE,"Consolidated Products - Budget"}</definedName>
    <definedName name="_a402_1_1_1_3" hidden="1">{"closed",#N/A,FALSE,"Consolidated Products - Budget";"expanded",#N/A,FALSE,"Consolidated Products - Budget"}</definedName>
    <definedName name="_a402_1_1_1_4" hidden="1">{"closed",#N/A,FALSE,"Consolidated Products - Budget";"expanded",#N/A,FALSE,"Consolidated Products - Budget"}</definedName>
    <definedName name="_a402_1_1_2" hidden="1">{"closed",#N/A,FALSE,"Consolidated Products - Budget";"expanded",#N/A,FALSE,"Consolidated Products - Budget"}</definedName>
    <definedName name="_a402_1_1_2_1" hidden="1">{"closed",#N/A,FALSE,"Consolidated Products - Budget";"expanded",#N/A,FALSE,"Consolidated Products - Budget"}</definedName>
    <definedName name="_a402_1_1_2_2" hidden="1">{"closed",#N/A,FALSE,"Consolidated Products - Budget";"expanded",#N/A,FALSE,"Consolidated Products - Budget"}</definedName>
    <definedName name="_a402_1_1_2_3" hidden="1">{"closed",#N/A,FALSE,"Consolidated Products - Budget";"expanded",#N/A,FALSE,"Consolidated Products - Budget"}</definedName>
    <definedName name="_a402_1_1_2_4" hidden="1">{"closed",#N/A,FALSE,"Consolidated Products - Budget";"expanded",#N/A,FALSE,"Consolidated Products - Budget"}</definedName>
    <definedName name="_a402_1_1_3" hidden="1">{"closed",#N/A,FALSE,"Consolidated Products - Budget";"expanded",#N/A,FALSE,"Consolidated Products - Budget"}</definedName>
    <definedName name="_a402_1_1_3_1" hidden="1">{"closed",#N/A,FALSE,"Consolidated Products - Budget";"expanded",#N/A,FALSE,"Consolidated Products - Budget"}</definedName>
    <definedName name="_a402_1_1_3_2" hidden="1">{"closed",#N/A,FALSE,"Consolidated Products - Budget";"expanded",#N/A,FALSE,"Consolidated Products - Budget"}</definedName>
    <definedName name="_a402_1_1_4" hidden="1">{"closed",#N/A,FALSE,"Consolidated Products - Budget";"expanded",#N/A,FALSE,"Consolidated Products - Budget"}</definedName>
    <definedName name="_a402_1_1_4_1" hidden="1">{"closed",#N/A,FALSE,"Consolidated Products - Budget";"expanded",#N/A,FALSE,"Consolidated Products - Budget"}</definedName>
    <definedName name="_a402_1_1_4_2" hidden="1">{"closed",#N/A,FALSE,"Consolidated Products - Budget";"expanded",#N/A,FALSE,"Consolidated Products - Budget"}</definedName>
    <definedName name="_a402_1_1_5" hidden="1">{"closed",#N/A,FALSE,"Consolidated Products - Budget";"expanded",#N/A,FALSE,"Consolidated Products - Budget"}</definedName>
    <definedName name="_a402_1_1_5_1" hidden="1">{"closed",#N/A,FALSE,"Consolidated Products - Budget";"expanded",#N/A,FALSE,"Consolidated Products - Budget"}</definedName>
    <definedName name="_a402_1_1_5_2" hidden="1">{"closed",#N/A,FALSE,"Consolidated Products - Budget";"expanded",#N/A,FALSE,"Consolidated Products - Budget"}</definedName>
    <definedName name="_a402_1_2" hidden="1">{"closed",#N/A,FALSE,"Consolidated Products - Budget";"expanded",#N/A,FALSE,"Consolidated Products - Budget"}</definedName>
    <definedName name="_a402_1_2_1" hidden="1">{"closed",#N/A,FALSE,"Consolidated Products - Budget";"expanded",#N/A,FALSE,"Consolidated Products - Budget"}</definedName>
    <definedName name="_a402_1_2_2" hidden="1">{"closed",#N/A,FALSE,"Consolidated Products - Budget";"expanded",#N/A,FALSE,"Consolidated Products - Budget"}</definedName>
    <definedName name="_a402_1_2_3" hidden="1">{"closed",#N/A,FALSE,"Consolidated Products - Budget";"expanded",#N/A,FALSE,"Consolidated Products - Budget"}</definedName>
    <definedName name="_a402_1_2_4" hidden="1">{"closed",#N/A,FALSE,"Consolidated Products - Budget";"expanded",#N/A,FALSE,"Consolidated Products - Budget"}</definedName>
    <definedName name="_a402_1_3" hidden="1">{"closed",#N/A,FALSE,"Consolidated Products - Budget";"expanded",#N/A,FALSE,"Consolidated Products - Budget"}</definedName>
    <definedName name="_a402_1_3_1" hidden="1">{"closed",#N/A,FALSE,"Consolidated Products - Budget";"expanded",#N/A,FALSE,"Consolidated Products - Budget"}</definedName>
    <definedName name="_a402_1_3_2" hidden="1">{"closed",#N/A,FALSE,"Consolidated Products - Budget";"expanded",#N/A,FALSE,"Consolidated Products - Budget"}</definedName>
    <definedName name="_a402_1_3_3" hidden="1">{"closed",#N/A,FALSE,"Consolidated Products - Budget";"expanded",#N/A,FALSE,"Consolidated Products - Budget"}</definedName>
    <definedName name="_a402_1_3_4" hidden="1">{"closed",#N/A,FALSE,"Consolidated Products - Budget";"expanded",#N/A,FALSE,"Consolidated Products - Budget"}</definedName>
    <definedName name="_a402_1_4" hidden="1">{"closed",#N/A,FALSE,"Consolidated Products - Budget";"expanded",#N/A,FALSE,"Consolidated Products - Budget"}</definedName>
    <definedName name="_a402_1_4_1" hidden="1">{"closed",#N/A,FALSE,"Consolidated Products - Budget";"expanded",#N/A,FALSE,"Consolidated Products - Budget"}</definedName>
    <definedName name="_a402_1_4_2" hidden="1">{"closed",#N/A,FALSE,"Consolidated Products - Budget";"expanded",#N/A,FALSE,"Consolidated Products - Budget"}</definedName>
    <definedName name="_a402_1_5" hidden="1">{"closed",#N/A,FALSE,"Consolidated Products - Budget";"expanded",#N/A,FALSE,"Consolidated Products - Budget"}</definedName>
    <definedName name="_a402_1_5_1" hidden="1">{"closed",#N/A,FALSE,"Consolidated Products - Budget";"expanded",#N/A,FALSE,"Consolidated Products - Budget"}</definedName>
    <definedName name="_a402_1_5_2" hidden="1">{"closed",#N/A,FALSE,"Consolidated Products - Budget";"expanded",#N/A,FALSE,"Consolidated Products - Budget"}</definedName>
    <definedName name="_a402_2" hidden="1">{"closed",#N/A,FALSE,"Consolidated Products - Budget";"expanded",#N/A,FALSE,"Consolidated Products - Budget"}</definedName>
    <definedName name="_a402_2_1" hidden="1">{"closed",#N/A,FALSE,"Consolidated Products - Budget";"expanded",#N/A,FALSE,"Consolidated Products - Budget"}</definedName>
    <definedName name="_a402_2_1_1" hidden="1">{"closed",#N/A,FALSE,"Consolidated Products - Budget";"expanded",#N/A,FALSE,"Consolidated Products - Budget"}</definedName>
    <definedName name="_a402_2_1_1_1" hidden="1">{"closed",#N/A,FALSE,"Consolidated Products - Budget";"expanded",#N/A,FALSE,"Consolidated Products - Budget"}</definedName>
    <definedName name="_a402_2_1_1_2" hidden="1">{"closed",#N/A,FALSE,"Consolidated Products - Budget";"expanded",#N/A,FALSE,"Consolidated Products - Budget"}</definedName>
    <definedName name="_a402_2_1_1_3" hidden="1">{"closed",#N/A,FALSE,"Consolidated Products - Budget";"expanded",#N/A,FALSE,"Consolidated Products - Budget"}</definedName>
    <definedName name="_a402_2_1_1_4" hidden="1">{"closed",#N/A,FALSE,"Consolidated Products - Budget";"expanded",#N/A,FALSE,"Consolidated Products - Budget"}</definedName>
    <definedName name="_a402_2_1_2" hidden="1">{"closed",#N/A,FALSE,"Consolidated Products - Budget";"expanded",#N/A,FALSE,"Consolidated Products - Budget"}</definedName>
    <definedName name="_a402_2_1_2_1" hidden="1">{"closed",#N/A,FALSE,"Consolidated Products - Budget";"expanded",#N/A,FALSE,"Consolidated Products - Budget"}</definedName>
    <definedName name="_a402_2_1_2_2" hidden="1">{"closed",#N/A,FALSE,"Consolidated Products - Budget";"expanded",#N/A,FALSE,"Consolidated Products - Budget"}</definedName>
    <definedName name="_a402_2_1_2_3" hidden="1">{"closed",#N/A,FALSE,"Consolidated Products - Budget";"expanded",#N/A,FALSE,"Consolidated Products - Budget"}</definedName>
    <definedName name="_a402_2_1_2_4" hidden="1">{"closed",#N/A,FALSE,"Consolidated Products - Budget";"expanded",#N/A,FALSE,"Consolidated Products - Budget"}</definedName>
    <definedName name="_a402_2_1_3" hidden="1">{"closed",#N/A,FALSE,"Consolidated Products - Budget";"expanded",#N/A,FALSE,"Consolidated Products - Budget"}</definedName>
    <definedName name="_a402_2_1_3_1" hidden="1">{"closed",#N/A,FALSE,"Consolidated Products - Budget";"expanded",#N/A,FALSE,"Consolidated Products - Budget"}</definedName>
    <definedName name="_a402_2_1_3_2" hidden="1">{"closed",#N/A,FALSE,"Consolidated Products - Budget";"expanded",#N/A,FALSE,"Consolidated Products - Budget"}</definedName>
    <definedName name="_a402_2_1_4" hidden="1">{"closed",#N/A,FALSE,"Consolidated Products - Budget";"expanded",#N/A,FALSE,"Consolidated Products - Budget"}</definedName>
    <definedName name="_a402_2_1_4_1" hidden="1">{"closed",#N/A,FALSE,"Consolidated Products - Budget";"expanded",#N/A,FALSE,"Consolidated Products - Budget"}</definedName>
    <definedName name="_a402_2_1_4_2" hidden="1">{"closed",#N/A,FALSE,"Consolidated Products - Budget";"expanded",#N/A,FALSE,"Consolidated Products - Budget"}</definedName>
    <definedName name="_a402_2_1_5" hidden="1">{"closed",#N/A,FALSE,"Consolidated Products - Budget";"expanded",#N/A,FALSE,"Consolidated Products - Budget"}</definedName>
    <definedName name="_a402_2_1_5_1" hidden="1">{"closed",#N/A,FALSE,"Consolidated Products - Budget";"expanded",#N/A,FALSE,"Consolidated Products - Budget"}</definedName>
    <definedName name="_a402_2_1_5_2" hidden="1">{"closed",#N/A,FALSE,"Consolidated Products - Budget";"expanded",#N/A,FALSE,"Consolidated Products - Budget"}</definedName>
    <definedName name="_a402_2_2" hidden="1">{"closed",#N/A,FALSE,"Consolidated Products - Budget";"expanded",#N/A,FALSE,"Consolidated Products - Budget"}</definedName>
    <definedName name="_a402_2_2_1" hidden="1">{"closed",#N/A,FALSE,"Consolidated Products - Budget";"expanded",#N/A,FALSE,"Consolidated Products - Budget"}</definedName>
    <definedName name="_a402_2_2_2" hidden="1">{"closed",#N/A,FALSE,"Consolidated Products - Budget";"expanded",#N/A,FALSE,"Consolidated Products - Budget"}</definedName>
    <definedName name="_a402_2_2_3" hidden="1">{"closed",#N/A,FALSE,"Consolidated Products - Budget";"expanded",#N/A,FALSE,"Consolidated Products - Budget"}</definedName>
    <definedName name="_a402_2_2_4" hidden="1">{"closed",#N/A,FALSE,"Consolidated Products - Budget";"expanded",#N/A,FALSE,"Consolidated Products - Budget"}</definedName>
    <definedName name="_a402_2_3" hidden="1">{"closed",#N/A,FALSE,"Consolidated Products - Budget";"expanded",#N/A,FALSE,"Consolidated Products - Budget"}</definedName>
    <definedName name="_a402_2_3_1" hidden="1">{"closed",#N/A,FALSE,"Consolidated Products - Budget";"expanded",#N/A,FALSE,"Consolidated Products - Budget"}</definedName>
    <definedName name="_a402_2_3_2" hidden="1">{"closed",#N/A,FALSE,"Consolidated Products - Budget";"expanded",#N/A,FALSE,"Consolidated Products - Budget"}</definedName>
    <definedName name="_a402_2_3_3" hidden="1">{"closed",#N/A,FALSE,"Consolidated Products - Budget";"expanded",#N/A,FALSE,"Consolidated Products - Budget"}</definedName>
    <definedName name="_a402_2_3_4" hidden="1">{"closed",#N/A,FALSE,"Consolidated Products - Budget";"expanded",#N/A,FALSE,"Consolidated Products - Budget"}</definedName>
    <definedName name="_a402_2_4" hidden="1">{"closed",#N/A,FALSE,"Consolidated Products - Budget";"expanded",#N/A,FALSE,"Consolidated Products - Budget"}</definedName>
    <definedName name="_a402_2_4_1" hidden="1">{"closed",#N/A,FALSE,"Consolidated Products - Budget";"expanded",#N/A,FALSE,"Consolidated Products - Budget"}</definedName>
    <definedName name="_a402_2_4_2" hidden="1">{"closed",#N/A,FALSE,"Consolidated Products - Budget";"expanded",#N/A,FALSE,"Consolidated Products - Budget"}</definedName>
    <definedName name="_a402_2_5" hidden="1">{"closed",#N/A,FALSE,"Consolidated Products - Budget";"expanded",#N/A,FALSE,"Consolidated Products - Budget"}</definedName>
    <definedName name="_a402_2_5_1" hidden="1">{"closed",#N/A,FALSE,"Consolidated Products - Budget";"expanded",#N/A,FALSE,"Consolidated Products - Budget"}</definedName>
    <definedName name="_a402_2_5_2" hidden="1">{"closed",#N/A,FALSE,"Consolidated Products - Budget";"expanded",#N/A,FALSE,"Consolidated Products - Budget"}</definedName>
    <definedName name="_a402_3" hidden="1">{"closed",#N/A,FALSE,"Consolidated Products - Budget";"expanded",#N/A,FALSE,"Consolidated Products - Budget"}</definedName>
    <definedName name="_a402_3_1" hidden="1">{"closed",#N/A,FALSE,"Consolidated Products - Budget";"expanded",#N/A,FALSE,"Consolidated Products - Budget"}</definedName>
    <definedName name="_a402_3_1_1" hidden="1">{"closed",#N/A,FALSE,"Consolidated Products - Budget";"expanded",#N/A,FALSE,"Consolidated Products - Budget"}</definedName>
    <definedName name="_a402_3_1_2" hidden="1">{"closed",#N/A,FALSE,"Consolidated Products - Budget";"expanded",#N/A,FALSE,"Consolidated Products - Budget"}</definedName>
    <definedName name="_a402_3_1_3" hidden="1">{"closed",#N/A,FALSE,"Consolidated Products - Budget";"expanded",#N/A,FALSE,"Consolidated Products - Budget"}</definedName>
    <definedName name="_a402_3_1_4" hidden="1">{"closed",#N/A,FALSE,"Consolidated Products - Budget";"expanded",#N/A,FALSE,"Consolidated Products - Budget"}</definedName>
    <definedName name="_a402_3_2" hidden="1">{"closed",#N/A,FALSE,"Consolidated Products - Budget";"expanded",#N/A,FALSE,"Consolidated Products - Budget"}</definedName>
    <definedName name="_a402_3_2_1" hidden="1">{"closed",#N/A,FALSE,"Consolidated Products - Budget";"expanded",#N/A,FALSE,"Consolidated Products - Budget"}</definedName>
    <definedName name="_a402_3_2_2" hidden="1">{"closed",#N/A,FALSE,"Consolidated Products - Budget";"expanded",#N/A,FALSE,"Consolidated Products - Budget"}</definedName>
    <definedName name="_a402_3_2_3" hidden="1">{"closed",#N/A,FALSE,"Consolidated Products - Budget";"expanded",#N/A,FALSE,"Consolidated Products - Budget"}</definedName>
    <definedName name="_a402_3_2_4" hidden="1">{"closed",#N/A,FALSE,"Consolidated Products - Budget";"expanded",#N/A,FALSE,"Consolidated Products - Budget"}</definedName>
    <definedName name="_a402_3_3" hidden="1">{"closed",#N/A,FALSE,"Consolidated Products - Budget";"expanded",#N/A,FALSE,"Consolidated Products - Budget"}</definedName>
    <definedName name="_a402_3_3_1" hidden="1">{"closed",#N/A,FALSE,"Consolidated Products - Budget";"expanded",#N/A,FALSE,"Consolidated Products - Budget"}</definedName>
    <definedName name="_a402_3_3_2" hidden="1">{"closed",#N/A,FALSE,"Consolidated Products - Budget";"expanded",#N/A,FALSE,"Consolidated Products - Budget"}</definedName>
    <definedName name="_a402_3_4" hidden="1">{"closed",#N/A,FALSE,"Consolidated Products - Budget";"expanded",#N/A,FALSE,"Consolidated Products - Budget"}</definedName>
    <definedName name="_a402_3_4_1" hidden="1">{"closed",#N/A,FALSE,"Consolidated Products - Budget";"expanded",#N/A,FALSE,"Consolidated Products - Budget"}</definedName>
    <definedName name="_a402_3_4_2" hidden="1">{"closed",#N/A,FALSE,"Consolidated Products - Budget";"expanded",#N/A,FALSE,"Consolidated Products - Budget"}</definedName>
    <definedName name="_a402_3_5" hidden="1">{"closed",#N/A,FALSE,"Consolidated Products - Budget";"expanded",#N/A,FALSE,"Consolidated Products - Budget"}</definedName>
    <definedName name="_a402_3_5_1" hidden="1">{"closed",#N/A,FALSE,"Consolidated Products - Budget";"expanded",#N/A,FALSE,"Consolidated Products - Budget"}</definedName>
    <definedName name="_a402_3_5_2" hidden="1">{"closed",#N/A,FALSE,"Consolidated Products - Budget";"expanded",#N/A,FALSE,"Consolidated Products - Budget"}</definedName>
    <definedName name="_a402_4" hidden="1">{"closed",#N/A,FALSE,"Consolidated Products - Budget";"expanded",#N/A,FALSE,"Consolidated Products - Budget"}</definedName>
    <definedName name="_a402_4_1" hidden="1">{"closed",#N/A,FALSE,"Consolidated Products - Budget";"expanded",#N/A,FALSE,"Consolidated Products - Budget"}</definedName>
    <definedName name="_a402_4_2" hidden="1">{"closed",#N/A,FALSE,"Consolidated Products - Budget";"expanded",#N/A,FALSE,"Consolidated Products - Budget"}</definedName>
    <definedName name="_a402_4_3" hidden="1">{"closed",#N/A,FALSE,"Consolidated Products - Budget";"expanded",#N/A,FALSE,"Consolidated Products - Budget"}</definedName>
    <definedName name="_a402_4_4" hidden="1">{"closed",#N/A,FALSE,"Consolidated Products - Budget";"expanded",#N/A,FALSE,"Consolidated Products - Budget"}</definedName>
    <definedName name="_a402_5" hidden="1">{"closed",#N/A,FALSE,"Consolidated Products - Budget";"expanded",#N/A,FALSE,"Consolidated Products - Budget"}</definedName>
    <definedName name="_a402_5_1" hidden="1">{"closed",#N/A,FALSE,"Consolidated Products - Budget";"expanded",#N/A,FALSE,"Consolidated Products - Budget"}</definedName>
    <definedName name="_a402_5_2" hidden="1">{"closed",#N/A,FALSE,"Consolidated Products - Budget";"expanded",#N/A,FALSE,"Consolidated Products - Budget"}</definedName>
    <definedName name="_a402_5_3" hidden="1">{"closed",#N/A,FALSE,"Consolidated Products - Budget";"expanded",#N/A,FALSE,"Consolidated Products - Budget"}</definedName>
    <definedName name="_a402_5_4" hidden="1">{"closed",#N/A,FALSE,"Consolidated Products - Budget";"expanded",#N/A,FALSE,"Consolidated Products - Budget"}</definedName>
    <definedName name="_a403" hidden="1">{"closed",#N/A,FALSE,"Consolidated Products - Budget";"expanded",#N/A,FALSE,"Consolidated Products - Budget"}</definedName>
    <definedName name="_a403_1" hidden="1">{"closed",#N/A,FALSE,"Consolidated Products - Budget";"expanded",#N/A,FALSE,"Consolidated Products - Budget"}</definedName>
    <definedName name="_a403_1_1" hidden="1">{"closed",#N/A,FALSE,"Consolidated Products - Budget";"expanded",#N/A,FALSE,"Consolidated Products - Budget"}</definedName>
    <definedName name="_a403_1_1_1" hidden="1">{"closed",#N/A,FALSE,"Consolidated Products - Budget";"expanded",#N/A,FALSE,"Consolidated Products - Budget"}</definedName>
    <definedName name="_a403_1_1_1_1" hidden="1">{"closed",#N/A,FALSE,"Consolidated Products - Budget";"expanded",#N/A,FALSE,"Consolidated Products - Budget"}</definedName>
    <definedName name="_a403_1_1_1_2" hidden="1">{"closed",#N/A,FALSE,"Consolidated Products - Budget";"expanded",#N/A,FALSE,"Consolidated Products - Budget"}</definedName>
    <definedName name="_a403_1_1_1_3" hidden="1">{"closed",#N/A,FALSE,"Consolidated Products - Budget";"expanded",#N/A,FALSE,"Consolidated Products - Budget"}</definedName>
    <definedName name="_a403_1_1_1_4" hidden="1">{"closed",#N/A,FALSE,"Consolidated Products - Budget";"expanded",#N/A,FALSE,"Consolidated Products - Budget"}</definedName>
    <definedName name="_a403_1_1_2" hidden="1">{"closed",#N/A,FALSE,"Consolidated Products - Budget";"expanded",#N/A,FALSE,"Consolidated Products - Budget"}</definedName>
    <definedName name="_a403_1_1_2_1" hidden="1">{"closed",#N/A,FALSE,"Consolidated Products - Budget";"expanded",#N/A,FALSE,"Consolidated Products - Budget"}</definedName>
    <definedName name="_a403_1_1_2_2" hidden="1">{"closed",#N/A,FALSE,"Consolidated Products - Budget";"expanded",#N/A,FALSE,"Consolidated Products - Budget"}</definedName>
    <definedName name="_a403_1_1_2_3" hidden="1">{"closed",#N/A,FALSE,"Consolidated Products - Budget";"expanded",#N/A,FALSE,"Consolidated Products - Budget"}</definedName>
    <definedName name="_a403_1_1_2_4" hidden="1">{"closed",#N/A,FALSE,"Consolidated Products - Budget";"expanded",#N/A,FALSE,"Consolidated Products - Budget"}</definedName>
    <definedName name="_a403_1_1_3" hidden="1">{"closed",#N/A,FALSE,"Consolidated Products - Budget";"expanded",#N/A,FALSE,"Consolidated Products - Budget"}</definedName>
    <definedName name="_a403_1_1_3_1" hidden="1">{"closed",#N/A,FALSE,"Consolidated Products - Budget";"expanded",#N/A,FALSE,"Consolidated Products - Budget"}</definedName>
    <definedName name="_a403_1_1_3_2" hidden="1">{"closed",#N/A,FALSE,"Consolidated Products - Budget";"expanded",#N/A,FALSE,"Consolidated Products - Budget"}</definedName>
    <definedName name="_a403_1_1_4" hidden="1">{"closed",#N/A,FALSE,"Consolidated Products - Budget";"expanded",#N/A,FALSE,"Consolidated Products - Budget"}</definedName>
    <definedName name="_a403_1_1_4_1" hidden="1">{"closed",#N/A,FALSE,"Consolidated Products - Budget";"expanded",#N/A,FALSE,"Consolidated Products - Budget"}</definedName>
    <definedName name="_a403_1_1_4_2" hidden="1">{"closed",#N/A,FALSE,"Consolidated Products - Budget";"expanded",#N/A,FALSE,"Consolidated Products - Budget"}</definedName>
    <definedName name="_a403_1_1_5" hidden="1">{"closed",#N/A,FALSE,"Consolidated Products - Budget";"expanded",#N/A,FALSE,"Consolidated Products - Budget"}</definedName>
    <definedName name="_a403_1_1_5_1" hidden="1">{"closed",#N/A,FALSE,"Consolidated Products - Budget";"expanded",#N/A,FALSE,"Consolidated Products - Budget"}</definedName>
    <definedName name="_a403_1_1_5_2" hidden="1">{"closed",#N/A,FALSE,"Consolidated Products - Budget";"expanded",#N/A,FALSE,"Consolidated Products - Budget"}</definedName>
    <definedName name="_a403_1_2" hidden="1">{"closed",#N/A,FALSE,"Consolidated Products - Budget";"expanded",#N/A,FALSE,"Consolidated Products - Budget"}</definedName>
    <definedName name="_a403_1_2_1" hidden="1">{"closed",#N/A,FALSE,"Consolidated Products - Budget";"expanded",#N/A,FALSE,"Consolidated Products - Budget"}</definedName>
    <definedName name="_a403_1_2_2" hidden="1">{"closed",#N/A,FALSE,"Consolidated Products - Budget";"expanded",#N/A,FALSE,"Consolidated Products - Budget"}</definedName>
    <definedName name="_a403_1_2_3" hidden="1">{"closed",#N/A,FALSE,"Consolidated Products - Budget";"expanded",#N/A,FALSE,"Consolidated Products - Budget"}</definedName>
    <definedName name="_a403_1_2_4" hidden="1">{"closed",#N/A,FALSE,"Consolidated Products - Budget";"expanded",#N/A,FALSE,"Consolidated Products - Budget"}</definedName>
    <definedName name="_a403_1_3" hidden="1">{"closed",#N/A,FALSE,"Consolidated Products - Budget";"expanded",#N/A,FALSE,"Consolidated Products - Budget"}</definedName>
    <definedName name="_a403_1_3_1" hidden="1">{"closed",#N/A,FALSE,"Consolidated Products - Budget";"expanded",#N/A,FALSE,"Consolidated Products - Budget"}</definedName>
    <definedName name="_a403_1_3_2" hidden="1">{"closed",#N/A,FALSE,"Consolidated Products - Budget";"expanded",#N/A,FALSE,"Consolidated Products - Budget"}</definedName>
    <definedName name="_a403_1_3_3" hidden="1">{"closed",#N/A,FALSE,"Consolidated Products - Budget";"expanded",#N/A,FALSE,"Consolidated Products - Budget"}</definedName>
    <definedName name="_a403_1_3_4" hidden="1">{"closed",#N/A,FALSE,"Consolidated Products - Budget";"expanded",#N/A,FALSE,"Consolidated Products - Budget"}</definedName>
    <definedName name="_a403_1_4" hidden="1">{"closed",#N/A,FALSE,"Consolidated Products - Budget";"expanded",#N/A,FALSE,"Consolidated Products - Budget"}</definedName>
    <definedName name="_a403_1_4_1" hidden="1">{"closed",#N/A,FALSE,"Consolidated Products - Budget";"expanded",#N/A,FALSE,"Consolidated Products - Budget"}</definedName>
    <definedName name="_a403_1_4_2" hidden="1">{"closed",#N/A,FALSE,"Consolidated Products - Budget";"expanded",#N/A,FALSE,"Consolidated Products - Budget"}</definedName>
    <definedName name="_a403_1_5" hidden="1">{"closed",#N/A,FALSE,"Consolidated Products - Budget";"expanded",#N/A,FALSE,"Consolidated Products - Budget"}</definedName>
    <definedName name="_a403_1_5_1" hidden="1">{"closed",#N/A,FALSE,"Consolidated Products - Budget";"expanded",#N/A,FALSE,"Consolidated Products - Budget"}</definedName>
    <definedName name="_a403_1_5_2" hidden="1">{"closed",#N/A,FALSE,"Consolidated Products - Budget";"expanded",#N/A,FALSE,"Consolidated Products - Budget"}</definedName>
    <definedName name="_a403_2" hidden="1">{"closed",#N/A,FALSE,"Consolidated Products - Budget";"expanded",#N/A,FALSE,"Consolidated Products - Budget"}</definedName>
    <definedName name="_a403_2_1" hidden="1">{"closed",#N/A,FALSE,"Consolidated Products - Budget";"expanded",#N/A,FALSE,"Consolidated Products - Budget"}</definedName>
    <definedName name="_a403_2_1_1" hidden="1">{"closed",#N/A,FALSE,"Consolidated Products - Budget";"expanded",#N/A,FALSE,"Consolidated Products - Budget"}</definedName>
    <definedName name="_a403_2_1_1_1" hidden="1">{"closed",#N/A,FALSE,"Consolidated Products - Budget";"expanded",#N/A,FALSE,"Consolidated Products - Budget"}</definedName>
    <definedName name="_a403_2_1_1_2" hidden="1">{"closed",#N/A,FALSE,"Consolidated Products - Budget";"expanded",#N/A,FALSE,"Consolidated Products - Budget"}</definedName>
    <definedName name="_a403_2_1_1_3" hidden="1">{"closed",#N/A,FALSE,"Consolidated Products - Budget";"expanded",#N/A,FALSE,"Consolidated Products - Budget"}</definedName>
    <definedName name="_a403_2_1_1_4" hidden="1">{"closed",#N/A,FALSE,"Consolidated Products - Budget";"expanded",#N/A,FALSE,"Consolidated Products - Budget"}</definedName>
    <definedName name="_a403_2_1_2" hidden="1">{"closed",#N/A,FALSE,"Consolidated Products - Budget";"expanded",#N/A,FALSE,"Consolidated Products - Budget"}</definedName>
    <definedName name="_a403_2_1_2_1" hidden="1">{"closed",#N/A,FALSE,"Consolidated Products - Budget";"expanded",#N/A,FALSE,"Consolidated Products - Budget"}</definedName>
    <definedName name="_a403_2_1_2_2" hidden="1">{"closed",#N/A,FALSE,"Consolidated Products - Budget";"expanded",#N/A,FALSE,"Consolidated Products - Budget"}</definedName>
    <definedName name="_a403_2_1_2_3" hidden="1">{"closed",#N/A,FALSE,"Consolidated Products - Budget";"expanded",#N/A,FALSE,"Consolidated Products - Budget"}</definedName>
    <definedName name="_a403_2_1_2_4" hidden="1">{"closed",#N/A,FALSE,"Consolidated Products - Budget";"expanded",#N/A,FALSE,"Consolidated Products - Budget"}</definedName>
    <definedName name="_a403_2_1_3" hidden="1">{"closed",#N/A,FALSE,"Consolidated Products - Budget";"expanded",#N/A,FALSE,"Consolidated Products - Budget"}</definedName>
    <definedName name="_a403_2_1_3_1" hidden="1">{"closed",#N/A,FALSE,"Consolidated Products - Budget";"expanded",#N/A,FALSE,"Consolidated Products - Budget"}</definedName>
    <definedName name="_a403_2_1_3_2" hidden="1">{"closed",#N/A,FALSE,"Consolidated Products - Budget";"expanded",#N/A,FALSE,"Consolidated Products - Budget"}</definedName>
    <definedName name="_a403_2_1_4" hidden="1">{"closed",#N/A,FALSE,"Consolidated Products - Budget";"expanded",#N/A,FALSE,"Consolidated Products - Budget"}</definedName>
    <definedName name="_a403_2_1_4_1" hidden="1">{"closed",#N/A,FALSE,"Consolidated Products - Budget";"expanded",#N/A,FALSE,"Consolidated Products - Budget"}</definedName>
    <definedName name="_a403_2_1_4_2" hidden="1">{"closed",#N/A,FALSE,"Consolidated Products - Budget";"expanded",#N/A,FALSE,"Consolidated Products - Budget"}</definedName>
    <definedName name="_a403_2_1_5" hidden="1">{"closed",#N/A,FALSE,"Consolidated Products - Budget";"expanded",#N/A,FALSE,"Consolidated Products - Budget"}</definedName>
    <definedName name="_a403_2_1_5_1" hidden="1">{"closed",#N/A,FALSE,"Consolidated Products - Budget";"expanded",#N/A,FALSE,"Consolidated Products - Budget"}</definedName>
    <definedName name="_a403_2_1_5_2" hidden="1">{"closed",#N/A,FALSE,"Consolidated Products - Budget";"expanded",#N/A,FALSE,"Consolidated Products - Budget"}</definedName>
    <definedName name="_a403_2_2" hidden="1">{"closed",#N/A,FALSE,"Consolidated Products - Budget";"expanded",#N/A,FALSE,"Consolidated Products - Budget"}</definedName>
    <definedName name="_a403_2_2_1" hidden="1">{"closed",#N/A,FALSE,"Consolidated Products - Budget";"expanded",#N/A,FALSE,"Consolidated Products - Budget"}</definedName>
    <definedName name="_a403_2_2_2" hidden="1">{"closed",#N/A,FALSE,"Consolidated Products - Budget";"expanded",#N/A,FALSE,"Consolidated Products - Budget"}</definedName>
    <definedName name="_a403_2_2_3" hidden="1">{"closed",#N/A,FALSE,"Consolidated Products - Budget";"expanded",#N/A,FALSE,"Consolidated Products - Budget"}</definedName>
    <definedName name="_a403_2_2_4" hidden="1">{"closed",#N/A,FALSE,"Consolidated Products - Budget";"expanded",#N/A,FALSE,"Consolidated Products - Budget"}</definedName>
    <definedName name="_a403_2_3" hidden="1">{"closed",#N/A,FALSE,"Consolidated Products - Budget";"expanded",#N/A,FALSE,"Consolidated Products - Budget"}</definedName>
    <definedName name="_a403_2_3_1" hidden="1">{"closed",#N/A,FALSE,"Consolidated Products - Budget";"expanded",#N/A,FALSE,"Consolidated Products - Budget"}</definedName>
    <definedName name="_a403_2_3_2" hidden="1">{"closed",#N/A,FALSE,"Consolidated Products - Budget";"expanded",#N/A,FALSE,"Consolidated Products - Budget"}</definedName>
    <definedName name="_a403_2_3_3" hidden="1">{"closed",#N/A,FALSE,"Consolidated Products - Budget";"expanded",#N/A,FALSE,"Consolidated Products - Budget"}</definedName>
    <definedName name="_a403_2_3_4" hidden="1">{"closed",#N/A,FALSE,"Consolidated Products - Budget";"expanded",#N/A,FALSE,"Consolidated Products - Budget"}</definedName>
    <definedName name="_a403_2_4" hidden="1">{"closed",#N/A,FALSE,"Consolidated Products - Budget";"expanded",#N/A,FALSE,"Consolidated Products - Budget"}</definedName>
    <definedName name="_a403_2_4_1" hidden="1">{"closed",#N/A,FALSE,"Consolidated Products - Budget";"expanded",#N/A,FALSE,"Consolidated Products - Budget"}</definedName>
    <definedName name="_a403_2_4_2" hidden="1">{"closed",#N/A,FALSE,"Consolidated Products - Budget";"expanded",#N/A,FALSE,"Consolidated Products - Budget"}</definedName>
    <definedName name="_a403_2_5" hidden="1">{"closed",#N/A,FALSE,"Consolidated Products - Budget";"expanded",#N/A,FALSE,"Consolidated Products - Budget"}</definedName>
    <definedName name="_a403_2_5_1" hidden="1">{"closed",#N/A,FALSE,"Consolidated Products - Budget";"expanded",#N/A,FALSE,"Consolidated Products - Budget"}</definedName>
    <definedName name="_a403_2_5_2" hidden="1">{"closed",#N/A,FALSE,"Consolidated Products - Budget";"expanded",#N/A,FALSE,"Consolidated Products - Budget"}</definedName>
    <definedName name="_a403_3" hidden="1">{"closed",#N/A,FALSE,"Consolidated Products - Budget";"expanded",#N/A,FALSE,"Consolidated Products - Budget"}</definedName>
    <definedName name="_a403_3_1" hidden="1">{"closed",#N/A,FALSE,"Consolidated Products - Budget";"expanded",#N/A,FALSE,"Consolidated Products - Budget"}</definedName>
    <definedName name="_a403_3_1_1" hidden="1">{"closed",#N/A,FALSE,"Consolidated Products - Budget";"expanded",#N/A,FALSE,"Consolidated Products - Budget"}</definedName>
    <definedName name="_a403_3_1_2" hidden="1">{"closed",#N/A,FALSE,"Consolidated Products - Budget";"expanded",#N/A,FALSE,"Consolidated Products - Budget"}</definedName>
    <definedName name="_a403_3_1_3" hidden="1">{"closed",#N/A,FALSE,"Consolidated Products - Budget";"expanded",#N/A,FALSE,"Consolidated Products - Budget"}</definedName>
    <definedName name="_a403_3_1_4" hidden="1">{"closed",#N/A,FALSE,"Consolidated Products - Budget";"expanded",#N/A,FALSE,"Consolidated Products - Budget"}</definedName>
    <definedName name="_a403_3_2" hidden="1">{"closed",#N/A,FALSE,"Consolidated Products - Budget";"expanded",#N/A,FALSE,"Consolidated Products - Budget"}</definedName>
    <definedName name="_a403_3_2_1" hidden="1">{"closed",#N/A,FALSE,"Consolidated Products - Budget";"expanded",#N/A,FALSE,"Consolidated Products - Budget"}</definedName>
    <definedName name="_a403_3_2_2" hidden="1">{"closed",#N/A,FALSE,"Consolidated Products - Budget";"expanded",#N/A,FALSE,"Consolidated Products - Budget"}</definedName>
    <definedName name="_a403_3_2_3" hidden="1">{"closed",#N/A,FALSE,"Consolidated Products - Budget";"expanded",#N/A,FALSE,"Consolidated Products - Budget"}</definedName>
    <definedName name="_a403_3_2_4" hidden="1">{"closed",#N/A,FALSE,"Consolidated Products - Budget";"expanded",#N/A,FALSE,"Consolidated Products - Budget"}</definedName>
    <definedName name="_a403_3_3" hidden="1">{"closed",#N/A,FALSE,"Consolidated Products - Budget";"expanded",#N/A,FALSE,"Consolidated Products - Budget"}</definedName>
    <definedName name="_a403_3_3_1" hidden="1">{"closed",#N/A,FALSE,"Consolidated Products - Budget";"expanded",#N/A,FALSE,"Consolidated Products - Budget"}</definedName>
    <definedName name="_a403_3_3_2" hidden="1">{"closed",#N/A,FALSE,"Consolidated Products - Budget";"expanded",#N/A,FALSE,"Consolidated Products - Budget"}</definedName>
    <definedName name="_a403_3_4" hidden="1">{"closed",#N/A,FALSE,"Consolidated Products - Budget";"expanded",#N/A,FALSE,"Consolidated Products - Budget"}</definedName>
    <definedName name="_a403_3_4_1" hidden="1">{"closed",#N/A,FALSE,"Consolidated Products - Budget";"expanded",#N/A,FALSE,"Consolidated Products - Budget"}</definedName>
    <definedName name="_a403_3_4_2" hidden="1">{"closed",#N/A,FALSE,"Consolidated Products - Budget";"expanded",#N/A,FALSE,"Consolidated Products - Budget"}</definedName>
    <definedName name="_a403_3_5" hidden="1">{"closed",#N/A,FALSE,"Consolidated Products - Budget";"expanded",#N/A,FALSE,"Consolidated Products - Budget"}</definedName>
    <definedName name="_a403_3_5_1" hidden="1">{"closed",#N/A,FALSE,"Consolidated Products - Budget";"expanded",#N/A,FALSE,"Consolidated Products - Budget"}</definedName>
    <definedName name="_a403_3_5_2" hidden="1">{"closed",#N/A,FALSE,"Consolidated Products - Budget";"expanded",#N/A,FALSE,"Consolidated Products - Budget"}</definedName>
    <definedName name="_a403_4" hidden="1">{"closed",#N/A,FALSE,"Consolidated Products - Budget";"expanded",#N/A,FALSE,"Consolidated Products - Budget"}</definedName>
    <definedName name="_a403_4_1" hidden="1">{"closed",#N/A,FALSE,"Consolidated Products - Budget";"expanded",#N/A,FALSE,"Consolidated Products - Budget"}</definedName>
    <definedName name="_a403_4_2" hidden="1">{"closed",#N/A,FALSE,"Consolidated Products - Budget";"expanded",#N/A,FALSE,"Consolidated Products - Budget"}</definedName>
    <definedName name="_a403_4_3" hidden="1">{"closed",#N/A,FALSE,"Consolidated Products - Budget";"expanded",#N/A,FALSE,"Consolidated Products - Budget"}</definedName>
    <definedName name="_a403_4_4" hidden="1">{"closed",#N/A,FALSE,"Consolidated Products - Budget";"expanded",#N/A,FALSE,"Consolidated Products - Budget"}</definedName>
    <definedName name="_a403_5" hidden="1">{"closed",#N/A,FALSE,"Consolidated Products - Budget";"expanded",#N/A,FALSE,"Consolidated Products - Budget"}</definedName>
    <definedName name="_a403_5_1" hidden="1">{"closed",#N/A,FALSE,"Consolidated Products - Budget";"expanded",#N/A,FALSE,"Consolidated Products - Budget"}</definedName>
    <definedName name="_a403_5_2" hidden="1">{"closed",#N/A,FALSE,"Consolidated Products - Budget";"expanded",#N/A,FALSE,"Consolidated Products - Budget"}</definedName>
    <definedName name="_a403_5_3" hidden="1">{"closed",#N/A,FALSE,"Consolidated Products - Budget";"expanded",#N/A,FALSE,"Consolidated Products - Budget"}</definedName>
    <definedName name="_a403_5_4" hidden="1">{"closed",#N/A,FALSE,"Consolidated Products - Budget";"expanded",#N/A,FALSE,"Consolidated Products - Budget"}</definedName>
    <definedName name="_a404" hidden="1">{"closed",#N/A,FALSE,"Consolidated Products - Budget";"expanded",#N/A,FALSE,"Consolidated Products - Budget"}</definedName>
    <definedName name="_a404_1" hidden="1">{"closed",#N/A,FALSE,"Consolidated Products - Budget";"expanded",#N/A,FALSE,"Consolidated Products - Budget"}</definedName>
    <definedName name="_a404_1_1" hidden="1">{"closed",#N/A,FALSE,"Consolidated Products - Budget";"expanded",#N/A,FALSE,"Consolidated Products - Budget"}</definedName>
    <definedName name="_a404_1_1_1" hidden="1">{"closed",#N/A,FALSE,"Consolidated Products - Budget";"expanded",#N/A,FALSE,"Consolidated Products - Budget"}</definedName>
    <definedName name="_a404_1_1_1_1" hidden="1">{"closed",#N/A,FALSE,"Consolidated Products - Budget";"expanded",#N/A,FALSE,"Consolidated Products - Budget"}</definedName>
    <definedName name="_a404_1_1_1_2" hidden="1">{"closed",#N/A,FALSE,"Consolidated Products - Budget";"expanded",#N/A,FALSE,"Consolidated Products - Budget"}</definedName>
    <definedName name="_a404_1_1_1_3" hidden="1">{"closed",#N/A,FALSE,"Consolidated Products - Budget";"expanded",#N/A,FALSE,"Consolidated Products - Budget"}</definedName>
    <definedName name="_a404_1_1_1_4" hidden="1">{"closed",#N/A,FALSE,"Consolidated Products - Budget";"expanded",#N/A,FALSE,"Consolidated Products - Budget"}</definedName>
    <definedName name="_a404_1_1_2" hidden="1">{"closed",#N/A,FALSE,"Consolidated Products - Budget";"expanded",#N/A,FALSE,"Consolidated Products - Budget"}</definedName>
    <definedName name="_a404_1_1_2_1" hidden="1">{"closed",#N/A,FALSE,"Consolidated Products - Budget";"expanded",#N/A,FALSE,"Consolidated Products - Budget"}</definedName>
    <definedName name="_a404_1_1_2_2" hidden="1">{"closed",#N/A,FALSE,"Consolidated Products - Budget";"expanded",#N/A,FALSE,"Consolidated Products - Budget"}</definedName>
    <definedName name="_a404_1_1_2_3" hidden="1">{"closed",#N/A,FALSE,"Consolidated Products - Budget";"expanded",#N/A,FALSE,"Consolidated Products - Budget"}</definedName>
    <definedName name="_a404_1_1_2_4" hidden="1">{"closed",#N/A,FALSE,"Consolidated Products - Budget";"expanded",#N/A,FALSE,"Consolidated Products - Budget"}</definedName>
    <definedName name="_a404_1_1_3" hidden="1">{"closed",#N/A,FALSE,"Consolidated Products - Budget";"expanded",#N/A,FALSE,"Consolidated Products - Budget"}</definedName>
    <definedName name="_a404_1_1_3_1" hidden="1">{"closed",#N/A,FALSE,"Consolidated Products - Budget";"expanded",#N/A,FALSE,"Consolidated Products - Budget"}</definedName>
    <definedName name="_a404_1_1_3_2" hidden="1">{"closed",#N/A,FALSE,"Consolidated Products - Budget";"expanded",#N/A,FALSE,"Consolidated Products - Budget"}</definedName>
    <definedName name="_a404_1_1_4" hidden="1">{"closed",#N/A,FALSE,"Consolidated Products - Budget";"expanded",#N/A,FALSE,"Consolidated Products - Budget"}</definedName>
    <definedName name="_a404_1_1_4_1" hidden="1">{"closed",#N/A,FALSE,"Consolidated Products - Budget";"expanded",#N/A,FALSE,"Consolidated Products - Budget"}</definedName>
    <definedName name="_a404_1_1_4_2" hidden="1">{"closed",#N/A,FALSE,"Consolidated Products - Budget";"expanded",#N/A,FALSE,"Consolidated Products - Budget"}</definedName>
    <definedName name="_a404_1_1_5" hidden="1">{"closed",#N/A,FALSE,"Consolidated Products - Budget";"expanded",#N/A,FALSE,"Consolidated Products - Budget"}</definedName>
    <definedName name="_a404_1_1_5_1" hidden="1">{"closed",#N/A,FALSE,"Consolidated Products - Budget";"expanded",#N/A,FALSE,"Consolidated Products - Budget"}</definedName>
    <definedName name="_a404_1_1_5_2" hidden="1">{"closed",#N/A,FALSE,"Consolidated Products - Budget";"expanded",#N/A,FALSE,"Consolidated Products - Budget"}</definedName>
    <definedName name="_a404_1_2" hidden="1">{"closed",#N/A,FALSE,"Consolidated Products - Budget";"expanded",#N/A,FALSE,"Consolidated Products - Budget"}</definedName>
    <definedName name="_a404_1_2_1" hidden="1">{"closed",#N/A,FALSE,"Consolidated Products - Budget";"expanded",#N/A,FALSE,"Consolidated Products - Budget"}</definedName>
    <definedName name="_a404_1_2_2" hidden="1">{"closed",#N/A,FALSE,"Consolidated Products - Budget";"expanded",#N/A,FALSE,"Consolidated Products - Budget"}</definedName>
    <definedName name="_a404_1_2_3" hidden="1">{"closed",#N/A,FALSE,"Consolidated Products - Budget";"expanded",#N/A,FALSE,"Consolidated Products - Budget"}</definedName>
    <definedName name="_a404_1_2_4" hidden="1">{"closed",#N/A,FALSE,"Consolidated Products - Budget";"expanded",#N/A,FALSE,"Consolidated Products - Budget"}</definedName>
    <definedName name="_a404_1_3" hidden="1">{"closed",#N/A,FALSE,"Consolidated Products - Budget";"expanded",#N/A,FALSE,"Consolidated Products - Budget"}</definedName>
    <definedName name="_a404_1_3_1" hidden="1">{"closed",#N/A,FALSE,"Consolidated Products - Budget";"expanded",#N/A,FALSE,"Consolidated Products - Budget"}</definedName>
    <definedName name="_a404_1_3_2" hidden="1">{"closed",#N/A,FALSE,"Consolidated Products - Budget";"expanded",#N/A,FALSE,"Consolidated Products - Budget"}</definedName>
    <definedName name="_a404_1_3_3" hidden="1">{"closed",#N/A,FALSE,"Consolidated Products - Budget";"expanded",#N/A,FALSE,"Consolidated Products - Budget"}</definedName>
    <definedName name="_a404_1_3_4" hidden="1">{"closed",#N/A,FALSE,"Consolidated Products - Budget";"expanded",#N/A,FALSE,"Consolidated Products - Budget"}</definedName>
    <definedName name="_a404_1_4" hidden="1">{"closed",#N/A,FALSE,"Consolidated Products - Budget";"expanded",#N/A,FALSE,"Consolidated Products - Budget"}</definedName>
    <definedName name="_a404_1_4_1" hidden="1">{"closed",#N/A,FALSE,"Consolidated Products - Budget";"expanded",#N/A,FALSE,"Consolidated Products - Budget"}</definedName>
    <definedName name="_a404_1_4_2" hidden="1">{"closed",#N/A,FALSE,"Consolidated Products - Budget";"expanded",#N/A,FALSE,"Consolidated Products - Budget"}</definedName>
    <definedName name="_a404_1_5" hidden="1">{"closed",#N/A,FALSE,"Consolidated Products - Budget";"expanded",#N/A,FALSE,"Consolidated Products - Budget"}</definedName>
    <definedName name="_a404_1_5_1" hidden="1">{"closed",#N/A,FALSE,"Consolidated Products - Budget";"expanded",#N/A,FALSE,"Consolidated Products - Budget"}</definedName>
    <definedName name="_a404_1_5_2" hidden="1">{"closed",#N/A,FALSE,"Consolidated Products - Budget";"expanded",#N/A,FALSE,"Consolidated Products - Budget"}</definedName>
    <definedName name="_a404_2" hidden="1">{"closed",#N/A,FALSE,"Consolidated Products - Budget";"expanded",#N/A,FALSE,"Consolidated Products - Budget"}</definedName>
    <definedName name="_a404_2_1" hidden="1">{"closed",#N/A,FALSE,"Consolidated Products - Budget";"expanded",#N/A,FALSE,"Consolidated Products - Budget"}</definedName>
    <definedName name="_a404_2_1_1" hidden="1">{"closed",#N/A,FALSE,"Consolidated Products - Budget";"expanded",#N/A,FALSE,"Consolidated Products - Budget"}</definedName>
    <definedName name="_a404_2_1_1_1" hidden="1">{"closed",#N/A,FALSE,"Consolidated Products - Budget";"expanded",#N/A,FALSE,"Consolidated Products - Budget"}</definedName>
    <definedName name="_a404_2_1_1_2" hidden="1">{"closed",#N/A,FALSE,"Consolidated Products - Budget";"expanded",#N/A,FALSE,"Consolidated Products - Budget"}</definedName>
    <definedName name="_a404_2_1_1_3" hidden="1">{"closed",#N/A,FALSE,"Consolidated Products - Budget";"expanded",#N/A,FALSE,"Consolidated Products - Budget"}</definedName>
    <definedName name="_a404_2_1_1_4" hidden="1">{"closed",#N/A,FALSE,"Consolidated Products - Budget";"expanded",#N/A,FALSE,"Consolidated Products - Budget"}</definedName>
    <definedName name="_a404_2_1_2" hidden="1">{"closed",#N/A,FALSE,"Consolidated Products - Budget";"expanded",#N/A,FALSE,"Consolidated Products - Budget"}</definedName>
    <definedName name="_a404_2_1_2_1" hidden="1">{"closed",#N/A,FALSE,"Consolidated Products - Budget";"expanded",#N/A,FALSE,"Consolidated Products - Budget"}</definedName>
    <definedName name="_a404_2_1_2_2" hidden="1">{"closed",#N/A,FALSE,"Consolidated Products - Budget";"expanded",#N/A,FALSE,"Consolidated Products - Budget"}</definedName>
    <definedName name="_a404_2_1_2_3" hidden="1">{"closed",#N/A,FALSE,"Consolidated Products - Budget";"expanded",#N/A,FALSE,"Consolidated Products - Budget"}</definedName>
    <definedName name="_a404_2_1_2_4" hidden="1">{"closed",#N/A,FALSE,"Consolidated Products - Budget";"expanded",#N/A,FALSE,"Consolidated Products - Budget"}</definedName>
    <definedName name="_a404_2_1_3" hidden="1">{"closed",#N/A,FALSE,"Consolidated Products - Budget";"expanded",#N/A,FALSE,"Consolidated Products - Budget"}</definedName>
    <definedName name="_a404_2_1_3_1" hidden="1">{"closed",#N/A,FALSE,"Consolidated Products - Budget";"expanded",#N/A,FALSE,"Consolidated Products - Budget"}</definedName>
    <definedName name="_a404_2_1_3_2" hidden="1">{"closed",#N/A,FALSE,"Consolidated Products - Budget";"expanded",#N/A,FALSE,"Consolidated Products - Budget"}</definedName>
    <definedName name="_a404_2_1_4" hidden="1">{"closed",#N/A,FALSE,"Consolidated Products - Budget";"expanded",#N/A,FALSE,"Consolidated Products - Budget"}</definedName>
    <definedName name="_a404_2_1_4_1" hidden="1">{"closed",#N/A,FALSE,"Consolidated Products - Budget";"expanded",#N/A,FALSE,"Consolidated Products - Budget"}</definedName>
    <definedName name="_a404_2_1_4_2" hidden="1">{"closed",#N/A,FALSE,"Consolidated Products - Budget";"expanded",#N/A,FALSE,"Consolidated Products - Budget"}</definedName>
    <definedName name="_a404_2_1_5" hidden="1">{"closed",#N/A,FALSE,"Consolidated Products - Budget";"expanded",#N/A,FALSE,"Consolidated Products - Budget"}</definedName>
    <definedName name="_a404_2_1_5_1" hidden="1">{"closed",#N/A,FALSE,"Consolidated Products - Budget";"expanded",#N/A,FALSE,"Consolidated Products - Budget"}</definedName>
    <definedName name="_a404_2_1_5_2" hidden="1">{"closed",#N/A,FALSE,"Consolidated Products - Budget";"expanded",#N/A,FALSE,"Consolidated Products - Budget"}</definedName>
    <definedName name="_a404_2_2" hidden="1">{"closed",#N/A,FALSE,"Consolidated Products - Budget";"expanded",#N/A,FALSE,"Consolidated Products - Budget"}</definedName>
    <definedName name="_a404_2_2_1" hidden="1">{"closed",#N/A,FALSE,"Consolidated Products - Budget";"expanded",#N/A,FALSE,"Consolidated Products - Budget"}</definedName>
    <definedName name="_a404_2_2_2" hidden="1">{"closed",#N/A,FALSE,"Consolidated Products - Budget";"expanded",#N/A,FALSE,"Consolidated Products - Budget"}</definedName>
    <definedName name="_a404_2_2_3" hidden="1">{"closed",#N/A,FALSE,"Consolidated Products - Budget";"expanded",#N/A,FALSE,"Consolidated Products - Budget"}</definedName>
    <definedName name="_a404_2_2_4" hidden="1">{"closed",#N/A,FALSE,"Consolidated Products - Budget";"expanded",#N/A,FALSE,"Consolidated Products - Budget"}</definedName>
    <definedName name="_a404_2_3" hidden="1">{"closed",#N/A,FALSE,"Consolidated Products - Budget";"expanded",#N/A,FALSE,"Consolidated Products - Budget"}</definedName>
    <definedName name="_a404_2_3_1" hidden="1">{"closed",#N/A,FALSE,"Consolidated Products - Budget";"expanded",#N/A,FALSE,"Consolidated Products - Budget"}</definedName>
    <definedName name="_a404_2_3_2" hidden="1">{"closed",#N/A,FALSE,"Consolidated Products - Budget";"expanded",#N/A,FALSE,"Consolidated Products - Budget"}</definedName>
    <definedName name="_a404_2_3_3" hidden="1">{"closed",#N/A,FALSE,"Consolidated Products - Budget";"expanded",#N/A,FALSE,"Consolidated Products - Budget"}</definedName>
    <definedName name="_a404_2_3_4" hidden="1">{"closed",#N/A,FALSE,"Consolidated Products - Budget";"expanded",#N/A,FALSE,"Consolidated Products - Budget"}</definedName>
    <definedName name="_a404_2_4" hidden="1">{"closed",#N/A,FALSE,"Consolidated Products - Budget";"expanded",#N/A,FALSE,"Consolidated Products - Budget"}</definedName>
    <definedName name="_a404_2_4_1" hidden="1">{"closed",#N/A,FALSE,"Consolidated Products - Budget";"expanded",#N/A,FALSE,"Consolidated Products - Budget"}</definedName>
    <definedName name="_a404_2_4_2" hidden="1">{"closed",#N/A,FALSE,"Consolidated Products - Budget";"expanded",#N/A,FALSE,"Consolidated Products - Budget"}</definedName>
    <definedName name="_a404_2_5" hidden="1">{"closed",#N/A,FALSE,"Consolidated Products - Budget";"expanded",#N/A,FALSE,"Consolidated Products - Budget"}</definedName>
    <definedName name="_a404_2_5_1" hidden="1">{"closed",#N/A,FALSE,"Consolidated Products - Budget";"expanded",#N/A,FALSE,"Consolidated Products - Budget"}</definedName>
    <definedName name="_a404_2_5_2" hidden="1">{"closed",#N/A,FALSE,"Consolidated Products - Budget";"expanded",#N/A,FALSE,"Consolidated Products - Budget"}</definedName>
    <definedName name="_a404_3" hidden="1">{"closed",#N/A,FALSE,"Consolidated Products - Budget";"expanded",#N/A,FALSE,"Consolidated Products - Budget"}</definedName>
    <definedName name="_a404_3_1" hidden="1">{"closed",#N/A,FALSE,"Consolidated Products - Budget";"expanded",#N/A,FALSE,"Consolidated Products - Budget"}</definedName>
    <definedName name="_a404_3_1_1" hidden="1">{"closed",#N/A,FALSE,"Consolidated Products - Budget";"expanded",#N/A,FALSE,"Consolidated Products - Budget"}</definedName>
    <definedName name="_a404_3_1_2" hidden="1">{"closed",#N/A,FALSE,"Consolidated Products - Budget";"expanded",#N/A,FALSE,"Consolidated Products - Budget"}</definedName>
    <definedName name="_a404_3_1_3" hidden="1">{"closed",#N/A,FALSE,"Consolidated Products - Budget";"expanded",#N/A,FALSE,"Consolidated Products - Budget"}</definedName>
    <definedName name="_a404_3_1_4" hidden="1">{"closed",#N/A,FALSE,"Consolidated Products - Budget";"expanded",#N/A,FALSE,"Consolidated Products - Budget"}</definedName>
    <definedName name="_a404_3_2" hidden="1">{"closed",#N/A,FALSE,"Consolidated Products - Budget";"expanded",#N/A,FALSE,"Consolidated Products - Budget"}</definedName>
    <definedName name="_a404_3_2_1" hidden="1">{"closed",#N/A,FALSE,"Consolidated Products - Budget";"expanded",#N/A,FALSE,"Consolidated Products - Budget"}</definedName>
    <definedName name="_a404_3_2_2" hidden="1">{"closed",#N/A,FALSE,"Consolidated Products - Budget";"expanded",#N/A,FALSE,"Consolidated Products - Budget"}</definedName>
    <definedName name="_a404_3_2_3" hidden="1">{"closed",#N/A,FALSE,"Consolidated Products - Budget";"expanded",#N/A,FALSE,"Consolidated Products - Budget"}</definedName>
    <definedName name="_a404_3_2_4" hidden="1">{"closed",#N/A,FALSE,"Consolidated Products - Budget";"expanded",#N/A,FALSE,"Consolidated Products - Budget"}</definedName>
    <definedName name="_a404_3_3" hidden="1">{"closed",#N/A,FALSE,"Consolidated Products - Budget";"expanded",#N/A,FALSE,"Consolidated Products - Budget"}</definedName>
    <definedName name="_a404_3_3_1" hidden="1">{"closed",#N/A,FALSE,"Consolidated Products - Budget";"expanded",#N/A,FALSE,"Consolidated Products - Budget"}</definedName>
    <definedName name="_a404_3_3_2" hidden="1">{"closed",#N/A,FALSE,"Consolidated Products - Budget";"expanded",#N/A,FALSE,"Consolidated Products - Budget"}</definedName>
    <definedName name="_a404_3_4" hidden="1">{"closed",#N/A,FALSE,"Consolidated Products - Budget";"expanded",#N/A,FALSE,"Consolidated Products - Budget"}</definedName>
    <definedName name="_a404_3_4_1" hidden="1">{"closed",#N/A,FALSE,"Consolidated Products - Budget";"expanded",#N/A,FALSE,"Consolidated Products - Budget"}</definedName>
    <definedName name="_a404_3_4_2" hidden="1">{"closed",#N/A,FALSE,"Consolidated Products - Budget";"expanded",#N/A,FALSE,"Consolidated Products - Budget"}</definedName>
    <definedName name="_a404_3_5" hidden="1">{"closed",#N/A,FALSE,"Consolidated Products - Budget";"expanded",#N/A,FALSE,"Consolidated Products - Budget"}</definedName>
    <definedName name="_a404_3_5_1" hidden="1">{"closed",#N/A,FALSE,"Consolidated Products - Budget";"expanded",#N/A,FALSE,"Consolidated Products - Budget"}</definedName>
    <definedName name="_a404_3_5_2" hidden="1">{"closed",#N/A,FALSE,"Consolidated Products - Budget";"expanded",#N/A,FALSE,"Consolidated Products - Budget"}</definedName>
    <definedName name="_a404_4" hidden="1">{"closed",#N/A,FALSE,"Consolidated Products - Budget";"expanded",#N/A,FALSE,"Consolidated Products - Budget"}</definedName>
    <definedName name="_a404_4_1" hidden="1">{"closed",#N/A,FALSE,"Consolidated Products - Budget";"expanded",#N/A,FALSE,"Consolidated Products - Budget"}</definedName>
    <definedName name="_a404_4_2" hidden="1">{"closed",#N/A,FALSE,"Consolidated Products - Budget";"expanded",#N/A,FALSE,"Consolidated Products - Budget"}</definedName>
    <definedName name="_a404_4_3" hidden="1">{"closed",#N/A,FALSE,"Consolidated Products - Budget";"expanded",#N/A,FALSE,"Consolidated Products - Budget"}</definedName>
    <definedName name="_a404_4_4" hidden="1">{"closed",#N/A,FALSE,"Consolidated Products - Budget";"expanded",#N/A,FALSE,"Consolidated Products - Budget"}</definedName>
    <definedName name="_a404_5" hidden="1">{"closed",#N/A,FALSE,"Consolidated Products - Budget";"expanded",#N/A,FALSE,"Consolidated Products - Budget"}</definedName>
    <definedName name="_a404_5_1" hidden="1">{"closed",#N/A,FALSE,"Consolidated Products - Budget";"expanded",#N/A,FALSE,"Consolidated Products - Budget"}</definedName>
    <definedName name="_a404_5_2" hidden="1">{"closed",#N/A,FALSE,"Consolidated Products - Budget";"expanded",#N/A,FALSE,"Consolidated Products - Budget"}</definedName>
    <definedName name="_a404_5_3" hidden="1">{"closed",#N/A,FALSE,"Consolidated Products - Budget";"expanded",#N/A,FALSE,"Consolidated Products - Budget"}</definedName>
    <definedName name="_a404_5_4" hidden="1">{"closed",#N/A,FALSE,"Consolidated Products - Budget";"expanded",#N/A,FALSE,"Consolidated Products - Budget"}</definedName>
    <definedName name="_a405" hidden="1">{"closed",#N/A,FALSE,"Consolidated Products - Budget";"expanded",#N/A,FALSE,"Consolidated Products - Budget"}</definedName>
    <definedName name="_a405_1" hidden="1">{"closed",#N/A,FALSE,"Consolidated Products - Budget";"expanded",#N/A,FALSE,"Consolidated Products - Budget"}</definedName>
    <definedName name="_a405_1_1" hidden="1">{"closed",#N/A,FALSE,"Consolidated Products - Budget";"expanded",#N/A,FALSE,"Consolidated Products - Budget"}</definedName>
    <definedName name="_a405_1_1_1" hidden="1">{"closed",#N/A,FALSE,"Consolidated Products - Budget";"expanded",#N/A,FALSE,"Consolidated Products - Budget"}</definedName>
    <definedName name="_a405_1_1_1_1" hidden="1">{"closed",#N/A,FALSE,"Consolidated Products - Budget";"expanded",#N/A,FALSE,"Consolidated Products - Budget"}</definedName>
    <definedName name="_a405_1_1_1_2" hidden="1">{"closed",#N/A,FALSE,"Consolidated Products - Budget";"expanded",#N/A,FALSE,"Consolidated Products - Budget"}</definedName>
    <definedName name="_a405_1_1_1_3" hidden="1">{"closed",#N/A,FALSE,"Consolidated Products - Budget";"expanded",#N/A,FALSE,"Consolidated Products - Budget"}</definedName>
    <definedName name="_a405_1_1_1_4" hidden="1">{"closed",#N/A,FALSE,"Consolidated Products - Budget";"expanded",#N/A,FALSE,"Consolidated Products - Budget"}</definedName>
    <definedName name="_a405_1_1_2" hidden="1">{"closed",#N/A,FALSE,"Consolidated Products - Budget";"expanded",#N/A,FALSE,"Consolidated Products - Budget"}</definedName>
    <definedName name="_a405_1_1_2_1" hidden="1">{"closed",#N/A,FALSE,"Consolidated Products - Budget";"expanded",#N/A,FALSE,"Consolidated Products - Budget"}</definedName>
    <definedName name="_a405_1_1_2_2" hidden="1">{"closed",#N/A,FALSE,"Consolidated Products - Budget";"expanded",#N/A,FALSE,"Consolidated Products - Budget"}</definedName>
    <definedName name="_a405_1_1_2_3" hidden="1">{"closed",#N/A,FALSE,"Consolidated Products - Budget";"expanded",#N/A,FALSE,"Consolidated Products - Budget"}</definedName>
    <definedName name="_a405_1_1_2_4" hidden="1">{"closed",#N/A,FALSE,"Consolidated Products - Budget";"expanded",#N/A,FALSE,"Consolidated Products - Budget"}</definedName>
    <definedName name="_a405_1_1_3" hidden="1">{"closed",#N/A,FALSE,"Consolidated Products - Budget";"expanded",#N/A,FALSE,"Consolidated Products - Budget"}</definedName>
    <definedName name="_a405_1_1_3_1" hidden="1">{"closed",#N/A,FALSE,"Consolidated Products - Budget";"expanded",#N/A,FALSE,"Consolidated Products - Budget"}</definedName>
    <definedName name="_a405_1_1_3_2" hidden="1">{"closed",#N/A,FALSE,"Consolidated Products - Budget";"expanded",#N/A,FALSE,"Consolidated Products - Budget"}</definedName>
    <definedName name="_a405_1_1_4" hidden="1">{"closed",#N/A,FALSE,"Consolidated Products - Budget";"expanded",#N/A,FALSE,"Consolidated Products - Budget"}</definedName>
    <definedName name="_a405_1_1_4_1" hidden="1">{"closed",#N/A,FALSE,"Consolidated Products - Budget";"expanded",#N/A,FALSE,"Consolidated Products - Budget"}</definedName>
    <definedName name="_a405_1_1_4_2" hidden="1">{"closed",#N/A,FALSE,"Consolidated Products - Budget";"expanded",#N/A,FALSE,"Consolidated Products - Budget"}</definedName>
    <definedName name="_a405_1_1_5" hidden="1">{"closed",#N/A,FALSE,"Consolidated Products - Budget";"expanded",#N/A,FALSE,"Consolidated Products - Budget"}</definedName>
    <definedName name="_a405_1_1_5_1" hidden="1">{"closed",#N/A,FALSE,"Consolidated Products - Budget";"expanded",#N/A,FALSE,"Consolidated Products - Budget"}</definedName>
    <definedName name="_a405_1_1_5_2" hidden="1">{"closed",#N/A,FALSE,"Consolidated Products - Budget";"expanded",#N/A,FALSE,"Consolidated Products - Budget"}</definedName>
    <definedName name="_a405_1_2" hidden="1">{"closed",#N/A,FALSE,"Consolidated Products - Budget";"expanded",#N/A,FALSE,"Consolidated Products - Budget"}</definedName>
    <definedName name="_a405_1_2_1" hidden="1">{"closed",#N/A,FALSE,"Consolidated Products - Budget";"expanded",#N/A,FALSE,"Consolidated Products - Budget"}</definedName>
    <definedName name="_a405_1_2_2" hidden="1">{"closed",#N/A,FALSE,"Consolidated Products - Budget";"expanded",#N/A,FALSE,"Consolidated Products - Budget"}</definedName>
    <definedName name="_a405_1_2_3" hidden="1">{"closed",#N/A,FALSE,"Consolidated Products - Budget";"expanded",#N/A,FALSE,"Consolidated Products - Budget"}</definedName>
    <definedName name="_a405_1_2_4" hidden="1">{"closed",#N/A,FALSE,"Consolidated Products - Budget";"expanded",#N/A,FALSE,"Consolidated Products - Budget"}</definedName>
    <definedName name="_a405_1_3" hidden="1">{"closed",#N/A,FALSE,"Consolidated Products - Budget";"expanded",#N/A,FALSE,"Consolidated Products - Budget"}</definedName>
    <definedName name="_a405_1_3_1" hidden="1">{"closed",#N/A,FALSE,"Consolidated Products - Budget";"expanded",#N/A,FALSE,"Consolidated Products - Budget"}</definedName>
    <definedName name="_a405_1_3_2" hidden="1">{"closed",#N/A,FALSE,"Consolidated Products - Budget";"expanded",#N/A,FALSE,"Consolidated Products - Budget"}</definedName>
    <definedName name="_a405_1_3_3" hidden="1">{"closed",#N/A,FALSE,"Consolidated Products - Budget";"expanded",#N/A,FALSE,"Consolidated Products - Budget"}</definedName>
    <definedName name="_a405_1_3_4" hidden="1">{"closed",#N/A,FALSE,"Consolidated Products - Budget";"expanded",#N/A,FALSE,"Consolidated Products - Budget"}</definedName>
    <definedName name="_a405_1_4" hidden="1">{"closed",#N/A,FALSE,"Consolidated Products - Budget";"expanded",#N/A,FALSE,"Consolidated Products - Budget"}</definedName>
    <definedName name="_a405_1_4_1" hidden="1">{"closed",#N/A,FALSE,"Consolidated Products - Budget";"expanded",#N/A,FALSE,"Consolidated Products - Budget"}</definedName>
    <definedName name="_a405_1_4_2" hidden="1">{"closed",#N/A,FALSE,"Consolidated Products - Budget";"expanded",#N/A,FALSE,"Consolidated Products - Budget"}</definedName>
    <definedName name="_a405_1_5" hidden="1">{"closed",#N/A,FALSE,"Consolidated Products - Budget";"expanded",#N/A,FALSE,"Consolidated Products - Budget"}</definedName>
    <definedName name="_a405_1_5_1" hidden="1">{"closed",#N/A,FALSE,"Consolidated Products - Budget";"expanded",#N/A,FALSE,"Consolidated Products - Budget"}</definedName>
    <definedName name="_a405_1_5_2" hidden="1">{"closed",#N/A,FALSE,"Consolidated Products - Budget";"expanded",#N/A,FALSE,"Consolidated Products - Budget"}</definedName>
    <definedName name="_a405_2" hidden="1">{"closed",#N/A,FALSE,"Consolidated Products - Budget";"expanded",#N/A,FALSE,"Consolidated Products - Budget"}</definedName>
    <definedName name="_a405_2_1" hidden="1">{"closed",#N/A,FALSE,"Consolidated Products - Budget";"expanded",#N/A,FALSE,"Consolidated Products - Budget"}</definedName>
    <definedName name="_a405_2_1_1" hidden="1">{"closed",#N/A,FALSE,"Consolidated Products - Budget";"expanded",#N/A,FALSE,"Consolidated Products - Budget"}</definedName>
    <definedName name="_a405_2_1_1_1" hidden="1">{"closed",#N/A,FALSE,"Consolidated Products - Budget";"expanded",#N/A,FALSE,"Consolidated Products - Budget"}</definedName>
    <definedName name="_a405_2_1_1_2" hidden="1">{"closed",#N/A,FALSE,"Consolidated Products - Budget";"expanded",#N/A,FALSE,"Consolidated Products - Budget"}</definedName>
    <definedName name="_a405_2_1_1_3" hidden="1">{"closed",#N/A,FALSE,"Consolidated Products - Budget";"expanded",#N/A,FALSE,"Consolidated Products - Budget"}</definedName>
    <definedName name="_a405_2_1_1_4" hidden="1">{"closed",#N/A,FALSE,"Consolidated Products - Budget";"expanded",#N/A,FALSE,"Consolidated Products - Budget"}</definedName>
    <definedName name="_a405_2_1_2" hidden="1">{"closed",#N/A,FALSE,"Consolidated Products - Budget";"expanded",#N/A,FALSE,"Consolidated Products - Budget"}</definedName>
    <definedName name="_a405_2_1_2_1" hidden="1">{"closed",#N/A,FALSE,"Consolidated Products - Budget";"expanded",#N/A,FALSE,"Consolidated Products - Budget"}</definedName>
    <definedName name="_a405_2_1_2_2" hidden="1">{"closed",#N/A,FALSE,"Consolidated Products - Budget";"expanded",#N/A,FALSE,"Consolidated Products - Budget"}</definedName>
    <definedName name="_a405_2_1_2_3" hidden="1">{"closed",#N/A,FALSE,"Consolidated Products - Budget";"expanded",#N/A,FALSE,"Consolidated Products - Budget"}</definedName>
    <definedName name="_a405_2_1_2_4" hidden="1">{"closed",#N/A,FALSE,"Consolidated Products - Budget";"expanded",#N/A,FALSE,"Consolidated Products - Budget"}</definedName>
    <definedName name="_a405_2_1_3" hidden="1">{"closed",#N/A,FALSE,"Consolidated Products - Budget";"expanded",#N/A,FALSE,"Consolidated Products - Budget"}</definedName>
    <definedName name="_a405_2_1_3_1" hidden="1">{"closed",#N/A,FALSE,"Consolidated Products - Budget";"expanded",#N/A,FALSE,"Consolidated Products - Budget"}</definedName>
    <definedName name="_a405_2_1_3_2" hidden="1">{"closed",#N/A,FALSE,"Consolidated Products - Budget";"expanded",#N/A,FALSE,"Consolidated Products - Budget"}</definedName>
    <definedName name="_a405_2_1_4" hidden="1">{"closed",#N/A,FALSE,"Consolidated Products - Budget";"expanded",#N/A,FALSE,"Consolidated Products - Budget"}</definedName>
    <definedName name="_a405_2_1_4_1" hidden="1">{"closed",#N/A,FALSE,"Consolidated Products - Budget";"expanded",#N/A,FALSE,"Consolidated Products - Budget"}</definedName>
    <definedName name="_a405_2_1_4_2" hidden="1">{"closed",#N/A,FALSE,"Consolidated Products - Budget";"expanded",#N/A,FALSE,"Consolidated Products - Budget"}</definedName>
    <definedName name="_a405_2_1_5" hidden="1">{"closed",#N/A,FALSE,"Consolidated Products - Budget";"expanded",#N/A,FALSE,"Consolidated Products - Budget"}</definedName>
    <definedName name="_a405_2_1_5_1" hidden="1">{"closed",#N/A,FALSE,"Consolidated Products - Budget";"expanded",#N/A,FALSE,"Consolidated Products - Budget"}</definedName>
    <definedName name="_a405_2_1_5_2" hidden="1">{"closed",#N/A,FALSE,"Consolidated Products - Budget";"expanded",#N/A,FALSE,"Consolidated Products - Budget"}</definedName>
    <definedName name="_a405_2_2" hidden="1">{"closed",#N/A,FALSE,"Consolidated Products - Budget";"expanded",#N/A,FALSE,"Consolidated Products - Budget"}</definedName>
    <definedName name="_a405_2_2_1" hidden="1">{"closed",#N/A,FALSE,"Consolidated Products - Budget";"expanded",#N/A,FALSE,"Consolidated Products - Budget"}</definedName>
    <definedName name="_a405_2_2_2" hidden="1">{"closed",#N/A,FALSE,"Consolidated Products - Budget";"expanded",#N/A,FALSE,"Consolidated Products - Budget"}</definedName>
    <definedName name="_a405_2_2_3" hidden="1">{"closed",#N/A,FALSE,"Consolidated Products - Budget";"expanded",#N/A,FALSE,"Consolidated Products - Budget"}</definedName>
    <definedName name="_a405_2_2_4" hidden="1">{"closed",#N/A,FALSE,"Consolidated Products - Budget";"expanded",#N/A,FALSE,"Consolidated Products - Budget"}</definedName>
    <definedName name="_a405_2_3" hidden="1">{"closed",#N/A,FALSE,"Consolidated Products - Budget";"expanded",#N/A,FALSE,"Consolidated Products - Budget"}</definedName>
    <definedName name="_a405_2_3_1" hidden="1">{"closed",#N/A,FALSE,"Consolidated Products - Budget";"expanded",#N/A,FALSE,"Consolidated Products - Budget"}</definedName>
    <definedName name="_a405_2_3_2" hidden="1">{"closed",#N/A,FALSE,"Consolidated Products - Budget";"expanded",#N/A,FALSE,"Consolidated Products - Budget"}</definedName>
    <definedName name="_a405_2_3_3" hidden="1">{"closed",#N/A,FALSE,"Consolidated Products - Budget";"expanded",#N/A,FALSE,"Consolidated Products - Budget"}</definedName>
    <definedName name="_a405_2_3_4" hidden="1">{"closed",#N/A,FALSE,"Consolidated Products - Budget";"expanded",#N/A,FALSE,"Consolidated Products - Budget"}</definedName>
    <definedName name="_a405_2_4" hidden="1">{"closed",#N/A,FALSE,"Consolidated Products - Budget";"expanded",#N/A,FALSE,"Consolidated Products - Budget"}</definedName>
    <definedName name="_a405_2_4_1" hidden="1">{"closed",#N/A,FALSE,"Consolidated Products - Budget";"expanded",#N/A,FALSE,"Consolidated Products - Budget"}</definedName>
    <definedName name="_a405_2_4_2" hidden="1">{"closed",#N/A,FALSE,"Consolidated Products - Budget";"expanded",#N/A,FALSE,"Consolidated Products - Budget"}</definedName>
    <definedName name="_a405_2_5" hidden="1">{"closed",#N/A,FALSE,"Consolidated Products - Budget";"expanded",#N/A,FALSE,"Consolidated Products - Budget"}</definedName>
    <definedName name="_a405_2_5_1" hidden="1">{"closed",#N/A,FALSE,"Consolidated Products - Budget";"expanded",#N/A,FALSE,"Consolidated Products - Budget"}</definedName>
    <definedName name="_a405_2_5_2" hidden="1">{"closed",#N/A,FALSE,"Consolidated Products - Budget";"expanded",#N/A,FALSE,"Consolidated Products - Budget"}</definedName>
    <definedName name="_a405_3" hidden="1">{"closed",#N/A,FALSE,"Consolidated Products - Budget";"expanded",#N/A,FALSE,"Consolidated Products - Budget"}</definedName>
    <definedName name="_a405_3_1" hidden="1">{"closed",#N/A,FALSE,"Consolidated Products - Budget";"expanded",#N/A,FALSE,"Consolidated Products - Budget"}</definedName>
    <definedName name="_a405_3_1_1" hidden="1">{"closed",#N/A,FALSE,"Consolidated Products - Budget";"expanded",#N/A,FALSE,"Consolidated Products - Budget"}</definedName>
    <definedName name="_a405_3_1_2" hidden="1">{"closed",#N/A,FALSE,"Consolidated Products - Budget";"expanded",#N/A,FALSE,"Consolidated Products - Budget"}</definedName>
    <definedName name="_a405_3_1_3" hidden="1">{"closed",#N/A,FALSE,"Consolidated Products - Budget";"expanded",#N/A,FALSE,"Consolidated Products - Budget"}</definedName>
    <definedName name="_a405_3_1_4" hidden="1">{"closed",#N/A,FALSE,"Consolidated Products - Budget";"expanded",#N/A,FALSE,"Consolidated Products - Budget"}</definedName>
    <definedName name="_a405_3_2" hidden="1">{"closed",#N/A,FALSE,"Consolidated Products - Budget";"expanded",#N/A,FALSE,"Consolidated Products - Budget"}</definedName>
    <definedName name="_a405_3_2_1" hidden="1">{"closed",#N/A,FALSE,"Consolidated Products - Budget";"expanded",#N/A,FALSE,"Consolidated Products - Budget"}</definedName>
    <definedName name="_a405_3_2_2" hidden="1">{"closed",#N/A,FALSE,"Consolidated Products - Budget";"expanded",#N/A,FALSE,"Consolidated Products - Budget"}</definedName>
    <definedName name="_a405_3_2_3" hidden="1">{"closed",#N/A,FALSE,"Consolidated Products - Budget";"expanded",#N/A,FALSE,"Consolidated Products - Budget"}</definedName>
    <definedName name="_a405_3_2_4" hidden="1">{"closed",#N/A,FALSE,"Consolidated Products - Budget";"expanded",#N/A,FALSE,"Consolidated Products - Budget"}</definedName>
    <definedName name="_a405_3_3" hidden="1">{"closed",#N/A,FALSE,"Consolidated Products - Budget";"expanded",#N/A,FALSE,"Consolidated Products - Budget"}</definedName>
    <definedName name="_a405_3_3_1" hidden="1">{"closed",#N/A,FALSE,"Consolidated Products - Budget";"expanded",#N/A,FALSE,"Consolidated Products - Budget"}</definedName>
    <definedName name="_a405_3_3_2" hidden="1">{"closed",#N/A,FALSE,"Consolidated Products - Budget";"expanded",#N/A,FALSE,"Consolidated Products - Budget"}</definedName>
    <definedName name="_a405_3_4" hidden="1">{"closed",#N/A,FALSE,"Consolidated Products - Budget";"expanded",#N/A,FALSE,"Consolidated Products - Budget"}</definedName>
    <definedName name="_a405_3_4_1" hidden="1">{"closed",#N/A,FALSE,"Consolidated Products - Budget";"expanded",#N/A,FALSE,"Consolidated Products - Budget"}</definedName>
    <definedName name="_a405_3_4_2" hidden="1">{"closed",#N/A,FALSE,"Consolidated Products - Budget";"expanded",#N/A,FALSE,"Consolidated Products - Budget"}</definedName>
    <definedName name="_a405_3_5" hidden="1">{"closed",#N/A,FALSE,"Consolidated Products - Budget";"expanded",#N/A,FALSE,"Consolidated Products - Budget"}</definedName>
    <definedName name="_a405_3_5_1" hidden="1">{"closed",#N/A,FALSE,"Consolidated Products - Budget";"expanded",#N/A,FALSE,"Consolidated Products - Budget"}</definedName>
    <definedName name="_a405_3_5_2" hidden="1">{"closed",#N/A,FALSE,"Consolidated Products - Budget";"expanded",#N/A,FALSE,"Consolidated Products - Budget"}</definedName>
    <definedName name="_a405_4" hidden="1">{"closed",#N/A,FALSE,"Consolidated Products - Budget";"expanded",#N/A,FALSE,"Consolidated Products - Budget"}</definedName>
    <definedName name="_a405_4_1" hidden="1">{"closed",#N/A,FALSE,"Consolidated Products - Budget";"expanded",#N/A,FALSE,"Consolidated Products - Budget"}</definedName>
    <definedName name="_a405_4_2" hidden="1">{"closed",#N/A,FALSE,"Consolidated Products - Budget";"expanded",#N/A,FALSE,"Consolidated Products - Budget"}</definedName>
    <definedName name="_a405_4_3" hidden="1">{"closed",#N/A,FALSE,"Consolidated Products - Budget";"expanded",#N/A,FALSE,"Consolidated Products - Budget"}</definedName>
    <definedName name="_a405_4_4" hidden="1">{"closed",#N/A,FALSE,"Consolidated Products - Budget";"expanded",#N/A,FALSE,"Consolidated Products - Budget"}</definedName>
    <definedName name="_a405_5" hidden="1">{"closed",#N/A,FALSE,"Consolidated Products - Budget";"expanded",#N/A,FALSE,"Consolidated Products - Budget"}</definedName>
    <definedName name="_a405_5_1" hidden="1">{"closed",#N/A,FALSE,"Consolidated Products - Budget";"expanded",#N/A,FALSE,"Consolidated Products - Budget"}</definedName>
    <definedName name="_a405_5_2" hidden="1">{"closed",#N/A,FALSE,"Consolidated Products - Budget";"expanded",#N/A,FALSE,"Consolidated Products - Budget"}</definedName>
    <definedName name="_a405_5_3" hidden="1">{"closed",#N/A,FALSE,"Consolidated Products - Budget";"expanded",#N/A,FALSE,"Consolidated Products - Budget"}</definedName>
    <definedName name="_a405_5_4" hidden="1">{"closed",#N/A,FALSE,"Consolidated Products - Budget";"expanded",#N/A,FALSE,"Consolidated Products - Budget"}</definedName>
    <definedName name="_a5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a5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a5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a5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a5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_a6" localSheetId="21" hidden="1">{"whole",#N/A,FALSE,"CS HC";"whole",#N/A,FALSE,"CS_ACTvsBud";"whole",#N/A,FALSE,"CSTrail3mo";"whole",#N/A,FALSE,"CS Cost Per Head ";"whole",#N/A,FALSE,"CS CPH YTD"}</definedName>
    <definedName name="_a6" localSheetId="18" hidden="1">{"whole",#N/A,FALSE,"CS HC";"whole",#N/A,FALSE,"CS_ACTvsBud";"whole",#N/A,FALSE,"CSTrail3mo";"whole",#N/A,FALSE,"CS Cost Per Head ";"whole",#N/A,FALSE,"CS CPH YTD"}</definedName>
    <definedName name="_a6" localSheetId="20" hidden="1">{"whole",#N/A,FALSE,"CS HC";"whole",#N/A,FALSE,"CS_ACTvsBud";"whole",#N/A,FALSE,"CSTrail3mo";"whole",#N/A,FALSE,"CS Cost Per Head ";"whole",#N/A,FALSE,"CS CPH YTD"}</definedName>
    <definedName name="_a6" hidden="1">{"whole",#N/A,FALSE,"CS HC";"whole",#N/A,FALSE,"CS_ACTvsBud";"whole",#N/A,FALSE,"CSTrail3mo";"whole",#N/A,FALSE,"CS Cost Per Head ";"whole",#N/A,FALSE,"CS CPH YTD"}</definedName>
    <definedName name="_a6_1" hidden="1">{"whole",#N/A,FALSE,"CS HC";"whole",#N/A,FALSE,"CS_ACTvsBud";"whole",#N/A,FALSE,"CSTrail3mo";"whole",#N/A,FALSE,"CS Cost Per Head ";"whole",#N/A,FALSE,"CS CPH YTD"}</definedName>
    <definedName name="_a7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a7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_a7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_a7" hidden="1">{"whole",#N/A,FALSE,"CS FIN Sum For Rox";"whole",#N/A,FALSE,"Gen_Dist_Act_Bud";"whole",#N/A,FALSE,"Gen_Dist_T3months";"whole",#N/A,FALSE,"GD_PerP";"whole",#N/A,FALSE,"CS_DIST_ActvsBud";"whole",#N/A,FALSE,"CS_DIST_SUM_trail3mo"}</definedName>
    <definedName name="_a7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_aa1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a1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a1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a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a1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aa111299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aa111299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aa111299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aa111299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aa111299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ab1112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b1112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b1112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b111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b111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b1" localSheetId="21" hidden="1">{"Chart 1",#N/A,FALSE,"Run Rate";"Chart 2",#N/A,FALSE,"Run Rate (2)"}</definedName>
    <definedName name="_b1" localSheetId="18" hidden="1">{"Chart 1",#N/A,FALSE,"Run Rate";"Chart 2",#N/A,FALSE,"Run Rate (2)"}</definedName>
    <definedName name="_b1" localSheetId="20" hidden="1">{"Chart 1",#N/A,FALSE,"Run Rate";"Chart 2",#N/A,FALSE,"Run Rate (2)"}</definedName>
    <definedName name="_b1" hidden="1">{"Chart 1",#N/A,FALSE,"Run Rate";"Chart 2",#N/A,FALSE,"Run Rate (2)"}</definedName>
    <definedName name="_b1_1" hidden="1">{"Chart 1",#N/A,FALSE,"Run Rate";"Chart 2",#N/A,FALSE,"Run Rate (2)"}</definedName>
    <definedName name="_bdm.0CBF10FC92AB4BB884D12885EB3AAA75.edm" hidden="1">#N/A</definedName>
    <definedName name="_bdm.0F796FEB183E43638935B14A618FB728.edm" hidden="1">#N/A</definedName>
    <definedName name="_bdm.22263197FC564A32A4A77DDA96DFB6C8.edm" hidden="1">#N/A</definedName>
    <definedName name="_bdm.437E8641FF9F4EA2AF8A2CC2E05FC9BE.edm" hidden="1">#N/A</definedName>
    <definedName name="_bdm.44EA4D1A49BB46E19B8EF95C624770F1.edm" hidden="1">#N/A</definedName>
    <definedName name="_bdm.5BF9095FD83349FBB3CF4E2B3099234A.edm" hidden="1">#N/A</definedName>
    <definedName name="_bdm.73AD25E5F1214C9FA162A307E487C8BE.edm" hidden="1">#N/A</definedName>
    <definedName name="_bdm.78E01BA1683C4AD195644DF030045B5E.edm" hidden="1">#N/A</definedName>
    <definedName name="_bdm.860CD9C316004D728374E99C7B89B93A.edm" hidden="1">#N/A</definedName>
    <definedName name="_bdm.97482D8BE4A94804B5DBE0E90AF3C362.edm" hidden="1">#N/A</definedName>
    <definedName name="_bdm.97C0FD0230D741CBAC0494F9E5DE3DFE.edm" hidden="1">#N/A</definedName>
    <definedName name="_bdm.9823713BE7D74C508EA4B0CE26B3C7C0.edm" hidden="1">#N/A</definedName>
    <definedName name="_bdm.9D58468C398C4A64AECD57C65CA7EA42.edm" hidden="1">#N/A</definedName>
    <definedName name="_bdm.9EF93FB587874F0DBF6BB9D5DBF04713.edm" hidden="1">#N/A</definedName>
    <definedName name="_bdm.BA4FA9E871AF4AA097B266D7E0C908D3.edm" hidden="1">#N/A</definedName>
    <definedName name="_bdm.C1FE9FD6CC8C49B5B01764053B2CA80E.edm" hidden="1">#N/A</definedName>
    <definedName name="_bdm.C60DA8DBF9B242DF9377B5AE77493695.edm" hidden="1">#N/A</definedName>
    <definedName name="_bdm.CA2878854F26405AA4BD93C501363DCA.edm" hidden="1">#N/A</definedName>
    <definedName name="_bdm.D68CB913C5004388B9F15CEBF9D801FF.edm" hidden="1">#N/A</definedName>
    <definedName name="_d3" hidden="1">{"closed",#N/A,FALSE,"Consolidated Products - Budget";"expanded",#N/A,FALSE,"Consolidated Products - Budget"}</definedName>
    <definedName name="_DCF1" hidden="1">{#N/A,#N/A,FALSE,"DCF Summary";#N/A,#N/A,FALSE,"Casema";#N/A,#N/A,FALSE,"Casema NoTel";#N/A,#N/A,FALSE,"UK";#N/A,#N/A,FALSE,"RCF";#N/A,#N/A,FALSE,"Intercable CZ";#N/A,#N/A,FALSE,"Interkabel P"}</definedName>
    <definedName name="_di1" localSheetId="21" hidden="1">{"whole",#N/A,FALSE,"Gen_Dist_Act_Bud";"whole",#N/A,FALSE,"Gen_Dist_T3months";"whole",#N/A,FALSE,"GD_PerP";"whole",#N/A,FALSE,"HR Dist'n"}</definedName>
    <definedName name="_di1" localSheetId="18" hidden="1">{"whole",#N/A,FALSE,"Gen_Dist_Act_Bud";"whole",#N/A,FALSE,"Gen_Dist_T3months";"whole",#N/A,FALSE,"GD_PerP";"whole",#N/A,FALSE,"HR Dist'n"}</definedName>
    <definedName name="_di1" localSheetId="20" hidden="1">{"whole",#N/A,FALSE,"Gen_Dist_Act_Bud";"whole",#N/A,FALSE,"Gen_Dist_T3months";"whole",#N/A,FALSE,"GD_PerP";"whole",#N/A,FALSE,"HR Dist'n"}</definedName>
    <definedName name="_di1" hidden="1">{"whole",#N/A,FALSE,"Gen_Dist_Act_Bud";"whole",#N/A,FALSE,"Gen_Dist_T3months";"whole",#N/A,FALSE,"GD_PerP";"whole",#N/A,FALSE,"HR Dist'n"}</definedName>
    <definedName name="_di1_1" hidden="1">{"whole",#N/A,FALSE,"Gen_Dist_Act_Bud";"whole",#N/A,FALSE,"Gen_Dist_T3months";"whole",#N/A,FALSE,"GD_PerP";"whole",#N/A,FALSE,"HR Dist'n"}</definedName>
    <definedName name="_f4" hidden="1">{"closed",#N/A,FALSE,"Consolidated Products - Budget";"expanded",#N/A,FALSE,"Consolidated Products - Budget"}</definedName>
    <definedName name="_fff2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fff2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fff2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fff2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fff2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Fill" hidden="1">#REF!</definedName>
    <definedName name="_filter123333" hidden="1">#REF!</definedName>
    <definedName name="_xlnm._FilterDatabase" localSheetId="18" hidden="1">'Lookups (Final)'!$AC$5:$AC$21</definedName>
    <definedName name="_xlnm._FilterDatabase" localSheetId="13" hidden="1">'Pivot For Databases'!#REF!</definedName>
    <definedName name="_xlnm._FilterDatabase" localSheetId="6" hidden="1">Storage!$B$16:$J$28</definedName>
    <definedName name="_xlnm._FilterDatabase" hidden="1">#REF!</definedName>
    <definedName name="_FilterDatabase_1" hidden="1">#REF!</definedName>
    <definedName name="_FIlterDatabase1" hidden="1">#REF!</definedName>
    <definedName name="_GSRATES_1" hidden="1">"HD1      Latest  USDGBP1000001"</definedName>
    <definedName name="_GSRATES_2" hidden="1">"CT300001Latest          "</definedName>
    <definedName name="_GSRATES_3" hidden="1">"CT300001Latest          "</definedName>
    <definedName name="_GSRATES_4" hidden="1">"CT300001Latest          "</definedName>
    <definedName name="_GSRATES_5" hidden="1">"CT300001Latest          "</definedName>
    <definedName name="_GSRATES_6" hidden="1">"CT300001Latest          "</definedName>
    <definedName name="_GSRATES_COUNT" hidden="1">6</definedName>
    <definedName name="_huh3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_k1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k1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k1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k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Key1" hidden="1">#REF!</definedName>
    <definedName name="_Key2" hidden="1">#REF!</definedName>
    <definedName name="_l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old2" hidden="1">{"closed",#N/A,FALSE,"Consolidated Products - Budget";"expanded",#N/A,FALSE,"Consolidated Products - Budget"}</definedName>
    <definedName name="_old2_1" hidden="1">{"closed",#N/A,FALSE,"Consolidated Products - Budget";"expanded",#N/A,FALSE,"Consolidated Products - Budget"}</definedName>
    <definedName name="_old3" hidden="1">{"closed",#N/A,FALSE,"Consolidated Products - Budget";"expanded",#N/A,FALSE,"Consolidated Products - Budget"}</definedName>
    <definedName name="_old3_1" hidden="1">{"closed",#N/A,FALSE,"Consolidated Products - Budget";"expanded",#N/A,FALSE,"Consolidated Products - Budget"}</definedName>
    <definedName name="_Order1" hidden="1">0</definedName>
    <definedName name="_Order1_1" hidden="1">255</definedName>
    <definedName name="_Order2" hidden="1">255</definedName>
    <definedName name="_Q1" hidden="1">{"'Standalone List Price Trends'!$A$1:$X$56"}</definedName>
    <definedName name="_Q2" hidden="1">{"'Standalone List Price Trends'!$A$1:$X$56"}</definedName>
    <definedName name="_Q2_1" hidden="1">{"'Standalone List Price Trends'!$A$1:$X$56"}</definedName>
    <definedName name="_Q3" hidden="1">{"'Standalone List Price Trends'!$A$1:$X$56"}</definedName>
    <definedName name="_Q3_1" hidden="1">{"'Standalone List Price Trends'!$A$1:$X$56"}</definedName>
    <definedName name="_Q4" hidden="1">{"'Standalone List Price Trends'!$A$1:$X$56"}</definedName>
    <definedName name="_Q4_1" hidden="1">{"'Standalone List Price Trends'!$A$1:$X$56"}</definedName>
    <definedName name="_Q5" hidden="1">{"'Standalone List Price Trends'!$A$1:$X$56"}</definedName>
    <definedName name="_Q5_1" hidden="1">{"'Standalone List Price Trends'!$A$1:$X$56"}</definedName>
    <definedName name="_Q9" hidden="1">{"'Standalone List Price Trends'!$A$1:$X$56"}</definedName>
    <definedName name="_Q9_1" hidden="1">{"'Standalone List Price Trends'!$A$1:$X$56"}</definedName>
    <definedName name="_Regression_Out" hidden="1">[1]Comps!$AC$43:$AH$60</definedName>
    <definedName name="_Regression_X" hidden="1">[1]Comps!$AA$43:$AA$48</definedName>
    <definedName name="_Regression_Y" hidden="1">[1]Comps!$Z$43:$Z$48</definedName>
    <definedName name="_rw1" hidden="1">{"'Standalone List Price Trends'!$A$1:$X$56"}</definedName>
    <definedName name="_rw1_1" hidden="1">{"'Standalone List Price Trends'!$A$1:$X$56"}</definedName>
    <definedName name="_rw2" hidden="1">{"'Standalone List Price Trends'!$A$1:$X$56"}</definedName>
    <definedName name="_rw2_1" hidden="1">{"'Standalone List Price Trends'!$A$1:$X$56"}</definedName>
    <definedName name="_rw3" hidden="1">{"'Standalone List Price Trends'!$A$1:$X$56"}</definedName>
    <definedName name="_rw3_1" hidden="1">{"'Standalone List Price Trends'!$A$1:$X$56"}</definedName>
    <definedName name="_rw4" hidden="1">{"'Standalone List Price Trends'!$A$1:$X$56"}</definedName>
    <definedName name="_rw4_1" hidden="1">{"'Standalone List Price Trends'!$A$1:$X$56"}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CO2005">#REF!</definedName>
    <definedName name="_w32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w32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w32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w3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w32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_w33" localSheetId="21" hidden="1">{"whole",#N/A,FALSE,"Gen_Dist_Act_Bud";"whole",#N/A,FALSE,"Gen_Dist_T3months";"whole",#N/A,FALSE,"GD_PerP";"whole",#N/A,FALSE,"HR Dist'n"}</definedName>
    <definedName name="_w33" localSheetId="18" hidden="1">{"whole",#N/A,FALSE,"Gen_Dist_Act_Bud";"whole",#N/A,FALSE,"Gen_Dist_T3months";"whole",#N/A,FALSE,"GD_PerP";"whole",#N/A,FALSE,"HR Dist'n"}</definedName>
    <definedName name="_w33" localSheetId="20" hidden="1">{"whole",#N/A,FALSE,"Gen_Dist_Act_Bud";"whole",#N/A,FALSE,"Gen_Dist_T3months";"whole",#N/A,FALSE,"GD_PerP";"whole",#N/A,FALSE,"HR Dist'n"}</definedName>
    <definedName name="_w33" hidden="1">{"whole",#N/A,FALSE,"Gen_Dist_Act_Bud";"whole",#N/A,FALSE,"Gen_Dist_T3months";"whole",#N/A,FALSE,"GD_PerP";"whole",#N/A,FALSE,"HR Dist'n"}</definedName>
    <definedName name="_w33_1" hidden="1">{"whole",#N/A,FALSE,"Gen_Dist_Act_Bud";"whole",#N/A,FALSE,"Gen_Dist_T3months";"whole",#N/A,FALSE,"GD_PerP";"whole",#N/A,FALSE,"HR Dist'n"}</definedName>
    <definedName name="_wrn2" hidden="1">{"closed",#N/A,FALSE,"Consolidated Products - Budget";"expanded",#N/A,FALSE,"Consolidated Products - Budget"}</definedName>
    <definedName name="_wrn2_1" hidden="1">{"closed",#N/A,FALSE,"Consolidated Products - Budget";"expanded",#N/A,FALSE,"Consolidated Products - Budget"}</definedName>
    <definedName name="_x3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x3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x3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x3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x3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_xlcn.LinkedTable_dimChannelOrg1" hidden="1">#REF!</definedName>
    <definedName name="_xlcn.LinkedTable_dimExecOrg1" hidden="1">#REF!</definedName>
    <definedName name="_xlcn.LinkedTable_dimFiscalCalendar1" hidden="1">#REF!</definedName>
    <definedName name="_xlcn.LinkedTable_dimForecastVersion1" hidden="1">#REF!</definedName>
    <definedName name="_xlcn.LinkedTable_dimFunctionOrg1" hidden="1">#REF!</definedName>
    <definedName name="_xlcn.LinkedTable_dimGeography1" hidden="1">#REF!</definedName>
    <definedName name="_xlcn.LinkedTable_dimNumberFormat1" hidden="1">#REF!</definedName>
    <definedName name="_xlcn.LinkedTable_dimPCFlag1" hidden="1">#REF!</definedName>
    <definedName name="_xlcn.LinkedTable_dimRefForecastVersion1" hidden="1">#REF!</definedName>
    <definedName name="_xlcn.LinkedTable_dimViewOptions1" hidden="1">#REF!</definedName>
    <definedName name="_xlcn.LinkedTable_dimYTDFlag1" hidden="1">#REF!</definedName>
    <definedName name="a" hidden="1">{"closed",#N/A,FALSE,"Consolidated Products - Budget";"expanded",#N/A,FALSE,"Consolidated Products - Budget"}</definedName>
    <definedName name="a2a" hidden="1">{"closed",#N/A,FALSE,"Consolidated Products - Budget";"expanded",#N/A,FALSE,"Consolidated Products - Budget"}</definedName>
    <definedName name="a402a" hidden="1">{"closed",#N/A,FALSE,"Consolidated Products - Budget";"expanded",#N/A,FALSE,"Consolidated Products - Budget"}</definedName>
    <definedName name="a403a" hidden="1">{"closed",#N/A,FALSE,"Consolidated Products - Budget";"expanded",#N/A,FALSE,"Consolidated Products - Budget"}</definedName>
    <definedName name="a404a" hidden="1">{"closed",#N/A,FALSE,"Consolidated Products - Budget";"expanded",#N/A,FALSE,"Consolidated Products - Budget"}</definedName>
    <definedName name="a405a" hidden="1">{"closed",#N/A,FALSE,"Consolidated Products - Budget";"expanded",#N/A,FALSE,"Consolidated Products - Budget"}</definedName>
    <definedName name="aa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_DOCTOPS" hidden="1">"AAA_SET"</definedName>
    <definedName name="AAA_duser" hidden="1">"OFF"</definedName>
    <definedName name="aaaa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111299" localSheetId="21" hidden="1">{"whole",#N/A,FALSE,"Gen_Dist_Act_Bud";"whole",#N/A,FALSE,"Gen_Dist_T3months";"whole",#N/A,FALSE,"GD_PerP";"whole",#N/A,FALSE,"HR Dist'n"}</definedName>
    <definedName name="aaaa111299" localSheetId="18" hidden="1">{"whole",#N/A,FALSE,"Gen_Dist_Act_Bud";"whole",#N/A,FALSE,"Gen_Dist_T3months";"whole",#N/A,FALSE,"GD_PerP";"whole",#N/A,FALSE,"HR Dist'n"}</definedName>
    <definedName name="aaaa111299" localSheetId="20" hidden="1">{"whole",#N/A,FALSE,"Gen_Dist_Act_Bud";"whole",#N/A,FALSE,"Gen_Dist_T3months";"whole",#N/A,FALSE,"GD_PerP";"whole",#N/A,FALSE,"HR Dist'n"}</definedName>
    <definedName name="aaaa111299" hidden="1">{"whole",#N/A,FALSE,"Gen_Dist_Act_Bud";"whole",#N/A,FALSE,"Gen_Dist_T3months";"whole",#N/A,FALSE,"GD_PerP";"whole",#N/A,FALSE,"HR Dist'n"}</definedName>
    <definedName name="aaaa111299_1" hidden="1">{"whole",#N/A,FALSE,"Gen_Dist_Act_Bud";"whole",#N/A,FALSE,"Gen_Dist_T3months";"whole",#N/A,FALSE,"GD_PerP";"whole",#N/A,FALSE,"HR Dist'n"}</definedName>
    <definedName name="aaaaa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a" localSheetId="21" hidden="1">{"whole",#N/A,FALSE,"CS HC";"whole",#N/A,FALSE,"CS_ACTvsBud";"whole",#N/A,FALSE,"CSTrail3mo";"whole",#N/A,FALSE,"CS Cost Per Head ";"whole",#N/A,FALSE,"CS CPH YTD"}</definedName>
    <definedName name="aaaaaa" localSheetId="18" hidden="1">{"whole",#N/A,FALSE,"CS HC";"whole",#N/A,FALSE,"CS_ACTvsBud";"whole",#N/A,FALSE,"CSTrail3mo";"whole",#N/A,FALSE,"CS Cost Per Head ";"whole",#N/A,FALSE,"CS CPH YTD"}</definedName>
    <definedName name="aaaaaa" localSheetId="20" hidden="1">{"whole",#N/A,FALSE,"CS HC";"whole",#N/A,FALSE,"CS_ACTvsBud";"whole",#N/A,FALSE,"CSTrail3mo";"whole",#N/A,FALSE,"CS Cost Per Head ";"whole",#N/A,FALSE,"CS CPH YTD"}</definedName>
    <definedName name="aaaaaa" hidden="1">{"whole",#N/A,FALSE,"CS HC";"whole",#N/A,FALSE,"CS_ACTvsBud";"whole",#N/A,FALSE,"CSTrail3mo";"whole",#N/A,FALSE,"CS Cost Per Head ";"whole",#N/A,FALSE,"CS CPH YTD"}</definedName>
    <definedName name="aaaaaa_1" hidden="1">{"whole",#N/A,FALSE,"CS HC";"whole",#N/A,FALSE,"CS_ACTvsBud";"whole",#N/A,FALSE,"CSTrail3mo";"whole",#N/A,FALSE,"CS Cost Per Head ";"whole",#N/A,FALSE,"CS CPH YTD"}</definedName>
    <definedName name="aaaaaaa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a" localSheetId="21" hidden="1">{"whole",#N/A,FALSE,"Gen_Dist_Act_Bud";"whole",#N/A,FALSE,"Gen_Dist_T3months";"whole",#N/A,FALSE,"GD_PerP";"whole",#N/A,FALSE,"HR Dist'n"}</definedName>
    <definedName name="aaaaaaaa" localSheetId="18" hidden="1">{"whole",#N/A,FALSE,"Gen_Dist_Act_Bud";"whole",#N/A,FALSE,"Gen_Dist_T3months";"whole",#N/A,FALSE,"GD_PerP";"whole",#N/A,FALSE,"HR Dist'n"}</definedName>
    <definedName name="aaaaaaaa" localSheetId="20" hidden="1">{"whole",#N/A,FALSE,"Gen_Dist_Act_Bud";"whole",#N/A,FALSE,"Gen_Dist_T3months";"whole",#N/A,FALSE,"GD_PerP";"whole",#N/A,FALSE,"HR Dist'n"}</definedName>
    <definedName name="aaaaaaaa" hidden="1">{"whole",#N/A,FALSE,"Gen_Dist_Act_Bud";"whole",#N/A,FALSE,"Gen_Dist_T3months";"whole",#N/A,FALSE,"GD_PerP";"whole",#N/A,FALSE,"HR Dist'n"}</definedName>
    <definedName name="aaaaaaaa_1" hidden="1">{"whole",#N/A,FALSE,"Gen_Dist_Act_Bud";"whole",#N/A,FALSE,"Gen_Dist_T3months";"whole",#N/A,FALSE,"GD_PerP";"whole",#N/A,FALSE,"HR Dist'n"}</definedName>
    <definedName name="aaaaaaaaa" localSheetId="21" hidden="1">{"whole",#N/A,FALSE,"CS HC";"whole",#N/A,FALSE,"CS_ACTvsBud";"whole",#N/A,FALSE,"CSTrail3mo";"whole",#N/A,FALSE,"CS Cost Per Head ";"whole",#N/A,FALSE,"CS CPH YTD"}</definedName>
    <definedName name="aaaaaaaaa" localSheetId="18" hidden="1">{"whole",#N/A,FALSE,"CS HC";"whole",#N/A,FALSE,"CS_ACTvsBud";"whole",#N/A,FALSE,"CSTrail3mo";"whole",#N/A,FALSE,"CS Cost Per Head ";"whole",#N/A,FALSE,"CS CPH YTD"}</definedName>
    <definedName name="aaaaaaaaa" localSheetId="20" hidden="1">{"whole",#N/A,FALSE,"CS HC";"whole",#N/A,FALSE,"CS_ACTvsBud";"whole",#N/A,FALSE,"CSTrail3mo";"whole",#N/A,FALSE,"CS Cost Per Head ";"whole",#N/A,FALSE,"CS CPH YTD"}</definedName>
    <definedName name="aaaaaaaaa" hidden="1">{"whole",#N/A,FALSE,"CS HC";"whole",#N/A,FALSE,"CS_ACTvsBud";"whole",#N/A,FALSE,"CSTrail3mo";"whole",#N/A,FALSE,"CS Cost Per Head ";"whole",#N/A,FALSE,"CS CPH YTD"}</definedName>
    <definedName name="aaaaaaaaa_1" hidden="1">{"whole",#N/A,FALSE,"CS HC";"whole",#N/A,FALSE,"CS_ACTvsBud";"whole",#N/A,FALSE,"CSTrail3mo";"whole",#N/A,FALSE,"CS Cost Per Head ";"whole",#N/A,FALSE,"CS CPH YTD"}</definedName>
    <definedName name="aaaaaaaaaa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aaaaaaaaaa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aaaaaaaaaa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aaaaaaaaaa" hidden="1">{"whole",#N/A,FALSE,"CS FIN Sum For Rox";"whole",#N/A,FALSE,"Gen_Dist_Act_Bud";"whole",#N/A,FALSE,"Gen_Dist_T3months";"whole",#N/A,FALSE,"GD_PerP";"whole",#N/A,FALSE,"CS_DIST_ActvsBud";"whole",#N/A,FALSE,"CS_DIST_SUM_trail3mo"}</definedName>
    <definedName name="aaaaaaaaaa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aaaaaaaaaaa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aaaaaaa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aaaaaaa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aaaaaaa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aaaaaaa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aaaaaaaaaaaa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aaaaaaaa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aaaaaaaa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aaaaaaaa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aaaaaaaa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aaaaaaaaaaaaaaaaaa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aaaaaaaaaaaa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aaaaaaaaaaaa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aaaaaaaaaaaa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aaaaaaaaaaaaaaaa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ab" localSheetId="21" hidden="1">{"whole",#N/A,FALSE,"Gen_Dist_Act_Bud";"whole",#N/A,FALSE,"Gen_Dist_T3months";"whole",#N/A,FALSE,"GD_PerP";"whole",#N/A,FALSE,"HR Dist'n"}</definedName>
    <definedName name="aaab" localSheetId="18" hidden="1">{"whole",#N/A,FALSE,"Gen_Dist_Act_Bud";"whole",#N/A,FALSE,"Gen_Dist_T3months";"whole",#N/A,FALSE,"GD_PerP";"whole",#N/A,FALSE,"HR Dist'n"}</definedName>
    <definedName name="aaab" localSheetId="20" hidden="1">{"whole",#N/A,FALSE,"Gen_Dist_Act_Bud";"whole",#N/A,FALSE,"Gen_Dist_T3months";"whole",#N/A,FALSE,"GD_PerP";"whole",#N/A,FALSE,"HR Dist'n"}</definedName>
    <definedName name="aaab" hidden="1">{"whole",#N/A,FALSE,"Gen_Dist_Act_Bud";"whole",#N/A,FALSE,"Gen_Dist_T3months";"whole",#N/A,FALSE,"GD_PerP";"whole",#N/A,FALSE,"HR Dist'n"}</definedName>
    <definedName name="aaab_1" hidden="1">{"whole",#N/A,FALSE,"Gen_Dist_Act_Bud";"whole",#N/A,FALSE,"Gen_Dist_T3months";"whole",#N/A,FALSE,"GD_PerP";"whole",#N/A,FALSE,"HR Dist'n"}</definedName>
    <definedName name="aab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b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b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b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b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ddadasd" hidden="1">#N/A</definedName>
    <definedName name="ab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b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b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b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b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bab" hidden="1">{"WSQ1",#N/A,FALSE,"WRK P&amp;L -Qtr";"Q1ECG",#N/A,FALSE,"ECG P&amp;L -Qtr";"SRVQ1",#N/A,FALSE,"Server P&amp;L -Qtr";"Q1OPT",#N/A,FALSE,"Server Options P&amp;L -Qtr";"SOPSQ1",#N/A,FALSE,"SOPs P&amp;L -Qtr"}</definedName>
    <definedName name="ababab" hidden="1">{"WSQ1",#N/A,FALSE,"WRK P&amp;L -Qtr";"Q1ECG",#N/A,FALSE,"ECG P&amp;L -Qtr";"SRVQ1",#N/A,FALSE,"Server P&amp;L -Qtr";"Q1OPT",#N/A,FALSE,"Server Options P&amp;L -Qtr";"SOPSQ1",#N/A,FALSE,"SOPs P&amp;L -Qtr"}</definedName>
    <definedName name="abababa" hidden="1">{"WSQ1",#N/A,FALSE,"WRK P&amp;L -Qtr";"Q1ECG",#N/A,FALSE,"ECG P&amp;L -Qtr";"SRVQ1",#N/A,FALSE,"Server P&amp;L -Qtr";"Q1OPT",#N/A,FALSE,"Server Options P&amp;L -Qtr";"SOPSQ1",#N/A,FALSE,"SOPs P&amp;L -Qtr"}</definedName>
    <definedName name="abababab" hidden="1">{"WSQ1",#N/A,FALSE,"WRK P&amp;L -Qtr";"Q1ECG",#N/A,FALSE,"ECG P&amp;L -Qtr";"SRVQ1",#N/A,FALSE,"Server P&amp;L -Qtr";"Q1OPT",#N/A,FALSE,"Server Options P&amp;L -Qtr";"SOPSQ1",#N/A,FALSE,"SOPs P&amp;L -Qtr"}</definedName>
    <definedName name="abc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bc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bc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bc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bc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ccess_Button" hidden="1">"Recon_Machine_Recon_List"</definedName>
    <definedName name="AccessDatabase" hidden="1">"C:\data\fy97 budget data\chan_wwcons_lc1.mdb"</definedName>
    <definedName name="ACD" localSheetId="20">[2]Input!$C$10</definedName>
    <definedName name="ACD">#REF!</definedName>
    <definedName name="ACO" localSheetId="20">[2]Input!$C$19</definedName>
    <definedName name="ACO">[3]Summary!$D$12</definedName>
    <definedName name="adfadf" hidden="1">#REF!</definedName>
    <definedName name="adfadfdfadfdf" hidden="1">{"whole",#N/A,FALSE,"CS FIN Sum For Rox";"whole",#N/A,FALSE,"Gen_Dist_Act_Bud";"whole",#N/A,FALSE,"Gen_Dist_T3months";"whole",#N/A,FALSE,"GD_PerP";"whole",#N/A,FALSE,"CS_DIST_ActvsBud";"whole",#N/A,FALSE,"CS_DIST_SUM_trail3mo"}</definedName>
    <definedName name="adfdafd" hidden="1">#REF!</definedName>
    <definedName name="afdfsdfsdfsd" localSheetId="21" hidden="1">{"closed",#N/A,FALSE,"Consolidated Products - Budget";"expanded",#N/A,FALSE,"Consolidated Products - Budget"}</definedName>
    <definedName name="afdfsdfsdfsd" localSheetId="18" hidden="1">{"closed",#N/A,FALSE,"Consolidated Products - Budget";"expanded",#N/A,FALSE,"Consolidated Products - Budget"}</definedName>
    <definedName name="afdfsdfsdfsd" localSheetId="20" hidden="1">{"closed",#N/A,FALSE,"Consolidated Products - Budget";"expanded",#N/A,FALSE,"Consolidated Products - Budget"}</definedName>
    <definedName name="afdfsdfsdfsd" hidden="1">{"closed",#N/A,FALSE,"Consolidated Products - Budget";"expanded",#N/A,FALSE,"Consolidated Products - Budget"}</definedName>
    <definedName name="afdfsdfsdfsd_1" hidden="1">{"closed",#N/A,FALSE,"Consolidated Products - Budget";"expanded",#N/A,FALSE,"Consolidated Products - Budget"}</definedName>
    <definedName name="akfjdafa" hidden="1">#REF!</definedName>
    <definedName name="AllocationRule">OFFSET([4]Alloc!$A$2,0,0,COUNTA([4]Alloc!$A$2:$A$40000),1)</definedName>
    <definedName name="amarketing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nscount" hidden="1">1</definedName>
    <definedName name="appservicesdiscount" localSheetId="20">#REF!</definedName>
    <definedName name="appservicesdiscount">#REF!</definedName>
    <definedName name="aqaqaq" localSheetId="21" hidden="1">{"whole",#N/A,FALSE,"Gen_Dist_Act_Bud";"whole",#N/A,FALSE,"Gen_Dist_T3months";"whole",#N/A,FALSE,"GD_PerP";"whole",#N/A,FALSE,"HR Dist'n"}</definedName>
    <definedName name="aqaqaq" localSheetId="18" hidden="1">{"whole",#N/A,FALSE,"Gen_Dist_Act_Bud";"whole",#N/A,FALSE,"Gen_Dist_T3months";"whole",#N/A,FALSE,"GD_PerP";"whole",#N/A,FALSE,"HR Dist'n"}</definedName>
    <definedName name="aqaqaq" localSheetId="20" hidden="1">{"whole",#N/A,FALSE,"Gen_Dist_Act_Bud";"whole",#N/A,FALSE,"Gen_Dist_T3months";"whole",#N/A,FALSE,"GD_PerP";"whole",#N/A,FALSE,"HR Dist'n"}</definedName>
    <definedName name="aqaqaq" hidden="1">{"whole",#N/A,FALSE,"Gen_Dist_Act_Bud";"whole",#N/A,FALSE,"Gen_Dist_T3months";"whole",#N/A,FALSE,"GD_PerP";"whole",#N/A,FALSE,"HR Dist'n"}</definedName>
    <definedName name="as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AS2DocOpenMode" hidden="1">"AS2DocumentEdit"</definedName>
    <definedName name="asd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sd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asdf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sdf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sdf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sdf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sdf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asdfa" hidden="1">{"closed",#N/A,FALSE,"Consolidated Products - Budget";"expanded",#N/A,FALSE,"Consolidated Products - Budget"}</definedName>
    <definedName name="asdfa_1" hidden="1">{"closed",#N/A,FALSE,"Consolidated Products - Budget";"expanded",#N/A,FALSE,"Consolidated Products - Budget"}</definedName>
    <definedName name="asdfaf" hidden="1">{"closed",#N/A,FALSE,"Consolidated Products - Budget";"expanded",#N/A,FALSE,"Consolidated Products - Budget"}</definedName>
    <definedName name="asdfaf_1" hidden="1">{"closed",#N/A,FALSE,"Consolidated Products - Budget";"expanded",#N/A,FALSE,"Consolidated Products - Budget"}</definedName>
    <definedName name="asdtf" hidden="1">{"'Standalone List Price Trends'!$A$1:$X$56"}</definedName>
    <definedName name="asdtf_1" hidden="1">{"'Standalone List Price Trends'!$A$1:$X$56"}</definedName>
    <definedName name="aseriesdiscount" localSheetId="20">#REF!</definedName>
    <definedName name="aseriesdiscount">#REF!</definedName>
    <definedName name="asfasd" hidden="1">#REF!</definedName>
    <definedName name="asggdasgasdg" hidden="1">{"'Standalone List Price Trends'!$A$1:$X$56"}</definedName>
    <definedName name="asggdasgasdg_1" hidden="1">{"'Standalone List Price Trends'!$A$1:$X$56"}</definedName>
    <definedName name="AssetClass">OFFSET([4]AssetClass!$A$2,0,0,COUNTA([4]AssetClass!$A$2:$A$200),1)</definedName>
    <definedName name="AssetDataType">OFFSET([4]AssetDataType!$A$2,0,0,COUNTA([4]AssetDataType!$A$2:$A$200),1)</definedName>
    <definedName name="awdetr" hidden="1">{#N/A,#N/A,FALSE,"Summary";#N/A,#N/A,FALSE,"Expense";#N/A,#N/A,FALSE,"Capital"}</definedName>
    <definedName name="axc" hidden="1">#REF!</definedName>
    <definedName name="Azure_Data_Lake_Storage_Gen2_Flat_Namespace" localSheetId="18">[5]Lists!#REF!</definedName>
    <definedName name="Azure_Data_Lake_Storage_Gen2_Flat_Namespace">Lists!$AB$4:$AB$6</definedName>
    <definedName name="Azure_Data_Lake_Storage_Gen2_Hierarchical_Namespace" localSheetId="18">[5]Lists!#REF!</definedName>
    <definedName name="Azure_Data_Lake_Storage_Gen2_Hierarchical_Namespace">Lists!$AC$4:$AC$6</definedName>
    <definedName name="Azure_Premium_SSD_v2">Lists!$AD$4</definedName>
    <definedName name="b" localSheetId="21" hidden="1">{"Chart 1",#N/A,FALSE,"Run Rate";"Chart 2",#N/A,FALSE,"Run Rate (2)"}</definedName>
    <definedName name="b" localSheetId="18" hidden="1">{#N/A,#N/A,FALSE,"Summary";#N/A,#N/A,FALSE,"Expense";#N/A,#N/A,FALSE,"Capital"}</definedName>
    <definedName name="b" localSheetId="20" hidden="1">{#N/A,#N/A,FALSE,"Summary";#N/A,#N/A,FALSE,"Expense";#N/A,#N/A,FALSE,"Capital"}</definedName>
    <definedName name="b" hidden="1">{#N/A,#N/A,FALSE,"Summary";#N/A,#N/A,FALSE,"Expense";#N/A,#N/A,FALSE,"Capital"}</definedName>
    <definedName name="b_1" hidden="1">{#N/A,#N/A,FALSE,"Summary";#N/A,#N/A,FALSE,"Expense";#N/A,#N/A,FALSE,"Capital"}</definedName>
    <definedName name="BalSheet" hidden="1">{"closed",#N/A,FALSE,"Consolidated Products - Budget";"expanded",#N/A,FALSE,"Consolidated Products - Budget"}</definedName>
    <definedName name="bb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bb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bb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bb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bb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bbb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bbb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bbb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bbb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bbb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bgdf" hidden="1">{"whole",#N/A,FALSE,"Gen_Dist_Act_Bud";"whole",#N/A,FALSE,"Gen_Dist_T3months";"whole",#N/A,FALSE,"GD_PerP";"whole",#N/A,FALSE,"HR Dist'n"}</definedName>
    <definedName name="BillingModel">[3]Lists!$C$4:$C$6</definedName>
    <definedName name="blah" localSheetId="21" hidden="1">{"closed",#N/A,FALSE,"Consolidated Products - Budget";"expanded",#N/A,FALSE,"Consolidated Products - Budget"}</definedName>
    <definedName name="blah" localSheetId="18" hidden="1">{"closed",#N/A,FALSE,"Consolidated Products - Budget";"expanded",#N/A,FALSE,"Consolidated Products - Budget"}</definedName>
    <definedName name="blah" localSheetId="20" hidden="1">{"closed",#N/A,FALSE,"Consolidated Products - Budget";"expanded",#N/A,FALSE,"Consolidated Products - Budget"}</definedName>
    <definedName name="blah" hidden="1">{"closed",#N/A,FALSE,"Consolidated Products - Budget";"expanded",#N/A,FALSE,"Consolidated Products - Budget"}</definedName>
    <definedName name="blah_1" hidden="1">{"closed",#N/A,FALSE,"Consolidated Products - Budget";"expanded",#N/A,FALSE,"Consolidated Products - Budget"}</definedName>
    <definedName name="blah2" localSheetId="21" hidden="1">{"closed",#N/A,FALSE,"Consolidated Products - Budget";"expanded",#N/A,FALSE,"Consolidated Products - Budget"}</definedName>
    <definedName name="blah2" localSheetId="18" hidden="1">{"closed",#N/A,FALSE,"Consolidated Products - Budget";"expanded",#N/A,FALSE,"Consolidated Products - Budget"}</definedName>
    <definedName name="blah2" localSheetId="20" hidden="1">{"closed",#N/A,FALSE,"Consolidated Products - Budget";"expanded",#N/A,FALSE,"Consolidated Products - Budget"}</definedName>
    <definedName name="blah2" hidden="1">{"closed",#N/A,FALSE,"Consolidated Products - Budget";"expanded",#N/A,FALSE,"Consolidated Products - Budget"}</definedName>
    <definedName name="blah2_1" hidden="1">{"closed",#N/A,FALSE,"Consolidated Products - Budget";"expanded",#N/A,FALSE,"Consolidated Products - Budget"}</definedName>
    <definedName name="Blob_Features">Lists!$AE$4:$AE$6</definedName>
    <definedName name="Blob_Storage">Lists!$AF$4:$AF$7</definedName>
    <definedName name="BS" hidden="1">{"closed",#N/A,FALSE,"Consolidated Products - Budget";"expanded",#N/A,FALSE,"Consolidated Products - Budget"}</definedName>
    <definedName name="Cash" hidden="1">{"closed",#N/A,FALSE,"Consolidated Products - Budget";"expanded",#N/A,FALSE,"Consolidated Products - Budget"}</definedName>
    <definedName name="CBWorkbookPriority" hidden="1">-310600130</definedName>
    <definedName name="Change_Feed">Lists!$AG$4</definedName>
    <definedName name="check" hidden="1">{"closed",#N/A,FALSE,"Consolidated Products - Budget";"expanded",#N/A,FALSE,"Consolidated Products - Budget"}</definedName>
    <definedName name="check_1" hidden="1">{"closed",#N/A,FALSE,"Consolidated Products - Budget";"expanded",#N/A,FALSE,"Consolidated Products - Budget"}</definedName>
    <definedName name="Competitor">'[6]Drop Downs for Competitors'!$A$2:$A$14</definedName>
    <definedName name="Copy" hidden="1">#REF!</definedName>
    <definedName name="CostType">OFFSET([4]CostType!$A$2,0,0,COUNTA([4]CostType!$A$2:$A$200),1)</definedName>
    <definedName name="courbe" hidden="1">{#N/A,#N/A,FALSE,"Summary";#N/A,#N/A,FALSE,"Details";#N/A,#N/A,FALSE,"Month-Hd";#N/A,#N/A,FALSE,"YTD-Hd";#N/A,#N/A,FALSE,"Capital"}</definedName>
    <definedName name="CQM_1">[7]Config!$D$22</definedName>
    <definedName name="CQM_2">[7]Config!$D$23</definedName>
    <definedName name="CQM_3">[7]Config!$D$24</definedName>
    <definedName name="CQM_4">[7]Config!$D$25</definedName>
    <definedName name="CQM_5">[7]Config!$D$26</definedName>
    <definedName name="cubeFY">[8]Sheet1!$L$12</definedName>
    <definedName name="cubeQTD">[8]Sheet1!$L$13</definedName>
    <definedName name="cubeYTD">[8]Sheet1!$L$14</definedName>
    <definedName name="Currency">'[9]Solution Design'!$D$10</definedName>
    <definedName name="CurrentFCST">[10]Config!$C$28</definedName>
    <definedName name="czx" hidden="1">{#N/A,#N/A,FALSE,"Aging Summary";#N/A,#N/A,FALSE,"Ratio Analysis";#N/A,#N/A,FALSE,"Test 120 Day Accts";#N/A,#N/A,FALSE,"Tickmarks"}</definedName>
    <definedName name="czxzx" hidden="1">{#N/A,#N/A,FALSE,"Aging Summary";#N/A,#N/A,FALSE,"Ratio Analysis";#N/A,#N/A,FALSE,"Test 120 Day Accts";#N/A,#N/A,FALSE,"Tickmarks"}</definedName>
    <definedName name="d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d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d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d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da" hidden="1">#REF!</definedName>
    <definedName name="dasda" hidden="1">#REF!</definedName>
    <definedName name="dasdf" hidden="1">{"closed",#N/A,FALSE,"Consolidated Products - Budget";"expanded",#N/A,FALSE,"Consolidated Products - Budget"}</definedName>
    <definedName name="Data_Set_Name">[11]Sheet2!$B$2:$B$15</definedName>
    <definedName name="DatabaseFilter" hidden="1">#REF!</definedName>
    <definedName name="DataSet">OFFSET([4]DataSet!$A$2,0,0,COUNTA([4]DataSet!$A$2:$A$2000),1)</definedName>
    <definedName name="DataSetName">[12]Config!$A$2:$A$100</definedName>
    <definedName name="DataSource">OFFSET([4]DataSource!$A$2,0,0,COUNTA(([4]DataSource!$A$2:$A$200),1))</definedName>
    <definedName name="DCF" hidden="1">{#N/A,#N/A,FALSE,"DCF Summary";#N/A,#N/A,FALSE,"Casema";#N/A,#N/A,FALSE,"Casema NoTel";#N/A,#N/A,FALSE,"UK";#N/A,#N/A,FALSE,"RCF";#N/A,#N/A,FALSE,"Intercable CZ";#N/A,#N/A,FALSE,"Interkabel P"}</definedName>
    <definedName name="ddd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ddd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ddd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ddd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ddd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df" hidden="1">{"closed",#N/A,FALSE,"Consolidated Products - Budget";"expanded",#N/A,FALSE,"Consolidated Products - Budget"}</definedName>
    <definedName name="dfas" localSheetId="21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dfas" localSheetId="18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dfas" localSheetId="20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dfas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dfas_1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dfasfdf" localSheetId="21" hidden="1">{"whole",#N/A,FALSE,"Gen_Dist_Act_Bud";"whole",#N/A,FALSE,"Gen_Dist_T3months";"whole",#N/A,FALSE,"GD_PerP";"whole",#N/A,FALSE,"HR Dist'n"}</definedName>
    <definedName name="dfasfdf" localSheetId="18" hidden="1">{"whole",#N/A,FALSE,"Gen_Dist_Act_Bud";"whole",#N/A,FALSE,"Gen_Dist_T3months";"whole",#N/A,FALSE,"GD_PerP";"whole",#N/A,FALSE,"HR Dist'n"}</definedName>
    <definedName name="dfasfdf" localSheetId="20" hidden="1">{"whole",#N/A,FALSE,"Gen_Dist_Act_Bud";"whole",#N/A,FALSE,"Gen_Dist_T3months";"whole",#N/A,FALSE,"GD_PerP";"whole",#N/A,FALSE,"HR Dist'n"}</definedName>
    <definedName name="dfasfdf" hidden="1">{"whole",#N/A,FALSE,"Gen_Dist_Act_Bud";"whole",#N/A,FALSE,"Gen_Dist_T3months";"whole",#N/A,FALSE,"GD_PerP";"whole",#N/A,FALSE,"HR Dist'n"}</definedName>
    <definedName name="dfasfdf_1" hidden="1">{"whole",#N/A,FALSE,"Gen_Dist_Act_Bud";"whole",#N/A,FALSE,"Gen_Dist_T3months";"whole",#N/A,FALSE,"GD_PerP";"whole",#N/A,FALSE,"HR Dist'n"}</definedName>
    <definedName name="dfsfdf" hidden="1">#N/A</definedName>
    <definedName name="dfsh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dfsh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dfsh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dfsh" hidden="1">{"whole",#N/A,FALSE,"CS FIN Sum For Rox";"whole",#N/A,FALSE,"Gen_Dist_Act_Bud";"whole",#N/A,FALSE,"Gen_Dist_T3months";"whole",#N/A,FALSE,"GD_PerP";"whole",#N/A,FALSE,"CS_DIST_ActvsBud";"whole",#N/A,FALSE,"CS_DIST_SUM_trail3mo"}</definedName>
    <definedName name="Disk_Pool">Lists!$AH$4</definedName>
    <definedName name="DME_Dirty" hidden="1">"False"</definedName>
    <definedName name="DME_LocalFile" hidden="1">"True"</definedName>
    <definedName name="docisscrewed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docisscrewed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docisscrewed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docisscrewed" hidden="1">{"whole",#N/A,FALSE,"CS FIN Sum For Rox";"whole",#N/A,FALSE,"Gen_Dist_Act_Bud";"whole",#N/A,FALSE,"Gen_Dist_T3months";"whole",#N/A,FALSE,"GD_PerP";"whole",#N/A,FALSE,"CS_DIST_ActvsBud";"whole",#N/A,FALSE,"CS_DIST_SUM_trail3mo"}</definedName>
    <definedName name="docisscrewed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dsa" hidden="1">#REF!</definedName>
    <definedName name="e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" localSheetId="18" hidden="1">{"closed",#N/A,FALSE,"Consolidated Products - Budget";"expanded",#N/A,FALSE,"Consolidated Products - Budget"}</definedName>
    <definedName name="e" localSheetId="20" hidden="1">{"closed",#N/A,FALSE,"Consolidated Products - Budget";"expanded",#N/A,FALSE,"Consolidated Products - Budget"}</definedName>
    <definedName name="e" hidden="1">{"closed",#N/A,FALSE,"Consolidated Products - Budget";"expanded",#N/A,FALSE,"Consolidated Products - Budget"}</definedName>
    <definedName name="EA" hidden="1">#REF!</definedName>
    <definedName name="ECIF" localSheetId="20">[2]Input!$C$20</definedName>
    <definedName name="ECIF">[3]Summary!$D$13</definedName>
    <definedName name="ee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e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e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e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ee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ee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ee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ee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ee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frdsw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eltonwelke" localSheetId="21" hidden="1">{"whole",#N/A,FALSE,"Gen_Dist_Act_Bud";"whole",#N/A,FALSE,"Gen_Dist_T3months";"whole",#N/A,FALSE,"GD_PerP";"whole",#N/A,FALSE,"HR Dist'n"}</definedName>
    <definedName name="eltonwelke" localSheetId="18" hidden="1">{"whole",#N/A,FALSE,"Gen_Dist_Act_Bud";"whole",#N/A,FALSE,"Gen_Dist_T3months";"whole",#N/A,FALSE,"GD_PerP";"whole",#N/A,FALSE,"HR Dist'n"}</definedName>
    <definedName name="eltonwelke" localSheetId="20" hidden="1">{"whole",#N/A,FALSE,"Gen_Dist_Act_Bud";"whole",#N/A,FALSE,"Gen_Dist_T3months";"whole",#N/A,FALSE,"GD_PerP";"whole",#N/A,FALSE,"HR Dist'n"}</definedName>
    <definedName name="eltonwelke" hidden="1">{"whole",#N/A,FALSE,"Gen_Dist_Act_Bud";"whole",#N/A,FALSE,"Gen_Dist_T3months";"whole",#N/A,FALSE,"GD_PerP";"whole",#N/A,FALSE,"HR Dist'n"}</definedName>
    <definedName name="erfdr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ergtd" hidden="1">{"whole",#N/A,FALSE,"Gen_Dist_Act_Bud";"whole",#N/A,FALSE,"Gen_Dist_T3months";"whole",#N/A,FALSE,"GD_PerP";"whole",#N/A,FALSE,"HR Dist'n"}</definedName>
    <definedName name="EV__CVPARAMS__" hidden="1">"Trend!$B$17:$C$38;"</definedName>
    <definedName name="EV__DECIMALSYMBOL__" hidden="1">"."</definedName>
    <definedName name="EV__EXPOPTIONS__" hidden="1">0</definedName>
    <definedName name="EV__LASTREFTIME__" hidden="1">39030.6315972222</definedName>
    <definedName name="EV__LOCKEDCVW__BALANCESHEET" hidden="1">"TotAssets,ACTUAL,TotCompany,Worldwide,2004.TOTAL,PERIODIC,"</definedName>
    <definedName name="EV__LOCKEDCVW__BALANCESHEET_1" hidden="1">"TotAssets,ACTUAL,TotCompany,WORLDWIDE,NO_YEAR,PERIODIC,"</definedName>
    <definedName name="EV__LOCKEDCVW__CB_FINANCE" hidden="1">"Tot_GAAP_NI,Total_BusinessUnits,ACTUAL,Total_Cost_Center,TotWithAlloc,LC,2006.APR,PERIODIC,"</definedName>
    <definedName name="EV__LOCKEDCVW__COGS" localSheetId="21" hidden="1">"CM,TotalAdj,NO_RULE,ACTUAL,No_Init,TotCostType,WORLDWIDE,MSPS,All_LOB,USD,NO_YEAR,PERIODIC,"</definedName>
    <definedName name="EV__LOCKEDCVW__COGS" hidden="1">"CM,TotalAdj,NoRule,ACTUAL,No_Init,TotCostType,WORLDWIDE,MSPS,All_LOB,USD,NO.YEAR,PERIODIC,"</definedName>
    <definedName name="EV__LOCKEDCVW__COGS_1" hidden="1">"LIPE,TotalAdj,AR030_015_003,FORECAST,InitTotal,TotCostType,USTOT,MSPS,OSB,USD,2007.TOTAL,PERIODIC,"</definedName>
    <definedName name="EV__LOCKEDCVW__COGS_V2" hidden="1">"CM,TotalAdj,NO_RULE,ACTUAL,No_Init,TotCostType,WORLDWIDE,MSPS,OSB,USD,NO_YEAR,PERIODIC,"</definedName>
    <definedName name="EV__LOCKEDCVW__FINANCE" localSheetId="21" hidden="1">"CM,Plan,WORLDWIDE,INPUT,TotFunction,MSPS,All_LOB,USD,2007.TOTAL,PERIODIC,"</definedName>
    <definedName name="EV__LOCKEDCVW__FINANCE" hidden="1">"CM,ACTUAL,Worldwide,Input,TotFunction,MSPS,All_Rev,USD,2004.TOTAL,PERIODIC,"</definedName>
    <definedName name="EV__LOCKEDCVW__FINANCE_1" hidden="1">"CM,PLAN,USTOT,INPUT,TotFunction,MSPS,OSB,USD,2008.TOTAL,PERIODIC,"</definedName>
    <definedName name="EV__LOCKEDCVW__FINANCE2" hidden="1">"CM,ACTUAL,USTot,TotalAdj,TotFunction,MSPS,All_LOB,USD,2005.AUG,PERIODIC,"</definedName>
    <definedName name="EV__LOCKEDCVW__FINANCE2_DETAIL" hidden="1">"CM,ACTUAL,Worldwide,TotalAdj,MSPS,All_LOB,2004.TOTAL,PERIODIC,"</definedName>
    <definedName name="EV__LOCKEDCVW__FY07_PLAN" localSheetId="21" hidden="1">"CM,ACTUAL,WORLDWIDE,TotalAdj,TotFunction,MSPS,All_LOB,USD,2004.TOTAL,PERIODIC,"</definedName>
    <definedName name="EV__LOCKEDCVW__FY07_PLAN" hidden="1">"CM,ACTUAL,WORLDWIDE,Input,TotFunction,MSPS,All_LOB,USD,2004.TOTAL,PERIODIC,"</definedName>
    <definedName name="EV__LOCKEDCVW__KPIS" hidden="1">"ACTUAL,Mexico,usd,All_LOB,RevSumm,SubclassAll,NO.YEAR,PERIODIC,"</definedName>
    <definedName name="EV__LOCKEDCVW__KPIS_1" hidden="1">"FORECAST,WORLDWIDE,usd,All_LOB,pageviews,SubclassAll,2007.TOTAL,PERIODIC,"</definedName>
    <definedName name="EV__LOCKEDCVW__RATE" hidden="1">"ACTUAL,USD,Avg,RateInput,2004.TOTAL,PERIODIC,"</definedName>
    <definedName name="EV__LOCKEDCVW__RATE_1" hidden="1">"ACTUAL,USD,Avg,RateInput,NO_YEAR,PERIODIC,"</definedName>
    <definedName name="EV__LOCKSTATUS__" localSheetId="21" hidden="1">2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0</definedName>
    <definedName name="EV__WBREFOPTIONS__" hidden="1">134217767</definedName>
    <definedName name="EV__WBVERSION__" hidden="1">0</definedName>
    <definedName name="EV__WSINFO__" hidden="1">"osoft"</definedName>
    <definedName name="Exception_SM" hidden="1">{"closed",#N/A,FALSE,"Consolidated Products - Budget";"expanded",#N/A,FALSE,"Consolidated Products - Budget"}</definedName>
    <definedName name="Exception_SM_1" hidden="1">{"closed",#N/A,FALSE,"Consolidated Products - Budget";"expanded",#N/A,FALSE,"Consolidated Products - Budget"}</definedName>
    <definedName name="Exch" localSheetId="21" hidden="1">{#N/A,#N/A,FALSE,"Summary";#N/A,#N/A,FALSE,"Expense";#N/A,#N/A,FALSE,"Capital"}</definedName>
    <definedName name="Exch" localSheetId="18" hidden="1">{#N/A,#N/A,FALSE,"Summary";#N/A,#N/A,FALSE,"Expense";#N/A,#N/A,FALSE,"Capital"}</definedName>
    <definedName name="Exch" localSheetId="20" hidden="1">{#N/A,#N/A,FALSE,"Summary";#N/A,#N/A,FALSE,"Expense";#N/A,#N/A,FALSE,"Capital"}</definedName>
    <definedName name="Exch" hidden="1">{#N/A,#N/A,FALSE,"Summary";#N/A,#N/A,FALSE,"Expense";#N/A,#N/A,FALSE,"Capital"}</definedName>
    <definedName name="Exch_1" hidden="1">{#N/A,#N/A,FALSE,"Summary";#N/A,#N/A,FALSE,"Expense";#N/A,#N/A,FALSE,"Capital"}</definedName>
    <definedName name="Exec_CG" hidden="1">{"closed",#N/A,FALSE,"Consolidated Products - Budget";"expanded",#N/A,FALSE,"Consolidated Products - Budget"}</definedName>
    <definedName name="Exec_CG_1" hidden="1">{"closed",#N/A,FALSE,"Consolidated Products - Budget";"expanded",#N/A,FALSE,"Consolidated Products - Budget"}</definedName>
    <definedName name="ExecutiveSummary" localSheetId="21" hidden="1">{#N/A,#N/A,FALSE,"Summary";#N/A,#N/A,FALSE,"Details";#N/A,#N/A,FALSE,"Month-Hd";#N/A,#N/A,FALSE,"YTD-Hd";#N/A,#N/A,FALSE,"Capital"}</definedName>
    <definedName name="ExecutiveSummary" localSheetId="18" hidden="1">{#N/A,#N/A,FALSE,"Summary";#N/A,#N/A,FALSE,"Details";#N/A,#N/A,FALSE,"Month-Hd";#N/A,#N/A,FALSE,"YTD-Hd";#N/A,#N/A,FALSE,"Capital"}</definedName>
    <definedName name="ExecutiveSummary" localSheetId="20" hidden="1">{#N/A,#N/A,FALSE,"Summary";#N/A,#N/A,FALSE,"Details";#N/A,#N/A,FALSE,"Month-Hd";#N/A,#N/A,FALSE,"YTD-Hd";#N/A,#N/A,FALSE,"Capital"}</definedName>
    <definedName name="ExecutiveSummary" hidden="1">{#N/A,#N/A,FALSE,"Summary";#N/A,#N/A,FALSE,"Details";#N/A,#N/A,FALSE,"Month-Hd";#N/A,#N/A,FALSE,"YTD-Hd";#N/A,#N/A,FALSE,"Capital"}</definedName>
    <definedName name="f" localSheetId="21" hidden="1">#REF!</definedName>
    <definedName name="f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f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f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FcstType">CUBEVALUE("ThisWorkbookDataModel",Slicer_Forecast_or_Budget,"[Measures].[Budget_or_Forecast]")</definedName>
    <definedName name="fddf" localSheetId="21" hidden="1">{#N/A,#N/A,FALSE,"Summary";#N/A,#N/A,FALSE,"Details";#N/A,#N/A,FALSE,"Month-Hd";#N/A,#N/A,FALSE,"YTD-Hd";#N/A,#N/A,FALSE,"Capital"}</definedName>
    <definedName name="fddf" localSheetId="18" hidden="1">{#N/A,#N/A,FALSE,"Summary";#N/A,#N/A,FALSE,"Details";#N/A,#N/A,FALSE,"Month-Hd";#N/A,#N/A,FALSE,"YTD-Hd";#N/A,#N/A,FALSE,"Capital"}</definedName>
    <definedName name="fddf" localSheetId="20" hidden="1">{#N/A,#N/A,FALSE,"Summary";#N/A,#N/A,FALSE,"Details";#N/A,#N/A,FALSE,"Month-Hd";#N/A,#N/A,FALSE,"YTD-Hd";#N/A,#N/A,FALSE,"Capital"}</definedName>
    <definedName name="fddf" hidden="1">{#N/A,#N/A,FALSE,"Summary";#N/A,#N/A,FALSE,"Details";#N/A,#N/A,FALSE,"Month-Hd";#N/A,#N/A,FALSE,"YTD-Hd";#N/A,#N/A,FALSE,"Capital"}</definedName>
    <definedName name="fddf_1" hidden="1">{#N/A,#N/A,FALSE,"Summary";#N/A,#N/A,FALSE,"Details";#N/A,#N/A,FALSE,"Month-Hd";#N/A,#N/A,FALSE,"YTD-Hd";#N/A,#N/A,FALSE,"Capital"}</definedName>
    <definedName name="fdf" localSheetId="21" hidden="1">{#N/A,#N/A,FALSE,"Summary";#N/A,#N/A,FALSE,"Expense";#N/A,#N/A,FALSE,"Capital"}</definedName>
    <definedName name="fdf" localSheetId="18" hidden="1">{#N/A,#N/A,FALSE,"Summary";#N/A,#N/A,FALSE,"Expense";#N/A,#N/A,FALSE,"Capital"}</definedName>
    <definedName name="fdf" localSheetId="20" hidden="1">{#N/A,#N/A,FALSE,"Summary";#N/A,#N/A,FALSE,"Expense";#N/A,#N/A,FALSE,"Capital"}</definedName>
    <definedName name="fdf" hidden="1">{#N/A,#N/A,FALSE,"Summary";#N/A,#N/A,FALSE,"Expense";#N/A,#N/A,FALSE,"Capital"}</definedName>
    <definedName name="FDP_0_1_aSrv" hidden="1">[13]Charts!$P$106</definedName>
    <definedName name="FDP_1_1_aDrv" hidden="1">'[13]Historical Financial Statements'!$T$18</definedName>
    <definedName name="FDP_10_1_aUrv" hidden="1">'[13]Historical Financial Statements'!$AA$21</definedName>
    <definedName name="FDP_100_1_aUrv" hidden="1">'[13]Historical Financial Statements'!$E$96</definedName>
    <definedName name="FDP_101_1_aUrv" hidden="1">'[13]Historical Financial Statements'!$E$97</definedName>
    <definedName name="FDP_102_1_aSrv" hidden="1">'[13]Historical Financial Statements'!$E$98</definedName>
    <definedName name="FDP_103_1_aSrv" hidden="1">'[13]Historical Financial Statements'!$E$100</definedName>
    <definedName name="FDP_104_1_aUrv" hidden="1">'[13]Historical Financial Statements'!$E$101</definedName>
    <definedName name="FDP_105_1_aUrv" hidden="1">'[13]Historical Financial Statements'!$E$102</definedName>
    <definedName name="FDP_106_1_aUrv" hidden="1">'[13]Historical Financial Statements'!$E$103</definedName>
    <definedName name="FDP_107_1_aUrv" hidden="1">'[13]Historical Financial Statements'!$E$104</definedName>
    <definedName name="FDP_108_1_aUrv" hidden="1">'[13]Historical Financial Statements'!$E$105</definedName>
    <definedName name="FDP_109_1_aUrv" hidden="1">'[13]Historical Financial Statements'!$E$106</definedName>
    <definedName name="FDP_11_1_aUrv" hidden="1">'[13]Historical Financial Statements'!$AA$22</definedName>
    <definedName name="FDP_110_1_aUrv" hidden="1">'[13]Historical Financial Statements'!$E$107</definedName>
    <definedName name="FDP_111_1_aUrv" hidden="1">'[13]Historical Financial Statements'!$E$108</definedName>
    <definedName name="FDP_112_1_aUrv" hidden="1">'[13]Historical Financial Statements'!$E$109</definedName>
    <definedName name="FDP_113_1_aUrv" hidden="1">'[13]Historical Financial Statements'!$E$110</definedName>
    <definedName name="FDP_114_1_aUrv" hidden="1">'[13]Historical Financial Statements'!$E$111</definedName>
    <definedName name="FDP_115_1_aSrv" hidden="1">'[13]Historical Financial Statements'!$E$112</definedName>
    <definedName name="FDP_116_1_aSrv" hidden="1">'[13]Historical Financial Statements'!$E$113</definedName>
    <definedName name="FDP_117_1_aUrv" hidden="1">'[13]Historical Financial Statements'!$E$118</definedName>
    <definedName name="FDP_118_1_aUrv" hidden="1">'[13]Historical Financial Statements'!$E$119</definedName>
    <definedName name="FDP_119_1_aUrv" hidden="1">'[13]Historical Financial Statements'!$E$120</definedName>
    <definedName name="FDP_12_1_aUrv" hidden="1">'[13]Historical Financial Statements'!$AA$23</definedName>
    <definedName name="FDP_120_1_aUrv" hidden="1">'[13]Historical Financial Statements'!$E$121</definedName>
    <definedName name="FDP_121_1_aUrv" hidden="1">'[13]Historical Financial Statements'!$E$122</definedName>
    <definedName name="FDP_122_1_aUrv" hidden="1">'[13]Historical Financial Statements'!$E$123</definedName>
    <definedName name="FDP_123_1_aUrv" hidden="1">'[13]Historical Financial Statements'!$E$124</definedName>
    <definedName name="FDP_124_1_aSrv" hidden="1">'[13]Historical Financial Statements'!$E$125</definedName>
    <definedName name="FDP_125_1_aUrv" hidden="1">'[13]Historical Financial Statements'!$E$127</definedName>
    <definedName name="FDP_126_1_aUrv" hidden="1">'[13]Historical Financial Statements'!$E$128</definedName>
    <definedName name="FDP_127_1_aUrv" hidden="1">'[13]Historical Financial Statements'!$E$129</definedName>
    <definedName name="FDP_128_1_aUrv" hidden="1">'[13]Historical Financial Statements'!$E$130</definedName>
    <definedName name="FDP_129_1_aUrv" hidden="1">'[13]Historical Financial Statements'!$E$131</definedName>
    <definedName name="FDP_13_1_aUrv" hidden="1">'[13]Historical Financial Statements'!$AA$24</definedName>
    <definedName name="FDP_130_1_aUrv" hidden="1">'[13]Historical Financial Statements'!$E$132</definedName>
    <definedName name="FDP_131_1_aUrv" hidden="1">'[13]Historical Financial Statements'!$E$133</definedName>
    <definedName name="FDP_132_1_aSrv" hidden="1">'[13]Historical Financial Statements'!$E$134</definedName>
    <definedName name="FDP_133_1_aSrv" hidden="1">'[13]Historical Financial Statements'!$E$135</definedName>
    <definedName name="FDP_134_1_aUrv" hidden="1">'[13]Historical Financial Statements'!$E$137</definedName>
    <definedName name="FDP_135_1_aUrv" hidden="1">'[13]Historical Financial Statements'!$E$140</definedName>
    <definedName name="FDP_136_1_aUrv" hidden="1">'[13]Historical Financial Statements'!$E$141</definedName>
    <definedName name="FDP_137_1_aSrv" hidden="1">'[13]Historical Financial Statements'!$P$141</definedName>
    <definedName name="FDP_138_1_aSrv" hidden="1">'[13]Historical Financial Statements'!$E$142</definedName>
    <definedName name="FDP_139_1_aSrv" hidden="1">'[13]Historical Financial Statements'!$E$143</definedName>
    <definedName name="FDP_14_1_aUrv" hidden="1">'[13]Historical Financial Statements'!$K$1</definedName>
    <definedName name="FDP_140_1_aSrv" hidden="1">'[13]Historical Financial Statements'!$E$153</definedName>
    <definedName name="FDP_141_1_aUrv" hidden="1">'[13]Historical Financial Statements'!$E$154</definedName>
    <definedName name="FDP_142_1_aUrv" hidden="1">'[13]Historical Financial Statements'!$E$155</definedName>
    <definedName name="FDP_143_1_aUrv" hidden="1">'[13]Historical Financial Statements'!$E$156</definedName>
    <definedName name="FDP_144_1_aUrv" hidden="1">'[13]Historical Financial Statements'!$E$157</definedName>
    <definedName name="FDP_145_1_aUrv" hidden="1">'[13]Historical Financial Statements'!$E$160</definedName>
    <definedName name="FDP_146_1_aUrv" hidden="1">'[13]Historical Financial Statements'!$E$161</definedName>
    <definedName name="FDP_147_1_aUrv" hidden="1">'[13]Historical Financial Statements'!$E$162</definedName>
    <definedName name="FDP_148_1_aUrv" hidden="1">'[13]Historical Financial Statements'!$E$163</definedName>
    <definedName name="FDP_149_1_aUrv" hidden="1">'[13]Historical Financial Statements'!$E$164</definedName>
    <definedName name="FDP_15_1_aUrv" hidden="1">'[13]Historical Financial Statements'!$F$1</definedName>
    <definedName name="FDP_150_1_aUrv" hidden="1">'[13]Historical Financial Statements'!$E$165</definedName>
    <definedName name="FDP_151_1_aUrv" hidden="1">'[13]Historical Financial Statements'!$E$166</definedName>
    <definedName name="FDP_152_1_aUrv" hidden="1">'[13]Historical Financial Statements'!$E$167</definedName>
    <definedName name="FDP_153_1_aUrv" hidden="1">'[13]Historical Financial Statements'!$E$168</definedName>
    <definedName name="FDP_154_1_aUrv" hidden="1">'[13]Historical Financial Statements'!$E$169</definedName>
    <definedName name="FDP_155_1_aUrv" hidden="1">'[13]Historical Financial Statements'!$E$170</definedName>
    <definedName name="FDP_156_1_aUrv" hidden="1">'[13]Historical Financial Statements'!$E$171</definedName>
    <definedName name="FDP_157_1_aUrv" hidden="1">'[13]Historical Financial Statements'!$E$172</definedName>
    <definedName name="FDP_158_1_aUrv" hidden="1">'[13]Historical Financial Statements'!$E$173</definedName>
    <definedName name="FDP_159_1_aSrv" hidden="1">'[13]Historical Financial Statements'!$E$174</definedName>
    <definedName name="FDP_16_1_aUrv" hidden="1">'[13]Historical Financial Statements'!$K$3</definedName>
    <definedName name="FDP_160_1_aUrv" hidden="1">'[13]Historical Financial Statements'!$E$175</definedName>
    <definedName name="FDP_161_1_aSrv" hidden="1">'[13]Historical Financial Statements'!$E$176</definedName>
    <definedName name="FDP_162_1_aUrv" hidden="1">'[13]Historical Financial Statements'!$E$178</definedName>
    <definedName name="FDP_163_1_aUrv" hidden="1">'[13]Historical Financial Statements'!$E$180</definedName>
    <definedName name="FDP_164_1_aUrv" hidden="1">'[13]Historical Financial Statements'!$E$179</definedName>
    <definedName name="FDP_165_1_aUrv" hidden="1">'[13]Historical Financial Statements'!$E$181</definedName>
    <definedName name="FDP_166_1_aUrv" hidden="1">'[13]Historical Financial Statements'!$E$183</definedName>
    <definedName name="FDP_167_1_aUrv" hidden="1">'[13]Historical Financial Statements'!$E$184</definedName>
    <definedName name="FDP_168_1_aSrv" hidden="1">'[13]Historical Financial Statements'!$E$182</definedName>
    <definedName name="FDP_169_1_aSrv" hidden="1">'[13]Historical Financial Statements'!$E$185</definedName>
    <definedName name="FDP_17_1_aUrv" hidden="1">'[13]Historical Financial Statements'!$R$3</definedName>
    <definedName name="FDP_170_1_aUrv" hidden="1">'[13]Historical Financial Statements'!$E$186</definedName>
    <definedName name="FDP_171_1_aSrv" hidden="1">'[13]Historical Financial Statements'!$E$187</definedName>
    <definedName name="FDP_172_1_aUrv" hidden="1">'[13]Historical Financial Statements'!$E$189</definedName>
    <definedName name="FDP_173_1_aUrv" hidden="1">'[13]Historical Financial Statements'!$E$190</definedName>
    <definedName name="FDP_174_1_aSrv" hidden="1">'[13]Historical Financial Statements'!$E$191</definedName>
    <definedName name="FDP_175_1_aUrv" hidden="1">'[13]Historical Financial Statements'!$E$192</definedName>
    <definedName name="FDP_176_1_aUrv" hidden="1">'[13]Historical Financial Statements'!$E$193</definedName>
    <definedName name="FDP_177_1_aSrv" hidden="1">'[13]Historical Financial Statements'!$E$194</definedName>
    <definedName name="FDP_178_1_aUrv" hidden="1">'[13]Historical Financial Statements'!$E$195</definedName>
    <definedName name="FDP_179_1_aUrv" hidden="1">'[13]Historical Financial Statements'!$E$196</definedName>
    <definedName name="FDP_18_1_aUrv" hidden="1">'[13]Historical Financial Statements'!$E$6</definedName>
    <definedName name="FDP_18_1_rUrv" hidden="1">'[13]Historical Financial Statements'!$E$5</definedName>
    <definedName name="FDP_180_1_aSrv" hidden="1">'[13]Historical Financial Statements'!$E$197</definedName>
    <definedName name="FDP_181_1_aUrv" hidden="1">'[13]Historical Financial Statements'!$E$198</definedName>
    <definedName name="FDP_182_1_aSrv" hidden="1">'[13]Historical Financial Statements'!$E$199</definedName>
    <definedName name="FDP_183_1_aUrv" hidden="1">'[13]Historical Financial Statements'!$E$200</definedName>
    <definedName name="FDP_184_1_aUrv" hidden="1">'[13]Historical Financial Statements'!$E$205</definedName>
    <definedName name="FDP_185_1_aSrv" hidden="1">'[13]Historical Financial Statements'!$E$206</definedName>
    <definedName name="FDP_186_1_aUrv" hidden="1">'[13]Historical Financial Statements'!$E$207</definedName>
    <definedName name="FDP_187_1_aUrv" hidden="1">'[13]Historical Financial Statements'!$E$208</definedName>
    <definedName name="FDP_188_1_aUrv" hidden="1">'[13]Historical Financial Statements'!$E$209</definedName>
    <definedName name="FDP_189_1_aUrv" hidden="1">'[13]Historical Financial Statements'!$E$210</definedName>
    <definedName name="FDP_19_1_aUrv" hidden="1">'[13]Historical Financial Statements'!$E$8</definedName>
    <definedName name="FDP_190_1_aUrv" hidden="1">'[13]Historical Financial Statements'!$E$211</definedName>
    <definedName name="FDP_191_1_aUrv" hidden="1">'[13]Historical Financial Statements'!$E$212</definedName>
    <definedName name="FDP_192_1_aUrv" hidden="1">'[13]Historical Financial Statements'!$E$213</definedName>
    <definedName name="FDP_193_1_aUrv" hidden="1">'[13]Historical Financial Statements'!$E$214</definedName>
    <definedName name="FDP_194_1_aUrv" hidden="1">'[13]Historical Financial Statements'!$E$215</definedName>
    <definedName name="FDP_195_1_aUrv" hidden="1">'[13]Historical Financial Statements'!$E$216</definedName>
    <definedName name="FDP_196_1_aUrv" hidden="1">'[13]Historical Financial Statements'!$E$217</definedName>
    <definedName name="FDP_197_1_aSrv" hidden="1">'[13]Historical Financial Statements'!$E$218</definedName>
    <definedName name="FDP_198_1_aUrv" hidden="1">'[13]Historical Financial Statements'!$E$219</definedName>
    <definedName name="FDP_199_1_aUrv" hidden="1">'[13]Historical Financial Statements'!$E$221</definedName>
    <definedName name="FDP_2_1_aUrv" hidden="1">'[13]Historical Financial Statements'!$V$21</definedName>
    <definedName name="FDP_20_1_aUrv" hidden="1">'[13]Historical Financial Statements'!$E$9</definedName>
    <definedName name="FDP_200_1_aUrv" hidden="1">'[13]Historical Financial Statements'!$E$222</definedName>
    <definedName name="FDP_201_1_aUrv" hidden="1">'[13]Historical Financial Statements'!$E$223</definedName>
    <definedName name="FDP_202_1_aUrv" hidden="1">'[13]Historical Financial Statements'!$E$224</definedName>
    <definedName name="FDP_203_1_aUrv" hidden="1">'[13]Historical Financial Statements'!$E$225</definedName>
    <definedName name="FDP_204_1_aUrv" hidden="1">'[13]Historical Financial Statements'!$E$226</definedName>
    <definedName name="FDP_205_1_aUrv" hidden="1">'[13]Historical Financial Statements'!$E$227</definedName>
    <definedName name="FDP_206_1_aUrv" hidden="1">'[13]Historical Financial Statements'!$E$228</definedName>
    <definedName name="FDP_207_1_aUrv" hidden="1">'[13]Historical Financial Statements'!$E$233</definedName>
    <definedName name="FDP_208_1_aUrv" hidden="1">'[13]Historical Financial Statements'!$E$234</definedName>
    <definedName name="FDP_209_1_aUrv" hidden="1">'[13]Historical Financial Statements'!$E$235</definedName>
    <definedName name="FDP_21_1_aUrv" hidden="1">'[13]Historical Financial Statements'!$E$10</definedName>
    <definedName name="FDP_210_1_aUrv" hidden="1">'[13]Historical Financial Statements'!$E$236</definedName>
    <definedName name="FDP_211_1_aUrv" hidden="1">'[13]Historical Financial Statements'!$E$237</definedName>
    <definedName name="FDP_212_1_aUrv" hidden="1">'[13]Historical Financial Statements'!$E$239</definedName>
    <definedName name="FDP_213_1_aUrv" hidden="1">'[13]Historical Financial Statements'!$E$240</definedName>
    <definedName name="FDP_214_1_aUrv" hidden="1">'[13]Historical Financial Statements'!$E$241</definedName>
    <definedName name="FDP_215_1_aUrv" hidden="1">'[13]Historical Financial Statements'!$E$242</definedName>
    <definedName name="FDP_216_1_aSrv" hidden="1">'[13]Historical Financial Statements'!$E$238</definedName>
    <definedName name="FDP_217_1_aUrv" hidden="1">'[13]Historical Financial Statements'!$E$243</definedName>
    <definedName name="FDP_218_1_aUrv" hidden="1">'[13]Historical Financial Statements'!$E$244</definedName>
    <definedName name="FDP_219_1_aUrv" hidden="1">'[13]Historical Financial Statements'!$E$245</definedName>
    <definedName name="FDP_22_1_aUrv" hidden="1">'[13]Historical Financial Statements'!$E$11</definedName>
    <definedName name="FDP_220_1_aUrv" hidden="1">'[13]Historical Financial Statements'!$E$246</definedName>
    <definedName name="FDP_221_1_aUrv" hidden="1">'[13]Historical Financial Statements'!$E$247</definedName>
    <definedName name="FDP_222_1_aUrv" hidden="1">'[13]Historical Financial Statements'!$E$248</definedName>
    <definedName name="FDP_223_1_aUrv" hidden="1">'[13]Historical Financial Statements'!$E$250</definedName>
    <definedName name="FDP_224_1_aSrv" hidden="1">'[13]Historical Financial Statements'!$E$258</definedName>
    <definedName name="FDP_225_1_aSrv" hidden="1">'[13]Historical Financial Statements'!$E$261</definedName>
    <definedName name="FDP_226_1_aSrv" hidden="1">'[13]Historical Financial Statements'!$E$262</definedName>
    <definedName name="FDP_227_1_aSrv" hidden="1">'[13]Historical Financial Statements'!$E$264</definedName>
    <definedName name="FDP_228_1_aSrv" hidden="1">'[13]Historical Financial Statements'!$E$265</definedName>
    <definedName name="FDP_229_1_aSrv" hidden="1">'[13]Historical Financial Statements'!$E$266</definedName>
    <definedName name="FDP_23_1_aUrv" hidden="1">'[13]Historical Financial Statements'!$E$12</definedName>
    <definedName name="FDP_230_1_aSrv" hidden="1">'[13]Historical Financial Statements'!$E$269</definedName>
    <definedName name="FDP_231_1_aSrv" hidden="1">'[13]Historical Financial Statements'!$E$270</definedName>
    <definedName name="FDP_232_1_aSrv" hidden="1">'[13]Historical Financial Statements'!$E$273</definedName>
    <definedName name="FDP_233_1_aSrv" hidden="1">'[13]Historical Financial Statements'!$E$274</definedName>
    <definedName name="FDP_234_1_aSrv" hidden="1">'[13]Historical Financial Statements'!$E$275</definedName>
    <definedName name="FDP_235_1_aSrv" hidden="1">'[13]Historical Financial Statements'!$E$280</definedName>
    <definedName name="FDP_236_1_aSrv" hidden="1">'[13]Historical Financial Statements'!$E$289</definedName>
    <definedName name="FDP_237_1_aSrv" hidden="1">'[13]Historical Financial Statements'!$E$290</definedName>
    <definedName name="FDP_238_1_aSrv" hidden="1">'[13]Historical Financial Statements'!$E$291</definedName>
    <definedName name="FDP_239_1_aSrv" hidden="1">'[13]Historical Financial Statements'!$E$292</definedName>
    <definedName name="FDP_24_1_aSrv" hidden="1">'[13]Historical Financial Statements'!$E$13</definedName>
    <definedName name="FDP_240_1_aSrv" hidden="1">'[13]Historical Financial Statements'!$E$303</definedName>
    <definedName name="FDP_241_1_aSrv" hidden="1">'[13]Historical Financial Statements'!$E$304</definedName>
    <definedName name="FDP_242_1_aSrv" hidden="1">'[13]Historical Financial Statements'!$E$305</definedName>
    <definedName name="FDP_243_1_aSrv" hidden="1">'[13]Historical Financial Statements'!$E$306</definedName>
    <definedName name="FDP_244_1_aSrv" hidden="1">'[13]Historical Financial Statements'!$E$307</definedName>
    <definedName name="FDP_245_1_aSrv" hidden="1">'[13]Historical Financial Statements'!$E$308</definedName>
    <definedName name="FDP_246_1_aSrv" hidden="1">'[13]Historical Financial Statements'!$E$309</definedName>
    <definedName name="FDP_247_1_aSrv" hidden="1">'[13]Historical Financial Statements'!$E$310</definedName>
    <definedName name="FDP_248_1_aSrv" hidden="1">'[13]Historical Financial Statements'!$E$311</definedName>
    <definedName name="FDP_249_1_aSrv" hidden="1">'[13]Historical Financial Statements'!$E$312</definedName>
    <definedName name="FDP_25_1_aUrv" hidden="1">'[13]Historical Financial Statements'!$E$14</definedName>
    <definedName name="FDP_250_1_aSrv" hidden="1">'[13]Historical Financial Statements'!$E$313</definedName>
    <definedName name="FDP_251_1_aSrv" hidden="1">'[13]Historical Financial Statements'!$E$314</definedName>
    <definedName name="FDP_252_1_aSrv" hidden="1">'[13]Historical Financial Statements'!$E$315</definedName>
    <definedName name="FDP_253_1_aSrv" hidden="1">'[13]Historical Financial Statements'!$E$316</definedName>
    <definedName name="FDP_254_1_aSrv" hidden="1">'[13]Historical Financial Statements'!$E$317</definedName>
    <definedName name="FDP_255_1_aSrv" hidden="1">'[13]Historical Financial Statements'!$E$318</definedName>
    <definedName name="FDP_256_1_aSrv" hidden="1">'[13]Historical Financial Statements'!$E$319</definedName>
    <definedName name="FDP_257_1_aSrv" hidden="1">'[13]Historical Financial Statements'!$E$320</definedName>
    <definedName name="FDP_258_1_aSrv" hidden="1">'[13]Historical Financial Statements'!$E$321</definedName>
    <definedName name="FDP_259_1_aSrv" hidden="1">'[13]Historical Financial Statements'!$E$322</definedName>
    <definedName name="FDP_26_1_aUrv" hidden="1">'[13]Historical Financial Statements'!$E$15</definedName>
    <definedName name="FDP_260_1_aSrv" hidden="1">'[13]Historical Financial Statements'!$E$323</definedName>
    <definedName name="FDP_261_1_aSrv" hidden="1">'[13]Historical Financial Statements'!$E$324</definedName>
    <definedName name="FDP_262_1_aSrv" hidden="1">'[13]Historical Financial Statements'!$E$325</definedName>
    <definedName name="FDP_263_1_aSrv" hidden="1">'[13]Historical Financial Statements'!$E$326</definedName>
    <definedName name="FDP_264_1_aSrv" hidden="1">'[13]Historical Financial Statements'!$E$327</definedName>
    <definedName name="FDP_265_1_aSrv" hidden="1">'[13]Historical Financial Statements'!$E$328</definedName>
    <definedName name="FDP_266_1_aSrv" hidden="1">'[13]Historical Financial Statements'!$E$329</definedName>
    <definedName name="FDP_267_1_aSrv" hidden="1">'[13]Historical Financial Statements'!$E$330</definedName>
    <definedName name="FDP_268_1_aSrv" hidden="1">'[13]Historical Financial Statements'!$E$331</definedName>
    <definedName name="FDP_269_1_aSrv" hidden="1">'[13]Historical Financial Statements'!$E$332</definedName>
    <definedName name="FDP_27_1_aUrv" hidden="1">'[13]Historical Financial Statements'!$E$16</definedName>
    <definedName name="FDP_270_1_aSrv" hidden="1">'[13]Historical Financial Statements'!$E$333</definedName>
    <definedName name="FDP_271_1_aSrv" hidden="1">'[13]Historical Financial Statements'!$E$334</definedName>
    <definedName name="FDP_272_1_aSrv" hidden="1">'[13]Historical Financial Statements'!$E$335</definedName>
    <definedName name="FDP_273_1_aSrv" hidden="1">'[13]Historical Financial Statements'!$E$336</definedName>
    <definedName name="FDP_274_1_aSrv" hidden="1">[13]Calculations!$E$23</definedName>
    <definedName name="FDP_275_1_aSrv" hidden="1">[13]Calculations!$E$24</definedName>
    <definedName name="FDP_276_1_aSrv" hidden="1">[13]Calculations!$E$29</definedName>
    <definedName name="FDP_277_1_aSrv" hidden="1">[13]Calculations!$E$28</definedName>
    <definedName name="FDP_278_1_aSrv" hidden="1">[13]Calculations!$E$30</definedName>
    <definedName name="FDP_279_1_aSrv" hidden="1">[13]Calculations!$E$31</definedName>
    <definedName name="FDP_28_1_aUrv" hidden="1">'[13]Historical Financial Statements'!$E$17</definedName>
    <definedName name="FDP_280_1_aSrv" hidden="1">[13]Calculations!$E$33</definedName>
    <definedName name="FDP_281_1_aSrv" hidden="1">[13]Calculations!$E$35</definedName>
    <definedName name="FDP_282_1_aSrv" hidden="1">[13]Calculations!$F$36</definedName>
    <definedName name="FDP_283_1_aSrv" hidden="1">[13]Calculations!$F$37</definedName>
    <definedName name="FDP_284_1_aSrv" hidden="1">[13]Calculations!$E$38</definedName>
    <definedName name="FDP_285_1_aSrv" hidden="1">[13]Calculations!$E$39</definedName>
    <definedName name="FDP_286_1_aSrv" hidden="1">[13]Calculations!$E$43</definedName>
    <definedName name="FDP_287_1_aSrv" hidden="1">[13]Calculations!$E$44</definedName>
    <definedName name="FDP_288_1_aSrv" hidden="1">[13]Calculations!$E$45</definedName>
    <definedName name="FDP_289_1_aSrv" hidden="1">[13]Calculations!$E$46</definedName>
    <definedName name="FDP_29_1_aUrv" hidden="1">'[13]Historical Financial Statements'!$E$18</definedName>
    <definedName name="FDP_290_1_aSrv" hidden="1">[13]Calculations!$E$47</definedName>
    <definedName name="FDP_291_1_aSrv" hidden="1">[13]Calculations!$E$49</definedName>
    <definedName name="FDP_292_1_aSrv" hidden="1">[13]Calculations!$E$50</definedName>
    <definedName name="FDP_293_1_aSrv" hidden="1">[13]Calculations!$E$51</definedName>
    <definedName name="FDP_294_1_aSrv" hidden="1">[13]Calculations!$E$61</definedName>
    <definedName name="FDP_295_1_aSrv" hidden="1">[13]Calculations!$E$65</definedName>
    <definedName name="FDP_296_1_aSrv" hidden="1">[13]Calculations!$E$85</definedName>
    <definedName name="FDP_297_1_aSrv" hidden="1">[13]Calculations!$E$88</definedName>
    <definedName name="FDP_298_1_aSrv" hidden="1">[13]Calculations!$E$95</definedName>
    <definedName name="FDP_299_1_aSrv" hidden="1">[13]Calculations!$E$96</definedName>
    <definedName name="FDP_3_1_aUrv" hidden="1">'[13]Historical Financial Statements'!$V$22</definedName>
    <definedName name="FDP_30_1_aSrv" hidden="1">'[13]Historical Financial Statements'!$E$19</definedName>
    <definedName name="FDP_300_1_aSrv" hidden="1">[13]Calculations!$E$104</definedName>
    <definedName name="FDP_301_1_aSrv" hidden="1">[13]Calculations!$E$112</definedName>
    <definedName name="FDP_302_1_aSrv" hidden="1">[13]Calculations!$E$113</definedName>
    <definedName name="FDP_303_1_aSrv" hidden="1">[13]Calculations!$E$131</definedName>
    <definedName name="FDP_304_1_aSrv" hidden="1">[13]Calculations!$E$136</definedName>
    <definedName name="FDP_305_1_aSrv" hidden="1">[13]Calculations!$E$146</definedName>
    <definedName name="FDP_306_1_aSrv" hidden="1">[13]Calculations!$E$165</definedName>
    <definedName name="FDP_307_1_aSrv" hidden="1">[13]Calculations!$E$169</definedName>
    <definedName name="FDP_308_1_aSrv" hidden="1">[13]Calculations!$E$171</definedName>
    <definedName name="FDP_309_1_aSrv" hidden="1">[13]Calculations!$E$172</definedName>
    <definedName name="FDP_31_1_aSrv" hidden="1">'[13]Historical Financial Statements'!$E$20</definedName>
    <definedName name="FDP_310_1_aSrv" hidden="1">[13]Calculations!$E$178</definedName>
    <definedName name="FDP_311_1_aSrv" hidden="1">[13]Calculations!$E$179</definedName>
    <definedName name="FDP_312_1_aSrv" hidden="1">[13]Calculations!$E$180</definedName>
    <definedName name="FDP_313_1_aSrv" hidden="1">[13]Calculations!$P$184</definedName>
    <definedName name="FDP_314_1_aSrv" hidden="1">[13]Calculations!$P$186</definedName>
    <definedName name="FDP_315_1_aSrv" hidden="1">[13]Calculations!$P$187</definedName>
    <definedName name="FDP_316_1_aSrv" hidden="1">[13]Calculations!$P$188</definedName>
    <definedName name="FDP_317_1_aSrv" hidden="1">[13]Calculations!$P$189</definedName>
    <definedName name="FDP_32_1_aUrv" hidden="1">'[13]Historical Financial Statements'!$E$21</definedName>
    <definedName name="FDP_33_1_aUrv" hidden="1">'[13]Historical Financial Statements'!$E$22</definedName>
    <definedName name="FDP_34_1_aUrv" hidden="1">'[13]Historical Financial Statements'!$E$23</definedName>
    <definedName name="FDP_35_1_aUrv" hidden="1">'[13]Historical Financial Statements'!$E$24</definedName>
    <definedName name="FDP_36_1_aUrv" hidden="1">'[13]Historical Financial Statements'!$E$25</definedName>
    <definedName name="FDP_37_1_aSrv" hidden="1">'[13]Historical Financial Statements'!$E$26</definedName>
    <definedName name="FDP_38_1_aUrv" hidden="1">'[13]Historical Financial Statements'!$E$27</definedName>
    <definedName name="FDP_39_1_aUrv" hidden="1">'[13]Historical Financial Statements'!$E$28</definedName>
    <definedName name="FDP_4_1_aUrv" hidden="1">'[13]Historical Financial Statements'!$V$23</definedName>
    <definedName name="FDP_40_1_aUrv" hidden="1">'[13]Historical Financial Statements'!$E$29</definedName>
    <definedName name="FDP_402_1_aUrv" hidden="1">#REF!</definedName>
    <definedName name="FDP_403_1_aUrv" hidden="1">#REF!</definedName>
    <definedName name="FDP_404_1_aUrv" hidden="1">#REF!</definedName>
    <definedName name="FDP_405_1_aUrv" hidden="1">#REF!</definedName>
    <definedName name="FDP_406_1_aUrv" hidden="1">#REF!</definedName>
    <definedName name="FDP_408_1_aUrv" hidden="1">#REF!</definedName>
    <definedName name="FDP_409_1_aUrv" hidden="1">#REF!</definedName>
    <definedName name="FDP_41_1_aUrv" hidden="1">'[13]Historical Financial Statements'!$E$30</definedName>
    <definedName name="FDP_410_1_aUrv" hidden="1">#REF!</definedName>
    <definedName name="FDP_411_1_aUrv" hidden="1">#REF!</definedName>
    <definedName name="FDP_412_1_aUrv" hidden="1">#REF!</definedName>
    <definedName name="FDP_413_1_aUrv" hidden="1">#REF!</definedName>
    <definedName name="FDP_414_1_aUrv" hidden="1">#REF!</definedName>
    <definedName name="FDP_415_1_aUrv" hidden="1">#REF!</definedName>
    <definedName name="FDP_416_1_aUrv" hidden="1">#REF!</definedName>
    <definedName name="FDP_417_1_aUrv" hidden="1">#REF!</definedName>
    <definedName name="FDP_418_1_aUrv" hidden="1">#REF!</definedName>
    <definedName name="FDP_419_1_aUrv" hidden="1">#REF!</definedName>
    <definedName name="FDP_42_1_aUrv" hidden="1">'[13]Historical Financial Statements'!$E$31</definedName>
    <definedName name="FDP_420_1_aUrv" hidden="1">#REF!</definedName>
    <definedName name="FDP_421_1_aUrv" hidden="1">#REF!</definedName>
    <definedName name="FDP_422_1_aUrv" hidden="1">#REF!</definedName>
    <definedName name="FDP_423_1_aUrv" hidden="1">#REF!</definedName>
    <definedName name="FDP_424_1_aUrv" hidden="1">#REF!</definedName>
    <definedName name="FDP_425_1_aUrv" hidden="1">#REF!</definedName>
    <definedName name="FDP_426_1_aUrv" hidden="1">#REF!</definedName>
    <definedName name="FDP_427_1_aUrv" hidden="1">#REF!</definedName>
    <definedName name="FDP_428_1_aUrv" hidden="1">#REF!</definedName>
    <definedName name="FDP_429_1_aUrv" hidden="1">#REF!</definedName>
    <definedName name="FDP_43_1_aUrv" hidden="1">'[13]Historical Financial Statements'!$E$32</definedName>
    <definedName name="FDP_430_1_aUrv" hidden="1">#REF!</definedName>
    <definedName name="FDP_431_1_aUrv" hidden="1">#REF!</definedName>
    <definedName name="FDP_432_1_aUrv" hidden="1">#REF!</definedName>
    <definedName name="FDP_433_1_aUrv" hidden="1">#REF!</definedName>
    <definedName name="FDP_44_1_aUrv" hidden="1">'[13]Historical Financial Statements'!$E$33</definedName>
    <definedName name="FDP_441_1_aUrv" hidden="1">#REF!</definedName>
    <definedName name="FDP_442_1_aUrv" hidden="1">#REF!</definedName>
    <definedName name="FDP_443_1_aUrv" hidden="1">#REF!</definedName>
    <definedName name="FDP_445_1_aUrv" hidden="1">#REF!</definedName>
    <definedName name="FDP_446_1_aUrv" hidden="1">#REF!</definedName>
    <definedName name="FDP_447_1_aUrv" hidden="1">#REF!</definedName>
    <definedName name="FDP_449_1_aUrv" hidden="1">#REF!</definedName>
    <definedName name="FDP_45_1_aUrv" hidden="1">'[13]Historical Financial Statements'!$E$34</definedName>
    <definedName name="FDP_450_1_aUrv" hidden="1">#REF!</definedName>
    <definedName name="FDP_451_1_aUrv" hidden="1">#REF!</definedName>
    <definedName name="FDP_452_1_aSrv" hidden="1">#REF!</definedName>
    <definedName name="FDP_453_1_aSrv" hidden="1">#REF!</definedName>
    <definedName name="FDP_455_1_aSrv" hidden="1">'[13]Ratio Analysis'!$E$10</definedName>
    <definedName name="FDP_456_1_aSrv" hidden="1">'[13]Ratio Analysis'!$E$12</definedName>
    <definedName name="FDP_457_1_aSrv" hidden="1">'[13]Ratio Analysis'!$E$19</definedName>
    <definedName name="FDP_458_1_aSrv" hidden="1">'[13]Ratio Analysis'!$E$22</definedName>
    <definedName name="FDP_459_1_aSrv" hidden="1">'[13]Ratio Analysis'!$E$23</definedName>
    <definedName name="FDP_46_1_aUrv" hidden="1">'[13]Historical Financial Statements'!$E$35</definedName>
    <definedName name="FDP_460_1_aSrv" hidden="1">'[13]Ratio Analysis'!$E$24</definedName>
    <definedName name="FDP_461_1_aSrv" hidden="1">'[13]Ratio Analysis'!$E$25</definedName>
    <definedName name="FDP_462_1_aSrv" hidden="1">'[13]Ratio Analysis'!$E$26</definedName>
    <definedName name="FDP_463_1_aSrv" hidden="1">'[13]Ratio Analysis'!$E$27</definedName>
    <definedName name="FDP_464_1_aSrv" hidden="1">'[13]Ratio Analysis'!$E$28</definedName>
    <definedName name="FDP_465_1_aSrv" hidden="1">'[13]Ratio Analysis'!$E$29</definedName>
    <definedName name="FDP_466_1_aSrv" hidden="1">'[13]Ratio Analysis'!$E$30</definedName>
    <definedName name="FDP_467_1_aSrv" hidden="1">'[13]Ratio Analysis'!$E$31</definedName>
    <definedName name="FDP_468_1_aSrv" hidden="1">'[13]Ratio Analysis'!$E$34</definedName>
    <definedName name="FDP_469_1_aSrv" hidden="1">'[13]Ratio Analysis'!$E$35</definedName>
    <definedName name="FDP_47_1_aUrv" hidden="1">'[13]Historical Financial Statements'!$E$36</definedName>
    <definedName name="FDP_470_1_aSrv" hidden="1">'[13]Ratio Analysis'!$E$36</definedName>
    <definedName name="FDP_471_1_aSrv" hidden="1">'[13]Ratio Analysis'!$E$37</definedName>
    <definedName name="FDP_472_1_aSrv" hidden="1">'[13]Ratio Analysis'!$E$38</definedName>
    <definedName name="FDP_473_1_aSrv" hidden="1">'[13]Ratio Analysis'!$E$39</definedName>
    <definedName name="FDP_474_1_aSrv" hidden="1">'[13]Ratio Analysis'!$E$40</definedName>
    <definedName name="FDP_475_1_aSrv" hidden="1">'[13]Ratio Analysis'!$E$43</definedName>
    <definedName name="FDP_476_1_aSrv" hidden="1">'[13]Ratio Analysis'!$E$44</definedName>
    <definedName name="FDP_477_1_aSrv" hidden="1">'[13]Ratio Analysis'!$E$45</definedName>
    <definedName name="FDP_478_1_aSrv" hidden="1">'[13]Ratio Analysis'!$E$46</definedName>
    <definedName name="FDP_479_1_aSrv" hidden="1">'[13]Ratio Analysis'!$E$47</definedName>
    <definedName name="FDP_48_1_aUrv" hidden="1">'[13]Historical Financial Statements'!$E$37</definedName>
    <definedName name="FDP_480_1_aSrv" hidden="1">'[13]Ratio Analysis'!$E$48</definedName>
    <definedName name="FDP_481_1_aSrv" hidden="1">'[13]Ratio Analysis'!$E$49</definedName>
    <definedName name="FDP_482_1_aSrv" hidden="1">'[13]Ratio Analysis'!$E$54</definedName>
    <definedName name="FDP_483_1_aSrv" hidden="1">'[13]Ratio Analysis'!$E$55</definedName>
    <definedName name="FDP_484_1_aSrv" hidden="1">'[13]Ratio Analysis'!$E$56</definedName>
    <definedName name="FDP_485_1_aSrv" hidden="1">'[13]Ratio Analysis'!$E$57</definedName>
    <definedName name="FDP_486_1_aSrv" hidden="1">'[13]Ratio Analysis'!$E$58</definedName>
    <definedName name="FDP_487_1_aSrv" hidden="1">'[13]Ratio Analysis'!$E$59</definedName>
    <definedName name="FDP_488_1_aSrv" hidden="1">'[13]Ratio Analysis'!$E$60</definedName>
    <definedName name="FDP_489_1_aSrv" hidden="1">'[13]Ratio Analysis'!$E$61</definedName>
    <definedName name="FDP_49_1_aUrv" hidden="1">'[13]Historical Financial Statements'!$E$38</definedName>
    <definedName name="FDP_490_1_aSrv" hidden="1">'[13]Ratio Analysis'!$E$62</definedName>
    <definedName name="FDP_491_1_aSrv" hidden="1">'[13]Ratio Analysis'!$E$65</definedName>
    <definedName name="FDP_492_1_aSrv" hidden="1">'[13]Ratio Analysis'!$E$66</definedName>
    <definedName name="FDP_493_1_aSrv" hidden="1">'[13]Ratio Analysis'!$E$67</definedName>
    <definedName name="FDP_494_1_aSrv" hidden="1">'[13]Ratio Analysis'!$E$68</definedName>
    <definedName name="FDP_495_1_aSrv" hidden="1">'[13]Ratio Analysis'!$E$69</definedName>
    <definedName name="FDP_496_1_aSrv" hidden="1">'[13]Ratio Analysis'!$E$70</definedName>
    <definedName name="FDP_497_1_aSrv" hidden="1">'[13]Ratio Analysis'!$E$73</definedName>
    <definedName name="FDP_498_1_aSrv" hidden="1">'[13]Ratio Analysis'!$E$74</definedName>
    <definedName name="FDP_499_1_aSrv" hidden="1">'[13]Ratio Analysis'!$E$75</definedName>
    <definedName name="FDP_5_1_aUrv" hidden="1">'[13]Historical Financial Statements'!$V$24</definedName>
    <definedName name="FDP_50_1_aSrv" hidden="1">'[13]Historical Financial Statements'!$E$39</definedName>
    <definedName name="FDP_500_1_aSrv" hidden="1">'[13]Ratio Analysis'!$E$76</definedName>
    <definedName name="FDP_501_1_aSrv" hidden="1">'[13]Ratio Analysis'!$E$77</definedName>
    <definedName name="FDP_502_1_aSrv" hidden="1">'[13]Ratio Analysis'!$E$81</definedName>
    <definedName name="FDP_503_1_aSrv" hidden="1">'[13]Ratio Analysis'!$E$82</definedName>
    <definedName name="FDP_504_1_aSrv" hidden="1">'[13]Ratio Analysis'!$E$83</definedName>
    <definedName name="FDP_505_1_aSrv" hidden="1">'[13]Ratio Analysis'!$E$84</definedName>
    <definedName name="FDP_506_1_aSrv" hidden="1">'[13]Ratio Analysis'!$E$85</definedName>
    <definedName name="FDP_507_1_aSrv" hidden="1">'[13]Ratio Analysis'!$E$86</definedName>
    <definedName name="FDP_508_1_aSrv" hidden="1">'[13]Ratio Analysis'!$E$87</definedName>
    <definedName name="FDP_509_1_aSrv" hidden="1">'[13]Ratio Analysis'!$E$92</definedName>
    <definedName name="FDP_51_1_aSrv" hidden="1">'[13]Historical Financial Statements'!$E$40</definedName>
    <definedName name="FDP_510_1_aSrv" hidden="1">'[13]Ratio Analysis'!$E$93</definedName>
    <definedName name="FDP_511_1_aSrv" hidden="1">'[13]Ratio Analysis'!$E$94</definedName>
    <definedName name="FDP_512_1_aSrv" hidden="1">'[13]Ratio Analysis'!$E$95</definedName>
    <definedName name="FDP_513_1_aSrv" hidden="1">'[13]Ratio Analysis'!$E$96</definedName>
    <definedName name="FDP_514_1_aSrv" hidden="1">'[13]Ratio Analysis'!$E$98</definedName>
    <definedName name="FDP_515_1_aSrv" hidden="1">'[13]Ratio Analysis'!$E$99</definedName>
    <definedName name="FDP_516_1_aSrv" hidden="1">'[13]Ratio Analysis'!$E$100</definedName>
    <definedName name="FDP_517_1_aSrv" hidden="1">'[13]Ratio Analysis'!$E$101</definedName>
    <definedName name="FDP_518_1_aSrv" hidden="1">'[13]Ratio Analysis'!$E$102</definedName>
    <definedName name="FDP_519_1_aSrv" hidden="1">'[13]Ratio Analysis'!$E$103</definedName>
    <definedName name="FDP_52_1_aUrv" hidden="1">'[13]Historical Financial Statements'!$E$41</definedName>
    <definedName name="FDP_520_1_aSrv" hidden="1">'[13]Ratio Analysis'!$E$104</definedName>
    <definedName name="FDP_521_1_aSrv" hidden="1">'[13]Ratio Analysis'!$E$107</definedName>
    <definedName name="FDP_522_1_aSrv" hidden="1">'[13]Ratio Analysis'!$E$109</definedName>
    <definedName name="FDP_523_1_aSrv" hidden="1">'[13]Ratio Analysis'!$E$110</definedName>
    <definedName name="FDP_524_1_aSrv" hidden="1">'[13]Ratio Analysis'!$E$111</definedName>
    <definedName name="FDP_525_1_aSrv" hidden="1">'[13]Ratio Analysis'!$E$112</definedName>
    <definedName name="FDP_526_1_aSrv" hidden="1">'[13]Ratio Analysis'!$E$113</definedName>
    <definedName name="FDP_527_1_aSrv" hidden="1">'[13]Ratio Analysis'!$E$114</definedName>
    <definedName name="FDP_528_1_aSrv" hidden="1">'[13]Ratio Analysis'!$E$115</definedName>
    <definedName name="FDP_529_1_aSrv" hidden="1">'[13]Ratio Analysis'!$E$116</definedName>
    <definedName name="FDP_53_1_aUrv" hidden="1">'[13]Historical Financial Statements'!$E$42</definedName>
    <definedName name="FDP_530_1_aSrv" hidden="1">'[13]Ratio Analysis'!$E$117</definedName>
    <definedName name="FDP_531_1_aSrv" hidden="1">'[13]Ratio Analysis'!$E$118</definedName>
    <definedName name="FDP_532_1_aSrv" hidden="1">'[13]Ratio Analysis'!$E$119</definedName>
    <definedName name="FDP_533_1_aSrv" hidden="1">'[13]Ratio Analysis'!$E$120</definedName>
    <definedName name="FDP_534_1_aSrv" hidden="1">'[13]Ratio Analysis'!$E$121</definedName>
    <definedName name="FDP_535_1_aSrv" hidden="1">'[13]Ratio Analysis'!$E$122</definedName>
    <definedName name="FDP_536_1_aSrv" hidden="1">'[13]Ratio Analysis'!$E$123</definedName>
    <definedName name="FDP_537_1_aSrv" hidden="1">'[13]Ratio Analysis'!$E$124</definedName>
    <definedName name="FDP_538_1_aSrv" hidden="1">'[13]Ratio Analysis'!$E$128</definedName>
    <definedName name="FDP_539_1_aSrv" hidden="1">'[13]Ratio Analysis'!$E$127</definedName>
    <definedName name="FDP_54_1_aUrv" hidden="1">'[13]Historical Financial Statements'!$E$43</definedName>
    <definedName name="FDP_540_1_aSrv" hidden="1">'[13]Ratio Analysis'!$E$129</definedName>
    <definedName name="FDP_541_1_aSrv" hidden="1">'[13]Ratio Analysis'!$E$130</definedName>
    <definedName name="FDP_542_1_aSrv" hidden="1">'[13]Ratio Analysis'!$E$132</definedName>
    <definedName name="FDP_543_1_aSrv" hidden="1">'[13]Ratio Analysis'!$E$133</definedName>
    <definedName name="FDP_544_1_aSrv" hidden="1">'[13]Ratio Analysis'!$E$134</definedName>
    <definedName name="FDP_545_1_aSrv" hidden="1">'[13]Ratio Analysis'!$E$140</definedName>
    <definedName name="FDP_546_1_aSrv" hidden="1">'[13]Ratio Analysis'!$E$141</definedName>
    <definedName name="FDP_547_1_aSrv" hidden="1">'[13]Ratio Analysis'!$E$142</definedName>
    <definedName name="FDP_548_1_aSrv" hidden="1">'[13]Ratio Analysis'!$E$143</definedName>
    <definedName name="FDP_549_1_aUrv" hidden="1">'[13]Historical Financial Statements'!$O$1</definedName>
    <definedName name="FDP_55_1_aUrv" hidden="1">'[13]Historical Financial Statements'!$E$44</definedName>
    <definedName name="FDP_550_1_aUrv" hidden="1">'[13]Historical Financial Statements'!$Q$62</definedName>
    <definedName name="FDP_551_1_aUrv" hidden="1">'[13]Historical Financial Statements'!$Q$84</definedName>
    <definedName name="FDP_552_1_aUrv" hidden="1">'[13]Historical Financial Statements'!$Q$1</definedName>
    <definedName name="FDP_553_1_aUrv" hidden="1">'[13]Historical Financial Statements'!$S$1</definedName>
    <definedName name="FDP_554_1_aUrv" hidden="1">'[13]Historical Financial Statements'!$E$249</definedName>
    <definedName name="FDP_56_1_aUrv" hidden="1">'[13]Historical Financial Statements'!$E$45</definedName>
    <definedName name="FDP_57_1_aSrv" hidden="1">'[13]Historical Financial Statements'!$E$46</definedName>
    <definedName name="FDP_58_1_aUrv" hidden="1">'[13]Historical Financial Statements'!$E$47</definedName>
    <definedName name="FDP_59_1_aSrv" hidden="1">'[13]Historical Financial Statements'!$E$48</definedName>
    <definedName name="FDP_6_1_aUrv" hidden="1">'[13]Historical Financial Statements'!$Y$21</definedName>
    <definedName name="FDP_60_1_aUrv" hidden="1">'[13]Historical Financial Statements'!$E$49</definedName>
    <definedName name="FDP_608_1_aUrv" hidden="1">'[13]Historical Financial Statements'!$Z$10</definedName>
    <definedName name="FDP_609_1_aSrv" hidden="1">[13]Calculations!$E$48</definedName>
    <definedName name="FDP_61_1_aUrv" hidden="1">'[13]Historical Financial Statements'!$E$50</definedName>
    <definedName name="FDP_610_1_aSrv" hidden="1">[13]Calculations!$E$70</definedName>
    <definedName name="FDP_612_1_aSrv" hidden="1">'[13]Historical Financial Statements'!$E$339</definedName>
    <definedName name="FDP_613_1_aSrv" hidden="1">'[13]Historical Financial Statements'!$E$340</definedName>
    <definedName name="FDP_614_1_aSrv" hidden="1">'[13]Historical Financial Statements'!$E$341</definedName>
    <definedName name="FDP_615_1_aSrv" hidden="1">'[13]Historical Financial Statements'!$E$342</definedName>
    <definedName name="FDP_616_1_aSrv" hidden="1">'[13]Historical Financial Statements'!$E$343</definedName>
    <definedName name="FDP_617_1_aSrv" hidden="1">'[13]Historical Financial Statements'!$E$344</definedName>
    <definedName name="FDP_618_1_aSrv" hidden="1">'[13]Historical Financial Statements'!$E$345</definedName>
    <definedName name="FDP_619_1_aSrv" hidden="1">'[13]Historical Financial Statements'!$E$346</definedName>
    <definedName name="FDP_62_1_aUrv" hidden="1">'[13]Historical Financial Statements'!$E$51</definedName>
    <definedName name="FDP_620_1_aSrv" hidden="1">'[13]Historical Financial Statements'!$E$347</definedName>
    <definedName name="FDP_63_1_aUrv" hidden="1">'[13]Historical Financial Statements'!$E$52</definedName>
    <definedName name="FDP_64_1_aUrv" hidden="1">'[13]Historical Financial Statements'!$E$53</definedName>
    <definedName name="FDP_65_1_aSrv" hidden="1">'[13]Historical Financial Statements'!$E$54</definedName>
    <definedName name="FDP_66_1_aUrv" hidden="1">'[13]Historical Financial Statements'!$E$55</definedName>
    <definedName name="FDP_67_1_aSrv" hidden="1">'[13]Historical Financial Statements'!$E$56</definedName>
    <definedName name="FDP_68_1_aUrv" hidden="1">'[13]Historical Financial Statements'!$E$57</definedName>
    <definedName name="FDP_69_1_aSrv" hidden="1">'[13]Historical Financial Statements'!$E$58</definedName>
    <definedName name="FDP_7_1_aUrv" hidden="1">'[13]Historical Financial Statements'!$Y$22</definedName>
    <definedName name="FDP_70_1_aSrv" hidden="1">'[13]Historical Financial Statements'!$E$59</definedName>
    <definedName name="FDP_71_1_aUrv" hidden="1">'[13]Historical Financial Statements'!$E$60</definedName>
    <definedName name="FDP_72_1_aUrv" hidden="1">'[13]Historical Financial Statements'!$E$61</definedName>
    <definedName name="FDP_73_1_aSrv" hidden="1">'[13]Historical Financial Statements'!$E$62</definedName>
    <definedName name="FDP_74_1_aSrv" hidden="1">'[13]Historical Financial Statements'!$E$63</definedName>
    <definedName name="FDP_75_1_aUrv" hidden="1">'[13]Historical Financial Statements'!$F$64</definedName>
    <definedName name="FDP_76_1_aSrv" hidden="1">'[13]Historical Financial Statements'!$E$65</definedName>
    <definedName name="FDP_77_1_aSrv" hidden="1">'[13]Historical Financial Statements'!$E$66</definedName>
    <definedName name="FDP_78_1_aUrv" hidden="1">'[13]Historical Financial Statements'!$E$67</definedName>
    <definedName name="FDP_79_1_aUrv" hidden="1">'[13]Historical Financial Statements'!$E$68</definedName>
    <definedName name="FDP_8_1_aUrv" hidden="1">'[13]Historical Financial Statements'!$Y$23</definedName>
    <definedName name="FDP_80_1_aUrv" hidden="1">'[13]Historical Financial Statements'!$E$69</definedName>
    <definedName name="FDP_81_1_aUrv" hidden="1">'[13]Historical Financial Statements'!$E$70</definedName>
    <definedName name="FDP_82_1_aUrv" hidden="1">'[13]Historical Financial Statements'!$E$71</definedName>
    <definedName name="FDP_83_1_aUrv" hidden="1">'[13]Historical Financial Statements'!$E$72</definedName>
    <definedName name="FDP_84_1_aUrv" hidden="1">'[13]Historical Financial Statements'!$E$73</definedName>
    <definedName name="FDP_85_1_aUrv" hidden="1">'[13]Historical Financial Statements'!$E$74</definedName>
    <definedName name="FDP_86_1_aUrv" hidden="1">'[13]Historical Financial Statements'!$E$75</definedName>
    <definedName name="FDP_87_1_aUrv" hidden="1">'[13]Historical Financial Statements'!$E$76</definedName>
    <definedName name="FDP_88_1_aUrv" hidden="1">'[13]Historical Financial Statements'!$E$77</definedName>
    <definedName name="FDP_89_1_aUrv" hidden="1">'[13]Historical Financial Statements'!$E$78</definedName>
    <definedName name="FDP_9_1_aUrv" hidden="1">'[13]Historical Financial Statements'!$Y$24</definedName>
    <definedName name="FDP_90_1_aUrv" hidden="1">'[13]Historical Financial Statements'!$E$79</definedName>
    <definedName name="FDP_91_1_aUrv" hidden="1">'[13]Historical Financial Statements'!$E$80</definedName>
    <definedName name="FDP_92_1_aUrv" hidden="1">'[13]Historical Financial Statements'!$E$81</definedName>
    <definedName name="FDP_93_1_aUrv" hidden="1">'[13]Historical Financial Statements'!$E$82</definedName>
    <definedName name="FDP_94_1_aUrv" hidden="1">'[13]Historical Financial Statements'!$E$83</definedName>
    <definedName name="FDP_95_1_aUrv" hidden="1">'[13]Historical Financial Statements'!$E$84</definedName>
    <definedName name="FDP_96_1_aUrv" hidden="1">'[13]Historical Financial Statements'!$E$92</definedName>
    <definedName name="FDP_97_1_aUrv" hidden="1">'[13]Historical Financial Statements'!$E$93</definedName>
    <definedName name="FDP_98_1_aUrv" hidden="1">'[13]Historical Financial Statements'!$E$94</definedName>
    <definedName name="FDP_99_1_aUrv" hidden="1">'[13]Historical Financial Statements'!$E$95</definedName>
    <definedName name="fds" hidden="1">{"whole",#N/A,FALSE,"CS HC";"whole",#N/A,FALSE,"CS_ACTvsBud";"whole",#N/A,FALSE,"CSTrail3mo";"whole",#N/A,FALSE,"CS Cost Per Head ";"whole",#N/A,FALSE,"CS CPH YTD"}</definedName>
    <definedName name="ff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ff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ff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ff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ff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fff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fff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fff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fff" hidden="1">{"whole",#N/A,FALSE,"CS FIN Sum For Rox";"whole",#N/A,FALSE,"Gen_Dist_Act_Bud";"whole",#N/A,FALSE,"Gen_Dist_T3months";"whole",#N/A,FALSE,"GD_PerP";"whole",#N/A,FALSE,"CS_DIST_ActvsBud";"whole",#N/A,FALSE,"CS_DIST_SUM_trail3mo"}</definedName>
    <definedName name="fff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fgdfgv" hidden="1">{"closed",#N/A,FALSE,"Consolidated Products - Budget";"expanded",#N/A,FALSE,"Consolidated Products - Budget"}</definedName>
    <definedName name="fgfg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fgfg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fgfg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fgfg" hidden="1">{"whole",#N/A,FALSE,"CS FIN Sum For Rox";"whole",#N/A,FALSE,"Gen_Dist_Act_Bud";"whole",#N/A,FALSE,"Gen_Dist_T3months";"whole",#N/A,FALSE,"GD_PerP";"whole",#N/A,FALSE,"CS_DIST_ActvsBud";"whole",#N/A,FALSE,"CS_DIST_SUM_trail3mo"}</definedName>
    <definedName name="File_Sync">Lists!$AI$4</definedName>
    <definedName name="Files">Lists!$AJ$4</definedName>
    <definedName name="Files_v2" localSheetId="18">[5]Lists!#REF!</definedName>
    <definedName name="Files_v2">Lists!$AK$4:$AK$5</definedName>
    <definedName name="Filter" hidden="1">#REF!</definedName>
    <definedName name="FiscalMOnth">[12]Config!$E:$E</definedName>
    <definedName name="FiscalQuarter">[14]Variables!$B$3</definedName>
    <definedName name="FQED">[14]Variables!$B$2</definedName>
    <definedName name="FTE" localSheetId="20">[2]Input!$C$21</definedName>
    <definedName name="FTE">[3]Summary!$D$11</definedName>
    <definedName name="g" localSheetId="21" hidden="1">{"whole",#N/A,FALSE,"Gen_Dist_Act_Bud";"whole",#N/A,FALSE,"Gen_Dist_T3months";"whole",#N/A,FALSE,"GD_PerP";"whole",#N/A,FALSE,"HR Dist'n"}</definedName>
    <definedName name="g" localSheetId="18" hidden="1">{"whole",#N/A,FALSE,"Gen_Dist_Act_Bud";"whole",#N/A,FALSE,"Gen_Dist_T3months";"whole",#N/A,FALSE,"GD_PerP";"whole",#N/A,FALSE,"HR Dist'n"}</definedName>
    <definedName name="g" localSheetId="20" hidden="1">{"whole",#N/A,FALSE,"Gen_Dist_Act_Bud";"whole",#N/A,FALSE,"Gen_Dist_T3months";"whole",#N/A,FALSE,"GD_PerP";"whole",#N/A,FALSE,"HR Dist'n"}</definedName>
    <definedName name="g" hidden="1">{"whole",#N/A,FALSE,"Gen_Dist_Act_Bud";"whole",#N/A,FALSE,"Gen_Dist_T3months";"whole",#N/A,FALSE,"GD_PerP";"whole",#N/A,FALSE,"HR Dist'n"}</definedName>
    <definedName name="g_1" hidden="1">{"whole",#N/A,FALSE,"Gen_Dist_Act_Bud";"whole",#N/A,FALSE,"Gen_Dist_T3months";"whole",#N/A,FALSE,"GD_PerP";"whole",#N/A,FALSE,"HR Dist'n"}</definedName>
    <definedName name="Gen7Only" hidden="1">#REF!</definedName>
    <definedName name="Gen7Shareonly" hidden="1">#REF!</definedName>
    <definedName name="General_Block_Blob">Lists!$AL$4</definedName>
    <definedName name="General_Block_Blob_v2" localSheetId="18">[5]Lists!#REF!</definedName>
    <definedName name="General_Block_Blob_v2">Lists!$AM$4:$AM$6</definedName>
    <definedName name="General_Block_Blob_v2_Hierarchical_Namespace" localSheetId="18">[5]Lists!#REF!</definedName>
    <definedName name="General_Block_Blob_v2_Hierarchical_Namespace">Lists!$AN$4:$AN$6</definedName>
    <definedName name="gfd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grewd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gsf" hidden="1">#REF!</definedName>
    <definedName name="h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h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h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h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hello" hidden="1">{"closed",#N/A,FALSE,"Consolidated Products - Budget";"expanded",#N/A,FALSE,"Consolidated Products - Budget"}</definedName>
    <definedName name="hello_1" hidden="1">{"closed",#N/A,FALSE,"Consolidated Products - Budget";"expanded",#N/A,FALSE,"Consolidated Products - Budget"}</definedName>
    <definedName name="HighLevelRootCause">'[6]Drop Downs for Root Causes'!$A$2:$A$7</definedName>
    <definedName name="hj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hjhjhj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hk" hidden="1">{"whole",#N/A,FALSE,"Gen_Dist_Act_Bud";"whole",#N/A,FALSE,"Gen_Dist_T3months";"whole",#N/A,FALSE,"GD_PerP";"whole",#N/A,FALSE,"HR Dist'n"}</definedName>
    <definedName name="hope2" localSheetId="21" hidden="1">{"closed",#N/A,FALSE,"Consolidated Products - Budget";"expanded",#N/A,FALSE,"Consolidated Products - Budget"}</definedName>
    <definedName name="hope2" localSheetId="18" hidden="1">{"closed",#N/A,FALSE,"Consolidated Products - Budget";"expanded",#N/A,FALSE,"Consolidated Products - Budget"}</definedName>
    <definedName name="hope2" localSheetId="20" hidden="1">{"closed",#N/A,FALSE,"Consolidated Products - Budget";"expanded",#N/A,FALSE,"Consolidated Products - Budget"}</definedName>
    <definedName name="hope2" hidden="1">{"closed",#N/A,FALSE,"Consolidated Products - Budget";"expanded",#N/A,FALSE,"Consolidated Products - Budget"}</definedName>
    <definedName name="HRSysView2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HRSysView2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HRSysView2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HRSysView2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HRSysView2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HTML_CodePage" hidden="1">1252</definedName>
    <definedName name="HTML_Control" hidden="1">{"'Check Request'!$A$1:$BF$37"}</definedName>
    <definedName name="HTML_Control_1" hidden="1">{"'Standalone List Price Trends'!$A$1:$X$56"}</definedName>
    <definedName name="HTML_Description" hidden="1">""</definedName>
    <definedName name="HTML_Email" hidden="1">""</definedName>
    <definedName name="HTML_Header" hidden="1">"Standalone List Price Trends"</definedName>
    <definedName name="HTML_LastUpdate" hidden="1">"3/5/98"</definedName>
    <definedName name="HTML_LineAfter" hidden="1">FALSE</definedName>
    <definedName name="HTML_LineBefore" hidden="1">FALSE</definedName>
    <definedName name="HTML_Name" hidden="1">"Kevin Mitchell"</definedName>
    <definedName name="HTML_OBDlg2" hidden="1">TRUE</definedName>
    <definedName name="HTML_OBDlg4" hidden="1">TRUE</definedName>
    <definedName name="HTML_OS" hidden="1">0</definedName>
    <definedName name="HTML_PathFile" hidden="1">"C:\Kevin's Data\SW$\SW$SVC HTML\Strends.htm"</definedName>
    <definedName name="HTML_Title" hidden="1">"Switch Prices 03-98 xl97"</definedName>
    <definedName name="HUh" hidden="1">{"'Standalone List Price Trends'!$A$1:$X$56"}</definedName>
    <definedName name="huh?????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HUh_1" hidden="1">{"'Standalone List Price Trends'!$A$1:$X$56"}</definedName>
    <definedName name="i" localSheetId="21" hidden="1">{"whole",#N/A,FALSE,"CS HC";"whole",#N/A,FALSE,"CS_ACTvsBud";"whole",#N/A,FALSE,"CSTrail3mo";"whole",#N/A,FALSE,"CS Cost Per Head ";"whole",#N/A,FALSE,"CS CPH YTD"}</definedName>
    <definedName name="i" localSheetId="18" hidden="1">{"whole",#N/A,FALSE,"CS HC";"whole",#N/A,FALSE,"CS_ACTvsBud";"whole",#N/A,FALSE,"CSTrail3mo";"whole",#N/A,FALSE,"CS Cost Per Head ";"whole",#N/A,FALSE,"CS CPH YTD"}</definedName>
    <definedName name="i" localSheetId="20" hidden="1">{"whole",#N/A,FALSE,"CS HC";"whole",#N/A,FALSE,"CS_ACTvsBud";"whole",#N/A,FALSE,"CSTrail3mo";"whole",#N/A,FALSE,"CS Cost Per Head ";"whole",#N/A,FALSE,"CS CPH YTD"}</definedName>
    <definedName name="i" hidden="1">{"whole",#N/A,FALSE,"CS HC";"whole",#N/A,FALSE,"CS_ACTvsBud";"whole",#N/A,FALSE,"CSTrail3mo";"whole",#N/A,FALSE,"CS Cost Per Head ";"whole",#N/A,FALSE,"CS CPH YTD"}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localSheetId="21" hidden="1">"c2076"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XCL_SBC" hidden="1">"c3081"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"02/20/2012 10:04:25"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localSheetId="21" hidden="1">"c2903"</definedName>
    <definedName name="IQ_RETAIL_ACQUIRED_FRANCHISE_STORES" hidden="1">"c2895"</definedName>
    <definedName name="IQ_RETAIL_ACQUIRED_OWNED_STORES" localSheetId="21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localSheetId="21" hidden="1">39139.7996296296</definedName>
    <definedName name="IQ_REVISION_DATE_" hidden="1">39378.7129513889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j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j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j" hidden="1">{"whole",#N/A,FALSE,"CS FIN Sum For Rox";"whole",#N/A,FALSE,"Gen_Dist_Act_Bud";"whole",#N/A,FALSE,"Gen_Dist_T3months";"whole",#N/A,FALSE,"GD_PerP";"whole",#N/A,FALSE,"CS_DIST_ActvsBud";"whole",#N/A,FALSE,"CS_DIST_SUM_trail3mo"}</definedName>
    <definedName name="j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jikhljlk" hidden="1">#REF!</definedName>
    <definedName name="jjj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jj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jj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jj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jj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jjj" hidden="1">{"closed",#N/A,FALSE,"Consolidated Products - Budget";"expanded",#N/A,FALSE,"Consolidated Products - Budget"}</definedName>
    <definedName name="jjjj_1" hidden="1">{"closed",#N/A,FALSE,"Consolidated Products - Budget";"expanded",#N/A,FALSE,"Consolidated Products - Budget"}</definedName>
    <definedName name="jkjk" hidden="1">{"closed",#N/A,FALSE,"Consolidated Products - Budget";"expanded",#N/A,FALSE,"Consolidated Products - Budget"}</definedName>
    <definedName name="jonas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onas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onas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onas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onas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Juangmo" hidden="1">{"'Annual rates'!$A$1:$F$67"}</definedName>
    <definedName name="June" hidden="1">{"'Check Request'!$A$1:$BF$37"}</definedName>
    <definedName name="k" localSheetId="21" hidden="1">{"Chart 1",#N/A,FALSE,"Run Rate";"Chart 2",#N/A,FALSE,"Run Rate (2)"}</definedName>
    <definedName name="k" localSheetId="18" hidden="1">{"Chart 1",#N/A,FALSE,"Run Rate";"Chart 2",#N/A,FALSE,"Run Rate (2)"}</definedName>
    <definedName name="k" localSheetId="20" hidden="1">{"Chart 1",#N/A,FALSE,"Run Rate";"Chart 2",#N/A,FALSE,"Run Rate (2)"}</definedName>
    <definedName name="k" hidden="1">{"Chart 1",#N/A,FALSE,"Run Rate";"Chart 2",#N/A,FALSE,"Run Rate (2)"}</definedName>
    <definedName name="k_1" hidden="1">{"Chart 1",#N/A,FALSE,"Run Rate";"Chart 2",#N/A,FALSE,"Run Rate (2)"}</definedName>
    <definedName name="K2_WBEVMODE" hidden="1">0</definedName>
    <definedName name="klklklkl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l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leewo1" localSheetId="21" hidden="1">{"closed",#N/A,FALSE,"Consolidated Products - Budget";"expanded",#N/A,FALSE,"Consolidated Products - Budget"}</definedName>
    <definedName name="leewo1" localSheetId="18" hidden="1">{"closed",#N/A,FALSE,"Consolidated Products - Budget";"expanded",#N/A,FALSE,"Consolidated Products - Budget"}</definedName>
    <definedName name="leewo1" localSheetId="20" hidden="1">{"closed",#N/A,FALSE,"Consolidated Products - Budget";"expanded",#N/A,FALSE,"Consolidated Products - Budget"}</definedName>
    <definedName name="leewo1" hidden="1">{"closed",#N/A,FALSE,"Consolidated Products - Budget";"expanded",#N/A,FALSE,"Consolidated Products - Budget"}</definedName>
    <definedName name="leewo1_1" hidden="1">{"closed",#N/A,FALSE,"Consolidated Products - Budget";"expanded",#N/A,FALSE,"Consolidated Products - Budget"}</definedName>
    <definedName name="limcount" hidden="1">1</definedName>
    <definedName name="ll" localSheetId="21" hidden="1">{"closed",#N/A,FALSE,"Consolidated Products - Budget";"expanded",#N/A,FALSE,"Consolidated Products - Budget"}</definedName>
    <definedName name="ll" localSheetId="18" hidden="1">{"closed",#N/A,FALSE,"Consolidated Products - Budget";"expanded",#N/A,FALSE,"Consolidated Products - Budget"}</definedName>
    <definedName name="ll" localSheetId="20" hidden="1">{"closed",#N/A,FALSE,"Consolidated Products - Budget";"expanded",#N/A,FALSE,"Consolidated Products - Budget"}</definedName>
    <definedName name="ll" hidden="1">{"closed",#N/A,FALSE,"Consolidated Products - Budget";"expanded",#N/A,FALSE,"Consolidated Products - Budget"}</definedName>
    <definedName name="ll_1" hidden="1">{"closed",#N/A,FALSE,"Consolidated Products - Budget";"expanded",#N/A,FALSE,"Consolidated Products - Budget"}</definedName>
    <definedName name="lll" localSheetId="21" hidden="1">{"whole",#N/A,FALSE,"CS HC";"whole",#N/A,FALSE,"CS_ACTvsBud";"whole",#N/A,FALSE,"CSTrail3mo";"whole",#N/A,FALSE,"CS Cost Per Head ";"whole",#N/A,FALSE,"CS CPH YTD"}</definedName>
    <definedName name="lll" localSheetId="18" hidden="1">{"whole",#N/A,FALSE,"CS HC";"whole",#N/A,FALSE,"CS_ACTvsBud";"whole",#N/A,FALSE,"CSTrail3mo";"whole",#N/A,FALSE,"CS Cost Per Head ";"whole",#N/A,FALSE,"CS CPH YTD"}</definedName>
    <definedName name="lll" localSheetId="20" hidden="1">{"whole",#N/A,FALSE,"CS HC";"whole",#N/A,FALSE,"CS_ACTvsBud";"whole",#N/A,FALSE,"CSTrail3mo";"whole",#N/A,FALSE,"CS Cost Per Head ";"whole",#N/A,FALSE,"CS CPH YTD"}</definedName>
    <definedName name="lll" hidden="1">{"whole",#N/A,FALSE,"CS HC";"whole",#N/A,FALSE,"CS_ACTvsBud";"whole",#N/A,FALSE,"CSTrail3mo";"whole",#N/A,FALSE,"CS Cost Per Head ";"whole",#N/A,FALSE,"CS CPH YTD"}</definedName>
    <definedName name="lll_1" hidden="1">{"whole",#N/A,FALSE,"CS HC";"whole",#N/A,FALSE,"CS_ACTvsBud";"whole",#N/A,FALSE,"CSTrail3mo";"whole",#N/A,FALSE,"CS Cost Per Head ";"whole",#N/A,FALSE,"CS CPH YTD"}</definedName>
    <definedName name="m" localSheetId="21" hidden="1">{"whole",#N/A,FALSE,"Gen_Dist_Act_Bud";"whole",#N/A,FALSE,"Gen_Dist_T3months";"whole",#N/A,FALSE,"GD_PerP";"whole",#N/A,FALSE,"HR Dist'n"}</definedName>
    <definedName name="m" localSheetId="18" hidden="1">{"whole",#N/A,FALSE,"Gen_Dist_Act_Bud";"whole",#N/A,FALSE,"Gen_Dist_T3months";"whole",#N/A,FALSE,"GD_PerP";"whole",#N/A,FALSE,"HR Dist'n"}</definedName>
    <definedName name="m" localSheetId="20" hidden="1">{"whole",#N/A,FALSE,"Gen_Dist_Act_Bud";"whole",#N/A,FALSE,"Gen_Dist_T3months";"whole",#N/A,FALSE,"GD_PerP";"whole",#N/A,FALSE,"HR Dist'n"}</definedName>
    <definedName name="m" hidden="1">{"whole",#N/A,FALSE,"Gen_Dist_Act_Bud";"whole",#N/A,FALSE,"Gen_Dist_T3months";"whole",#N/A,FALSE,"GD_PerP";"whole",#N/A,FALSE,"HR Dist'n"}</definedName>
    <definedName name="MACC" localSheetId="20">[2]Input!$C$9</definedName>
    <definedName name="MACC">[3]Summary!$D$9</definedName>
    <definedName name="Marie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Marie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Marie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Marie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Marie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MBV" hidden="1">{"closed",#N/A,FALSE,"Consolidated Products - Budget";"expanded",#N/A,FALSE,"Consolidated Products - Budget"}</definedName>
    <definedName name="mmm" localSheetId="21" hidden="1">{"whole",#N/A,FALSE,"Gen_Dist_Act_Bud";"whole",#N/A,FALSE,"Gen_Dist_T3months";"whole",#N/A,FALSE,"GD_PerP";"whole",#N/A,FALSE,"HR Dist'n"}</definedName>
    <definedName name="mmm" localSheetId="18" hidden="1">{"whole",#N/A,FALSE,"Gen_Dist_Act_Bud";"whole",#N/A,FALSE,"Gen_Dist_T3months";"whole",#N/A,FALSE,"GD_PerP";"whole",#N/A,FALSE,"HR Dist'n"}</definedName>
    <definedName name="mmm" localSheetId="20" hidden="1">{"whole",#N/A,FALSE,"Gen_Dist_Act_Bud";"whole",#N/A,FALSE,"Gen_Dist_T3months";"whole",#N/A,FALSE,"GD_PerP";"whole",#N/A,FALSE,"HR Dist'n"}</definedName>
    <definedName name="mmm" hidden="1">{"whole",#N/A,FALSE,"Gen_Dist_Act_Bud";"whole",#N/A,FALSE,"Gen_Dist_T3months";"whole",#N/A,FALSE,"GD_PerP";"whole",#N/A,FALSE,"HR Dist'n"}</definedName>
    <definedName name="mmm_1" hidden="1">{"whole",#N/A,FALSE,"Gen_Dist_Act_Bud";"whole",#N/A,FALSE,"Gen_Dist_T3months";"whole",#N/A,FALSE,"GD_PerP";"whole",#N/A,FALSE,"HR Dist'n"}</definedName>
    <definedName name="MonthlyMeter" localSheetId="20">[2]Lists!$E$4:$E$20</definedName>
    <definedName name="MonthlyMeter">[3]Lists!$E$4:$E$20</definedName>
    <definedName name="MonthlyQuantity" localSheetId="20">[2]Lists!$F$4:$F$20</definedName>
    <definedName name="MonthlyQuantity">[3]Lists!$F$4:$F$20</definedName>
    <definedName name="MRRWSSD_Slicer_MRR_RSD" hidden="1">CUBESET("PowerPivot Data","{"&amp;"[DimProductAlt].[MRR_RSD].&amp;[Windows Server &amp; Solutions &amp; CAL]"&amp;","&amp;"[DimProductAlt].[MRR_RSD].&amp;[Windows Server Other]"&amp;","&amp;"[DimProductAlt].[MRR_RSD].&amp;[Windows Server Premium]"&amp;"}")</definedName>
    <definedName name="Mydocs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Mydocs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Mydocs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Mydocs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Mydocs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myr" hidden="1">{"closed",#N/A,FALSE,"Consolidated Products - Budget";"expanded",#N/A,FALSE,"Consolidated Products - Budget"}</definedName>
    <definedName name="n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n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n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n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new" hidden="1">{"closed",#N/A,FALSE,"Consolidated Products - Budget";"expanded",#N/A,FALSE,"Consolidated Products - Budget"}</definedName>
    <definedName name="New_1" hidden="1">{"closed",#N/A,FALSE,"Consolidated Products - Budget";"expanded",#N/A,FALSE,"Consolidated Products - Budget"}</definedName>
    <definedName name="newACD" localSheetId="20">#REF!</definedName>
    <definedName name="newACD">#REF!</definedName>
    <definedName name="nmnmm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no_sirve">CUBEVALUE("ThisWorkbookDataModel",Slicer_Forecast_or_Budget,"[Measures].[Budget_or_Forecast]")</definedName>
    <definedName name="NO_Sirve_N">CUBEVALUE("ThisWorkbookDataModel",Slicer_Forecast_or_Budget1,"[Measures].[Budget_or_Forecast]")</definedName>
    <definedName name="Nosirve">CUBEVALUE("ThisWorkbookDataModel",Slicer_Forecast_or_Budget2,"[Measures].[Budget_or_Forecast]")</definedName>
    <definedName name="nosirve1">CUBESET("ThisWorkbookDataModel","{"&amp;"[Report_or_Stystem].[Show Report or System View].&amp;[Report View]"&amp;"}")</definedName>
    <definedName name="nosirve2">CUBESET("ThisWorkbookDataModel","{"&amp;"[Report_or_Stystem].[Show Report or System View].&amp;[Report View]"&amp;"}")</definedName>
    <definedName name="nosirvemas">CUBEVALUE("ThisWorkbookDataModel",Slicer_Forecast_or_Budget,"[Measures].[Budget_or_Forecast]")</definedName>
    <definedName name="o" localSheetId="21" hidden="1">{"Chart 1",#N/A,FALSE,"Run Rate";"Chart 2",#N/A,FALSE,"Run Rate (2)"}</definedName>
    <definedName name="o" localSheetId="18" hidden="1">{"Chart 1",#N/A,FALSE,"Run Rate";"Chart 2",#N/A,FALSE,"Run Rate (2)"}</definedName>
    <definedName name="o" localSheetId="20" hidden="1">{"Chart 1",#N/A,FALSE,"Run Rate";"Chart 2",#N/A,FALSE,"Run Rate (2)"}</definedName>
    <definedName name="o" hidden="1">{"Chart 1",#N/A,FALSE,"Run Rate";"Chart 2",#N/A,FALSE,"Run Rate (2)"}</definedName>
    <definedName name="OffersPromosSelection">'[6]Drop Downs for Offers n Promos'!$A$2:$A$4</definedName>
    <definedName name="old" localSheetId="21" hidden="1">{"closed",#N/A,FALSE,"Consolidated Products - Budget";"expanded",#N/A,FALSE,"Consolidated Products - Budget"}</definedName>
    <definedName name="old" localSheetId="18" hidden="1">{"closed",#N/A,FALSE,"Consolidated Products - Budget";"expanded",#N/A,FALSE,"Consolidated Products - Budget"}</definedName>
    <definedName name="old" localSheetId="20" hidden="1">{"closed",#N/A,FALSE,"Consolidated Products - Budget";"expanded",#N/A,FALSE,"Consolidated Products - Budget"}</definedName>
    <definedName name="old" hidden="1">{"closed",#N/A,FALSE,"Consolidated Products - Budget";"expanded",#N/A,FALSE,"Consolidated Products - Budget"}</definedName>
    <definedName name="old_1" hidden="1">{"closed",#N/A,FALSE,"Consolidated Products - Budget";"expanded",#N/A,FALSE,"Consolidated Products - Budget"}</definedName>
    <definedName name="Opex" localSheetId="21" hidden="1">#REF!</definedName>
    <definedName name="Opex" localSheetId="18" hidden="1">#REF!</definedName>
    <definedName name="Opex" localSheetId="20" hidden="1">#REF!</definedName>
    <definedName name="Opex" hidden="1">#REF!</definedName>
    <definedName name="opex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p" hidden="1">{"whole",#N/A,FALSE,"CS FIN Sum For Rox";"whole",#N/A,FALSE,"Gen_Dist_Act_Bud";"whole",#N/A,FALSE,"Gen_Dist_T3months";"whole",#N/A,FALSE,"GD_PerP";"whole",#N/A,FALSE,"CS_DIST_ActvsBud";"whole",#N/A,FALSE,"CS_DIST_SUM_trail3mo"}</definedName>
    <definedName name="Pal_Workbook_GUID" hidden="1">"PQ9WCUXU38QXHU9PM7KHIAET"</definedName>
    <definedName name="Perspective">OFFSET([4]Perspective!$A$2,0,0,COUNTA([4]Perspective!$A$2:$A$200),1)</definedName>
    <definedName name="PFam">OFFSET([4]Pfam!$A$2,0,0,COUNTA([4]Pfam!$A$2:$A$50000),1)</definedName>
    <definedName name="PGIT" localSheetId="21" hidden="1">{"whole",#N/A,FALSE,"Gen_Dist_Act_Bud";"whole",#N/A,FALSE,"Gen_Dist_T3months";"whole",#N/A,FALSE,"GD_PerP";"whole",#N/A,FALSE,"HR Dist'n"}</definedName>
    <definedName name="PGIT" localSheetId="18" hidden="1">{"whole",#N/A,FALSE,"Gen_Dist_Act_Bud";"whole",#N/A,FALSE,"Gen_Dist_T3months";"whole",#N/A,FALSE,"GD_PerP";"whole",#N/A,FALSE,"HR Dist'n"}</definedName>
    <definedName name="PGIT" localSheetId="20" hidden="1">{"whole",#N/A,FALSE,"Gen_Dist_Act_Bud";"whole",#N/A,FALSE,"Gen_Dist_T3months";"whole",#N/A,FALSE,"GD_PerP";"whole",#N/A,FALSE,"HR Dist'n"}</definedName>
    <definedName name="PGIT" hidden="1">{"whole",#N/A,FALSE,"Gen_Dist_Act_Bud";"whole",#N/A,FALSE,"Gen_Dist_T3months";"whole",#N/A,FALSE,"GD_PerP";"whole",#N/A,FALSE,"HR Dist'n"}</definedName>
    <definedName name="PGIT_1" hidden="1">{"whole",#N/A,FALSE,"Gen_Dist_Act_Bud";"whole",#N/A,FALSE,"Gen_Dist_T3months";"whole",#N/A,FALSE,"GD_PerP";"whole",#N/A,FALSE,"HR Dist'n"}</definedName>
    <definedName name="Pivot2" hidden="1">{"closed",#N/A,FALSE,"Consolidated Products - Budget";"expanded",#N/A,FALSE,"Consolidated Products - Budget"}</definedName>
    <definedName name="Pivot2_1" hidden="1">{"closed",#N/A,FALSE,"Consolidated Products - Budget";"expanded",#N/A,FALSE,"Consolidated Products - Budget"}</definedName>
    <definedName name="pivot3" hidden="1">{"closed",#N/A,FALSE,"Consolidated Products - Budget";"expanded",#N/A,FALSE,"Consolidated Products - Budget"}</definedName>
    <definedName name="pivot3_1" hidden="1">{"closed",#N/A,FALSE,"Consolidated Products - Budget";"expanded",#N/A,FALSE,"Consolidated Products - Budget"}</definedName>
    <definedName name="PivotData" comment="Dynamic sizing of pivot table as reference">OFFSET('[15]AIRS Pull'!$A$10,0,0,COUNTA('[15]AIRS Pull'!$D:$D),COUNTA('[15]AIRS Pull'!$10:$10))</definedName>
    <definedName name="PivotTable2.doc" localSheetId="21" hidden="1">#REF!</definedName>
    <definedName name="PivotTable2.doc" localSheetId="18" hidden="1">#REF!</definedName>
    <definedName name="PivotTable2.doc" localSheetId="20" hidden="1">#REF!</definedName>
    <definedName name="PivotTable2.doc" hidden="1">#REF!</definedName>
    <definedName name="PivotTable2222.doc" hidden="1">#REF!</definedName>
    <definedName name="PivotTable5.doc" hidden="1">#REF!</definedName>
    <definedName name="PivotTable8.doc" hidden="1">#REF!</definedName>
    <definedName name="PivotTbl2.doc" hidden="1">#REF!</definedName>
    <definedName name="Plan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Plan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Plan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Plan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Plan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Plan1" localSheetId="21" hidden="1">{"whole",#N/A,FALSE,"Gen_Dist_Act_Bud";"whole",#N/A,FALSE,"Gen_Dist_T3months";"whole",#N/A,FALSE,"GD_PerP";"whole",#N/A,FALSE,"HR Dist'n"}</definedName>
    <definedName name="Plan1" localSheetId="18" hidden="1">{"whole",#N/A,FALSE,"Gen_Dist_Act_Bud";"whole",#N/A,FALSE,"Gen_Dist_T3months";"whole",#N/A,FALSE,"GD_PerP";"whole",#N/A,FALSE,"HR Dist'n"}</definedName>
    <definedName name="Plan1" localSheetId="20" hidden="1">{"whole",#N/A,FALSE,"Gen_Dist_Act_Bud";"whole",#N/A,FALSE,"Gen_Dist_T3months";"whole",#N/A,FALSE,"GD_PerP";"whole",#N/A,FALSE,"HR Dist'n"}</definedName>
    <definedName name="Plan1" hidden="1">{"whole",#N/A,FALSE,"Gen_Dist_Act_Bud";"whole",#N/A,FALSE,"Gen_Dist_T3months";"whole",#N/A,FALSE,"GD_PerP";"whole",#N/A,FALSE,"HR Dist'n"}</definedName>
    <definedName name="Plan1_1" hidden="1">{"whole",#N/A,FALSE,"Gen_Dist_Act_Bud";"whole",#N/A,FALSE,"Gen_Dist_T3months";"whole",#N/A,FALSE,"GD_PerP";"whole",#N/A,FALSE,"HR Dist'n"}</definedName>
    <definedName name="pp" localSheetId="21" hidden="1">{"Chart 1",#N/A,FALSE,"Run Rate";"Chart 2",#N/A,FALSE,"Run Rate (2)"}</definedName>
    <definedName name="pp" localSheetId="18" hidden="1">{"Chart 1",#N/A,FALSE,"Run Rate";"Chart 2",#N/A,FALSE,"Run Rate (2)"}</definedName>
    <definedName name="pp" localSheetId="20" hidden="1">{"Chart 1",#N/A,FALSE,"Run Rate";"Chart 2",#N/A,FALSE,"Run Rate (2)"}</definedName>
    <definedName name="pp" hidden="1">{"Chart 1",#N/A,FALSE,"Run Rate";"Chart 2",#N/A,FALSE,"Run Rate (2)"}</definedName>
    <definedName name="pp_1" hidden="1">{"Chart 1",#N/A,FALSE,"Run Rate";"Chart 2",#N/A,FALSE,"Run Rate (2)"}</definedName>
    <definedName name="Preimum_Files">Lists!$AT$4</definedName>
    <definedName name="Premium_ADLS_Gen2_Flat_Namespace">Lists!$AP$4</definedName>
    <definedName name="Premium_ADLS_Gen2_Hierarchical_Namespace">Lists!$AQ$4</definedName>
    <definedName name="Premium_Block_Blob">Lists!$AR$4</definedName>
    <definedName name="Premium_Block_Blob_v2_Hierarchical_Namespace">Lists!$AS$4</definedName>
    <definedName name="Premium_Page_Blob">Lists!$AU$4</definedName>
    <definedName name="Premium_SSD_Managed_Disks">Lists!$AV$4</definedName>
    <definedName name="PriorYearRemaining">OFFSET([8]Sheet1!$H$8,0,0,[8]Sheet1!$H$7)</definedName>
    <definedName name="prod" localSheetId="21" hidden="1">{"closed",#N/A,FALSE,"Consolidated Products - Budget";"expanded",#N/A,FALSE,"Consolidated Products - Budget"}</definedName>
    <definedName name="prod" localSheetId="18" hidden="1">{"closed",#N/A,FALSE,"Consolidated Products - Budget";"expanded",#N/A,FALSE,"Consolidated Products - Budget"}</definedName>
    <definedName name="prod" localSheetId="20" hidden="1">{"closed",#N/A,FALSE,"Consolidated Products - Budget";"expanded",#N/A,FALSE,"Consolidated Products - Budget"}</definedName>
    <definedName name="prod" hidden="1">{"closed",#N/A,FALSE,"Consolidated Products - Budget";"expanded",#N/A,FALSE,"Consolidated Products - Budget"}</definedName>
    <definedName name="prod1" localSheetId="21" hidden="1">{"closed",#N/A,FALSE,"Consolidated Products - Budget";"expanded",#N/A,FALSE,"Consolidated Products - Budget"}</definedName>
    <definedName name="prod1" localSheetId="18" hidden="1">{"closed",#N/A,FALSE,"Consolidated Products - Budget";"expanded",#N/A,FALSE,"Consolidated Products - Budget"}</definedName>
    <definedName name="prod1" localSheetId="20" hidden="1">{"closed",#N/A,FALSE,"Consolidated Products - Budget";"expanded",#N/A,FALSE,"Consolidated Products - Budget"}</definedName>
    <definedName name="prod1" hidden="1">{"closed",#N/A,FALSE,"Consolidated Products - Budget";"expanded",#N/A,FALSE,"Consolidated Products - Budget"}</definedName>
    <definedName name="prod2" hidden="1">{"closed",#N/A,FALSE,"Consolidated Products - Budget";"expanded",#N/A,FALSE,"Consolidated Products - Budget"}</definedName>
    <definedName name="ProfitCenter">OFFSET([4]PC!$A$2,0,0,COUNTA([4]PC!$A$2:$A$200000),1)</definedName>
    <definedName name="PY_Remaining">[8]Sheet1!$L$15</definedName>
    <definedName name="q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q" localSheetId="18" hidden="1">{#N/A,#N/A,FALSE,"Summary";#N/A,#N/A,FALSE,"Details";#N/A,#N/A,FALSE,"Month-Hd";#N/A,#N/A,FALSE,"YTD-Hd";#N/A,#N/A,FALSE,"Capital"}</definedName>
    <definedName name="q" localSheetId="20" hidden="1">{#N/A,#N/A,FALSE,"Summary";#N/A,#N/A,FALSE,"Details";#N/A,#N/A,FALSE,"Month-Hd";#N/A,#N/A,FALSE,"YTD-Hd";#N/A,#N/A,FALSE,"Capital"}</definedName>
    <definedName name="q" hidden="1">{#N/A,#N/A,FALSE,"Summary";#N/A,#N/A,FALSE,"Details";#N/A,#N/A,FALSE,"Month-Hd";#N/A,#N/A,FALSE,"YTD-Hd";#N/A,#N/A,FALSE,"Capital"}</definedName>
    <definedName name="q_1" hidden="1">{#N/A,#N/A,FALSE,"Summary";#N/A,#N/A,FALSE,"Details";#N/A,#N/A,FALSE,"Month-Hd";#N/A,#N/A,FALSE,"YTD-Hd";#N/A,#N/A,FALSE,"Capital"}</definedName>
    <definedName name="qerwt" hidden="1">{"whole",#N/A,FALSE,"Gen_Dist_Act_Bud";"whole",#N/A,FALSE,"Gen_Dist_T3months";"whole",#N/A,FALSE,"GD_PerP";"whole",#N/A,FALSE,"HR Dist'n"}</definedName>
    <definedName name="qesaq" hidden="1">{"whole",#N/A,FALSE,"Gen_Dist_Act_Bud";"whole",#N/A,FALSE,"Gen_Dist_T3months";"whole",#N/A,FALSE,"GD_PerP";"whole",#N/A,FALSE,"HR Dist'n"}</definedName>
    <definedName name="qewrgd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qewrw" hidden="1">{"whole",#N/A,FALSE,"Gen_Dist_Act_Bud";"whole",#N/A,FALSE,"Gen_Dist_T3months";"whole",#N/A,FALSE,"GD_PerP";"whole",#N/A,FALSE,"HR Dist'n"}</definedName>
    <definedName name="qewrwer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ewry" hidden="1">{"whole",#N/A,FALSE,"Gen_Dist_Act_Bud";"whole",#N/A,FALSE,"Gen_Dist_T3months";"whole",#N/A,FALSE,"GD_PerP";"whole",#N/A,FALSE,"HR Dist'n"}</definedName>
    <definedName name="qqq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qq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qq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qq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retye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qrewr" hidden="1">{"whole",#N/A,FALSE,"CS HC";"whole",#N/A,FALSE,"CS_ACTvsBud";"whole",#N/A,FALSE,"CSTrail3mo";"whole",#N/A,FALSE,"CS Cost Per Head ";"whole",#N/A,FALSE,"CS CPH YTD"}</definedName>
    <definedName name="qrewt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qrfgt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qrte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rwty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QTD" hidden="1">{"'Check Request'!$A$1:$BF$37"}</definedName>
    <definedName name="qtrgf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ueues">Lists!$AW$4</definedName>
    <definedName name="Queues_v2">Lists!$AX$4</definedName>
    <definedName name="qw" hidden="1">{#N/A,#N/A,FALSE,"Summary";#N/A,#N/A,FALSE,"Details";#N/A,#N/A,FALSE,"Month-Hd";#N/A,#N/A,FALSE,"YTD-Hd";#N/A,#N/A,FALSE,"Capital"}</definedName>
    <definedName name="qwdfre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we" hidden="1">{"whole",#N/A,FALSE,"CS FIN Sum For Rox";"whole",#N/A,FALSE,"Gen_Dist_Act_Bud";"whole",#N/A,FALSE,"Gen_Dist_T3months";"whole",#N/A,FALSE,"GD_PerP";"whole",#N/A,FALSE,"CS_DIST_ActvsBud";"whole",#N/A,FALSE,"CS_DIST_SUM_trail3mo"}</definedName>
    <definedName name="qwedf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weffsd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qwer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qwere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qwerew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qwert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wertgf" hidden="1">{#N/A,#N/A,FALSE,"Summary";#N/A,#N/A,FALSE,"Details";#N/A,#N/A,FALSE,"Month-Hd";#N/A,#N/A,FALSE,"YTD-Hd";#N/A,#N/A,FALSE,"Capital"}</definedName>
    <definedName name="qwertw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werwt" hidden="1">{"whole",#N/A,FALSE,"CS HC";"whole",#N/A,FALSE,"CS_ACTvsBud";"whole",#N/A,FALSE,"CSTrail3mo";"whole",#N/A,FALSE,"CS Cost Per Head ";"whole",#N/A,FALSE,"CS CPH YTD"}</definedName>
    <definedName name="qwerwty" hidden="1">{"whole",#N/A,FALSE,"CS FIN Sum For Rox";"whole",#N/A,FALSE,"Gen_Dist_Act_Bud";"whole",#N/A,FALSE,"Gen_Dist_T3months";"whole",#N/A,FALSE,"GD_PerP";"whole",#N/A,FALSE,"CS_DIST_ActvsBud";"whole",#N/A,FALSE,"CS_DIST_SUM_trail3mo"}</definedName>
    <definedName name="qwes" hidden="1">{#N/A,#N/A,FALSE,"Summary";#N/A,#N/A,FALSE,"Expense";#N/A,#N/A,FALSE,"Capital"}</definedName>
    <definedName name="qwesd" hidden="1">{"closed",#N/A,FALSE,"Consolidated Products - Budget";"expanded",#N/A,FALSE,"Consolidated Products - Budget"}</definedName>
    <definedName name="qwet" hidden="1">{"Chart 1",#N/A,FALSE,"Run Rate";"Chart 2",#N/A,FALSE,"Run Rate (2)"}</definedName>
    <definedName name="qwewe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qwewq" hidden="1">{"whole",#N/A,FALSE,"CS FIN Sum For Rox";"whole",#N/A,FALSE,"Gen_Dist_Act_Bud";"whole",#N/A,FALSE,"Gen_Dist_T3months";"whole",#N/A,FALSE,"GD_PerP";"whole",#N/A,FALSE,"CS_DIST_ActvsBud";"whole",#N/A,FALSE,"CS_DIST_SUM_trail3mo"}</definedName>
    <definedName name="qwewqw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qwqw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qwsaedw" hidden="1">{"whole",#N/A,FALSE,"CS FIN Sum For Rox";"whole",#N/A,FALSE,"Gen_Dist_Act_Bud";"whole",#N/A,FALSE,"Gen_Dist_T3months";"whole",#N/A,FALSE,"GD_PerP";"whole",#N/A,FALSE,"CS_DIST_ActvsBud";"whole",#N/A,FALSE,"CS_DIST_SUM_trail3mo"}</definedName>
    <definedName name="qwse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RAMI" hidden="1">#REF!</definedName>
    <definedName name="rate">[16]Lists!$E$1</definedName>
    <definedName name="remove" hidden="1">#REF!</definedName>
    <definedName name="remove2" hidden="1">#REF!</definedName>
    <definedName name="remove3" hidden="1">#REF!</definedName>
    <definedName name="remove4" hidden="1">#REF!</definedName>
    <definedName name="Reserves_Restated" localSheetId="21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Reserves_Restated" localSheetId="18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Reserves_Restated" localSheetId="20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Reserves_Restated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Reserves_Restated_1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rf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MultipleCPUSupportEnabled" hidden="1">TRUE</definedName>
    <definedName name="RiskSwapState" hidden="1">FALSE</definedName>
    <definedName name="RiskUseMultipleCPUs" hidden="1">TRUE</definedName>
    <definedName name="RM_CM">[10]Config!$D$2</definedName>
    <definedName name="RM_CQ">[7]Config!$D$14</definedName>
    <definedName name="RM_CY">[7]Config!$D$18</definedName>
    <definedName name="RM_PM_QTD">[7]Config!$D$12</definedName>
    <definedName name="RM_PYM">[7]Config!$D$6</definedName>
    <definedName name="rrrrr" localSheetId="21" hidden="1">{"whole",#N/A,FALSE,"Gen_Dist_Act_Bud";"whole",#N/A,FALSE,"Gen_Dist_T3months";"whole",#N/A,FALSE,"GD_PerP";"whole",#N/A,FALSE,"HR Dist'n"}</definedName>
    <definedName name="rrrrr" localSheetId="18" hidden="1">{"whole",#N/A,FALSE,"Gen_Dist_Act_Bud";"whole",#N/A,FALSE,"Gen_Dist_T3months";"whole",#N/A,FALSE,"GD_PerP";"whole",#N/A,FALSE,"HR Dist'n"}</definedName>
    <definedName name="rrrrr" localSheetId="20" hidden="1">{"whole",#N/A,FALSE,"Gen_Dist_Act_Bud";"whole",#N/A,FALSE,"Gen_Dist_T3months";"whole",#N/A,FALSE,"GD_PerP";"whole",#N/A,FALSE,"HR Dist'n"}</definedName>
    <definedName name="rrrrr" hidden="1">{"whole",#N/A,FALSE,"Gen_Dist_Act_Bud";"whole",#N/A,FALSE,"Gen_Dist_T3months";"whole",#N/A,FALSE,"GD_PerP";"whole",#N/A,FALSE,"HR Dist'n"}</definedName>
    <definedName name="rrrrr_1" hidden="1">{"whole",#N/A,FALSE,"Gen_Dist_Act_Bud";"whole",#N/A,FALSE,"Gen_Dist_T3months";"whole",#N/A,FALSE,"GD_PerP";"whole",#N/A,FALSE,"HR Dist'n"}</definedName>
    <definedName name="rw" hidden="1">{"'Standalone List Price Trends'!$A$1:$X$56"}</definedName>
    <definedName name="rw_1" hidden="1">{"'Standalone List Price Trends'!$A$1:$X$56"}</definedName>
    <definedName name="s" hidden="1">#REF!</definedName>
    <definedName name="sadaasd" hidden="1">#N/A</definedName>
    <definedName name="sdafsdf" hidden="1">{"closed",#N/A,FALSE,"Consolidated Products - Budget";"expanded",#N/A,FALSE,"Consolidated Products - Budget"}</definedName>
    <definedName name="sdafsdf_1" hidden="1">{"closed",#N/A,FALSE,"Consolidated Products - Budget";"expanded",#N/A,FALSE,"Consolidated Products - Budget"}</definedName>
    <definedName name="sdf" hidden="1">{"whole",#N/A,FALSE,"Gen_Dist_Act_Bud";"whole",#N/A,FALSE,"Gen_Dist_T3months";"whole",#N/A,FALSE,"GD_PerP";"whole",#N/A,FALSE,"HR Dist'n"}</definedName>
    <definedName name="SDFG" localSheetId="21" hidden="1">{#N/A,#N/A,FALSE,"Summary";#N/A,#N/A,FALSE,"Details";#N/A,#N/A,FALSE,"Month-Hd";#N/A,#N/A,FALSE,"YTD-Hd";#N/A,#N/A,FALSE,"Capital"}</definedName>
    <definedName name="SDFG" localSheetId="18" hidden="1">{#N/A,#N/A,FALSE,"Summary";#N/A,#N/A,FALSE,"Details";#N/A,#N/A,FALSE,"Month-Hd";#N/A,#N/A,FALSE,"YTD-Hd";#N/A,#N/A,FALSE,"Capital"}</definedName>
    <definedName name="SDFG" localSheetId="20" hidden="1">{#N/A,#N/A,FALSE,"Summary";#N/A,#N/A,FALSE,"Details";#N/A,#N/A,FALSE,"Month-Hd";#N/A,#N/A,FALSE,"YTD-Hd";#N/A,#N/A,FALSE,"Capital"}</definedName>
    <definedName name="SDFG" hidden="1">{#N/A,#N/A,FALSE,"Summary";#N/A,#N/A,FALSE,"Details";#N/A,#N/A,FALSE,"Month-Hd";#N/A,#N/A,FALSE,"YTD-Hd";#N/A,#N/A,FALSE,"Capital"}</definedName>
    <definedName name="SDFG_1" hidden="1">{#N/A,#N/A,FALSE,"Summary";#N/A,#N/A,FALSE,"Details";#N/A,#N/A,FALSE,"Month-Hd";#N/A,#N/A,FALSE,"YTD-Hd";#N/A,#N/A,FALSE,"Capital"}</definedName>
    <definedName name="sdiatogng" hidden="1">{"closed",#N/A,FALSE,"Consolidated Products - Budget";"expanded",#N/A,FALSE,"Consolidated Products - Budget"}</definedName>
    <definedName name="sdt" localSheetId="21" hidden="1">{"whole",#N/A,FALSE,"Gen_Dist_Act_Bud";"whole",#N/A,FALSE,"Gen_Dist_T3months";"whole",#N/A,FALSE,"GD_PerP";"whole",#N/A,FALSE,"HR Dist'n"}</definedName>
    <definedName name="sdt" localSheetId="18" hidden="1">{"whole",#N/A,FALSE,"Gen_Dist_Act_Bud";"whole",#N/A,FALSE,"Gen_Dist_T3months";"whole",#N/A,FALSE,"GD_PerP";"whole",#N/A,FALSE,"HR Dist'n"}</definedName>
    <definedName name="sdt" localSheetId="20" hidden="1">{"whole",#N/A,FALSE,"Gen_Dist_Act_Bud";"whole",#N/A,FALSE,"Gen_Dist_T3months";"whole",#N/A,FALSE,"GD_PerP";"whole",#N/A,FALSE,"HR Dist'n"}</definedName>
    <definedName name="sdt" hidden="1">{"whole",#N/A,FALSE,"Gen_Dist_Act_Bud";"whole",#N/A,FALSE,"Gen_Dist_T3months";"whole",#N/A,FALSE,"GD_PerP";"whole",#N/A,FALSE,"HR Dist'n"}</definedName>
    <definedName name="selectedDatesQTD">OFFSET([8]Sheet1!$B$8,0,0,[8]Sheet1!$B$7)</definedName>
    <definedName name="selectedDatesYTD">OFFSET([8]Sheet1!$E$8,0,0,[8]Sheet1!$E$7)</definedName>
    <definedName name="SelectedFY">CUBEVALUE("ThisWorkbookDataModel",[17]!Slicer_Fiscal_Year,"[Measures].[SelectedFY]")</definedName>
    <definedName name="SelectedView">CUBEVALUE("ThisWorkbookDataModel",[17]!Slicer_Show_Report_or_System_View,"[Measures].[SelectedView]")</definedName>
    <definedName name="sencount" hidden="1">1</definedName>
    <definedName name="ServiceName">_xlfn.ANCHORARRAY([18]Lists!#REF!)</definedName>
    <definedName name="Slicer_CVP">CUBESET("ThisWorkbookDataModel","{"&amp;"[Workload].[CVP].[All]"&amp;"}")</definedName>
    <definedName name="Slicer_CVP1">CUBESET("ThisWorkbookDataModel","{"&amp;"[Workload].[CVP].[All]"&amp;"}")</definedName>
    <definedName name="Slicer_CVP10">CUBESET("ThisWorkbookDataModel","{"&amp;"[Workload].[CVP].[All]"&amp;"}")</definedName>
    <definedName name="Slicer_CVP11">CUBESET("SKYLABMCIPROD3.partners.extranet.microsoft.com GM Health Model","{"&amp;"[Workload Hierarchy].[CVP].[All]"&amp;"}")</definedName>
    <definedName name="Slicer_CVP111">CUBESET("SKYLABMCIPROD3.partners.extranet.microsoft.com GM Health Model","{"&amp;"[Workload Hierarchy].[CVP].[All]"&amp;"}")</definedName>
    <definedName name="Slicer_CVP2">CUBESET("ThisWorkbookDataModel","{"&amp;"[Workload].[CVP].[All]"&amp;"}")</definedName>
    <definedName name="Slicer_CVP3">CUBESET("ThisWorkbookDataModel","{"&amp;"[Workload].[CVP].[All]"&amp;"}")</definedName>
    <definedName name="Slicer_CVP4">CUBESET("ThisWorkbookDataModel","{"&amp;"[Workload].[CVP].[All]"&amp;"}")</definedName>
    <definedName name="Slicer_CVP5">CUBESET("ThisWorkbookDataModel","{"&amp;"[Workload].[CVP].[All]"&amp;"}")</definedName>
    <definedName name="Slicer_CVP6">CUBESET("ThisWorkbookDataModel","{"&amp;"[Workload].[CVP].[All]"&amp;"}")</definedName>
    <definedName name="Slicer_CVP7">CUBESET("ThisWorkbookDataModel","{"&amp;"[Workload].[CVP].[All]"&amp;"}")</definedName>
    <definedName name="Slicer_CVP8">CUBESET("ThisWorkbookDataModel","{"&amp;"[Workload].[CVP].[All]"&amp;"}")</definedName>
    <definedName name="Slicer_CVP9">CUBESET("ThisWorkbookDataModel","{"&amp;"[Workload].[CVP].[All]"&amp;"}")</definedName>
    <definedName name="Slicer_Direct_or_Allocated">CUBESET("ThisWorkbookDataModel","{"&amp;"[Direct_or_Allocated].[Direct or Allocated].[All]"&amp;"}")</definedName>
    <definedName name="Slicer_Direct_or_Allocated1">CUBESET("ThisWorkbookDataModel","{"&amp;"[Direct_or_Allocated].[Direct or Allocated].[All]"&amp;"}")</definedName>
    <definedName name="Slicer_Direct_or_Allocated10">CUBESET("ThisWorkbookDataModel","{"&amp;"[Direct_or_Allocated].[Direct or Allocated].[All]"&amp;"}")</definedName>
    <definedName name="Slicer_Direct_or_Allocated11">CUBESET("ThisWorkbookDataModel","{"&amp;"[Direct_or_Allocated].[Direct or Allocated].[All]"&amp;"}")</definedName>
    <definedName name="Slicer_Direct_or_Allocated12">CUBESET("ThisWorkbookDataModel","{"&amp;"[Direct_or_Allocated].[Direct or Allocated].[All]"&amp;"}")</definedName>
    <definedName name="Slicer_Direct_or_Allocated13">CUBESET("ThisWorkbookDataModel","{"&amp;"[Direct_or_Allocated].[Direct or Allocated].[All]"&amp;"}")</definedName>
    <definedName name="Slicer_Direct_or_Allocated14">CUBESET("ThisWorkbookDataModel","{"&amp;"[Direct_or_Allocated].[Direct or Allocated].[All]"&amp;"}")</definedName>
    <definedName name="Slicer_Direct_or_Allocated15">CUBESET("ThisWorkbookDataModel","{"&amp;"[Direct_or_Allocated].[Direct or Allocated].[All]"&amp;"}")</definedName>
    <definedName name="Slicer_Direct_or_Allocated16">CUBESET("ThisWorkbookDataModel","{"&amp;"[Direct_or_Allocated].[Direct or Allocated].[All]"&amp;"}")</definedName>
    <definedName name="Slicer_Direct_or_Allocated17">CUBESET("ThisWorkbookDataModel","{"&amp;"[Direct_or_Allocated].[Direct or Allocated].[All]"&amp;"}")</definedName>
    <definedName name="Slicer_Direct_or_Allocated18">CUBESET("ThisWorkbookDataModel","{"&amp;"[Direct_or_Allocated].[Direct or Allocated].[All]"&amp;"}")</definedName>
    <definedName name="Slicer_Direct_or_Allocated19">CUBESET("ThisWorkbookDataModel","{"&amp;"[Direct_or_Allocated].[Direct or Allocated].[All]"&amp;"}")</definedName>
    <definedName name="Slicer_Direct_or_Allocated2">CUBESET("ThisWorkbookDataModel","{"&amp;"[Direct_or_Allocated].[Direct or Allocated].[All]"&amp;"}")</definedName>
    <definedName name="Slicer_Direct_or_Allocated20">CUBESET("ThisWorkbookDataModel","{"&amp;"[Direct_or_Allocated].[Direct or Allocated].[All]"&amp;"}")</definedName>
    <definedName name="Slicer_Direct_or_Allocated21">CUBESET("ThisWorkbookDataModel","{"&amp;"[Direct_or_Allocated].[Direct or Allocated].[All]"&amp;"}")</definedName>
    <definedName name="Slicer_Direct_or_Allocated22">CUBESET("ThisWorkbookDataModel","{"&amp;"[Direct_or_Allocated].[Direct or Allocated].[All]"&amp;"}")</definedName>
    <definedName name="Slicer_Direct_or_Allocated23">CUBESET("ThisWorkbookDataModel","{"&amp;"[Direct_or_Allocated].[Direct or Allocated].[All]"&amp;"}")</definedName>
    <definedName name="Slicer_Direct_or_Allocated24">CUBESET("ThisWorkbookDataModel","{"&amp;"[Direct_or_Allocated].[Direct or Allocated].[All]"&amp;"}")</definedName>
    <definedName name="Slicer_Direct_or_Allocated25">CUBESET("ThisWorkbookDataModel","{"&amp;"[Direct_or_Allocated].[Direct or Allocated].[All]"&amp;"}")</definedName>
    <definedName name="Slicer_Direct_or_Allocated26">CUBESET("ThisWorkbookDataModel","{"&amp;"[Direct_or_Allocated].[Direct or Allocated].[All]"&amp;"}")</definedName>
    <definedName name="Slicer_Direct_or_Allocated27">CUBESET("ThisWorkbookDataModel","{"&amp;"[Direct_or_Allocated].[Direct or Allocated].[All]"&amp;"}")</definedName>
    <definedName name="Slicer_Direct_or_Allocated28">CUBESET("ThisWorkbookDataModel","{"&amp;"[Direct_or_Allocated].[Direct or Allocated].[All]"&amp;"}")</definedName>
    <definedName name="Slicer_Direct_or_Allocated29">CUBESET("ThisWorkbookDataModel","{"&amp;"[Direct_or_Allocated].[Direct or Allocated].[All]"&amp;"}")</definedName>
    <definedName name="Slicer_Direct_or_Allocated3">CUBESET("ThisWorkbookDataModel","{"&amp;"[Direct_or_Allocated].[Direct or Allocated].[All]"&amp;"}")</definedName>
    <definedName name="Slicer_Direct_or_Allocated30">CUBESET("ThisWorkbookDataModel","{"&amp;"[Direct_or_Allocated].[Direct or Allocated].[All]"&amp;"}")</definedName>
    <definedName name="Slicer_Direct_Or_Allocated31">CUBESET("SKYLABMCIPROD3.partners.extranet.microsoft.com GM Health Model","{"&amp;"[PnL].[Direct Or Allocated].[All]"&amp;"}")</definedName>
    <definedName name="Slicer_Direct_Or_Allocated311">CUBESET("SKYLABMCIPROD3.partners.extranet.microsoft.com GM Health Model","{"&amp;"[PnL].[Direct Or Allocated].[All]"&amp;"}")</definedName>
    <definedName name="Slicer_Direct_or_Allocated32">CUBESET("ThisWorkbookDataModel","{"&amp;"[Direct_or_Allocated].[Direct or Allocated].[All]"&amp;"}")</definedName>
    <definedName name="Slicer_Direct_or_Allocated4">CUBESET("ThisWorkbookDataModel","{"&amp;"[Direct_or_Allocated].[Direct or Allocated].[All]"&amp;"}")</definedName>
    <definedName name="Slicer_Direct_or_Allocated5">CUBESET("ThisWorkbookDataModel","{"&amp;"[Direct_or_Allocated].[Direct or Allocated].[All]"&amp;"}")</definedName>
    <definedName name="Slicer_Direct_or_Allocated6">CUBESET("ThisWorkbookDataModel","{"&amp;"[Direct_or_Allocated].[Direct or Allocated].[All]"&amp;"}")</definedName>
    <definedName name="Slicer_Direct_or_Allocated7">CUBESET("ThisWorkbookDataModel","{"&amp;"[Direct_or_Allocated].[Direct or Allocated].[All]"&amp;"}")</definedName>
    <definedName name="Slicer_Direct_or_Allocated8">CUBESET("ThisWorkbookDataModel","{"&amp;"[Direct_or_Allocated].[Direct or Allocated].[All]"&amp;"}")</definedName>
    <definedName name="Slicer_Direct_or_Allocated9">CUBESET("ThisWorkbookDataModel","{"&amp;"[Direct_or_Allocated].[Direct or Allocated].[All]"&amp;"}")</definedName>
    <definedName name="Slicer_Finance_Manager">CUBESET("SKYLABMCIPROD3.partners.extranet.microsoft.com GM Health Model","{"&amp;"[Workload Hierarchy].[Finance Manager].[All]"&amp;"}")</definedName>
    <definedName name="Slicer_Finance_Manager1">CUBESET("SKYLABMCIPROD3.partners.extranet.microsoft.com GM Health Model","{"&amp;"[Workload Hierarchy].[Finance Manager].[All]"&amp;"}")</definedName>
    <definedName name="Slicer_Finance_Mgr">CUBESET("ThisWorkbookDataModel","{"&amp;"[Workload].[Finance Mgr].[All]"&amp;"}")</definedName>
    <definedName name="Slicer_Finance_Mgr1">CUBESET("ThisWorkbookDataModel","{"&amp;"[Workload].[Finance Mgr].[All]"&amp;"}")</definedName>
    <definedName name="Slicer_Finance_Mgr10">CUBESET("ThisWorkbookDataModel","{"&amp;"[Workload].[Finance Mgr].[All]"&amp;"}")</definedName>
    <definedName name="Slicer_Finance_Mgr11">CUBESET("ThisWorkbookDataModel","{"&amp;"[Workload].[Finance Mgr].[All]"&amp;"}")</definedName>
    <definedName name="Slicer_Finance_Mgr12">CUBESET("ThisWorkbookDataModel","{"&amp;"[Workload].[Finance Mgr].[All]"&amp;"}")</definedName>
    <definedName name="Slicer_Finance_Mgr13">CUBESET("ThisWorkbookDataModel","{"&amp;"[Workload].[Finance Mgr].[All]"&amp;"}")</definedName>
    <definedName name="Slicer_Finance_Mgr14">CUBESET("ThisWorkbookDataModel","{"&amp;"[Workload].[Finance Mgr].[All]"&amp;"}")</definedName>
    <definedName name="Slicer_Finance_Mgr15">CUBESET("ThisWorkbookDataModel","{"&amp;"[Workload].[Finance Mgr].[All]"&amp;"}")</definedName>
    <definedName name="Slicer_Finance_Mgr2">CUBESET("ThisWorkbookDataModel","{"&amp;"[Workload].[Finance Mgr].[All]"&amp;"}")</definedName>
    <definedName name="Slicer_Finance_Mgr3">CUBESET("ThisWorkbookDataModel","{"&amp;"[Workload].[Finance Mgr].[All]"&amp;"}")</definedName>
    <definedName name="Slicer_Finance_Mgr4">CUBESET("ThisWorkbookDataModel","{"&amp;"[Workload].[Finance Mgr].[All]"&amp;"}")</definedName>
    <definedName name="Slicer_Finance_Mgr5">CUBESET("ThisWorkbookDataModel","{"&amp;"[Workload].[Finance Mgr].[All]"&amp;"}")</definedName>
    <definedName name="Slicer_Finance_Mgr6">CUBESET("ThisWorkbookDataModel","{"&amp;"[Workload].[Finance Mgr].[All]"&amp;"}")</definedName>
    <definedName name="Slicer_Finance_Mgr7">CUBESET("ThisWorkbookDataModel","{"&amp;"[Workload].[Finance Mgr].[All]"&amp;"}")</definedName>
    <definedName name="Slicer_Finance_Mgr8">CUBESET("ThisWorkbookDataModel","{"&amp;"[Workload].[Finance Mgr].[All]"&amp;"}")</definedName>
    <definedName name="Slicer_Finance_Mgr9">CUBESET("ThisWorkbookDataModel","{"&amp;"[Workload].[Finance Mgr].[All]"&amp;"}")</definedName>
    <definedName name="Slicer_Fiscal_Year">CUBESET("ThisWorkbookDataModel","{"&amp;"[Fiscal Year].[Fiscal Year].&amp;[FY18]"&amp;"}")</definedName>
    <definedName name="Slicer_Forecast_or_Budget">CUBESET("ThisWorkbookDataModel","{"&amp;"[Fcst_Bdgt].[Forecast or Budget].&amp;[Budget]"&amp;"}")</definedName>
    <definedName name="Slicer_Forecast_or_Budget1">CUBESET("ThisWorkbookDataModel","{"&amp;"[Fcst_Bdgt].[Forecast or Budget].&amp;[Budget]"&amp;"}")</definedName>
    <definedName name="Slicer_Forecast_or_Budget2">CUBESET("ThisWorkbookDataModel","{"&amp;"[Fcst_Bdgt].[Forecast or Budget].&amp;[Budget]"&amp;"}")</definedName>
    <definedName name="Slicer_Format">CUBESET("ThisWorkbookDataModel","{"&amp;"[Show As].[Format].&amp;[$1M]"&amp;"}")</definedName>
    <definedName name="Slicer_Format_As">CUBESET("SKYLABMCIPROD3.partners.extranet.microsoft.com GM Health Model","{"&amp;"[Number Format].[Format As].&amp;[# in million's]"&amp;"}")</definedName>
    <definedName name="Slicer_Format_As1">CUBESET("SKYLABMCIPROD3.partners.extranet.microsoft.com GM Health Model","{"&amp;"[Number Format].[Format As].&amp;[# in million's]"&amp;"}")</definedName>
    <definedName name="Slicer_Format1">CUBESET("ThisWorkbookDataModel","{"&amp;"[Show As].[Format].&amp;[$1M]"&amp;"}")</definedName>
    <definedName name="Slicer_Format10">CUBESET("ThisWorkbookDataModel","{"&amp;"[Show As].[Format].&amp;[$1M]"&amp;"}")</definedName>
    <definedName name="Slicer_Format11">CUBESET("ThisWorkbookDataModel","{"&amp;"[Show As].[Format].&amp;[$1M]"&amp;"}")</definedName>
    <definedName name="Slicer_Format12">CUBESET("ThisWorkbookDataModel","{"&amp;"[Show As].[Format].&amp;[$1M]"&amp;"}")</definedName>
    <definedName name="Slicer_Format13">CUBESET("ThisWorkbookDataModel","{"&amp;"[Show As].[Format].&amp;[$1M]"&amp;"}")</definedName>
    <definedName name="Slicer_Format14">CUBESET("ThisWorkbookDataModel","{"&amp;"[Show As].[Format].&amp;[$1M]"&amp;"}")</definedName>
    <definedName name="Slicer_Format15">CUBESET("ThisWorkbookDataModel","{"&amp;"[Show As].[Format].&amp;[$1M]"&amp;"}")</definedName>
    <definedName name="Slicer_Format16">CUBESET("ThisWorkbookDataModel","{"&amp;"[Show As].[Format].&amp;[$1M]"&amp;"}")</definedName>
    <definedName name="Slicer_Format17">CUBESET("ThisWorkbookDataModel","{"&amp;"[Show As].[Format].&amp;[$1M]"&amp;"}")</definedName>
    <definedName name="Slicer_Format18">CUBESET("ThisWorkbookDataModel","{"&amp;"[Show As].[Format].&amp;[$1M]"&amp;"}")</definedName>
    <definedName name="Slicer_Format19">CUBESET("ThisWorkbookDataModel","{"&amp;"[Show As].[Format].&amp;[$1M]"&amp;"}")</definedName>
    <definedName name="Slicer_Format2">CUBESET("ThisWorkbookDataModel","{"&amp;"[Show As].[Format].&amp;[$1M]"&amp;"}")</definedName>
    <definedName name="Slicer_Format20">CUBESET("ThisWorkbookDataModel","{"&amp;"[Show As].[Format].&amp;[$1M]"&amp;"}")</definedName>
    <definedName name="Slicer_Format21">CUBESET("ThisWorkbookDataModel","{"&amp;"[Show As].[Format].&amp;[$1M]"&amp;"}")</definedName>
    <definedName name="Slicer_Format22">CUBESET("ThisWorkbookDataModel","{"&amp;"[Show As].[Format].&amp;[$1M]"&amp;"}")</definedName>
    <definedName name="Slicer_Format23">CUBESET("ThisWorkbookDataModel","{"&amp;"[Show As].[Format].&amp;[$1M]"&amp;"}")</definedName>
    <definedName name="Slicer_Format24">CUBESET("ThisWorkbookDataModel","{"&amp;"[Show As].[Format].&amp;[$1M]"&amp;"}")</definedName>
    <definedName name="Slicer_Format25">CUBESET("ThisWorkbookDataModel","{"&amp;"[Show As].[Format].&amp;[$1M]"&amp;"}")</definedName>
    <definedName name="Slicer_Format26">CUBESET("ThisWorkbookDataModel","{"&amp;"[Show As].[Format].&amp;[$1M]"&amp;"}")</definedName>
    <definedName name="Slicer_Format27">CUBESET("ThisWorkbookDataModel","{"&amp;"[Show As].[Format].&amp;[$1M]"&amp;"}")</definedName>
    <definedName name="Slicer_Format28">CUBESET("ThisWorkbookDataModel","{"&amp;"[Show As].[Format].&amp;[$1M]"&amp;"}")</definedName>
    <definedName name="Slicer_Format29">CUBESET("ThisWorkbookDataModel","{"&amp;"[Show As].[Format].&amp;[$1M]"&amp;"}")</definedName>
    <definedName name="Slicer_Format3">CUBESET("ThisWorkbookDataModel","{"&amp;"[Show As].[Format].&amp;[$1M]"&amp;"}")</definedName>
    <definedName name="Slicer_Format30">CUBESET("ThisWorkbookDataModel","{"&amp;"[Show As].[Format].&amp;[$1M]"&amp;"}")</definedName>
    <definedName name="Slicer_Format32">CUBESET("ThisWorkbookDataModel","{"&amp;"[Show As].[Format].&amp;[$1M]"&amp;"}")</definedName>
    <definedName name="Slicer_Format4">CUBESET("ThisWorkbookDataModel","{"&amp;"[Show As].[Format].&amp;[$1M]"&amp;"}")</definedName>
    <definedName name="Slicer_Format5">CUBESET("ThisWorkbookDataModel","{"&amp;"[Show As].[Format].&amp;[$1M]"&amp;"}")</definedName>
    <definedName name="Slicer_Format6">CUBESET("ThisWorkbookDataModel","{"&amp;"[Show As].[Format].&amp;[$1M]"&amp;"}")</definedName>
    <definedName name="Slicer_Format7">CUBESET("ThisWorkbookDataModel","{"&amp;"[Show As].[Format].&amp;[$1M]"&amp;"}")</definedName>
    <definedName name="Slicer_Format8">CUBESET("ThisWorkbookDataModel","{"&amp;"[Show As].[Format].&amp;[$1M]"&amp;"}")</definedName>
    <definedName name="Slicer_Format9">CUBESET("ThisWorkbookDataModel","{"&amp;"[Show As].[Format].&amp;[$1M]"&amp;"}")</definedName>
    <definedName name="Slicer_Gregorian_Month_Short_Name2" hidden="1">CUBESET("PowerPivot Data","{"&amp;"[Sales Date].[Gregorian Month Short Name].&amp;[Aug]"&amp;","&amp;"[Sales Date].[Gregorian Month Short Name].&amp;[Jul]"&amp;"}")</definedName>
    <definedName name="Slicer_Pillar">CUBESET("ThisWorkbookDataModel","{"&amp;"[Workload].[Pillar].[All]"&amp;"}")</definedName>
    <definedName name="Slicer_Pillar1">CUBESET("ThisWorkbookDataModel","{"&amp;"[Workload].[Pillar].[All]"&amp;"}")</definedName>
    <definedName name="Slicer_Pillar10">CUBESET("ThisWorkbookDataModel","{"&amp;"[Workload].[Pillar].&amp;"&amp;","&amp;"[Workload].[Pillar].&amp;[AI Group]"&amp;","&amp;"[Workload].[Pillar].&amp;[Application Platform and Developer Tools]"&amp;","&amp;"[Workload].[Pillar].&amp;[Azure Data]"&amp;","&amp;"[Workload].[Pillar].&amp;[Cloud Infrastructure]"&amp;","&amp;"[Workload].[Pillar].&amp;[Enterprise Mobility]"&amp;","&amp;"[Workload].[Pillar].&amp;[NULL]"&amp;","&amp;"[Workload].[Pillar].&amp;[Productness Adjustment]"&amp;"}")</definedName>
    <definedName name="Slicer_Pillar11">CUBESET("ThisWorkbookDataModel","{"&amp;"[Workload].[Pillar].&amp;"&amp;","&amp;"[Workload].[Pillar].&amp;[AI Group]"&amp;","&amp;"[Workload].[Pillar].&amp;[Application Platform and Developer Tools]"&amp;","&amp;"[Workload].[Pillar].&amp;[Azure Data]"&amp;","&amp;"[Workload].[Pillar].&amp;[Cloud Infrastructure]"&amp;","&amp;"[Workload].[Pillar].&amp;[Enterprise Mobility]"&amp;","&amp;"[Workload].[Pillar].&amp;[NULL]"&amp;","&amp;"[Workload].[Pillar].&amp;[Productness Adjustment]"&amp;"}")</definedName>
    <definedName name="Slicer_Pillar12">CUBESET("ThisWorkbookDataModel","{"&amp;"[Workload].[Pillar].&amp;"&amp;","&amp;"[Workload].[Pillar].&amp;[AI Group]"&amp;","&amp;"[Workload].[Pillar].&amp;[Application Platform and Developer Tools]"&amp;","&amp;"[Workload].[Pillar].&amp;[Azure Data]"&amp;","&amp;"[Workload].[Pillar].&amp;[Cloud Infrastructure]"&amp;","&amp;"[Workload].[Pillar].&amp;[Enterprise Mobility]"&amp;","&amp;"[Workload].[Pillar].&amp;[NULL]"&amp;","&amp;"[Workload].[Pillar].&amp;[Productness Adjustment]"&amp;"}")</definedName>
    <definedName name="Slicer_Pillar13">CUBESET("ThisWorkbookDataModel","{"&amp;"[Workload].[Pillar].&amp;"&amp;","&amp;"[Workload].[Pillar].&amp;[AI Group]"&amp;","&amp;"[Workload].[Pillar].&amp;[Application Platform and Developer Tools]"&amp;","&amp;"[Workload].[Pillar].&amp;[Azure Data]"&amp;","&amp;"[Workload].[Pillar].&amp;[Cloud Infrastructure]"&amp;","&amp;"[Workload].[Pillar].&amp;[Enterprise Mobility]"&amp;","&amp;"[Workload].[Pillar].&amp;[NULL]"&amp;","&amp;"[Workload].[Pillar].&amp;[Productness Adjustment]"&amp;"}")</definedName>
    <definedName name="Slicer_Pillar15">CUBESET("ThisWorkbookDataModel","{"&amp;"[Workload].[Pillar].&amp;"&amp;","&amp;"[Workload].[Pillar].&amp;[AI Group]"&amp;","&amp;"[Workload].[Pillar].&amp;[Application Platform and Developer Tools]"&amp;","&amp;"[Workload].[Pillar].&amp;[Azure Data]"&amp;","&amp;"[Workload].[Pillar].&amp;[Cloud Infrastructure]"&amp;","&amp;"[Workload].[Pillar].&amp;[Enterprise Mobility]"&amp;","&amp;"[Workload].[Pillar].&amp;[NULL]"&amp;","&amp;"[Workload].[Pillar].&amp;[Productness Adjustment]"&amp;"}")</definedName>
    <definedName name="Slicer_Pillar2">CUBESET("ThisWorkbookDataModel","{"&amp;"[Workload].[Pillar].[All]"&amp;"}")</definedName>
    <definedName name="Slicer_Pillar3">CUBESET("ThisWorkbookDataModel","{"&amp;"[Workload].[Pillar].[All]"&amp;"}")</definedName>
    <definedName name="Slicer_Pillar4">CUBESET("ThisWorkbookDataModel","{"&amp;"[Workload].[Pillar].[All]"&amp;"}")</definedName>
    <definedName name="Slicer_Pillar5">CUBESET("ThisWorkbookDataModel","{"&amp;"[Workload].[Pillar].[All]"&amp;"}")</definedName>
    <definedName name="Slicer_Pillar6">CUBESET("ThisWorkbookDataModel","{"&amp;"[Workload].[Pillar].[All]"&amp;"}")</definedName>
    <definedName name="Slicer_Pillar7">CUBESET("ThisWorkbookDataModel","{"&amp;"[Workload].[Pillar].[All]"&amp;"}")</definedName>
    <definedName name="Slicer_Pillar8">CUBESET("ThisWorkbookDataModel","{"&amp;"[Workload].[Pillar].[All]"&amp;"}")</definedName>
    <definedName name="Slicer_Pillar9">CUBESET("ThisWorkbookDataModel","{"&amp;"[Workload].[Pillar].&amp;"&amp;","&amp;"[Workload].[Pillar].&amp;[AI Group]"&amp;","&amp;"[Workload].[Pillar].&amp;[Application Platform and Developer Tools]"&amp;","&amp;"[Workload].[Pillar].&amp;[Azure Data]"&amp;","&amp;"[Workload].[Pillar].&amp;[Cloud Infrastructure]"&amp;","&amp;"[Workload].[Pillar].&amp;[Enterprise Mobility]"&amp;","&amp;"[Workload].[Pillar].&amp;[NULL]"&amp;","&amp;"[Workload].[Pillar].&amp;[Productness Adjustment]"&amp;"}")</definedName>
    <definedName name="Slicer_PnL">CUBESET("SKYLABMCIPROD3.partners.extranet.microsoft.com GM Health Model","{"&amp;"[PnL].[Workload].[All]"&amp;"}")</definedName>
    <definedName name="Slicer_PnL1">CUBESET("SKYLABMCIPROD3.partners.extranet.microsoft.com GM Health Model","{"&amp;"[PnL].[Workload].&amp;[SQL DW]"&amp;"}")</definedName>
    <definedName name="Slicer_Product1">CUBESET("ThisWorkbookDataModel","{"&amp;"[Product].[Product].[All]"&amp;"}")</definedName>
    <definedName name="Slicer_Product2">CUBESET("ThisWorkbookDataModel","{"&amp;"[Product].[Product].[All]"&amp;"}")</definedName>
    <definedName name="Slicer_Product3">CUBESET("ThisWorkbookDataModel","{"&amp;"[Product].[Product].[All]"&amp;"}")</definedName>
    <definedName name="Slicer_Product4">CUBESET("ThisWorkbookDataModel","{"&amp;"[Product].[Product].[All]"&amp;"}")</definedName>
    <definedName name="Slicer_Product5">CUBESET("ThisWorkbookDataModel","{"&amp;"[Product].[Product].[All]"&amp;"}")</definedName>
    <definedName name="Slicer_Product7">CUBESET("ThisWorkbookDataModel","{"&amp;"[Product].[Product].[All]"&amp;"}")</definedName>
    <definedName name="Slicer_Report_Productness">CUBESET("SKYLABMCIPROD3.partners.extranet.microsoft.com GM Health Model","{"&amp;"[Report Productness].[Report Productness].[All]"&amp;"}")</definedName>
    <definedName name="Slicer_Report_Productness1">CUBESET("SKYLABMCIPROD3.partners.extranet.microsoft.com GM Health Model","{"&amp;"[Report Productness].[Report Productness].[All]"&amp;"}")</definedName>
    <definedName name="Slicer_Report_Productness2">CUBESET("SKYLABMCIPROD3.partners.extranet.microsoft.com GM Health Model","{"&amp;"[Report Productness].[Report Productness].[All]"&amp;"}")</definedName>
    <definedName name="Slicer_Show_Report_or_System_View">CUBESET("ThisWorkbookDataModel","{"&amp;"[Report_or_Stystem].[Show Report or System View].&amp;[System View]"&amp;"}")</definedName>
    <definedName name="Slicer_Show_Report_or_System_View1">CUBESET("ThisWorkbookDataModel","{"&amp;"[Report_or_Stystem].[Show Report or System View].&amp;[System View]"&amp;"}")</definedName>
    <definedName name="Slicer_Show_Report_or_System_View10">CUBESET("ThisWorkbookDataModel","{"&amp;"[Report_or_Stystem].[Show Report or System View].&amp;[Report View]"&amp;"}")</definedName>
    <definedName name="Slicer_Show_Report_or_System_View11">CUBESET("ThisWorkbookDataModel","{"&amp;"[Report_or_Stystem].[Show Report or System View].&amp;[Report View]"&amp;"}")</definedName>
    <definedName name="Slicer_Show_Report_or_System_View12">CUBESET("ThisWorkbookDataModel","{"&amp;"[Report_or_Stystem].[Show Report or System View].&amp;[Report View]"&amp;"}")</definedName>
    <definedName name="Slicer_Show_Report_or_System_View13">CUBESET("ThisWorkbookDataModel","{"&amp;"[Report_or_Stystem].[Show Report or System View].&amp;[Report View]"&amp;"}")</definedName>
    <definedName name="Slicer_Show_Report_or_System_View14">CUBESET("ThisWorkbookDataModel","{"&amp;"[Report_or_Stystem].[Show Report or System View].&amp;[Report View]"&amp;"}")</definedName>
    <definedName name="Slicer_Show_Report_or_System_View15">CUBESET("ThisWorkbookDataModel","{"&amp;"[Report_or_Stystem].[Show Report or System View].&amp;[Report View]"&amp;"}")</definedName>
    <definedName name="Slicer_Show_Report_or_System_View16">CUBESET("ThisWorkbookDataModel","{"&amp;"[Report_or_Stystem].[Show Report or System View].&amp;[Report View]"&amp;"}")</definedName>
    <definedName name="Slicer_Show_Report_or_System_View17">CUBESET("ThisWorkbookDataModel","{"&amp;"[Report_or_Stystem].[Show Report or System View].&amp;[Report View]"&amp;"}")</definedName>
    <definedName name="Slicer_Show_Report_or_System_View18">CUBESET("ThisWorkbookDataModel","{"&amp;"[Report_or_Stystem].[Show Report or System View].&amp;[Report View]"&amp;"}")</definedName>
    <definedName name="Slicer_Show_Report_or_System_View19">CUBESET("ThisWorkbookDataModel","{"&amp;"[Report_or_Stystem].[Show Report or System View].&amp;[Report View]"&amp;"}")</definedName>
    <definedName name="Slicer_Show_Report_or_System_View2">CUBESET("ThisWorkbookDataModel","{"&amp;"[Report_or_Stystem].[Show Report or System View].&amp;[System View]"&amp;"}")</definedName>
    <definedName name="Slicer_Show_Report_or_System_View20">CUBESET("ThisWorkbookDataModel","{"&amp;"[Report_or_Stystem].[Show Report or System View].&amp;[Report View]"&amp;"}")</definedName>
    <definedName name="Slicer_Show_Report_or_System_View21">CUBESET("ThisWorkbookDataModel","{"&amp;"[Report_or_Stystem].[Show Report or System View].&amp;[Report View]"&amp;"}")</definedName>
    <definedName name="Slicer_Show_Report_or_System_View22">CUBESET("ThisWorkbookDataModel","{"&amp;"[Report_or_Stystem].[Show Report or System View].&amp;[Report View]"&amp;"}")</definedName>
    <definedName name="Slicer_Show_Report_or_System_View23">CUBESET("ThisWorkbookDataModel","{"&amp;"[Report_or_Stystem].[Show Report or System View].&amp;[Report View]"&amp;"}")</definedName>
    <definedName name="Slicer_Show_Report_or_System_View24">CUBESET("ThisWorkbookDataModel","{"&amp;"[Report_or_Stystem].[Show Report or System View].&amp;[Report View]"&amp;"}")</definedName>
    <definedName name="Slicer_Show_Report_or_System_View25">CUBESET("ThisWorkbookDataModel","{"&amp;"[Report_or_Stystem].[Show Report or System View].&amp;[Report View]"&amp;"}")</definedName>
    <definedName name="Slicer_Show_Report_or_System_View26">CUBESET("ThisWorkbookDataModel","{"&amp;"[Report_or_Stystem].[Show Report or System View].&amp;[Report View]"&amp;"}")</definedName>
    <definedName name="Slicer_Show_Report_or_System_View27">CUBESET("ThisWorkbookDataModel","{"&amp;"[Report_or_Stystem].[Show Report or System View].&amp;[Report View]"&amp;"}")</definedName>
    <definedName name="Slicer_Show_Report_or_System_View28">CUBESET("ThisWorkbookDataModel","{"&amp;"[Report_or_Stystem].[Show Report or System View].&amp;[Report View]"&amp;"}")</definedName>
    <definedName name="Slicer_Show_Report_or_System_View29">CUBESET("ThisWorkbookDataModel","{"&amp;"[Report_or_Stystem].[Show Report or System View].&amp;[Report View]"&amp;"}")</definedName>
    <definedName name="Slicer_Show_Report_or_System_View3">CUBESET("ThisWorkbookDataModel","{"&amp;"[Report_or_Stystem].[Show Report or System View].&amp;[System View]"&amp;"}")</definedName>
    <definedName name="Slicer_Show_Report_or_System_View30">CUBESET("ThisWorkbookDataModel","{"&amp;"[Report_or_Stystem].[Show Report or System View].&amp;[Report View]"&amp;"}")</definedName>
    <definedName name="Slicer_Show_Report_or_System_View32">CUBESET("ThisWorkbookDataModel","{"&amp;"[Report_or_Stystem].[Show Report or System View].&amp;[Report View]"&amp;"}")</definedName>
    <definedName name="Slicer_Show_Report_or_System_View4">CUBESET("ThisWorkbookDataModel","{"&amp;"[Report_or_Stystem].[Show Report or System View].&amp;[Report View]"&amp;"}")</definedName>
    <definedName name="Slicer_Show_Report_or_System_View5">CUBESET("ThisWorkbookDataModel","{"&amp;"[Report_or_Stystem].[Show Report or System View].&amp;[Report View]"&amp;"}")</definedName>
    <definedName name="Slicer_Show_Report_or_System_View6">CUBESET("ThisWorkbookDataModel","{"&amp;"[Report_or_Stystem].[Show Report or System View].&amp;[Report View]"&amp;"}")</definedName>
    <definedName name="Slicer_Show_Report_or_System_View7">CUBESET("ThisWorkbookDataModel","{"&amp;"[Report_or_Stystem].[Show Report or System View].&amp;[Report View]"&amp;"}")</definedName>
    <definedName name="Slicer_Show_Report_or_System_View8">CUBESET("ThisWorkbookDataModel","{"&amp;"[Report_or_Stystem].[Show Report or System View].&amp;[Report View]"&amp;"}")</definedName>
    <definedName name="Slicer_Show_Report_or_System_View9">CUBESET("ThisWorkbookDataModel","{"&amp;"[Report_or_Stystem].[Show Report or System View].&amp;[Report View]"&amp;"}")</definedName>
    <definedName name="Slicer_Subsegment41" hidden="1">CUBESET("ThisWorkbookDataModel","{"&amp;"[Segment].[Subsegment].&amp;[EPG Commercial]"&amp;"}")</definedName>
    <definedName name="Slicer_Workload">CUBESET("ThisWorkbookDataModel","{"&amp;"[Workload].[Workload].[All]"&amp;"}")</definedName>
    <definedName name="Slicer_Workload_Hierarchy">CUBESET("SKYLABMCIPROD3.partners.extranet.microsoft.com GM Health Model","{"&amp;"[Workload Hierarchy].[CSA].[All]"&amp;"}")</definedName>
    <definedName name="Slicer_Workload_Hierarchy1">CUBESET("SKYLABMCIPROD3.partners.extranet.microsoft.com GM Health Model","{"&amp;"[Workload Hierarchy].[CSA].[All]"&amp;"}")</definedName>
    <definedName name="Slicer_Workload_Hierarchy11">CUBESET("SKYLABMCIPROD3.partners.extranet.microsoft.com GM Health Model","{"&amp;"[Workload Hierarchy].[Workload].&amp;[AFD]"&amp;"}")</definedName>
    <definedName name="Slicer_Workload_Hierarchy5">CUBESET("SKYLABMCIPROD3.partners.extranet.microsoft.com GM Health Model","{"&amp;"[Workload Hierarchy].[CSA].[All]"&amp;"}")</definedName>
    <definedName name="Slicer_Workload_Hierarchy6">CUBESET("SKYLABMCIPROD3.partners.extranet.microsoft.com GM Health Model","{"&amp;"[Workload Hierarchy].[CSA].[All]"&amp;"}")</definedName>
    <definedName name="Slicer_Workload_Presentation">CUBESET("ThisWorkbookDataModel","{"&amp;"[Workload].[Workload Presentation].[All]"&amp;"}")</definedName>
    <definedName name="Slicer_Workload_Presentation1">CUBESET("ThisWorkbookDataModel","{"&amp;"[Workload].[Workload Presentation].[All]"&amp;"}")</definedName>
    <definedName name="Slicer_Workload_Presentation10">CUBESET("ThisWorkbookDataModel","{"&amp;"[Workload].[Workload Presentation].&amp;[Standard Compute]"&amp;"}")</definedName>
    <definedName name="Slicer_Workload_Presentation11">CUBESET("ThisWorkbookDataModel","{"&amp;"[Workload].[Workload Presentation].&amp;[SQL IaaS]"&amp;"}")</definedName>
    <definedName name="Slicer_Workload_Presentation12">CUBESET("ThisWorkbookDataModel","{"&amp;"[Workload].[Workload Presentation].&amp;[SQL IaaS]"&amp;"}")</definedName>
    <definedName name="Slicer_Workload_Presentation13">CUBESET("ThisWorkbookDataModel","{"&amp;"[Workload].[Workload Presentation].&amp;[SQL IaaS]"&amp;"}")</definedName>
    <definedName name="Slicer_Workload_Presentation14">CUBESET("ThisWorkbookDataModel","{"&amp;"[Workload].[Workload Presentation].&amp;[SQL IaaS]"&amp;"}")</definedName>
    <definedName name="Slicer_Workload_Presentation15">CUBESET("ThisWorkbookDataModel","{"&amp;"[Workload].[Workload Presentation].&amp;[SQL IaaS]"&amp;"}")</definedName>
    <definedName name="Slicer_Workload_Presentation16">CUBESET("SKYLABMCIPROD3.partners.extranet.microsoft.com GM Health Model","{"&amp;"[Workload Hierarchy].[Workload Presentation].&amp;[Stream Analytics]"&amp;"}")</definedName>
    <definedName name="Slicer_Workload_Presentation161">CUBESET("SKYLABMCIPROD3.partners.extranet.microsoft.com GM Health Model","{"&amp;"[Workload Hierarchy].[Workload Presentation].&amp;[Synapse Analytics]"&amp;"}")</definedName>
    <definedName name="Slicer_Workload_Presentation2">CUBESET("ThisWorkbookDataModel","{"&amp;"[Workload].[Workload Presentation].[All]"&amp;"}")</definedName>
    <definedName name="Slicer_Workload_Presentation3">CUBESET("ThisWorkbookDataModel","{"&amp;"[Workload].[Workload Presentation].[All]"&amp;"}")</definedName>
    <definedName name="Slicer_Workload_Presentation4">CUBESET("ThisWorkbookDataModel","{"&amp;"[Workload].[Workload Presentation].[All]"&amp;"}")</definedName>
    <definedName name="Slicer_Workload_Presentation5">CUBESET("ThisWorkbookDataModel","{"&amp;"[Workload].[Workload Presentation].[All]"&amp;"}")</definedName>
    <definedName name="Slicer_Workload_Presentation6">CUBESET("ThisWorkbookDataModel","{"&amp;"[Workload].[Workload Presentation].[All]"&amp;"}")</definedName>
    <definedName name="Slicer_Workload_Presentation7">CUBESET("ThisWorkbookDataModel","{"&amp;"[Workload].[Workload Presentation].[All]"&amp;"}")</definedName>
    <definedName name="Slicer_Workload_Presentation8">CUBESET("ThisWorkbookDataModel","{"&amp;"[Workload].[Workload Presentation].[All]"&amp;"}")</definedName>
    <definedName name="Slicer_Workload_Presentation9">CUBESET("ThisWorkbookDataModel","{"&amp;"[Workload].[Workload Presentation].[All]"&amp;"}")</definedName>
    <definedName name="Slicer_Workload1">CUBESET("ThisWorkbookDataModel","{"&amp;"[Workload].[Workload].[All]"&amp;"}")</definedName>
    <definedName name="Slicer_Workload10">CUBESET("ThisWorkbookDataModel","{"&amp;"[Workload].[Workload].[All]"&amp;"}")</definedName>
    <definedName name="Slicer_Workload11">CUBESET("ThisWorkbookDataModel","{"&amp;"[Workload].[Workload].[All]"&amp;"}")</definedName>
    <definedName name="Slicer_Workload12">CUBESET("ThisWorkbookDataModel","{"&amp;"[Workload].[Workload].[All]"&amp;"}")</definedName>
    <definedName name="Slicer_Workload13">CUBESET("ThisWorkbookDataModel","{"&amp;"[Workload].[Workload].[All]"&amp;"}")</definedName>
    <definedName name="Slicer_Workload14">CUBESET("ThisWorkbookDataModel","{"&amp;"[Workload].[Workload].[All]"&amp;"}")</definedName>
    <definedName name="Slicer_Workload15">CUBESET("ThisWorkbookDataModel","{"&amp;"[Workload].[Workload].[All]"&amp;"}")</definedName>
    <definedName name="Slicer_Workload2">CUBESET("ThisWorkbookDataModel","{"&amp;"[Workload].[Workload].[All]"&amp;"}")</definedName>
    <definedName name="Slicer_Workload3">CUBESET("ThisWorkbookDataModel","{"&amp;"[Workload].[Workload].[All]"&amp;"}")</definedName>
    <definedName name="Slicer_Workload4">CUBESET("ThisWorkbookDataModel","{"&amp;"[Workload].[Workload].[All]"&amp;"}")</definedName>
    <definedName name="Slicer_Workload5">CUBESET("ThisWorkbookDataModel","{"&amp;"[Workload].[Workload].[All]"&amp;"}")</definedName>
    <definedName name="Slicer_Workload6">CUBESET("ThisWorkbookDataModel","{"&amp;"[Workload].[Workload].[All]"&amp;"}")</definedName>
    <definedName name="Slicer_Workload7">CUBESET("ThisWorkbookDataModel","{"&amp;"[Workload].[Workload].[All]"&amp;"}")</definedName>
    <definedName name="Slicer_Workload8">CUBESET("ThisWorkbookDataModel","{"&amp;"[Workload].[Workload].[All]"&amp;"}")</definedName>
    <definedName name="Slicer_Workload9">CUBESET("ThisWorkbookDataModel","{"&amp;"[Workload].[Workload].[All]"&amp;"}")</definedName>
    <definedName name="solver_lin" hidden="1">0</definedName>
    <definedName name="solver_ntri" hidden="1">1000</definedName>
    <definedName name="solver_num" hidden="1">0</definedName>
    <definedName name="solver_rsmp" hidden="1">1</definedName>
    <definedName name="solver_seed" hidden="1">0</definedName>
    <definedName name="solver_typ" hidden="1">3</definedName>
    <definedName name="solver_val" hidden="1">0.1076</definedName>
    <definedName name="ss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ss" localSheetId="18" hidden="1">{"closed",#N/A,FALSE,"Consolidated Products - Budget";"expanded",#N/A,FALSE,"Consolidated Products - Budget"}</definedName>
    <definedName name="ss" localSheetId="20" hidden="1">{"closed",#N/A,FALSE,"Consolidated Products - Budget";"expanded",#N/A,FALSE,"Consolidated Products - Budget"}</definedName>
    <definedName name="ss" hidden="1">{"closed",#N/A,FALSE,"Consolidated Products - Budget";"expanded",#N/A,FALSE,"Consolidated Products - Budget"}</definedName>
    <definedName name="ss_1" hidden="1">{"closed",#N/A,FALSE,"Consolidated Products - Budget";"expanded",#N/A,FALSE,"Consolidated Products - Budget"}</definedName>
    <definedName name="Standard_HDD_Managed_Disks">Lists!$AY$4</definedName>
    <definedName name="Standard_Page_Blob">Lists!$AZ$4</definedName>
    <definedName name="Standard_Page_Blob_v2">Lists!$BA$4</definedName>
    <definedName name="Standard_SSD_Managed_Disks">Lists!$BB$4</definedName>
    <definedName name="Storage" localSheetId="18">[5]Lists!#REF!</definedName>
    <definedName name="Storage">Lists!$I$4:$I$34</definedName>
    <definedName name="summary" hidden="1">{"closed",#N/A,FALSE,"Consolidated Products - Budget";"expanded",#N/A,FALSE,"Consolidated Products - Budget"}</definedName>
    <definedName name="Tables">Lists!$BD$4</definedName>
    <definedName name="TCO2005.dept">#REF!</definedName>
    <definedName name="Temp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Temp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Temp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Temp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Temp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test" hidden="1">{"closed",#N/A,FALSE,"Consolidated Products - Budget";"expanded",#N/A,FALSE,"Consolidated Products - Budget"}</definedName>
    <definedName name="test1" localSheetId="21" hidden="1">{"whole",#N/A,FALSE,"CS HC";"whole",#N/A,FALSE,"CS_ACTvsBud";"whole",#N/A,FALSE,"CSTrail3mo";"whole",#N/A,FALSE,"CS Cost Per Head ";"whole",#N/A,FALSE,"CS CPH YTD"}</definedName>
    <definedName name="test1" localSheetId="18" hidden="1">{"whole",#N/A,FALSE,"CS HC";"whole",#N/A,FALSE,"CS_ACTvsBud";"whole",#N/A,FALSE,"CSTrail3mo";"whole",#N/A,FALSE,"CS Cost Per Head ";"whole",#N/A,FALSE,"CS CPH YTD"}</definedName>
    <definedName name="test1" localSheetId="20" hidden="1">{"whole",#N/A,FALSE,"CS HC";"whole",#N/A,FALSE,"CS_ACTvsBud";"whole",#N/A,FALSE,"CSTrail3mo";"whole",#N/A,FALSE,"CS Cost Per Head ";"whole",#N/A,FALSE,"CS CPH YTD"}</definedName>
    <definedName name="test1" hidden="1">{"whole",#N/A,FALSE,"CS HC";"whole",#N/A,FALSE,"CS_ACTvsBud";"whole",#N/A,FALSE,"CSTrail3mo";"whole",#N/A,FALSE,"CS Cost Per Head ";"whole",#N/A,FALSE,"CS CPH YTD"}</definedName>
    <definedName name="test1_1" hidden="1">{"whole",#N/A,FALSE,"CS HC";"whole",#N/A,FALSE,"CS_ACTvsBud";"whole",#N/A,FALSE,"CSTrail3mo";"whole",#N/A,FALSE,"CS Cost Per Head ";"whole",#N/A,FALSE,"CS CPH YTD"}</definedName>
    <definedName name="test2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test2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test2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test2" hidden="1">{"whole",#N/A,FALSE,"CS FIN Sum For Rox";"whole",#N/A,FALSE,"Gen_Dist_Act_Bud";"whole",#N/A,FALSE,"Gen_Dist_T3months";"whole",#N/A,FALSE,"GD_PerP";"whole",#N/A,FALSE,"CS_DIST_ActvsBud";"whole",#N/A,FALSE,"CS_DIST_SUM_trail3mo"}</definedName>
    <definedName name="test2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Test4" localSheetId="21" hidden="1">{"Chart 1",#N/A,FALSE,"Run Rate";"Chart 2",#N/A,FALSE,"Run Rate (2)"}</definedName>
    <definedName name="Test4" localSheetId="18" hidden="1">{"Chart 1",#N/A,FALSE,"Run Rate";"Chart 2",#N/A,FALSE,"Run Rate (2)"}</definedName>
    <definedName name="Test4" localSheetId="20" hidden="1">{"Chart 1",#N/A,FALSE,"Run Rate";"Chart 2",#N/A,FALSE,"Run Rate (2)"}</definedName>
    <definedName name="Test4" hidden="1">{"Chart 1",#N/A,FALSE,"Run Rate";"Chart 2",#N/A,FALSE,"Run Rate (2)"}</definedName>
    <definedName name="Test4_1" hidden="1">{"Chart 1",#N/A,FALSE,"Run Rate";"Chart 2",#N/A,FALSE,"Run Rate (2)"}</definedName>
    <definedName name="tester" localSheetId="21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" localSheetId="18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" localSheetId="2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_1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" localSheetId="21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" localSheetId="18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" localSheetId="2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_1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xtRefCopyRangeCount" hidden="1">2</definedName>
    <definedName name="Tracking_data">#REF!</definedName>
    <definedName name="Trend" hidden="1">{"closed",#N/A,FALSE,"Consolidated Products - Budget";"expanded",#N/A,FALSE,"Consolidated Products - Budget"}</definedName>
    <definedName name="tt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ttt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uiho" hidden="1">#REF!</definedName>
    <definedName name="uii" hidden="1">#REF!</definedName>
    <definedName name="Ultra_Disks">Lists!$BE$4</definedName>
    <definedName name="uniqueproduct" hidden="1">OFFSET(#REF!, 0, 0, COUNT(IF(#REF!="", "", 1)), 1)</definedName>
    <definedName name="uu" localSheetId="21" hidden="1">{"closed",#N/A,FALSE,"Consolidated Products - Budget";"expanded",#N/A,FALSE,"Consolidated Products - Budget"}</definedName>
    <definedName name="uu" localSheetId="18" hidden="1">{"closed",#N/A,FALSE,"Consolidated Products - Budget";"expanded",#N/A,FALSE,"Consolidated Products - Budget"}</definedName>
    <definedName name="uu" localSheetId="20" hidden="1">{"closed",#N/A,FALSE,"Consolidated Products - Budget";"expanded",#N/A,FALSE,"Consolidated Products - Budget"}</definedName>
    <definedName name="uu" hidden="1">{"closed",#N/A,FALSE,"Consolidated Products - Budget";"expanded",#N/A,FALSE,"Consolidated Products - Budget"}</definedName>
    <definedName name="uu_1" hidden="1">{"closed",#N/A,FALSE,"Consolidated Products - Budget";"expanded",#N/A,FALSE,"Consolidated Products - Budget"}</definedName>
    <definedName name="v" localSheetId="21" hidden="1">{"closed",#N/A,FALSE,"Consolidated Products - Budget";"expanded",#N/A,FALSE,"Consolidated Products - Budget"}</definedName>
    <definedName name="v" localSheetId="18" hidden="1">{"closed",#N/A,FALSE,"Consolidated Products - Budget";"expanded",#N/A,FALSE,"Consolidated Products - Budget"}</definedName>
    <definedName name="v" localSheetId="20" hidden="1">{"closed",#N/A,FALSE,"Consolidated Products - Budget";"expanded",#N/A,FALSE,"Consolidated Products - Budget"}</definedName>
    <definedName name="v" hidden="1">{"closed",#N/A,FALSE,"Consolidated Products - Budget";"expanded",#N/A,FALSE,"Consolidated Products - Budget"}</definedName>
    <definedName name="v_1" hidden="1">{"closed",#N/A,FALSE,"Consolidated Products - Budget";"expanded",#N/A,FALSE,"Consolidated Products - Budget"}</definedName>
    <definedName name="ValidationPivot">#REF!</definedName>
    <definedName name="VSTS_ValidationRange_20d5e7158cf3421e9139fdd1f7b4070a" hidden="1">[19]VSTS_ValidationWS_1!$DT$1:$DT$2</definedName>
    <definedName name="VSTS_ValidationRange_4198df69b74c411bb473b96f1c463b02" hidden="1">[19]VSTS_ValidationWS_1!$DU$1:$DU$2</definedName>
    <definedName name="VSTS_ValidationRange_4c2469fa8d8844109884c3b4bc585de2" hidden="1">[20]VSTS_ValidationWS_1!$E$1:$E$17</definedName>
    <definedName name="VSTS_ValidationRange_6631e4cb483848678d41d6c33e023545" hidden="1">[20]VSTS_ValidationWS_1!$F$1:$F$4</definedName>
    <definedName name="VSTS_ValidationRange_67111debf24649ca836e64f8314b8b5a" hidden="1">[19]VSTS_ValidationWS_1!$DV$1:$DV$3385</definedName>
    <definedName name="VSTS_ValidationRange_bd844a83003943238bf3023a6ccb094d" hidden="1">[19]VSTS_ValidationWS_1!$DS$1:$DS$5</definedName>
    <definedName name="VSTS_ValidationRange_f66c4d55eaeb48588cb42196516145a6" hidden="1">[20]VSTS_ValidationWS_1!$G$1</definedName>
    <definedName name="VTB_VTF">IF(Nosirve = "Budget","VTB","VTF")</definedName>
    <definedName name="w" localSheetId="21" hidden="1">{"Chart 1",#N/A,FALSE,"Run Rate";"Chart 2",#N/A,FALSE,"Run Rate (2)"}</definedName>
    <definedName name="w" localSheetId="18" hidden="1">{"Chart 1",#N/A,FALSE,"Run Rate";"Chart 2",#N/A,FALSE,"Run Rate (2)"}</definedName>
    <definedName name="w" localSheetId="20" hidden="1">{"Chart 1",#N/A,FALSE,"Run Rate";"Chart 2",#N/A,FALSE,"Run Rate (2)"}</definedName>
    <definedName name="w" hidden="1">{"Chart 1",#N/A,FALSE,"Run Rate";"Chart 2",#N/A,FALSE,"Run Rate (2)"}</definedName>
    <definedName name="w3m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3m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3m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3m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3m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3m2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3run" localSheetId="21" hidden="1">{"Chart 1",#N/A,FALSE,"Run Rate";"Chart 2",#N/A,FALSE,"Run Rate (2)"}</definedName>
    <definedName name="w3run" localSheetId="18" hidden="1">{"Chart 1",#N/A,FALSE,"Run Rate";"Chart 2",#N/A,FALSE,"Run Rate (2)"}</definedName>
    <definedName name="w3run" localSheetId="20" hidden="1">{"Chart 1",#N/A,FALSE,"Run Rate";"Chart 2",#N/A,FALSE,"Run Rate (2)"}</definedName>
    <definedName name="w3run" hidden="1">{"Chart 1",#N/A,FALSE,"Run Rate";"Chart 2",#N/A,FALSE,"Run Rate (2)"}</definedName>
    <definedName name="w3run_1" hidden="1">{"Chart 1",#N/A,FALSE,"Run Rate";"Chart 2",#N/A,FALSE,"Run Rate (2)"}</definedName>
    <definedName name="w3w2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3w2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w3w2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w3w2" hidden="1">{"whole",#N/A,FALSE,"CS FIN Sum For Rox";"whole",#N/A,FALSE,"Gen_Dist_Act_Bud";"whole",#N/A,FALSE,"Gen_Dist_T3months";"whole",#N/A,FALSE,"GD_PerP";"whole",#N/A,FALSE,"CS_DIST_ActvsBud";"whole",#N/A,FALSE,"CS_DIST_SUM_trail3mo"}</definedName>
    <definedName name="w3w2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eq" hidden="1">{"whole",#N/A,FALSE,"Gen_Dist_Act_Bud";"whole",#N/A,FALSE,"Gen_Dist_T3months";"whole",#N/A,FALSE,"GD_PerP";"whole",#N/A,FALSE,"HR Dist'n"}</definedName>
    <definedName name="wer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ertgf" hidden="1">{"closed",#N/A,FALSE,"Consolidated Products - Budget";"expanded",#N/A,FALSE,"Consolidated Products - Budget"}</definedName>
    <definedName name="wewqe" hidden="1">#N/A</definedName>
    <definedName name="What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hat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hat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hat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hat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ORKLOAD_LIST">[21]RESOURCES!$L$3:$L$86</definedName>
    <definedName name="wrd" hidden="1">{"closed",#N/A,FALSE,"Consolidated Products - Budget";"expanded",#N/A,FALSE,"Consolidated Products - Budget"}</definedName>
    <definedName name="wrd.prodcon2" localSheetId="21" hidden="1">{"closed",#N/A,FALSE,"Consolidated Products - Budget";"expanded",#N/A,FALSE,"Consolidated Products - Budget"}</definedName>
    <definedName name="wrd.prodcon2" localSheetId="18" hidden="1">{"closed",#N/A,FALSE,"Consolidated Products - Budget";"expanded",#N/A,FALSE,"Consolidated Products - Budget"}</definedName>
    <definedName name="wrd.prodcon2" localSheetId="20" hidden="1">{"closed",#N/A,FALSE,"Consolidated Products - Budget";"expanded",#N/A,FALSE,"Consolidated Products - Budget"}</definedName>
    <definedName name="wrd.prodcon2" hidden="1">{"closed",#N/A,FALSE,"Consolidated Products - Budget";"expanded",#N/A,FALSE,"Consolidated Products - Budget"}</definedName>
    <definedName name="wrd.prodcon2_1" hidden="1">{"closed",#N/A,FALSE,"Consolidated Products - Budget";"expanded",#N/A,FALSE,"Consolidated Products - Budget"}</definedName>
    <definedName name="wrd_1" hidden="1">{"closed",#N/A,FALSE,"Consolidated Products - Budget";"expanded",#N/A,FALSE,"Consolidated Products - Budget"}</definedName>
    <definedName name="wrn" localSheetId="21" hidden="1">{#N/A,#N/A,FALSE,"Summary";#N/A,#N/A,FALSE,"Details";#N/A,#N/A,FALSE,"Month-Hd";#N/A,#N/A,FALSE,"YTD-Hd";#N/A,#N/A,FALSE,"Capital"}</definedName>
    <definedName name="wrn" localSheetId="18" hidden="1">{#N/A,#N/A,FALSE,"Summary";#N/A,#N/A,FALSE,"Details";#N/A,#N/A,FALSE,"Month-Hd";#N/A,#N/A,FALSE,"YTD-Hd";#N/A,#N/A,FALSE,"Capital"}</definedName>
    <definedName name="wrn" localSheetId="20" hidden="1">{#N/A,#N/A,FALSE,"Summary";#N/A,#N/A,FALSE,"Details";#N/A,#N/A,FALSE,"Month-Hd";#N/A,#N/A,FALSE,"YTD-Hd";#N/A,#N/A,FALSE,"Capital"}</definedName>
    <definedName name="wrn" hidden="1">{#N/A,#N/A,FALSE,"Summary";#N/A,#N/A,FALSE,"Details";#N/A,#N/A,FALSE,"Month-Hd";#N/A,#N/A,FALSE,"YTD-Hd";#N/A,#N/A,FALSE,"Capital"}</definedName>
    <definedName name="wrn.6713_Financials." localSheetId="21" hidden="1">{#N/A,#N/A,FALSE,"Summary";#N/A,#N/A,FALSE,"Details";#N/A,#N/A,FALSE,"Month-Hd";#N/A,#N/A,FALSE,"YTD-Hd";#N/A,#N/A,FALSE,"Capital"}</definedName>
    <definedName name="wrn.6713_Financials." localSheetId="18" hidden="1">{#N/A,#N/A,FALSE,"Summary";#N/A,#N/A,FALSE,"Details";#N/A,#N/A,FALSE,"Month-Hd";#N/A,#N/A,FALSE,"YTD-Hd";#N/A,#N/A,FALSE,"Capital"}</definedName>
    <definedName name="wrn.6713_Financials." localSheetId="20" hidden="1">{#N/A,#N/A,FALSE,"Summary";#N/A,#N/A,FALSE,"Details";#N/A,#N/A,FALSE,"Month-Hd";#N/A,#N/A,FALSE,"YTD-Hd";#N/A,#N/A,FALSE,"Capital"}</definedName>
    <definedName name="wrn.6713_Financials." hidden="1">{#N/A,#N/A,FALSE,"Summary";#N/A,#N/A,FALSE,"Details";#N/A,#N/A,FALSE,"Month-Hd";#N/A,#N/A,FALSE,"YTD-Hd";#N/A,#N/A,FALSE,"Capital"}</definedName>
    <definedName name="wrn.6713_Financials._1" hidden="1">{#N/A,#N/A,FALSE,"Summary";#N/A,#N/A,FALSE,"Details";#N/A,#N/A,FALSE,"Month-Hd";#N/A,#N/A,FALSE,"YTD-Hd";#N/A,#N/A,FALSE,"Capital"}</definedName>
    <definedName name="wrn.Aging._.and._.Trend._.Analysis." localSheetId="21" hidden="1">{#N/A,#N/A,FALSE,"Aging Summary";#N/A,#N/A,FALSE,"Ratio Analysis";#N/A,#N/A,FALSE,"Test 120 Day Accts";#N/A,#N/A,FALSE,"Tickmarks"}</definedName>
    <definedName name="wrn.Aging._.and._.Trend._.Analysis." localSheetId="18" hidden="1">{#N/A,#N/A,FALSE,"Aging Summary";#N/A,#N/A,FALSE,"Ratio Analysis";#N/A,#N/A,FALSE,"Test 120 Day Accts";#N/A,#N/A,FALSE,"Tickmarks"}</definedName>
    <definedName name="wrn.Aging._.and._.Trend._.Analysis." localSheetId="2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Analysis2." localSheetId="21" hidden="1">{#N/A,#N/A,FALSE,"Aging Summary";#N/A,#N/A,FALSE,"Ratio Analysis";#N/A,#N/A,FALSE,"Test 120 Day Accts";#N/A,#N/A,FALSE,"Tickmarks"}</definedName>
    <definedName name="WRN.Aging._.and._.Trend._Analysis2." localSheetId="18" hidden="1">{#N/A,#N/A,FALSE,"Aging Summary";#N/A,#N/A,FALSE,"Ratio Analysis";#N/A,#N/A,FALSE,"Test 120 Day Accts";#N/A,#N/A,FALSE,"Tickmarks"}</definedName>
    <definedName name="WRN.Aging._.and._.Trend._Analysis2." localSheetId="20" hidden="1">{#N/A,#N/A,FALSE,"Aging Summary";#N/A,#N/A,FALSE,"Ratio Analysis";#N/A,#N/A,FALSE,"Test 120 Day Accts";#N/A,#N/A,FALSE,"Tickmarks"}</definedName>
    <definedName name="WRN.Aging._.and._.Trend._Analysis2." hidden="1">{#N/A,#N/A,FALSE,"Aging Summary";#N/A,#N/A,FALSE,"Ratio Analysis";#N/A,#N/A,FALSE,"Test 120 Day Accts";#N/A,#N/A,FALSE,"Tickmarks"}</definedName>
    <definedName name="WRN.Aging._.and._.Trend._Analysis2._1" hidden="1">{#N/A,#N/A,FALSE,"Aging Summary";#N/A,#N/A,FALSE,"Ratio Analysis";#N/A,#N/A,FALSE,"Test 120 Day Accts";#N/A,#N/A,FALSE,"Tickmarks"}</definedName>
    <definedName name="wrn.All.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wrn.Complete." hidden="1">{#N/A,#N/A,TRUE,"DCF Summary";#N/A,#N/A,TRUE,"Casema";#N/A,#N/A,TRUE,"UK";#N/A,#N/A,TRUE,"RCF";#N/A,#N/A,TRUE,"Intercable CZ";#N/A,#N/A,TRUE,"Interkabel P";#N/A,#N/A,TRUE,"LBO-Total";#N/A,#N/A,TRUE,"LBO-Casema"}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F._.Only." hidden="1">{#N/A,#N/A,FALSE,"DCF Summary";#N/A,#N/A,FALSE,"Casema";#N/A,#N/A,FALSE,"Casema NoTel";#N/A,#N/A,FALSE,"UK";#N/A,#N/A,FALSE,"RCF";#N/A,#N/A,FALSE,"Intercable CZ";#N/A,#N/A,FALSE,"Interkabel P"}</definedName>
    <definedName name="wrn.Demographic._.report." localSheetId="21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wrn.Demographic._.report." localSheetId="18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wrn.Demographic._.report." localSheetId="2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wrn.Demographic._.report.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wrn.Demographic._.report._1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wrn.elton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w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w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w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w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ltonw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Error." hidden="1">{#N/A,#N/A,FALSE,"Error"}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Field_PSS." localSheetId="21" hidden="1">{#N/A,#N/A,FALSE,"Summary";#N/A,#N/A,FALSE,"Expense";#N/A,#N/A,FALSE,"Capital"}</definedName>
    <definedName name="wrn.Field_PSS." localSheetId="18" hidden="1">{#N/A,#N/A,FALSE,"Summary";#N/A,#N/A,FALSE,"Expense";#N/A,#N/A,FALSE,"Capital"}</definedName>
    <definedName name="wrn.Field_PSS." localSheetId="20" hidden="1">{#N/A,#N/A,FALSE,"Summary";#N/A,#N/A,FALSE,"Expense";#N/A,#N/A,FALSE,"Capital"}</definedName>
    <definedName name="wrn.Field_PSS." hidden="1">{#N/A,#N/A,FALSE,"Summary";#N/A,#N/A,FALSE,"Expense";#N/A,#N/A,FALSE,"Capital"}</definedName>
    <definedName name="wrn.Field_PSS._1" hidden="1">{#N/A,#N/A,FALSE,"Summary";#N/A,#N/A,FALSE,"Expense";#N/A,#N/A,FALSE,"Capital"}</definedName>
    <definedName name="wrn.FY9908EMEA." localSheetId="21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wrn.FY9908EMEA." localSheetId="18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wrn.FY9908EMEA." localSheetId="20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wrn.FY9908EMEA.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wrn.FY9908EMEA._1" hidden="1">{#N/A,#N/A,FALSE,"Contents";#N/A,#N/A,FALSE,"Returns (Current+YTD)";#N/A,#N/A,FALSE,"Returns (Reason-MTD)";#N/A,#N/A,FALSE,"Returns (Reason-YTD)";#N/A,#N/A,FALSE,"Reserves (Current)";#N/A,#N/A,FALSE,"Reserves (YTD)";#N/A,#N/A,FALSE,"Reserves (PU)";#N/A,#N/A,FALSE,"Reserves (Rec)";#N/A,#N/A,FALSE,"PPRO (SKU)";#N/A,#N/A,FALSE,"PPRO (YTD)";#N/A,#N/A,FALSE,"Rebates (Current)";#N/A,#N/A,FALSE,"Rebates (YTD)"}</definedName>
    <definedName name="wrn.GenDistPac.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.GenDistPac.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.GenDistPac.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.GenDistPac.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.GenDistPac.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.HR_Details.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Details.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Details.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Details.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Details.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HR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HR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HR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HR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HR_HR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.M_1." hidden="1">{"M_1",#N/A,FALSE,"Main Sch"}</definedName>
    <definedName name="wrn.M_2." hidden="1">{"M_2",#N/A,FALSE,"Main Sch"}</definedName>
    <definedName name="wrn.M_3." hidden="1">{"M_3",#N/A,FALSE,"Main Sch"}</definedName>
    <definedName name="wrn.M1B." hidden="1">{"M1B",#N/A,FALSE,"Support Sch"}</definedName>
    <definedName name="wrn.M1C." hidden="1">{"M1C",#N/A,FALSE,"Support Sch"}</definedName>
    <definedName name="wrn.M1D_1." hidden="1">{"M1D_1",#N/A,FALSE,"Support Sch"}</definedName>
    <definedName name="wrn.M1D_2." hidden="1">{"M1D_2",#N/A,FALSE,"Support Sch"}</definedName>
    <definedName name="wrn.M1E." hidden="1">{"M1E",#N/A,FALSE,"Support Sch"}</definedName>
    <definedName name="wrn.M2A." hidden="1">{"M2A",#N/A,FALSE,"Support Sch"}</definedName>
    <definedName name="wrn.M3A_COMMISSIONS." hidden="1">{"M3A_COMMISSIONS",#N/A,FALSE,"Support Sch"}</definedName>
    <definedName name="wrn.M3A_REVENUE." hidden="1">{"M3A_REVENUE",#N/A,FALSE,"Support Sch"}</definedName>
    <definedName name="wrn.M3A_SUMMARY." hidden="1">{"M3A_SUMMARY",#N/A,FALSE,"Support Sch"}</definedName>
    <definedName name="wrn.M3B_1." hidden="1">{"M3B_1",#N/A,FALSE,"Support Sch"}</definedName>
    <definedName name="wrn.M3B_2." hidden="1">{"M3B_2",#N/A,FALSE,"Support Sch"}</definedName>
    <definedName name="wrn.M3C_PT1." hidden="1">{"M3C_PT1",#N/A,FALSE,"Support Sch"}</definedName>
    <definedName name="wrn.M3C_PT2." hidden="1">{"M3C_PT2",#N/A,FALSE,"Support Sch"}</definedName>
    <definedName name="wrn.M3D_PT1." hidden="1">{"M3D_PT1",#N/A,FALSE,"Support Sch"}</definedName>
    <definedName name="wrn.M3D_PT2." hidden="1">{"M3D_PT2",#N/A,FALSE,"Support Sch"}</definedName>
    <definedName name="wrn.M3E_1_PT1." hidden="1">{"M3E_1_PT1",#N/A,FALSE,"Support Sch"}</definedName>
    <definedName name="wrn.M3E_1_PT2." hidden="1">{"M3E_1_PT2",#N/A,FALSE,"Support Sch"}</definedName>
    <definedName name="wrn.M3E_1_PT3." hidden="1">{"M3E_1_PT3",#N/A,FALSE,"Support Sch"}</definedName>
    <definedName name="wrn.M3E_2_PT1." hidden="1">{"M3E_2_PT1",#N/A,FALSE,"Support Sch"}</definedName>
    <definedName name="wrn.M3E_2_PT2." hidden="1">{"M3E_2_PT2",#N/A,FALSE,"Support Sch"}</definedName>
    <definedName name="wrn.M3E_2_PT3." hidden="1">{"M3E_2_PT3",#N/A,FALSE,"Support Sch"}</definedName>
    <definedName name="wrn.M3E_3_PT1." hidden="1">{"M3E_3_PT1",#N/A,FALSE,"Support Sch"}</definedName>
    <definedName name="wrn.M3E_3_PT2." hidden="1">{"M3E_3_PT2",#N/A,FALSE,"Support Sch"}</definedName>
    <definedName name="wrn.M3E_3_PT3." hidden="1">{"M3E_3_PT3",#N/A,FALSE,"Support Sch"}</definedName>
    <definedName name="wrn.M3F_PT1." hidden="1">{"M3F_PT1",#N/A,FALSE,"Support Sch"}</definedName>
    <definedName name="wrn.M3F_PT2." hidden="1">{"M3F_PT2",#N/A,FALSE,"Support Sch"}</definedName>
    <definedName name="wrn.M3F_PT3." hidden="1">{"M3F_PT3",#N/A,FALSE,"Support Sch"}</definedName>
    <definedName name="wrn.M3H." hidden="1">{"M3H",#N/A,FALSE,"Support Sch"}</definedName>
    <definedName name="wrn.M3H_10." hidden="1">{"M3HL10",#N/A,FALSE,"SupportDetail"}</definedName>
    <definedName name="wrn.M3H_20." hidden="1">{"M3HL20",#N/A,FALSE,"SupportDetail"}</definedName>
    <definedName name="wrn.M3H_30." hidden="1">{"M3HL30",#N/A,FALSE,"SupportDetail"}</definedName>
    <definedName name="wrn.M3H_40." hidden="1">{"M3HL40",#N/A,FALSE,"SupportDetail"}</definedName>
    <definedName name="wrn.M3H_50." hidden="1">{"M3HL50",#N/A,FALSE,"SupportDetail"}</definedName>
    <definedName name="wrn.M3H_60." hidden="1">{"M3HL60",#N/A,FALSE,"SupportDetail"}</definedName>
    <definedName name="wrn.M3H_70." hidden="1">{"M3HL70",#N/A,FALSE,"SupportDetail"}</definedName>
    <definedName name="wrn.M3H_80." hidden="1">{"M3HL80",#N/A,FALSE,"SupportDetail"}</definedName>
    <definedName name="wrn.M3H_90." hidden="1">{"M3HL90",#N/A,FALSE,"SupportDetail"}</definedName>
    <definedName name="wrn.M3H100." hidden="1">{"M3H.100",#N/A,FALSE,"SupportDetail"}</definedName>
    <definedName name="wrn.M3H110." hidden="1">{"M3H.110",#N/A,FALSE,"SupportDetail"}</definedName>
    <definedName name="wrn.M3H120." hidden="1">{"M3H.120",#N/A,FALSE,"SupportDetail"}</definedName>
    <definedName name="wrn.M3H130." hidden="1">{"M3H.130",#N/A,FALSE,"SupportDetail"}</definedName>
    <definedName name="wrn.M3H140." hidden="1">{"M3H.140",#N/A,FALSE,"SupportDetail"}</definedName>
    <definedName name="wrn.M3H150." hidden="1">{"M3H.150",#N/A,FALSE,"SupportDetail"}</definedName>
    <definedName name="wrn.M3H160." hidden="1">{"M3H.160",#N/A,FALSE,"SupportDetail"}</definedName>
    <definedName name="wrn.M3H170." hidden="1">{"M3H.170",#N/A,FALSE,"SupportDetail"}</definedName>
    <definedName name="wrn.M3H180." hidden="1">{"M3H.180",#N/A,FALSE,"SupportDetail"}</definedName>
    <definedName name="wrn.M3H190." hidden="1">{"M3H.190",#N/A,FALSE,"SupportDetail"}</definedName>
    <definedName name="wrn.M3H200." hidden="1">{"M3H.200",#N/A,FALSE,"SupportDetail"}</definedName>
    <definedName name="wrn.M3H210." hidden="1">{"M3H.210",#N/A,FALSE,"SupportDetail"}</definedName>
    <definedName name="wrn.M3H220." hidden="1">{"M3H.220",#N/A,FALSE,"SupportDetail"}</definedName>
    <definedName name="wrn.M3H230." hidden="1">{"M3H.230",#N/A,FALSE,"SupportDetail"}</definedName>
    <definedName name="wrn.M3H240." hidden="1">{"M3H.240",#N/A,FALSE,"SupportDetail"}</definedName>
    <definedName name="wrn.M3H250." hidden="1">{"M3H.250",#N/A,FALSE,"SupportDetail"}</definedName>
    <definedName name="wrn.M3H260." hidden="1">{"M3H.260",#N/A,FALSE,"SupportDetail"}</definedName>
    <definedName name="wrn.M3H270." hidden="1">{"M3H.270",#N/A,FALSE,"SupportDetail"}</definedName>
    <definedName name="wrn.M3H280." hidden="1">{"M3H.280",#N/A,FALSE,"SupportDetail"}</definedName>
    <definedName name="wrn.M3H290." hidden="1">{"M3H.290",#N/A,FALSE,"SupportDetail"}</definedName>
    <definedName name="wrn.M3H300." hidden="1">{"M3H.300",#N/A,FALSE,"SupportDetail"}</definedName>
    <definedName name="wrn.M3H310." hidden="1">{"M3H.310",#N/A,FALSE,"SupportDetail"}</definedName>
    <definedName name="wrn.M3H320." hidden="1">{"M3H.320",#N/A,FALSE,"SupportDetail"}</definedName>
    <definedName name="wrn.M3H330." hidden="1">{"M3H.330",#N/A,FALSE,"SupportDetail"}</definedName>
    <definedName name="wrn.M3H340." hidden="1">{"M3H.340",#N/A,FALSE,"SupportDetail"}</definedName>
    <definedName name="wrn.M3H350." hidden="1">{"M3H.350",#N/A,FALSE,"SupportDetail"}</definedName>
    <definedName name="wrn.M3H360." hidden="1">{"M3H.360",#N/A,FALSE,"SupportDetail"}</definedName>
    <definedName name="wrn.M3H370." hidden="1">{"M3H.370",#N/A,FALSE,"SupportDetail"}</definedName>
    <definedName name="wrn.M3H380." hidden="1">{"M3H.380",#N/A,FALSE,"SupportDetail"}</definedName>
    <definedName name="wrn.M3H390." hidden="1">{"M3H.390",#N/A,FALSE,"SupportDetail"}</definedName>
    <definedName name="wrn.M3H400." hidden="1">{"M3H.400",#N/A,FALSE,"SupportDetail"}</definedName>
    <definedName name="wrn.M3J." hidden="1">{"M3J",#N/A,FALSE,"Support Sch"}</definedName>
    <definedName name="wrn.M4B." hidden="1">{"M4B",#N/A,FALSE,"Support Sch"}</definedName>
    <definedName name="wrn.Mikemur.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Mikemur.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Mikemur.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Mikemur.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Mikemur.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.Mikemurdist." localSheetId="21" hidden="1">{"whole",#N/A,FALSE,"Gen_Dist_Act_Bud";"whole",#N/A,FALSE,"Gen_Dist_T3months";"whole",#N/A,FALSE,"GD_PerP";"whole",#N/A,FALSE,"HR Dist'n"}</definedName>
    <definedName name="wrn.Mikemurdist." localSheetId="18" hidden="1">{"whole",#N/A,FALSE,"Gen_Dist_Act_Bud";"whole",#N/A,FALSE,"Gen_Dist_T3months";"whole",#N/A,FALSE,"GD_PerP";"whole",#N/A,FALSE,"HR Dist'n"}</definedName>
    <definedName name="wrn.Mikemurdist." localSheetId="20" hidden="1">{"whole",#N/A,FALSE,"Gen_Dist_Act_Bud";"whole",#N/A,FALSE,"Gen_Dist_T3months";"whole",#N/A,FALSE,"GD_PerP";"whole",#N/A,FALSE,"HR Dist'n"}</definedName>
    <definedName name="wrn.Mikemurdist." hidden="1">{"whole",#N/A,FALSE,"Gen_Dist_Act_Bud";"whole",#N/A,FALSE,"Gen_Dist_T3months";"whole",#N/A,FALSE,"GD_PerP";"whole",#N/A,FALSE,"HR Dist'n"}</definedName>
    <definedName name="wrn.Mikemurdist._1" hidden="1">{"whole",#N/A,FALSE,"Gen_Dist_Act_Bud";"whole",#N/A,FALSE,"Gen_Dist_T3months";"whole",#N/A,FALSE,"GD_PerP";"whole",#N/A,FALSE,"HR Dist'n"}</definedName>
    <definedName name="wrn.MYR._.Template.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.MYR._.Template.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.MYR._.Template.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.MYR._.Template.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.MYR._.Template.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.Print._.24." hidden="1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wrn.print._.standalone." hidden="1">{"standalone1",#N/A,FALSE,"DCFBase";"standalone2",#N/A,FALSE,"DCFBase"}</definedName>
    <definedName name="wrn.prodcom." hidden="1">{"closed",#N/A,FALSE,"Consolidated Products - Budget";"expanded",#N/A,FALSE,"Consolidated Products - Budget"}</definedName>
    <definedName name="wrn.prodcon." localSheetId="21" hidden="1">{"closed",#N/A,FALSE,"Consolidated Products - Budget";"expanded",#N/A,FALSE,"Consolidated Products - Budget"}</definedName>
    <definedName name="wrn.prodcon." localSheetId="18" hidden="1">{"closed",#N/A,FALSE,"Consolidated Products - Budget";"expanded",#N/A,FALSE,"Consolidated Products - Budget"}</definedName>
    <definedName name="wrn.prodcon." localSheetId="20" hidden="1">{"closed",#N/A,FALSE,"Consolidated Products - Budget";"expanded",#N/A,FALSE,"Consolidated Products - Budget"}</definedName>
    <definedName name="wrn.prodcon." hidden="1">{"closed",#N/A,FALSE,"Consolidated Products - Budget";"expanded",#N/A,FALSE,"Consolidated Products - Budget"}</definedName>
    <definedName name="wrn.prodcon._1" hidden="1">{"closed",#N/A,FALSE,"Consolidated Products - Budget";"expanded",#N/A,FALSE,"Consolidated Products - Budget"}</definedName>
    <definedName name="wrn.prodcon._2" hidden="1">{"closed",#N/A,FALSE,"Consolidated Products - Budget";"expanded",#N/A,FALSE,"Consolidated Products - Budget"}</definedName>
    <definedName name="wrn.prodcon._3" hidden="1">{"closed",#N/A,FALSE,"Consolidated Products - Budget";"expanded",#N/A,FALSE,"Consolidated Products - Budget"}</definedName>
    <definedName name="wrn.prodcon._4" hidden="1">{"closed",#N/A,FALSE,"Consolidated Products - Budget";"expanded",#N/A,FALSE,"Consolidated Products - Budget"}</definedName>
    <definedName name="wrn.prodcon.1" localSheetId="18" hidden="1">{"closed",#N/A,FALSE,"Consolidated Products - Budget";"expanded",#N/A,FALSE,"Consolidated Products - Budget"}</definedName>
    <definedName name="wrn.prodcon.1" localSheetId="20" hidden="1">{"closed",#N/A,FALSE,"Consolidated Products - Budget";"expanded",#N/A,FALSE,"Consolidated Products - Budget"}</definedName>
    <definedName name="wrn.prodcon.1" hidden="1">{"closed",#N/A,FALSE,"Consolidated Products - Budget";"expanded",#N/A,FALSE,"Consolidated Products - Budget"}</definedName>
    <definedName name="wrn.prodcon1" localSheetId="21" hidden="1">{"closed",#N/A,FALSE,"Consolidated Products - Budget";"expanded",#N/A,FALSE,"Consolidated Products - Budget"}</definedName>
    <definedName name="wrn.prodcon1" localSheetId="18" hidden="1">{"closed",#N/A,FALSE,"Consolidated Products - Budget";"expanded",#N/A,FALSE,"Consolidated Products - Budget"}</definedName>
    <definedName name="wrn.prodcon1" localSheetId="20" hidden="1">{"closed",#N/A,FALSE,"Consolidated Products - Budget";"expanded",#N/A,FALSE,"Consolidated Products - Budget"}</definedName>
    <definedName name="wrn.prodcon1" hidden="1">{"closed",#N/A,FALSE,"Consolidated Products - Budget";"expanded",#N/A,FALSE,"Consolidated Products - Budget"}</definedName>
    <definedName name="wrn.prodcon1." hidden="1">{"closed",#N/A,FALSE,"Consolidated Products - Budget";"expanded",#N/A,FALSE,"Consolidated Products - Budget"}</definedName>
    <definedName name="wrn.prodcon1._1" hidden="1">{"closed",#N/A,FALSE,"Consolidated Products - Budget";"expanded",#N/A,FALSE,"Consolidated Products - Budget"}</definedName>
    <definedName name="wrn.prodcon1_1" hidden="1">{"closed",#N/A,FALSE,"Consolidated Products - Budget";"expanded",#N/A,FALSE,"Consolidated Products - Budget"}</definedName>
    <definedName name="wrn.prodcon2" hidden="1">{"closed",#N/A,FALSE,"Consolidated Products - Budget";"expanded",#N/A,FALSE,"Consolidated Products - Budget"}</definedName>
    <definedName name="wrn.prodcon2." hidden="1">{"closed",#N/A,FALSE,"Consolidated Products - Budget";"expanded",#N/A,FALSE,"Consolidated Products - Budget"}</definedName>
    <definedName name="wrn.prodcon2._1" hidden="1">{"closed",#N/A,FALSE,"Consolidated Products - Budget";"expanded",#N/A,FALSE,"Consolidated Products - Budget"}</definedName>
    <definedName name="wrn.prodcon3" hidden="1">{"closed",#N/A,FALSE,"Consolidated Products - Budget";"expanded",#N/A,FALSE,"Consolidated Products - Budget"}</definedName>
    <definedName name="wrn.prodcon4" hidden="1">{"closed",#N/A,FALSE,"Consolidated Products - Budget";"expanded",#N/A,FALSE,"Consolidated Products - Budget"}</definedName>
    <definedName name="wrn.prodcon4_1" hidden="1">{"closed",#N/A,FALSE,"Consolidated Products - Budget";"expanded",#N/A,FALSE,"Consolidated Products - Budget"}</definedName>
    <definedName name="wrn.prodcon5" hidden="1">{"closed",#N/A,FALSE,"Consolidated Products - Budget";"expanded",#N/A,FALSE,"Consolidated Products - Budget"}</definedName>
    <definedName name="wrn.prodcon5_1" hidden="1">{"closed",#N/A,FALSE,"Consolidated Products - Budget";"expanded",#N/A,FALSE,"Consolidated Products - Budget"}</definedName>
    <definedName name="wrn.prodcon6" hidden="1">{"closed",#N/A,FALSE,"Consolidated Products - Budget";"expanded",#N/A,FALSE,"Consolidated Products - Budget"}</definedName>
    <definedName name="wrn.prodcon7" hidden="1">{"closed",#N/A,FALSE,"Consolidated Products - Budget";"expanded",#N/A,FALSE,"Consolidated Products - Budget"}</definedName>
    <definedName name="wrn.prodon2" hidden="1">{"closed",#N/A,FALSE,"Consolidated Products - Budget";"expanded",#N/A,FALSE,"Consolidated Products - Budget"}</definedName>
    <definedName name="wrn.QTR._.1._.LOOK." hidden="1">{"WSQ1",#N/A,FALSE,"WRK P&amp;L -Qtr";"Q1ECG",#N/A,FALSE,"ECG P&amp;L -Qtr";"SRVQ1",#N/A,FALSE,"Server P&amp;L -Qtr";"Q1OPT",#N/A,FALSE,"Server Options P&amp;L -Qtr";"SOPSQ1",#N/A,FALSE,"SOPs P&amp;L -Qtr"}</definedName>
    <definedName name="wrn.Roxanna." localSheetId="21" hidden="1">{"whole",#N/A,FALSE,"CS HC";"whole",#N/A,FALSE,"CS_ACTvsBud";"whole",#N/A,FALSE,"CSTrail3mo";"whole",#N/A,FALSE,"CS Cost Per Head ";"whole",#N/A,FALSE,"CS CPH YTD"}</definedName>
    <definedName name="wrn.Roxanna." localSheetId="18" hidden="1">{"whole",#N/A,FALSE,"CS HC";"whole",#N/A,FALSE,"CS_ACTvsBud";"whole",#N/A,FALSE,"CSTrail3mo";"whole",#N/A,FALSE,"CS Cost Per Head ";"whole",#N/A,FALSE,"CS CPH YTD"}</definedName>
    <definedName name="wrn.Roxanna." localSheetId="20" hidden="1">{"whole",#N/A,FALSE,"CS HC";"whole",#N/A,FALSE,"CS_ACTvsBud";"whole",#N/A,FALSE,"CSTrail3mo";"whole",#N/A,FALSE,"CS Cost Per Head ";"whole",#N/A,FALSE,"CS CPH YTD"}</definedName>
    <definedName name="wrn.Roxanna." hidden="1">{"whole",#N/A,FALSE,"CS HC";"whole",#N/A,FALSE,"CS_ACTvsBud";"whole",#N/A,FALSE,"CSTrail3mo";"whole",#N/A,FALSE,"CS Cost Per Head ";"whole",#N/A,FALSE,"CS CPH YTD"}</definedName>
    <definedName name="wrn.Roxanna._1" hidden="1">{"whole",#N/A,FALSE,"CS HC";"whole",#N/A,FALSE,"CS_ACTvsBud";"whole",#N/A,FALSE,"CSTrail3mo";"whole",#N/A,FALSE,"CS Cost Per Head ";"whole",#N/A,FALSE,"CS CPH YTD"}</definedName>
    <definedName name="wrn.Roxydist.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.Roxydist.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.Roxydist.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.Roxydist.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.Roxydist.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.Run._.Rates." localSheetId="21" hidden="1">{"Chart 1",#N/A,FALSE,"Run Rate";"Chart 2",#N/A,FALSE,"Run Rate (2)"}</definedName>
    <definedName name="wrn.Run._.Rates." localSheetId="18" hidden="1">{"Chart 1",#N/A,FALSE,"Run Rate";"Chart 2",#N/A,FALSE,"Run Rate (2)"}</definedName>
    <definedName name="wrn.Run._.Rates." localSheetId="20" hidden="1">{"Chart 1",#N/A,FALSE,"Run Rate";"Chart 2",#N/A,FALSE,"Run Rate (2)"}</definedName>
    <definedName name="wrn.Run._.Rates." hidden="1">{"Chart 1",#N/A,FALSE,"Run Rate";"Chart 2",#N/A,FALSE,"Run Rate (2)"}</definedName>
    <definedName name="wrn.Run._.Rates._1" hidden="1">{"Chart 1",#N/A,FALSE,"Run Rate";"Chart 2",#N/A,FALSE,"Run Rate (2)"}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weety." hidden="1">{#N/A,#N/A,FALSE,"A&amp;E";#N/A,#N/A,FALSE,"HighTop";#N/A,#N/A,FALSE,"JG";#N/A,#N/A,FALSE,"RI";#N/A,#N/A,FALSE,"woHT";#N/A,#N/A,FALSE,"woHT&amp;JG"}</definedName>
    <definedName name="wrn_1" hidden="1">{#N/A,#N/A,FALSE,"Summary";#N/A,#N/A,FALSE,"Details";#N/A,#N/A,FALSE,"Month-Hd";#N/A,#N/A,FALSE,"YTD-Hd";#N/A,#N/A,FALSE,"Capital"}</definedName>
    <definedName name="wrn1.prodcon" localSheetId="21" hidden="1">{"closed",#N/A,FALSE,"Consolidated Products - Budget";"expanded",#N/A,FALSE,"Consolidated Products - Budget"}</definedName>
    <definedName name="wrn1.prodcon" localSheetId="18" hidden="1">{"closed",#N/A,FALSE,"Consolidated Products - Budget";"expanded",#N/A,FALSE,"Consolidated Products - Budget"}</definedName>
    <definedName name="wrn1.prodcon" localSheetId="20" hidden="1">{"closed",#N/A,FALSE,"Consolidated Products - Budget";"expanded",#N/A,FALSE,"Consolidated Products - Budget"}</definedName>
    <definedName name="wrn1.prodcon" hidden="1">{"closed",#N/A,FALSE,"Consolidated Products - Budget";"expanded",#N/A,FALSE,"Consolidated Products - Budget"}</definedName>
    <definedName name="wrn1.prodcon_1" hidden="1">{"closed",#N/A,FALSE,"Consolidated Products - Budget";"expanded",#N/A,FALSE,"Consolidated Products - Budget"}</definedName>
    <definedName name="wrneltonw2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gdp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gdp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gdp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gdp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gdp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wrnhr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hr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hr" localSheetId="18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hr" localSheetId="20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hr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hrhr_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wrnmike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mike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mike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mike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mike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rnmike2" localSheetId="21" hidden="1">{"whole",#N/A,FALSE,"Gen_Dist_Act_Bud";"whole",#N/A,FALSE,"Gen_Dist_T3months";"whole",#N/A,FALSE,"GD_PerP";"whole",#N/A,FALSE,"HR Dist'n"}</definedName>
    <definedName name="wrnmike2" localSheetId="18" hidden="1">{"whole",#N/A,FALSE,"Gen_Dist_Act_Bud";"whole",#N/A,FALSE,"Gen_Dist_T3months";"whole",#N/A,FALSE,"GD_PerP";"whole",#N/A,FALSE,"HR Dist'n"}</definedName>
    <definedName name="wrnmike2" localSheetId="20" hidden="1">{"whole",#N/A,FALSE,"Gen_Dist_Act_Bud";"whole",#N/A,FALSE,"Gen_Dist_T3months";"whole",#N/A,FALSE,"GD_PerP";"whole",#N/A,FALSE,"HR Dist'n"}</definedName>
    <definedName name="wrnmike2" hidden="1">{"whole",#N/A,FALSE,"Gen_Dist_Act_Bud";"whole",#N/A,FALSE,"Gen_Dist_T3months";"whole",#N/A,FALSE,"GD_PerP";"whole",#N/A,FALSE,"HR Dist'n"}</definedName>
    <definedName name="wrnmike2_1" hidden="1">{"whole",#N/A,FALSE,"Gen_Dist_Act_Bud";"whole",#N/A,FALSE,"Gen_Dist_T3months";"whole",#N/A,FALSE,"GD_PerP";"whole",#N/A,FALSE,"HR Dist'n"}</definedName>
    <definedName name="wrnmyr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myr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myr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myr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myr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rnpss" localSheetId="21" hidden="1">{#N/A,#N/A,FALSE,"Summary";#N/A,#N/A,FALSE,"Expense";#N/A,#N/A,FALSE,"Capital"}</definedName>
    <definedName name="wrnpss" localSheetId="18" hidden="1">{#N/A,#N/A,FALSE,"Summary";#N/A,#N/A,FALSE,"Expense";#N/A,#N/A,FALSE,"Capital"}</definedName>
    <definedName name="wrnpss" localSheetId="20" hidden="1">{#N/A,#N/A,FALSE,"Summary";#N/A,#N/A,FALSE,"Expense";#N/A,#N/A,FALSE,"Capital"}</definedName>
    <definedName name="wrnpss" hidden="1">{#N/A,#N/A,FALSE,"Summary";#N/A,#N/A,FALSE,"Expense";#N/A,#N/A,FALSE,"Capital"}</definedName>
    <definedName name="wrnpss_1" hidden="1">{#N/A,#N/A,FALSE,"Summary";#N/A,#N/A,FALSE,"Expense";#N/A,#N/A,FALSE,"Capital"}</definedName>
    <definedName name="wrnrox" localSheetId="21" hidden="1">{"whole",#N/A,FALSE,"CS HC";"whole",#N/A,FALSE,"CS_ACTvsBud";"whole",#N/A,FALSE,"CSTrail3mo";"whole",#N/A,FALSE,"CS Cost Per Head ";"whole",#N/A,FALSE,"CS CPH YTD"}</definedName>
    <definedName name="wrnrox" localSheetId="18" hidden="1">{"whole",#N/A,FALSE,"CS HC";"whole",#N/A,FALSE,"CS_ACTvsBud";"whole",#N/A,FALSE,"CSTrail3mo";"whole",#N/A,FALSE,"CS Cost Per Head ";"whole",#N/A,FALSE,"CS CPH YTD"}</definedName>
    <definedName name="wrnrox" localSheetId="20" hidden="1">{"whole",#N/A,FALSE,"CS HC";"whole",#N/A,FALSE,"CS_ACTvsBud";"whole",#N/A,FALSE,"CSTrail3mo";"whole",#N/A,FALSE,"CS Cost Per Head ";"whole",#N/A,FALSE,"CS CPH YTD"}</definedName>
    <definedName name="wrnrox" hidden="1">{"whole",#N/A,FALSE,"CS HC";"whole",#N/A,FALSE,"CS_ACTvsBud";"whole",#N/A,FALSE,"CSTrail3mo";"whole",#N/A,FALSE,"CS Cost Per Head ";"whole",#N/A,FALSE,"CS CPH YTD"}</definedName>
    <definedName name="wrnrox_1" hidden="1">{"whole",#N/A,FALSE,"CS HC";"whole",#N/A,FALSE,"CS_ACTvsBud";"whole",#N/A,FALSE,"CSTrail3mo";"whole",#N/A,FALSE,"CS Cost Per Head ";"whole",#N/A,FALSE,"CS CPH YTD"}</definedName>
    <definedName name="wrnrox2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rox2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rox2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rox2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rox2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rnrun" localSheetId="21" hidden="1">{"Chart 1",#N/A,FALSE,"Run Rate";"Chart 2",#N/A,FALSE,"Run Rate (2)"}</definedName>
    <definedName name="wrnrun" localSheetId="18" hidden="1">{"Chart 1",#N/A,FALSE,"Run Rate";"Chart 2",#N/A,FALSE,"Run Rate (2)"}</definedName>
    <definedName name="wrnrun" localSheetId="20" hidden="1">{"Chart 1",#N/A,FALSE,"Run Rate";"Chart 2",#N/A,FALSE,"Run Rate (2)"}</definedName>
    <definedName name="wrnrun" hidden="1">{"Chart 1",#N/A,FALSE,"Run Rate";"Chart 2",#N/A,FALSE,"Run Rate (2)"}</definedName>
    <definedName name="wrnrun_1" hidden="1">{"Chart 1",#N/A,FALSE,"Run Rate";"Chart 2",#N/A,FALSE,"Run Rate (2)"}</definedName>
    <definedName name="Wwrn.6713" localSheetId="21" hidden="1">{#N/A,#N/A,FALSE,"Summary";#N/A,#N/A,FALSE,"Details";#N/A,#N/A,FALSE,"Month-Hd";#N/A,#N/A,FALSE,"YTD-Hd";#N/A,#N/A,FALSE,"Capital"}</definedName>
    <definedName name="Wwrn.6713" localSheetId="18" hidden="1">{#N/A,#N/A,FALSE,"Summary";#N/A,#N/A,FALSE,"Details";#N/A,#N/A,FALSE,"Month-Hd";#N/A,#N/A,FALSE,"YTD-Hd";#N/A,#N/A,FALSE,"Capital"}</definedName>
    <definedName name="Wwrn.6713" localSheetId="20" hidden="1">{#N/A,#N/A,FALSE,"Summary";#N/A,#N/A,FALSE,"Details";#N/A,#N/A,FALSE,"Month-Hd";#N/A,#N/A,FALSE,"YTD-Hd";#N/A,#N/A,FALSE,"Capital"}</definedName>
    <definedName name="Wwrn.6713" hidden="1">{#N/A,#N/A,FALSE,"Summary";#N/A,#N/A,FALSE,"Details";#N/A,#N/A,FALSE,"Month-Hd";#N/A,#N/A,FALSE,"YTD-Hd";#N/A,#N/A,FALSE,"Capital"}</definedName>
    <definedName name="Wwrn.6713_1" hidden="1">{#N/A,#N/A,FALSE,"Summary";#N/A,#N/A,FALSE,"Details";#N/A,#N/A,FALSE,"Month-Hd";#N/A,#N/A,FALSE,"YTD-Hd";#N/A,#N/A,FALSE,"Capital"}</definedName>
    <definedName name="Wwrn.Field_PSS" localSheetId="21" hidden="1">{#N/A,#N/A,FALSE,"Summary";#N/A,#N/A,FALSE,"Expense";#N/A,#N/A,FALSE,"Capital"}</definedName>
    <definedName name="Wwrn.Field_PSS" localSheetId="18" hidden="1">{#N/A,#N/A,FALSE,"Summary";#N/A,#N/A,FALSE,"Expense";#N/A,#N/A,FALSE,"Capital"}</definedName>
    <definedName name="Wwrn.Field_PSS" localSheetId="20" hidden="1">{#N/A,#N/A,FALSE,"Summary";#N/A,#N/A,FALSE,"Expense";#N/A,#N/A,FALSE,"Capital"}</definedName>
    <definedName name="Wwrn.Field_PSS" hidden="1">{#N/A,#N/A,FALSE,"Summary";#N/A,#N/A,FALSE,"Expense";#N/A,#N/A,FALSE,"Capital"}</definedName>
    <definedName name="Wwrn.Field_PSS_1" hidden="1">{#N/A,#N/A,FALSE,"Summary";#N/A,#N/A,FALSE,"Expense";#N/A,#N/A,FALSE,"Capital"}</definedName>
    <definedName name="www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ww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ww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ww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www.mike" localSheetId="21" hidden="1">{"whole",#N/A,FALSE,"Gen_Dist_Act_Bud";"whole",#N/A,FALSE,"Gen_Dist_T3months";"whole",#N/A,FALSE,"GD_PerP";"whole",#N/A,FALSE,"HR Dist'n"}</definedName>
    <definedName name="www.mike" localSheetId="18" hidden="1">{"whole",#N/A,FALSE,"Gen_Dist_Act_Bud";"whole",#N/A,FALSE,"Gen_Dist_T3months";"whole",#N/A,FALSE,"GD_PerP";"whole",#N/A,FALSE,"HR Dist'n"}</definedName>
    <definedName name="www.mike" localSheetId="20" hidden="1">{"whole",#N/A,FALSE,"Gen_Dist_Act_Bud";"whole",#N/A,FALSE,"Gen_Dist_T3months";"whole",#N/A,FALSE,"GD_PerP";"whole",#N/A,FALSE,"HR Dist'n"}</definedName>
    <definedName name="www.mike" hidden="1">{"whole",#N/A,FALSE,"Gen_Dist_Act_Bud";"whole",#N/A,FALSE,"Gen_Dist_T3months";"whole",#N/A,FALSE,"GD_PerP";"whole",#N/A,FALSE,"HR Dist'n"}</definedName>
    <definedName name="www.mike_1" hidden="1">{"whole",#N/A,FALSE,"Gen_Dist_Act_Bud";"whole",#N/A,FALSE,"Gen_Dist_T3months";"whole",#N/A,FALSE,"GD_PerP";"whole",#N/A,FALSE,"HR Dist'n"}</definedName>
    <definedName name="www.myr" localSheetId="2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ww.myr" localSheetId="18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ww.myr" localSheetId="20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ww.myr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ww.myr_1" hidden="1">{"Title",#N/A,FALSE,"Title";"OrgChart",#N/A,FALSE,"#5-OrgChart";"Commentary",#N/A,FALSE,"#7-High-Low";"Headcount",#N/A,FALSE,"HC";"Spending",#N/A,FALSE,"Spending";"ContrExpense",#N/A,FALSE,"G&amp;A";"Distribution",#N/A,FALSE,"Distribution";"Appendix Header",#N/A,FALSE,"Appendix";"Capital",#N/A,FALSE,"Capital";"HC Appendix\",#N/A,FALSE,"HC Appendix";"Store",#N/A,FALSE,"Store Appendix";"Travel",#N/A,FALSE,"Travel Appendix";"Misc",#N/A,FALSE,"Misc";"Contracts",#N/A,FALSE,"Contracts Appendix";"Facilities",#N/A,FALSE,"Facilities";"PPR",#N/A,FALSE,"PPR"}</definedName>
    <definedName name="www.run" localSheetId="21" hidden="1">{"Chart 1",#N/A,FALSE,"Run Rate";"Chart 2",#N/A,FALSE,"Run Rate (2)"}</definedName>
    <definedName name="www.run" localSheetId="18" hidden="1">{"Chart 1",#N/A,FALSE,"Run Rate";"Chart 2",#N/A,FALSE,"Run Rate (2)"}</definedName>
    <definedName name="www.run" localSheetId="20" hidden="1">{"Chart 1",#N/A,FALSE,"Run Rate";"Chart 2",#N/A,FALSE,"Run Rate (2)"}</definedName>
    <definedName name="www.run" hidden="1">{"Chart 1",#N/A,FALSE,"Run Rate";"Chart 2",#N/A,FALSE,"Run Rate (2)"}</definedName>
    <definedName name="www.run_1" hidden="1">{"Chart 1",#N/A,FALSE,"Run Rate";"Chart 2",#N/A,FALSE,"Run Rate (2)"}</definedName>
    <definedName name="www.ww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ww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ww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ww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ww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xxx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xxx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xxx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xxx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.xxx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www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x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" localSheetId="18" hidden="1">{#N/A,#N/A,FALSE,"Summary";#N/A,#N/A,FALSE,"Details";#N/A,#N/A,FALSE,"Month-Hd";#N/A,#N/A,FALSE,"YTD-Hd";#N/A,#N/A,FALSE,"Capital"}</definedName>
    <definedName name="x" localSheetId="20" hidden="1">{#N/A,#N/A,FALSE,"Summary";#N/A,#N/A,FALSE,"Details";#N/A,#N/A,FALSE,"Month-Hd";#N/A,#N/A,FALSE,"YTD-Hd";#N/A,#N/A,FALSE,"Capital"}</definedName>
    <definedName name="x" hidden="1">{#N/A,#N/A,FALSE,"Summary";#N/A,#N/A,FALSE,"Details";#N/A,#N/A,FALSE,"Month-Hd";#N/A,#N/A,FALSE,"YTD-Hd";#N/A,#N/A,FALSE,"Capital"}</definedName>
    <definedName name="XREF_COLUMN_1" localSheetId="21" hidden="1">#REF!</definedName>
    <definedName name="XREF_COLUMN_1" localSheetId="18" hidden="1">#REF!</definedName>
    <definedName name="XREF_COLUMN_1" localSheetId="20" hidden="1">#REF!</definedName>
    <definedName name="XREF_COLUMN_1" hidden="1">#REF!</definedName>
    <definedName name="XREF_COLUMN_2" localSheetId="21" hidden="1">#REF!</definedName>
    <definedName name="XREF_COLUMN_2" localSheetId="18" hidden="1">#REF!</definedName>
    <definedName name="XREF_COLUMN_2" localSheetId="20" hidden="1">#REF!</definedName>
    <definedName name="XREF_COLUMN_2" hidden="1">#REF!</definedName>
    <definedName name="XREF_COLUMN_3" localSheetId="21" hidden="1">#REF!</definedName>
    <definedName name="XREF_COLUMN_3" localSheetId="18" hidden="1">#REF!</definedName>
    <definedName name="XREF_COLUMN_3" localSheetId="20" hidden="1">#REF!</definedName>
    <definedName name="XREF_COLUMN_3" hidden="1">#REF!</definedName>
    <definedName name="XREF_COLUMN_4" localSheetId="21" hidden="1">#REF!</definedName>
    <definedName name="XREF_COLUMN_4" localSheetId="18" hidden="1">#REF!</definedName>
    <definedName name="XREF_COLUMN_4" localSheetId="20" hidden="1">#REF!</definedName>
    <definedName name="XREF_COLUMN_4" hidden="1">#REF!</definedName>
    <definedName name="XREF_COLUMN_5" localSheetId="21" hidden="1">#REF!</definedName>
    <definedName name="XREF_COLUMN_5" localSheetId="18" hidden="1">#REF!</definedName>
    <definedName name="XREF_COLUMN_5" localSheetId="20" hidden="1">#REF!</definedName>
    <definedName name="XREF_COLUMN_5" hidden="1">#REF!</definedName>
    <definedName name="XRefActiveRow" localSheetId="21" hidden="1">#REF!</definedName>
    <definedName name="XRefActiveRow" localSheetId="18" hidden="1">#REF!</definedName>
    <definedName name="XRefActiveRow" localSheetId="20" hidden="1">#REF!</definedName>
    <definedName name="XRefActiveRow" hidden="1">#REF!</definedName>
    <definedName name="XRefColumnsCount" hidden="1">5</definedName>
    <definedName name="XRefCopy1" localSheetId="21" hidden="1">#REF!</definedName>
    <definedName name="XRefCopy1" localSheetId="18" hidden="1">#REF!</definedName>
    <definedName name="XRefCopy1" localSheetId="20" hidden="1">#REF!</definedName>
    <definedName name="XRefCopy1" hidden="1">#REF!</definedName>
    <definedName name="XRefCopy2" localSheetId="21" hidden="1">#REF!</definedName>
    <definedName name="XRefCopy2" localSheetId="18" hidden="1">#REF!</definedName>
    <definedName name="XRefCopy2" localSheetId="20" hidden="1">#REF!</definedName>
    <definedName name="XRefCopy2" hidden="1">#REF!</definedName>
    <definedName name="XRefCopy2Row" localSheetId="21" hidden="1">#REF!</definedName>
    <definedName name="XRefCopy2Row" localSheetId="18" hidden="1">#REF!</definedName>
    <definedName name="XRefCopy2Row" localSheetId="20" hidden="1">#REF!</definedName>
    <definedName name="XRefCopy2Row" hidden="1">#REF!</definedName>
    <definedName name="XRefCopy3" localSheetId="21" hidden="1">#REF!</definedName>
    <definedName name="XRefCopy3" localSheetId="18" hidden="1">#REF!</definedName>
    <definedName name="XRefCopy3" localSheetId="20" hidden="1">#REF!</definedName>
    <definedName name="XRefCopy3" hidden="1">#REF!</definedName>
    <definedName name="XRefCopy3Row" localSheetId="21" hidden="1">#REF!</definedName>
    <definedName name="XRefCopy3Row" localSheetId="18" hidden="1">#REF!</definedName>
    <definedName name="XRefCopy3Row" localSheetId="20" hidden="1">#REF!</definedName>
    <definedName name="XRefCopy3Row" hidden="1">#REF!</definedName>
    <definedName name="XRefCopy4" localSheetId="21" hidden="1">#REF!</definedName>
    <definedName name="XRefCopy4" localSheetId="18" hidden="1">#REF!</definedName>
    <definedName name="XRefCopy4" localSheetId="20" hidden="1">#REF!</definedName>
    <definedName name="XRefCopy4" hidden="1">#REF!</definedName>
    <definedName name="XRefCopy4Row" localSheetId="21" hidden="1">#REF!</definedName>
    <definedName name="XRefCopy4Row" localSheetId="18" hidden="1">#REF!</definedName>
    <definedName name="XRefCopy4Row" localSheetId="20" hidden="1">#REF!</definedName>
    <definedName name="XRefCopy4Row" hidden="1">#REF!</definedName>
    <definedName name="XRefCopy5" localSheetId="21" hidden="1">#REF!</definedName>
    <definedName name="XRefCopy5" localSheetId="18" hidden="1">#REF!</definedName>
    <definedName name="XRefCopy5" localSheetId="20" hidden="1">#REF!</definedName>
    <definedName name="XRefCopy5" hidden="1">#REF!</definedName>
    <definedName name="XRefCopy5Row" localSheetId="21" hidden="1">#REF!</definedName>
    <definedName name="XRefCopy5Row" localSheetId="18" hidden="1">#REF!</definedName>
    <definedName name="XRefCopy5Row" localSheetId="20" hidden="1">#REF!</definedName>
    <definedName name="XRefCopy5Row" hidden="1">#REF!</definedName>
    <definedName name="XRefCopyRangeCount" hidden="1">5</definedName>
    <definedName name="XRefPaste1" localSheetId="21" hidden="1">#REF!</definedName>
    <definedName name="XRefPaste1" localSheetId="18" hidden="1">#REF!</definedName>
    <definedName name="XRefPaste1" localSheetId="20" hidden="1">#REF!</definedName>
    <definedName name="XRefPaste1" hidden="1">#REF!</definedName>
    <definedName name="XRefPaste1Row" localSheetId="21" hidden="1">#REF!</definedName>
    <definedName name="XRefPaste1Row" localSheetId="18" hidden="1">#REF!</definedName>
    <definedName name="XRefPaste1Row" localSheetId="20" hidden="1">#REF!</definedName>
    <definedName name="XRefPaste1Row" hidden="1">#REF!</definedName>
    <definedName name="XRefPaste2" localSheetId="21" hidden="1">#REF!</definedName>
    <definedName name="XRefPaste2" localSheetId="18" hidden="1">#REF!</definedName>
    <definedName name="XRefPaste2" localSheetId="20" hidden="1">#REF!</definedName>
    <definedName name="XRefPaste2" hidden="1">#REF!</definedName>
    <definedName name="XRefPaste2Row" localSheetId="21" hidden="1">#REF!</definedName>
    <definedName name="XRefPaste2Row" localSheetId="18" hidden="1">#REF!</definedName>
    <definedName name="XRefPaste2Row" localSheetId="20" hidden="1">#REF!</definedName>
    <definedName name="XRefPaste2Row" hidden="1">#REF!</definedName>
    <definedName name="XRefPaste3" localSheetId="21" hidden="1">#REF!</definedName>
    <definedName name="XRefPaste3" localSheetId="18" hidden="1">#REF!</definedName>
    <definedName name="XRefPaste3" localSheetId="20" hidden="1">#REF!</definedName>
    <definedName name="XRefPaste3" hidden="1">#REF!</definedName>
    <definedName name="XRefPaste3Row" localSheetId="21" hidden="1">#REF!</definedName>
    <definedName name="XRefPaste3Row" localSheetId="18" hidden="1">#REF!</definedName>
    <definedName name="XRefPaste3Row" localSheetId="20" hidden="1">#REF!</definedName>
    <definedName name="XRefPaste3Row" hidden="1">#REF!</definedName>
    <definedName name="XRefPaste4" localSheetId="21" hidden="1">#REF!</definedName>
    <definedName name="XRefPaste4" localSheetId="18" hidden="1">#REF!</definedName>
    <definedName name="XRefPaste4" localSheetId="20" hidden="1">#REF!</definedName>
    <definedName name="XRefPaste4" hidden="1">#REF!</definedName>
    <definedName name="XRefPaste4Row" localSheetId="21" hidden="1">#REF!</definedName>
    <definedName name="XRefPaste4Row" localSheetId="18" hidden="1">#REF!</definedName>
    <definedName name="XRefPaste4Row" localSheetId="20" hidden="1">#REF!</definedName>
    <definedName name="XRefPaste4Row" hidden="1">#REF!</definedName>
    <definedName name="XRefPaste5" localSheetId="21" hidden="1">#REF!</definedName>
    <definedName name="XRefPaste5" localSheetId="18" hidden="1">#REF!</definedName>
    <definedName name="XRefPaste5" localSheetId="20" hidden="1">#REF!</definedName>
    <definedName name="XRefPaste5" hidden="1">#REF!</definedName>
    <definedName name="XRefPaste5Row" localSheetId="21" hidden="1">#REF!</definedName>
    <definedName name="XRefPaste5Row" localSheetId="18" hidden="1">#REF!</definedName>
    <definedName name="XRefPaste5Row" localSheetId="20" hidden="1">#REF!</definedName>
    <definedName name="XRefPaste5Row" hidden="1">#REF!</definedName>
    <definedName name="XRefPaste6" localSheetId="21" hidden="1">#REF!</definedName>
    <definedName name="XRefPaste6" localSheetId="18" hidden="1">#REF!</definedName>
    <definedName name="XRefPaste6" localSheetId="20" hidden="1">#REF!</definedName>
    <definedName name="XRefPaste6" hidden="1">#REF!</definedName>
    <definedName name="XRefPaste6Row" localSheetId="21" hidden="1">#REF!</definedName>
    <definedName name="XRefPaste6Row" localSheetId="18" hidden="1">#REF!</definedName>
    <definedName name="XRefPaste6Row" localSheetId="20" hidden="1">#REF!</definedName>
    <definedName name="XRefPaste6Row" hidden="1">#REF!</definedName>
    <definedName name="XRefPasteRangeCount" hidden="1">6</definedName>
    <definedName name="xx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llskdkf" localSheetId="21" hidden="1">{"whole",#N/A,FALSE,"CS HC";"whole",#N/A,FALSE,"CS_ACTvsBud";"whole",#N/A,FALSE,"CSTrail3mo";"whole",#N/A,FALSE,"CS Cost Per Head ";"whole",#N/A,FALSE,"CS CPH YTD"}</definedName>
    <definedName name="xxllskdkf" localSheetId="18" hidden="1">{"whole",#N/A,FALSE,"CS HC";"whole",#N/A,FALSE,"CS_ACTvsBud";"whole",#N/A,FALSE,"CSTrail3mo";"whole",#N/A,FALSE,"CS Cost Per Head ";"whole",#N/A,FALSE,"CS CPH YTD"}</definedName>
    <definedName name="xxllskdkf" localSheetId="20" hidden="1">{"whole",#N/A,FALSE,"CS HC";"whole",#N/A,FALSE,"CS_ACTvsBud";"whole",#N/A,FALSE,"CSTrail3mo";"whole",#N/A,FALSE,"CS Cost Per Head ";"whole",#N/A,FALSE,"CS CPH YTD"}</definedName>
    <definedName name="xxllskdkf" hidden="1">{"whole",#N/A,FALSE,"CS HC";"whole",#N/A,FALSE,"CS_ACTvsBud";"whole",#N/A,FALSE,"CSTrail3mo";"whole",#N/A,FALSE,"CS Cost Per Head ";"whole",#N/A,FALSE,"CS CPH YTD"}</definedName>
    <definedName name="xxllskdkf_1" hidden="1">{"whole",#N/A,FALSE,"CS HC";"whole",#N/A,FALSE,"CS_ACTvsBud";"whole",#N/A,FALSE,"CSTrail3mo";"whole",#N/A,FALSE,"CS Cost Per Head ";"whole",#N/A,FALSE,"CS CPH YTD"}</definedName>
    <definedName name="xxx" localSheetId="21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xxx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x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x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x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xxxx" localSheetId="21" hidden="1">{"closed",#N/A,FALSE,"Consolidated Products - Budget";"expanded",#N/A,FALSE,"Consolidated Products - Budget"}</definedName>
    <definedName name="xxxx" localSheetId="18" hidden="1">{"closed",#N/A,FALSE,"Consolidated Products - Budget";"expanded",#N/A,FALSE,"Consolidated Products - Budget"}</definedName>
    <definedName name="xxxx" localSheetId="20" hidden="1">{"closed",#N/A,FALSE,"Consolidated Products - Budget";"expanded",#N/A,FALSE,"Consolidated Products - Budget"}</definedName>
    <definedName name="xxxx" hidden="1">{"closed",#N/A,FALSE,"Consolidated Products - Budget";"expanded",#N/A,FALSE,"Consolidated Products - Budget"}</definedName>
    <definedName name="xxxx_1" hidden="1">{"closed",#N/A,FALSE,"Consolidated Products - Budget";"expanded",#N/A,FALSE,"Consolidated Products - Budget"}</definedName>
    <definedName name="xxxxx" localSheetId="21" hidden="1">{"whole",#N/A,FALSE,"CS FIN Sum For Rox";"whole",#N/A,FALSE,"Gen_Dist_Act_Bud";"whole",#N/A,FALSE,"Gen_Dist_T3months";"whole",#N/A,FALSE,"GD_PerP";"whole",#N/A,FALSE,"CS_DIST_ActvsBud";"whole",#N/A,FALSE,"CS_DIST_SUM_trail3mo"}</definedName>
    <definedName name="xxxxx" localSheetId="18" hidden="1">{"whole",#N/A,FALSE,"CS FIN Sum For Rox";"whole",#N/A,FALSE,"Gen_Dist_Act_Bud";"whole",#N/A,FALSE,"Gen_Dist_T3months";"whole",#N/A,FALSE,"GD_PerP";"whole",#N/A,FALSE,"CS_DIST_ActvsBud";"whole",#N/A,FALSE,"CS_DIST_SUM_trail3mo"}</definedName>
    <definedName name="xxxxx" localSheetId="20" hidden="1">{"whole",#N/A,FALSE,"CS FIN Sum For Rox";"whole",#N/A,FALSE,"Gen_Dist_Act_Bud";"whole",#N/A,FALSE,"Gen_Dist_T3months";"whole",#N/A,FALSE,"GD_PerP";"whole",#N/A,FALSE,"CS_DIST_ActvsBud";"whole",#N/A,FALSE,"CS_DIST_SUM_trail3mo"}</definedName>
    <definedName name="xxxxx" hidden="1">{"whole",#N/A,FALSE,"CS FIN Sum For Rox";"whole",#N/A,FALSE,"Gen_Dist_Act_Bud";"whole",#N/A,FALSE,"Gen_Dist_T3months";"whole",#N/A,FALSE,"GD_PerP";"whole",#N/A,FALSE,"CS_DIST_ActvsBud";"whole",#N/A,FALSE,"CS_DIST_SUM_trail3mo"}</definedName>
    <definedName name="xxxxx_1" hidden="1">{"whole",#N/A,FALSE,"CS FIN Sum For Rox";"whole",#N/A,FALSE,"Gen_Dist_Act_Bud";"whole",#N/A,FALSE,"Gen_Dist_T3months";"whole",#N/A,FALSE,"GD_PerP";"whole",#N/A,FALSE,"CS_DIST_ActvsBud";"whole",#N/A,FALSE,"CS_DIST_SUM_trail3mo"}</definedName>
    <definedName name="xyz" localSheetId="20">CUBESET("ThisWorkbookDataModel","{"&amp;"[Report_or_Stystem].[Show Report or System View].&amp;[Report View]"&amp;"}")</definedName>
    <definedName name="xyz" hidden="1">{"closed",#N/A,FALSE,"Consolidated Products - Budget";"expanded",#N/A,FALSE,"Consolidated Products - Budget"}</definedName>
    <definedName name="xyz_1" hidden="1">{"closed",#N/A,FALSE,"Consolidated Products - Budget";"expanded",#N/A,FALSE,"Consolidated Products - Budget"}</definedName>
    <definedName name="y" localSheetId="21" hidden="1">{"closed",#N/A,FALSE,"Consolidated Products - Budget";"expanded",#N/A,FALSE,"Consolidated Products - Budget"}</definedName>
    <definedName name="y" localSheetId="18" hidden="1">{"closed",#N/A,FALSE,"Consolidated Products - Budget";"expanded",#N/A,FALSE,"Consolidated Products - Budget"}</definedName>
    <definedName name="y" localSheetId="20" hidden="1">{"closed",#N/A,FALSE,"Consolidated Products - Budget";"expanded",#N/A,FALSE,"Consolidated Products - Budget"}</definedName>
    <definedName name="y" hidden="1">{"closed",#N/A,FALSE,"Consolidated Products - Budget";"expanded",#N/A,FALSE,"Consolidated Products - Budget"}</definedName>
    <definedName name="y_1" hidden="1">{"closed",#N/A,FALSE,"Consolidated Products - Budget";"expanded",#N/A,FALSE,"Consolidated Products - Budget"}</definedName>
    <definedName name="YTDPctBgtFcst">IF(Nosirve = "Budget","YTD % Bgt","YTD % Fcst")</definedName>
    <definedName name="yugu" hidden="1">{"whole",#N/A,FALSE,"6701";"whole",#N/A,FALSE,"6702";"whole",#N/A,FALSE,"7710";"whole",#N/A,FALSE,"7714";"whole",#N/A,FALSE,"7729";"whole",#N/A,FALSE,"7730";"whole",#N/A,FALSE,"7731";"whole",#N/A,FALSE,"7736";"whole",#N/A,FALSE,"7737";"whole",#N/A,FALSE,"7738";"whole",#N/A,FALSE,"7743";"Whole",#N/A,FALSE,"7740";"whole",#N/A,FALSE,"7744";"whole",#N/A,FALSE,"7745"}</definedName>
    <definedName name="yyyy" localSheetId="2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yyyy" localSheetId="18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yyyy" localSheetId="20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yyyy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yyyy_1" hidden="1">{"whole",#N/A,FALSE,"Gen_Dist_Act_Bud";"whole",#N/A,FALSE,"Gen_Dist_T3months";"whole",#N/A,FALSE,"GD_PerP";"whole",#N/A,FALSE,"HR_Dist";"whole",#N/A,FALSE,"CS_DIST_ActvsBud";"whole",#N/A,FALSE,"CS_DIST_SUM_trail3mo";"whole",#N/A,FALSE,"ITG_act_Bud";"whole",#N/A,FALSE,"ITG_T3Mo"}</definedName>
    <definedName name="z" hidden="1">#REF!</definedName>
    <definedName name="Z_45127D29_1D59_11D2_8318_00C04FB80EAE_.wvu.Cols" hidden="1">'[22]Developer rev 99: Ad Sales  exp'!$D$1:$G$65536,'[22]Developer rev 99: Ad Sales  exp'!$T$1:$T$65536,'[22]Developer rev 99: Ad Sales  exp'!$V$1:$W$65536</definedName>
    <definedName name="Z_45127D29_1D59_11D2_8318_00C04FB80EAE_.wvu.PrintArea" hidden="1">'[22]Developer rev 99: Ad Sales  exp'!$C$111:$W$158</definedName>
    <definedName name="Z_45127D29_1D59_11D2_8318_00C04FB80EAE_.wvu.PrintTitles" hidden="1">'[22]Bus Dev:corp. exp'!$A$111:$IV$113</definedName>
    <definedName name="Z_A3693F2F_F10E_4FD3_BC9A_8F7D9E490731_.wvu.PrintArea" localSheetId="21" hidden="1">#REF!</definedName>
    <definedName name="Z_A3693F2F_F10E_4FD3_BC9A_8F7D9E490731_.wvu.PrintArea" localSheetId="18" hidden="1">#REF!</definedName>
    <definedName name="Z_A3693F2F_F10E_4FD3_BC9A_8F7D9E490731_.wvu.PrintArea" localSheetId="20" hidden="1">#REF!</definedName>
    <definedName name="Z_A3693F2F_F10E_4FD3_BC9A_8F7D9E490731_.wvu.PrintArea" hidden="1">#REF!</definedName>
    <definedName name="Z_A3693F2F_F10E_4FD3_BC9A_8F7D9E490731_.wvu.PrintTitles" localSheetId="21" hidden="1">#REF!</definedName>
    <definedName name="Z_A3693F2F_F10E_4FD3_BC9A_8F7D9E490731_.wvu.PrintTitles" localSheetId="18" hidden="1">#REF!</definedName>
    <definedName name="Z_A3693F2F_F10E_4FD3_BC9A_8F7D9E490731_.wvu.PrintTitles" localSheetId="20" hidden="1">#REF!</definedName>
    <definedName name="Z_A3693F2F_F10E_4FD3_BC9A_8F7D9E490731_.wvu.PrintTitles" hidden="1">#REF!</definedName>
    <definedName name="Z_A3693F2F_F10E_4FD3_BC9A_8F7D9E490731_.wvu.Rows" localSheetId="21" hidden="1">#REF!</definedName>
    <definedName name="Z_A3693F2F_F10E_4FD3_BC9A_8F7D9E490731_.wvu.Rows" localSheetId="18" hidden="1">#REF!</definedName>
    <definedName name="Z_A3693F2F_F10E_4FD3_BC9A_8F7D9E490731_.wvu.Rows" localSheetId="20" hidden="1">#REF!</definedName>
    <definedName name="Z_A3693F2F_F10E_4FD3_BC9A_8F7D9E490731_.wvu.Rows" hidden="1">#REF!</definedName>
    <definedName name="zzz" localSheetId="2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zzz" localSheetId="18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zzz" localSheetId="20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zzz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  <definedName name="zzz_1" hidden="1">{"whole",#N/A,FALSE,"HR HC";"whole",#N/A,FALSE,"HRDEPT_act_v_BUD";"whole",#N/A,FALSE,"HRTrail3mo";"whole",#N/A,FALSE,"HR_Cost Per Head";"whole",#N/A,FALSE,"HR CPH YTD";"whole",#N/A,FALSE,"CostperNewbies";"whole",#N/A,FALSE,"Benefits Per Head";"whole",#N/A,FALSE,"6701";"whole",#N/A,FALSE,"6702";"whole",#N/A,FALSE,"7710";"whole",#N/A,FALSE,"7714";"whole",#N/A,FALSE,"7729";"whole",#N/A,FALSE,"7730";"whole",#N/A,FALSE,"7731";"whole",#N/A,FALSE,"7732";"whole",#N/A,FALSE,"7733";"whole",#N/A,FALSE,"7734";"whole",#N/A,FALSE,"7735";"whole",#N/A,FALSE,"7736";"whole",#N/A,FALSE,"7737";"whole",#N/A,FALSE,"7738";"Whole",#N/A,FALSE,"7740";"whole",#N/A,FALSE,"7743";"whole",#N/A,FALSE,"7744";"whole",#N/A,FALSE,"7745"}</definedName>
  </definedNames>
  <calcPr calcId="191028"/>
  <pivotCaches>
    <pivotCache cacheId="0" r:id="rId45"/>
    <pivotCache cacheId="1" r:id="rId46"/>
    <pivotCache cacheId="2" r:id="rId47"/>
    <pivotCache cacheId="3" r:id="rId48"/>
    <pivotCache cacheId="4" r:id="rId49"/>
    <pivotCache cacheId="5" r:id="rId50"/>
    <pivotCache cacheId="6" r:id="rId51"/>
    <pivotCache cacheId="7" r:id="rId52"/>
    <pivotCache cacheId="8" r:id="rId53"/>
    <pivotCache cacheId="9" r:id="rId54"/>
    <pivotCache cacheId="10" r:id="rId5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30" l="1"/>
  <c r="G27" i="30"/>
  <c r="J27" i="30" l="1"/>
  <c r="H27" i="30"/>
  <c r="F32" i="30"/>
  <c r="F35" i="30"/>
  <c r="F41" i="30"/>
  <c r="F31" i="30"/>
  <c r="I28" i="30"/>
  <c r="G28" i="30"/>
  <c r="G32" i="30" s="1"/>
  <c r="F36" i="30"/>
  <c r="H28" i="30" l="1"/>
  <c r="H35" i="30" s="1"/>
  <c r="J28" i="30"/>
  <c r="J36" i="30" s="1"/>
  <c r="I35" i="30"/>
  <c r="I31" i="30"/>
  <c r="I32" i="30"/>
  <c r="I41" i="30"/>
  <c r="I36" i="30"/>
  <c r="G35" i="30"/>
  <c r="G31" i="30"/>
  <c r="G36" i="30"/>
  <c r="G41" i="30"/>
  <c r="H36" i="30" l="1"/>
  <c r="H32" i="30"/>
  <c r="H31" i="30"/>
  <c r="H41" i="30"/>
  <c r="J35" i="30"/>
  <c r="J32" i="30"/>
  <c r="J31" i="30"/>
  <c r="J41" i="30"/>
  <c r="J6" i="2" l="1"/>
  <c r="G24" i="2" s="1"/>
  <c r="J15" i="24"/>
  <c r="G34" i="24" s="1"/>
  <c r="J18" i="24"/>
  <c r="J14" i="24"/>
  <c r="J16" i="24"/>
  <c r="J17" i="24"/>
  <c r="J19" i="24"/>
  <c r="G38" i="24" s="1"/>
  <c r="L51" i="30" l="1"/>
  <c r="K51" i="30"/>
  <c r="J51" i="30"/>
  <c r="I51" i="30"/>
  <c r="H51" i="30"/>
  <c r="G51" i="30"/>
  <c r="D25" i="21"/>
  <c r="M25" i="1"/>
  <c r="M23" i="1"/>
  <c r="F31" i="33" l="1"/>
  <c r="H31" i="33" s="1"/>
  <c r="G31" i="33" s="1"/>
  <c r="F33" i="33"/>
  <c r="H33" i="33" s="1"/>
  <c r="G33" i="33" s="1"/>
  <c r="F35" i="33"/>
  <c r="H35" i="33" s="1"/>
  <c r="G35" i="33" s="1"/>
  <c r="F32" i="33"/>
  <c r="H32" i="33" s="1"/>
  <c r="G32" i="33" s="1"/>
  <c r="F34" i="33"/>
  <c r="H34" i="33" s="1"/>
  <c r="G34" i="33" s="1"/>
  <c r="F30" i="33"/>
  <c r="F29" i="33"/>
  <c r="J9" i="27"/>
  <c r="G17" i="27" s="1"/>
  <c r="J20" i="24"/>
  <c r="G39" i="24" s="1"/>
  <c r="J12" i="22"/>
  <c r="G23" i="22" s="1"/>
  <c r="L13" i="21"/>
  <c r="I25" i="21" s="1"/>
  <c r="J19" i="2"/>
  <c r="G37" i="2" s="1"/>
  <c r="D24" i="54" l="1"/>
  <c r="D23" i="54"/>
  <c r="I59" i="30" l="1"/>
  <c r="J59" i="30"/>
  <c r="M27" i="1" l="1"/>
  <c r="J26" i="1"/>
  <c r="F26" i="33" l="1"/>
  <c r="F28" i="33"/>
  <c r="F27" i="33"/>
  <c r="F25" i="33"/>
  <c r="F24" i="33"/>
  <c r="F26" i="1"/>
  <c r="L26" i="1"/>
  <c r="G26" i="1"/>
  <c r="H26" i="1"/>
  <c r="I26" i="1"/>
  <c r="K26" i="1"/>
  <c r="K28" i="1"/>
  <c r="L28" i="1"/>
  <c r="D24" i="21"/>
  <c r="D23" i="21"/>
  <c r="D22" i="21"/>
  <c r="D21" i="21"/>
  <c r="D19" i="21"/>
  <c r="D20" i="21"/>
  <c r="D18" i="21"/>
  <c r="M40" i="30"/>
  <c r="M46" i="30"/>
  <c r="M45" i="30"/>
  <c r="M47" i="30"/>
  <c r="M48" i="30"/>
  <c r="F5" i="23"/>
  <c r="G13" i="22" l="1"/>
  <c r="F10" i="27"/>
  <c r="J14" i="21"/>
  <c r="K14" i="21"/>
  <c r="E10" i="27"/>
  <c r="F14" i="21"/>
  <c r="H13" i="22"/>
  <c r="G10" i="27"/>
  <c r="C20" i="2"/>
  <c r="H10" i="27"/>
  <c r="D13" i="22"/>
  <c r="E13" i="22"/>
  <c r="D10" i="27"/>
  <c r="H20" i="2"/>
  <c r="F13" i="22"/>
  <c r="I13" i="22"/>
  <c r="I21" i="24"/>
  <c r="I20" i="2"/>
  <c r="C13" i="22"/>
  <c r="C21" i="24"/>
  <c r="H21" i="24"/>
  <c r="I10" i="27"/>
  <c r="C10" i="27"/>
  <c r="G24" i="1"/>
  <c r="F24" i="1"/>
  <c r="L24" i="1"/>
  <c r="K24" i="1"/>
  <c r="J24" i="1"/>
  <c r="I24" i="1"/>
  <c r="H24" i="1"/>
  <c r="F6" i="23"/>
  <c r="D20" i="2"/>
  <c r="J10" i="24"/>
  <c r="G33" i="24" s="1"/>
  <c r="E21" i="24"/>
  <c r="J8" i="22"/>
  <c r="G19" i="22" s="1"/>
  <c r="J6" i="27"/>
  <c r="G14" i="27" s="1"/>
  <c r="J7" i="27"/>
  <c r="G15" i="27" s="1"/>
  <c r="D21" i="24"/>
  <c r="J15" i="2"/>
  <c r="G33" i="2" s="1"/>
  <c r="J9" i="22"/>
  <c r="G20" i="22" s="1"/>
  <c r="J10" i="22"/>
  <c r="G21" i="22" s="1"/>
  <c r="J11" i="24"/>
  <c r="G35" i="24" s="1"/>
  <c r="J12" i="24"/>
  <c r="J11" i="2"/>
  <c r="G29" i="2" s="1"/>
  <c r="J13" i="2"/>
  <c r="G31" i="2" s="1"/>
  <c r="J14" i="2"/>
  <c r="G32" i="2" s="1"/>
  <c r="J16" i="2"/>
  <c r="G34" i="2" s="1"/>
  <c r="J8" i="27"/>
  <c r="G16" i="27" s="1"/>
  <c r="J13" i="24"/>
  <c r="G37" i="24" s="1"/>
  <c r="J12" i="2"/>
  <c r="G30" i="2" s="1"/>
  <c r="J18" i="2"/>
  <c r="G36" i="2" s="1"/>
  <c r="L19" i="30"/>
  <c r="K19" i="30"/>
  <c r="J19" i="30"/>
  <c r="I19" i="30"/>
  <c r="H19" i="30"/>
  <c r="G19" i="30"/>
  <c r="G36" i="24" l="1"/>
  <c r="G31" i="24"/>
  <c r="C24" i="22"/>
  <c r="C40" i="24"/>
  <c r="C18" i="27"/>
  <c r="G14" i="21"/>
  <c r="G21" i="24"/>
  <c r="F21" i="24"/>
  <c r="M50" i="30"/>
  <c r="M49" i="30"/>
  <c r="M44" i="30"/>
  <c r="M43" i="30"/>
  <c r="M42" i="30"/>
  <c r="M41" i="30"/>
  <c r="M39" i="30"/>
  <c r="M38" i="30"/>
  <c r="M37" i="30"/>
  <c r="M36" i="30"/>
  <c r="M35" i="30"/>
  <c r="M34" i="30"/>
  <c r="M32" i="30"/>
  <c r="M30" i="30"/>
  <c r="M29" i="30"/>
  <c r="M27" i="30"/>
  <c r="E20" i="2" l="1"/>
  <c r="H14" i="21"/>
  <c r="I14" i="21"/>
  <c r="M28" i="30"/>
  <c r="L11" i="21"/>
  <c r="I23" i="21" s="1"/>
  <c r="F5" i="26"/>
  <c r="F5" i="13"/>
  <c r="J6" i="50"/>
  <c r="G6" i="6"/>
  <c r="F20" i="2" l="1"/>
  <c r="J17" i="2"/>
  <c r="G35" i="2" s="1"/>
  <c r="G20" i="2"/>
  <c r="M26" i="30"/>
  <c r="M33" i="30"/>
  <c r="G7" i="6"/>
  <c r="F6" i="26"/>
  <c r="F6" i="13"/>
  <c r="J7" i="50"/>
  <c r="D17" i="21" l="1"/>
  <c r="M232" i="43" l="1"/>
  <c r="M231" i="43"/>
  <c r="M230" i="43"/>
  <c r="M229" i="43"/>
  <c r="M228" i="43"/>
  <c r="M227" i="43"/>
  <c r="M226" i="43"/>
  <c r="M225" i="43"/>
  <c r="M224" i="43"/>
  <c r="M223" i="43"/>
  <c r="M222" i="43"/>
  <c r="M221" i="43"/>
  <c r="M220" i="43"/>
  <c r="M219" i="43"/>
  <c r="M218" i="43"/>
  <c r="M217" i="43"/>
  <c r="M216" i="43"/>
  <c r="M215" i="43"/>
  <c r="M214" i="43"/>
  <c r="M213" i="43"/>
  <c r="M212" i="43"/>
  <c r="M211" i="43"/>
  <c r="M210" i="43"/>
  <c r="M209" i="43"/>
  <c r="M208" i="43"/>
  <c r="M207" i="43"/>
  <c r="M206" i="43"/>
  <c r="M205" i="43"/>
  <c r="M204" i="43"/>
  <c r="M203" i="43"/>
  <c r="M202" i="43"/>
  <c r="M201" i="43"/>
  <c r="M200" i="43"/>
  <c r="M199" i="43"/>
  <c r="M198" i="43"/>
  <c r="M197" i="43"/>
  <c r="M196" i="43"/>
  <c r="M195" i="43"/>
  <c r="M194" i="43"/>
  <c r="M193" i="43"/>
  <c r="M192" i="43"/>
  <c r="M191" i="43"/>
  <c r="M190" i="43"/>
  <c r="M189" i="43"/>
  <c r="M188" i="43"/>
  <c r="M187" i="43"/>
  <c r="M186" i="43"/>
  <c r="M185" i="43"/>
  <c r="M184" i="43"/>
  <c r="M183" i="43"/>
  <c r="M182" i="43"/>
  <c r="M181" i="43"/>
  <c r="M180" i="43"/>
  <c r="M179" i="43"/>
  <c r="M178" i="43"/>
  <c r="M177" i="43"/>
  <c r="M176" i="43"/>
  <c r="M175" i="43"/>
  <c r="M174" i="43"/>
  <c r="M173" i="43"/>
  <c r="M172" i="43"/>
  <c r="M171" i="43"/>
  <c r="M170" i="43"/>
  <c r="M169" i="43"/>
  <c r="M168" i="43"/>
  <c r="M167" i="43"/>
  <c r="M166" i="43"/>
  <c r="M165" i="43"/>
  <c r="M164" i="43"/>
  <c r="M163" i="43"/>
  <c r="M162" i="43"/>
  <c r="M161" i="43"/>
  <c r="M160" i="43"/>
  <c r="M159" i="43"/>
  <c r="M158" i="43"/>
  <c r="M157" i="43"/>
  <c r="M156" i="43"/>
  <c r="M155" i="43"/>
  <c r="M154" i="43"/>
  <c r="M153" i="43"/>
  <c r="M152" i="43"/>
  <c r="M151" i="43"/>
  <c r="M150" i="43"/>
  <c r="M149" i="43"/>
  <c r="M148" i="43"/>
  <c r="M147" i="43"/>
  <c r="M146" i="43"/>
  <c r="M145" i="43"/>
  <c r="M144" i="43"/>
  <c r="M143" i="43"/>
  <c r="M142" i="43"/>
  <c r="M141" i="43"/>
  <c r="M140" i="43"/>
  <c r="M139" i="43"/>
  <c r="M138" i="43"/>
  <c r="M137" i="43"/>
  <c r="M136" i="43"/>
  <c r="M135" i="43"/>
  <c r="M134" i="43"/>
  <c r="M133" i="43"/>
  <c r="M132" i="43"/>
  <c r="M131" i="43"/>
  <c r="M130" i="43"/>
  <c r="M129" i="43"/>
  <c r="M128" i="43"/>
  <c r="M127" i="43"/>
  <c r="M126" i="43"/>
  <c r="M125" i="43"/>
  <c r="M124" i="43"/>
  <c r="M123" i="43"/>
  <c r="M122" i="43"/>
  <c r="M121" i="43"/>
  <c r="M120" i="43"/>
  <c r="M119" i="43"/>
  <c r="M118" i="43"/>
  <c r="M117" i="43"/>
  <c r="M116" i="43"/>
  <c r="M115" i="43"/>
  <c r="M114" i="43"/>
  <c r="M113" i="43"/>
  <c r="M112" i="43"/>
  <c r="M111" i="43"/>
  <c r="M110" i="43"/>
  <c r="M109" i="43"/>
  <c r="M108" i="43"/>
  <c r="M107" i="43"/>
  <c r="M106" i="43"/>
  <c r="M105" i="43"/>
  <c r="M104" i="43"/>
  <c r="M103" i="43"/>
  <c r="M102" i="43"/>
  <c r="M101" i="43"/>
  <c r="M100" i="43"/>
  <c r="M99" i="43"/>
  <c r="M98" i="43"/>
  <c r="M97" i="43"/>
  <c r="M96" i="43"/>
  <c r="M95" i="43"/>
  <c r="M94" i="43"/>
  <c r="M93" i="43"/>
  <c r="M92" i="43"/>
  <c r="M91" i="43"/>
  <c r="M90" i="43"/>
  <c r="M89" i="43"/>
  <c r="M88" i="43"/>
  <c r="M87" i="43"/>
  <c r="M86" i="43"/>
  <c r="M85" i="43"/>
  <c r="M84" i="43"/>
  <c r="M83" i="43"/>
  <c r="M82" i="43"/>
  <c r="M81" i="43"/>
  <c r="M80" i="43"/>
  <c r="M79" i="43"/>
  <c r="M78" i="43"/>
  <c r="M77" i="43"/>
  <c r="M76" i="43"/>
  <c r="M75" i="43"/>
  <c r="M74" i="43"/>
  <c r="M73" i="43"/>
  <c r="M72" i="43"/>
  <c r="M71" i="43"/>
  <c r="M70" i="43"/>
  <c r="M69" i="43"/>
  <c r="M68" i="43"/>
  <c r="M67" i="43"/>
  <c r="M66" i="43"/>
  <c r="M65" i="43"/>
  <c r="M64" i="43"/>
  <c r="M63" i="43"/>
  <c r="M62" i="43"/>
  <c r="M61" i="43"/>
  <c r="M60" i="43"/>
  <c r="M59" i="43"/>
  <c r="M58" i="43"/>
  <c r="M57" i="43"/>
  <c r="M56" i="43"/>
  <c r="M55" i="43"/>
  <c r="M54" i="43"/>
  <c r="M53" i="43"/>
  <c r="M52" i="43"/>
  <c r="M51" i="43"/>
  <c r="M50" i="43"/>
  <c r="M49" i="43"/>
  <c r="M48" i="43"/>
  <c r="M47" i="43"/>
  <c r="M46" i="43"/>
  <c r="M45" i="43"/>
  <c r="M44" i="43"/>
  <c r="M43" i="43"/>
  <c r="M42" i="43"/>
  <c r="M41" i="43"/>
  <c r="M40" i="43"/>
  <c r="M39" i="43"/>
  <c r="M38" i="43"/>
  <c r="M37" i="43"/>
  <c r="M36" i="43"/>
  <c r="M35" i="43"/>
  <c r="M34" i="43"/>
  <c r="M33" i="43"/>
  <c r="M32" i="43"/>
  <c r="M31" i="43"/>
  <c r="M30" i="43"/>
  <c r="M29" i="43"/>
  <c r="M28" i="43"/>
  <c r="M27" i="43"/>
  <c r="M26" i="43"/>
  <c r="M25" i="43"/>
  <c r="M24" i="43"/>
  <c r="M23" i="43"/>
  <c r="M22" i="43"/>
  <c r="M21" i="43"/>
  <c r="M20" i="43"/>
  <c r="M19" i="43"/>
  <c r="M18" i="43"/>
  <c r="M17" i="43"/>
  <c r="M16" i="43"/>
  <c r="M15" i="43"/>
  <c r="M14" i="43"/>
  <c r="M13" i="43"/>
  <c r="M12" i="43"/>
  <c r="M11" i="43"/>
  <c r="M10" i="43"/>
  <c r="M9" i="43"/>
  <c r="M8" i="43"/>
  <c r="M7" i="43"/>
  <c r="E26" i="21" l="1"/>
  <c r="C38" i="2" l="1"/>
  <c r="L10" i="21"/>
  <c r="I22" i="21" s="1"/>
  <c r="L9" i="21"/>
  <c r="I21" i="21" s="1"/>
  <c r="L8" i="21"/>
  <c r="I20" i="21" s="1"/>
  <c r="L7" i="21"/>
  <c r="I19" i="21" s="1"/>
  <c r="L5" i="21" l="1"/>
  <c r="I17" i="21" l="1"/>
  <c r="L6" i="21"/>
  <c r="I18" i="21" s="1"/>
  <c r="J9" i="24" l="1"/>
  <c r="G32" i="24" s="1"/>
  <c r="J8" i="24"/>
  <c r="J7" i="24"/>
  <c r="J5" i="24"/>
  <c r="J5" i="27"/>
  <c r="G13" i="27" s="1"/>
  <c r="G18" i="27" s="1"/>
  <c r="H17" i="27" s="1"/>
  <c r="J11" i="22"/>
  <c r="G22" i="22" s="1"/>
  <c r="J7" i="22"/>
  <c r="G18" i="22" s="1"/>
  <c r="J6" i="22"/>
  <c r="G17" i="22" s="1"/>
  <c r="J5" i="22"/>
  <c r="G29" i="24" l="1"/>
  <c r="G26" i="24"/>
  <c r="G30" i="24"/>
  <c r="G27" i="24"/>
  <c r="G24" i="24"/>
  <c r="G16" i="22"/>
  <c r="G24" i="22" s="1"/>
  <c r="H23" i="22" s="1"/>
  <c r="J13" i="22"/>
  <c r="J10" i="27"/>
  <c r="F23" i="33" l="1"/>
  <c r="H26" i="33" l="1"/>
  <c r="H30" i="33"/>
  <c r="G30" i="33" s="1"/>
  <c r="H29" i="33"/>
  <c r="G29" i="33" s="1"/>
  <c r="H28" i="33"/>
  <c r="G28" i="33" s="1"/>
  <c r="H23" i="33"/>
  <c r="H24" i="33"/>
  <c r="H25" i="33"/>
  <c r="H27" i="33"/>
  <c r="G26" i="33" l="1"/>
  <c r="E59" i="30" s="1"/>
  <c r="G23" i="33"/>
  <c r="E56" i="30" s="1"/>
  <c r="G27" i="33"/>
  <c r="E60" i="30" s="1"/>
  <c r="G25" i="33"/>
  <c r="E58" i="30" s="1"/>
  <c r="G24" i="33"/>
  <c r="E57" i="30" s="1"/>
  <c r="J7" i="2"/>
  <c r="G25" i="2" s="1"/>
  <c r="J5" i="2"/>
  <c r="D63" i="30" l="1"/>
  <c r="E63" i="30"/>
  <c r="G23" i="2"/>
  <c r="J10" i="2"/>
  <c r="G28" i="2" s="1"/>
  <c r="J9" i="2"/>
  <c r="G27" i="2" s="1"/>
  <c r="J8" i="2"/>
  <c r="G26" i="2" s="1"/>
  <c r="H15" i="27"/>
  <c r="H13" i="27"/>
  <c r="H16" i="27"/>
  <c r="H14" i="27"/>
  <c r="H22" i="22"/>
  <c r="H21" i="22"/>
  <c r="H20" i="22"/>
  <c r="H16" i="22"/>
  <c r="H17" i="22"/>
  <c r="H18" i="22"/>
  <c r="H19" i="22"/>
  <c r="G38" i="2" l="1"/>
  <c r="H24" i="2" s="1"/>
  <c r="H24" i="22"/>
  <c r="J20" i="2"/>
  <c r="H18" i="27"/>
  <c r="J6" i="24"/>
  <c r="G28" i="24" l="1"/>
  <c r="G25" i="24"/>
  <c r="J21" i="24"/>
  <c r="G40" i="24" l="1"/>
  <c r="H30" i="24" s="1"/>
  <c r="H27" i="24" l="1"/>
  <c r="H28" i="24"/>
  <c r="H33" i="24"/>
  <c r="H39" i="24"/>
  <c r="H32" i="24"/>
  <c r="H34" i="24"/>
  <c r="H26" i="24"/>
  <c r="H24" i="24"/>
  <c r="H25" i="24"/>
  <c r="H38" i="24"/>
  <c r="H29" i="24"/>
  <c r="H36" i="24"/>
  <c r="H35" i="24"/>
  <c r="H37" i="24"/>
  <c r="H31" i="24"/>
  <c r="J28" i="1"/>
  <c r="I28" i="1"/>
  <c r="H28" i="1"/>
  <c r="G28" i="1"/>
  <c r="F28" i="1"/>
  <c r="H40" i="24" l="1"/>
  <c r="M28" i="1"/>
  <c r="F29" i="1" s="1"/>
  <c r="F46" i="1"/>
  <c r="H37" i="2" l="1"/>
  <c r="J29" i="1"/>
  <c r="H29" i="1"/>
  <c r="G29" i="1"/>
  <c r="K29" i="1"/>
  <c r="L29" i="1"/>
  <c r="I29" i="1"/>
  <c r="H33" i="2"/>
  <c r="H25" i="2"/>
  <c r="H32" i="2"/>
  <c r="H34" i="2"/>
  <c r="H23" i="2"/>
  <c r="H26" i="2"/>
  <c r="H30" i="2"/>
  <c r="H31" i="2"/>
  <c r="H27" i="2"/>
  <c r="H35" i="2"/>
  <c r="H28" i="2"/>
  <c r="H36" i="2"/>
  <c r="H29" i="2"/>
  <c r="H38" i="2" l="1"/>
  <c r="M29" i="1"/>
  <c r="M26" i="1"/>
  <c r="M24" i="1"/>
  <c r="F20" i="30"/>
  <c r="M18" i="30"/>
  <c r="G20" i="30" l="1"/>
  <c r="G21" i="1" s="1"/>
  <c r="G52" i="30" l="1"/>
  <c r="H20" i="30"/>
  <c r="H21" i="1" s="1"/>
  <c r="H52" i="30" l="1"/>
  <c r="I20" i="30"/>
  <c r="M19" i="1" l="1"/>
  <c r="I52" i="30"/>
  <c r="I21" i="1"/>
  <c r="J20" i="30"/>
  <c r="K21" i="1" l="1"/>
  <c r="K20" i="30"/>
  <c r="K52" i="30"/>
  <c r="L21" i="1" l="1"/>
  <c r="L20" i="30"/>
  <c r="M20" i="30" s="1"/>
  <c r="L52" i="30"/>
  <c r="M21" i="30"/>
  <c r="J21" i="1"/>
  <c r="J52" i="30"/>
  <c r="K60" i="30" l="1"/>
  <c r="K57" i="30" s="1"/>
  <c r="E17" i="27"/>
  <c r="E23" i="22"/>
  <c r="G25" i="21" l="1"/>
  <c r="K25" i="21" s="1"/>
  <c r="D17" i="56"/>
  <c r="E17" i="56" s="1"/>
  <c r="F17" i="56" s="1"/>
  <c r="G17" i="56" s="1"/>
  <c r="D16" i="56"/>
  <c r="E16" i="56" s="1"/>
  <c r="F16" i="56" s="1"/>
  <c r="G16" i="56" s="1"/>
  <c r="D26" i="56" s="1"/>
  <c r="E37" i="2"/>
  <c r="I37" i="2" s="1"/>
  <c r="E24" i="2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39" i="24"/>
  <c r="I17" i="27"/>
  <c r="I23" i="22"/>
  <c r="K56" i="30"/>
  <c r="K58" i="30"/>
  <c r="E14" i="27"/>
  <c r="I14" i="27" s="1"/>
  <c r="E16" i="27"/>
  <c r="I16" i="27" s="1"/>
  <c r="E15" i="27"/>
  <c r="I15" i="27" s="1"/>
  <c r="E19" i="22"/>
  <c r="I19" i="22" s="1"/>
  <c r="E18" i="22"/>
  <c r="I18" i="22" s="1"/>
  <c r="E17" i="22"/>
  <c r="I17" i="22" s="1"/>
  <c r="E22" i="22"/>
  <c r="I22" i="22" s="1"/>
  <c r="E21" i="22"/>
  <c r="I21" i="22" s="1"/>
  <c r="E20" i="22"/>
  <c r="I20" i="22" s="1"/>
  <c r="G24" i="21"/>
  <c r="G23" i="21"/>
  <c r="K23" i="21" s="1"/>
  <c r="G22" i="21"/>
  <c r="K22" i="21" s="1"/>
  <c r="G18" i="21"/>
  <c r="K18" i="21" s="1"/>
  <c r="G21" i="21"/>
  <c r="K21" i="21" s="1"/>
  <c r="G20" i="21"/>
  <c r="K20" i="21" s="1"/>
  <c r="G19" i="21"/>
  <c r="K19" i="21" s="1"/>
  <c r="E34" i="2"/>
  <c r="I34" i="2" s="1"/>
  <c r="E26" i="2"/>
  <c r="I26" i="2" s="1"/>
  <c r="E33" i="2"/>
  <c r="I33" i="2" s="1"/>
  <c r="E25" i="2"/>
  <c r="I25" i="2" s="1"/>
  <c r="E32" i="2"/>
  <c r="I32" i="2" s="1"/>
  <c r="E36" i="2"/>
  <c r="I36" i="2" s="1"/>
  <c r="E28" i="2"/>
  <c r="I28" i="2" s="1"/>
  <c r="E35" i="2"/>
  <c r="I35" i="2" s="1"/>
  <c r="E27" i="2"/>
  <c r="I27" i="2" s="1"/>
  <c r="E31" i="2"/>
  <c r="I31" i="2" s="1"/>
  <c r="E30" i="2"/>
  <c r="I30" i="2" s="1"/>
  <c r="E29" i="2"/>
  <c r="I29" i="2" s="1"/>
  <c r="F40" i="1"/>
  <c r="D14" i="56" l="1"/>
  <c r="C18" i="56"/>
  <c r="C23" i="56" s="1"/>
  <c r="D15" i="56"/>
  <c r="E15" i="56" s="1"/>
  <c r="F15" i="56" s="1"/>
  <c r="G15" i="56" s="1"/>
  <c r="I24" i="2"/>
  <c r="I29" i="24"/>
  <c r="I39" i="24"/>
  <c r="I32" i="24"/>
  <c r="I37" i="24"/>
  <c r="I31" i="24"/>
  <c r="I25" i="24"/>
  <c r="I33" i="24"/>
  <c r="I30" i="24"/>
  <c r="I26" i="24"/>
  <c r="I27" i="24"/>
  <c r="I35" i="24"/>
  <c r="I38" i="24"/>
  <c r="I34" i="24"/>
  <c r="I28" i="24"/>
  <c r="I36" i="24"/>
  <c r="E24" i="24"/>
  <c r="D40" i="24"/>
  <c r="E13" i="27"/>
  <c r="D18" i="27"/>
  <c r="E16" i="22"/>
  <c r="D24" i="22"/>
  <c r="G17" i="21"/>
  <c r="F26" i="21"/>
  <c r="E23" i="2"/>
  <c r="D38" i="2"/>
  <c r="K59" i="30"/>
  <c r="D25" i="56" l="1"/>
  <c r="E14" i="56"/>
  <c r="D18" i="56"/>
  <c r="I24" i="24"/>
  <c r="I40" i="24" s="1"/>
  <c r="E40" i="24"/>
  <c r="I13" i="27"/>
  <c r="I18" i="27" s="1"/>
  <c r="E18" i="27"/>
  <c r="F14" i="27" s="1"/>
  <c r="I16" i="22"/>
  <c r="I24" i="22" s="1"/>
  <c r="E24" i="22"/>
  <c r="F23" i="22" s="1"/>
  <c r="K17" i="21"/>
  <c r="G26" i="21"/>
  <c r="H25" i="21" s="1"/>
  <c r="I23" i="2"/>
  <c r="I38" i="2" s="1"/>
  <c r="E38" i="2"/>
  <c r="F14" i="56" l="1"/>
  <c r="E18" i="56"/>
  <c r="D24" i="56"/>
  <c r="C24" i="56" s="1"/>
  <c r="C25" i="56" s="1"/>
  <c r="C26" i="56" s="1"/>
  <c r="C27" i="56" s="1"/>
  <c r="F37" i="2"/>
  <c r="J37" i="2" s="1"/>
  <c r="F24" i="2"/>
  <c r="J24" i="2" s="1"/>
  <c r="F29" i="24"/>
  <c r="J29" i="24" s="1"/>
  <c r="F26" i="24"/>
  <c r="J26" i="24" s="1"/>
  <c r="F34" i="24"/>
  <c r="J34" i="24" s="1"/>
  <c r="F39" i="24"/>
  <c r="J39" i="24" s="1"/>
  <c r="F27" i="24"/>
  <c r="J27" i="24" s="1"/>
  <c r="F28" i="24"/>
  <c r="J28" i="24" s="1"/>
  <c r="F30" i="24"/>
  <c r="J30" i="24" s="1"/>
  <c r="F31" i="24"/>
  <c r="J31" i="24" s="1"/>
  <c r="F33" i="24"/>
  <c r="J33" i="24" s="1"/>
  <c r="F37" i="24"/>
  <c r="J37" i="24" s="1"/>
  <c r="F25" i="24"/>
  <c r="J25" i="24" s="1"/>
  <c r="F36" i="24"/>
  <c r="J36" i="24" s="1"/>
  <c r="F32" i="24"/>
  <c r="J32" i="24" s="1"/>
  <c r="F35" i="24"/>
  <c r="J35" i="24" s="1"/>
  <c r="F38" i="24"/>
  <c r="J38" i="24" s="1"/>
  <c r="F17" i="27"/>
  <c r="J17" i="27" s="1"/>
  <c r="F13" i="27"/>
  <c r="J13" i="27" s="1"/>
  <c r="F15" i="27"/>
  <c r="J15" i="27" s="1"/>
  <c r="F16" i="27"/>
  <c r="J16" i="27" s="1"/>
  <c r="J14" i="27"/>
  <c r="J23" i="22"/>
  <c r="F23" i="2"/>
  <c r="H19" i="21"/>
  <c r="H24" i="21"/>
  <c r="H20" i="21"/>
  <c r="H22" i="21"/>
  <c r="H23" i="21"/>
  <c r="H21" i="21"/>
  <c r="H18" i="21"/>
  <c r="F19" i="22"/>
  <c r="J19" i="22" s="1"/>
  <c r="F16" i="22"/>
  <c r="F21" i="22"/>
  <c r="J21" i="22" s="1"/>
  <c r="F22" i="22"/>
  <c r="J22" i="22" s="1"/>
  <c r="F18" i="22"/>
  <c r="J18" i="22" s="1"/>
  <c r="F20" i="22"/>
  <c r="J20" i="22" s="1"/>
  <c r="F24" i="24"/>
  <c r="H17" i="21"/>
  <c r="F17" i="22"/>
  <c r="J17" i="22" s="1"/>
  <c r="F36" i="2"/>
  <c r="J36" i="2" s="1"/>
  <c r="F29" i="2"/>
  <c r="J29" i="2" s="1"/>
  <c r="F28" i="2"/>
  <c r="J28" i="2" s="1"/>
  <c r="F27" i="2"/>
  <c r="J27" i="2" s="1"/>
  <c r="F26" i="2"/>
  <c r="J26" i="2" s="1"/>
  <c r="F35" i="2"/>
  <c r="J35" i="2" s="1"/>
  <c r="F34" i="2"/>
  <c r="J34" i="2" s="1"/>
  <c r="F31" i="2"/>
  <c r="J31" i="2" s="1"/>
  <c r="F32" i="2"/>
  <c r="J32" i="2" s="1"/>
  <c r="F25" i="2"/>
  <c r="J25" i="2" s="1"/>
  <c r="F33" i="2"/>
  <c r="J33" i="2" s="1"/>
  <c r="F30" i="2"/>
  <c r="J30" i="2" s="1"/>
  <c r="F18" i="56" l="1"/>
  <c r="G14" i="56"/>
  <c r="G18" i="56" s="1"/>
  <c r="F18" i="27"/>
  <c r="J24" i="24"/>
  <c r="J40" i="24" s="1"/>
  <c r="F40" i="24"/>
  <c r="J18" i="27"/>
  <c r="J16" i="22"/>
  <c r="J24" i="22" s="1"/>
  <c r="F24" i="22"/>
  <c r="H26" i="21"/>
  <c r="J23" i="2"/>
  <c r="J38" i="2" s="1"/>
  <c r="F38" i="2"/>
  <c r="M31" i="30"/>
  <c r="M51" i="30" s="1"/>
  <c r="M52" i="30" s="1"/>
  <c r="L12" i="21"/>
  <c r="F51" i="30"/>
  <c r="F52" i="30" s="1"/>
  <c r="I24" i="21" l="1"/>
  <c r="L14" i="21"/>
  <c r="E14" i="21"/>
  <c r="M20" i="1" l="1"/>
  <c r="F31" i="1"/>
  <c r="F21" i="1"/>
  <c r="F32" i="1"/>
  <c r="F64" i="30"/>
  <c r="F56" i="30" s="1"/>
  <c r="I26" i="21"/>
  <c r="J24" i="21" s="1"/>
  <c r="K24" i="21"/>
  <c r="K26" i="21" s="1"/>
  <c r="F59" i="30" l="1"/>
  <c r="F61" i="30"/>
  <c r="F57" i="30"/>
  <c r="F62" i="30"/>
  <c r="F58" i="30"/>
  <c r="F60" i="30"/>
  <c r="L24" i="21"/>
  <c r="J23" i="21"/>
  <c r="L23" i="21" s="1"/>
  <c r="J18" i="21"/>
  <c r="L18" i="21" s="1"/>
  <c r="J21" i="21"/>
  <c r="L21" i="21" s="1"/>
  <c r="J20" i="21"/>
  <c r="L20" i="21" s="1"/>
  <c r="J17" i="21"/>
  <c r="J19" i="21"/>
  <c r="L19" i="21" s="1"/>
  <c r="J22" i="21"/>
  <c r="L22" i="21" s="1"/>
  <c r="J25" i="21"/>
  <c r="L25" i="21" s="1"/>
  <c r="M21" i="1"/>
  <c r="F22" i="1" s="1"/>
  <c r="F63" i="30" l="1"/>
  <c r="I40" i="1"/>
  <c r="I22" i="1"/>
  <c r="C40" i="1"/>
  <c r="H22" i="1"/>
  <c r="G22" i="1"/>
  <c r="K22" i="1"/>
  <c r="J22" i="1"/>
  <c r="L22" i="1"/>
  <c r="L17" i="21"/>
  <c r="L26" i="21" s="1"/>
  <c r="J26" i="21"/>
  <c r="L40" i="1"/>
  <c r="M2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B8C24-A3E6-4545-8BD2-ED1B54D601E1}" odcFile="C:\Users\anwalb\OneDrive - Microsoft\Documents\My Data Sources\AzureDashboardAS Azure Dashboard Model.odc" keepAlive="1" name="AzureDashboardAS Azure Dashboard Model1" type="5" refreshedVersion="8" saveData="1">
    <dbPr connection="Provider=MSOLAP.8;Integrated Security=SSPI;Persist Security Info=True;Initial Catalog=Azure Dashboard;Data Source=AzureDashboardAS;MDX Compatibility=1;Safety Options=2;MDX Missing Member Mode=Error;Update Isolation Level=2" command="Model" commandType="1"/>
    <olapPr sendLocale="1" rowDrillCount="1000"/>
  </connection>
  <connection id="2" xr16:uid="{00000000-0015-0000-FFFF-FFFF00000000}" keepAlive="1" name="pbiazure://api.powerbi.com df203c8e-e82d-4c6e-95f3-d8a070a1eead Model" type="5" refreshedVersion="8" background="1">
    <dbPr connection="Provider=MSOLAP.8;Integrated Security=ClaimsToken;Persist Security Info=True;Initial Catalog=sobe_wowvirtualserver-df203c8e-e82d-4c6e-95f3-d8a070a1eead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  <connection id="3" xr16:uid="{41BA7751-5A84-4668-B80F-E6059237A5EF}" odcFile="C:\Users\v-demuni.REDMOND\Documents\My Data Sources\WCSAS WCS EADiscountAzure.odc" keepAlive="1" name="WCSAS WCS EADiscountAzure" type="5" refreshedVersion="8" background="1">
    <dbPr connection="Provider=MSOLAP.8;Integrated Security=SSPI;Persist Security Info=True;Initial Catalog=WCS;Data Source=WCSAS;MDX Compatibility=1;Safety Options=2;MDX Missing Member Mode=Error;Update Isolation Level=2" command="EADiscountAzur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8">
    <s v="AzureDashboardAS Azure Dashboard Model1"/>
    <s v="{[Calendar].[Fiscal Quarter].[All]}"/>
    <s v="{[Calendar].[Fiscal Year].&amp;[FY23]}"/>
    <s v="{[Pricing Level].[AZ Pricing Level 2].[All]}"/>
    <s v="{[Azure Service].[Service Region].[All]}"/>
    <s v="{[Azure Service].[Resource].[All]}"/>
    <s v="{[Azure Service].[Unit of Measure].[All]}"/>
    <s v="{[Azure Service].[Service Level 5].[All]}"/>
    <s v="{[Azure Service].[Service Level 1].&amp;[Compute]}"/>
    <s v="{[ACR Adjustment Type].[ACR Adjustment Type].&amp;[N/A]}"/>
    <s v="{[Enrollment].[Enrollment Number].[All]}"/>
    <s v="{[Account Information].[Top Parent].[All]}"/>
    <s v="{[Azure Service].[Service Level 1].&amp;[Compute],[Azure Service].[Service Level 1].&amp;[Storage]}"/>
    <s v="{[Azure Service].[Service Hierarchy].[All]}"/>
    <s v="{[Azure Service].[Service Level 3].[All]}"/>
    <s v="{[Azure Service].[Service Level 1].&amp;[Networking]}"/>
    <s v="{[Azure Service].[Service Level 4].[All]}"/>
    <s v="{[Calendar].[Fiscal Quarter].&amp;[FY23-Q1]}"/>
    <s v="{[Azure Service].[Service Level 1].&amp;[Databases]}"/>
    <s v="{[Azure Service].[Service Level 2].[All]}"/>
    <s v="{[Calendar].[Fiscal Month Short].&amp;[Aug-22]}"/>
    <s v="{[Calendar].[Fiscal Month Short].&amp;[Sep-22]}"/>
    <s v="{[Azure Service].[Service Level 1].[All]}"/>
    <s v="{[Azure Service].[Service Level 2].&amp;[Storage],[Azure Service].[Service Level 2].&amp;[Data Box],[Azure Service].[Service Level 2].&amp;[StorSimple],[Azure Service].[Service Level 2].&amp;[Azure NetApp Files]}"/>
    <s v="{[Azure Service].[Service Level 2].&amp;[Functions],[Azure Service].[Service Level 2].&amp;[HPC Cache],[Azure Service].[Service Level 2].&amp;[Cloud Services],[Azure Service].[Service Level 2].&amp;[Virtual Machines],[Azure Service].[Service Level 2].&amp;[Azure Container Apps],[Azure Service].[Service Level 2].&amp;[Azure Kubernetes Service],[Azure Service].[Service Level 2].&amp;[Virtual Machines Licenses]}"/>
    <s v="{[Calendar].[Fiscal Month Short].&amp;[Aug-22],[Calendar].[Fiscal Month Short].&amp;[Oct-22],[Calendar].[Fiscal Month Short].&amp;[Sep-22]}"/>
    <s v="{[Calendar].[Fiscal Month Short].&amp;[Oct-22]}"/>
    <s v="{[Account Information].[TPID].&amp;[641728]}"/>
  </metadataStrings>
  <mdxMetadata count="27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  <mdx n="0" f="s">
      <ms ns="9" c="0"/>
    </mdx>
    <mdx n="0" f="s">
      <ms ns="10" c="0"/>
    </mdx>
    <mdx n="0" f="s">
      <ms ns="11" c="0"/>
    </mdx>
    <mdx n="0" f="s">
      <ms ns="13" c="0"/>
    </mdx>
    <mdx n="0" f="s">
      <ms ns="14" c="0"/>
    </mdx>
    <mdx n="0" f="s">
      <ms ns="15" c="0"/>
    </mdx>
    <mdx n="0" f="s">
      <ms ns="16" c="0"/>
    </mdx>
    <mdx n="0" f="s">
      <ms ns="17" c="0"/>
    </mdx>
    <mdx n="0" f="s">
      <ms ns="18" c="0"/>
    </mdx>
    <mdx n="0" f="s">
      <ms ns="19" c="0"/>
    </mdx>
    <mdx n="0" f="s">
      <ms ns="20" c="0"/>
    </mdx>
    <mdx n="0" f="s">
      <ms ns="21" c="0"/>
    </mdx>
    <mdx n="0" f="s">
      <ms ns="12" c="0"/>
    </mdx>
    <mdx n="0" f="s">
      <ms ns="22" c="0"/>
    </mdx>
    <mdx n="0" f="s">
      <ms ns="23" c="0"/>
    </mdx>
    <mdx n="0" f="s">
      <ms ns="24" c="0"/>
    </mdx>
    <mdx n="0" f="s">
      <ms ns="25" c="0"/>
    </mdx>
    <mdx n="0" f="s">
      <ms ns="26" c="0"/>
    </mdx>
    <mdx n="0" f="s">
      <ms ns="27" c="0"/>
    </mdx>
  </mdxMetadata>
  <valueMetadata count="2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</valueMetadata>
</metadata>
</file>

<file path=xl/sharedStrings.xml><?xml version="1.0" encoding="utf-8"?>
<sst xmlns="http://schemas.openxmlformats.org/spreadsheetml/2006/main" count="9772" uniqueCount="2229">
  <si>
    <t>Welcome to the Azure Deal Intake Form and Consumption Plan Builder!</t>
  </si>
  <si>
    <t>Below you will find a list of steps required to complete all inputs for a respective deal</t>
  </si>
  <si>
    <t>Instructions Guide for the ADIF / C-Plan Builder</t>
  </si>
  <si>
    <r>
      <t xml:space="preserve">• The Consumption Plan Builder provides a holisitic summary of a Customer's Baseline + Incremental Consumption to build a Total Consumption Plan
• There are two inputs tabs: the </t>
    </r>
    <r>
      <rPr>
        <b/>
        <sz val="12"/>
        <rFont val="Segoe UI"/>
        <family val="2"/>
      </rPr>
      <t>Deal Inputs</t>
    </r>
    <r>
      <rPr>
        <sz val="12"/>
        <rFont val="Segoe UI"/>
        <family val="2"/>
      </rPr>
      <t xml:space="preserve"> Tab (</t>
    </r>
    <r>
      <rPr>
        <i/>
        <sz val="12"/>
        <rFont val="Segoe UI"/>
        <family val="2"/>
      </rPr>
      <t>for deal terms</t>
    </r>
    <r>
      <rPr>
        <sz val="12"/>
        <rFont val="Segoe UI"/>
        <family val="2"/>
      </rPr>
      <t xml:space="preserve">) and the </t>
    </r>
    <r>
      <rPr>
        <b/>
        <sz val="12"/>
        <rFont val="Segoe UI"/>
        <family val="2"/>
      </rPr>
      <t>C-Plan View</t>
    </r>
    <r>
      <rPr>
        <sz val="12"/>
        <rFont val="Segoe UI"/>
        <family val="2"/>
      </rPr>
      <t xml:space="preserve"> Tab (</t>
    </r>
    <r>
      <rPr>
        <i/>
        <sz val="12"/>
        <rFont val="Segoe UI"/>
        <family val="2"/>
      </rPr>
      <t>Baseline + Incremental Consumption</t>
    </r>
    <r>
      <rPr>
        <sz val="12"/>
        <rFont val="Segoe UI"/>
        <family val="2"/>
      </rPr>
      <t xml:space="preserve">)
• The first step is updating the file with the customer's baseline run-rate. Before completing this, </t>
    </r>
    <r>
      <rPr>
        <b/>
        <sz val="12"/>
        <rFont val="Segoe UI"/>
        <family val="2"/>
      </rPr>
      <t>you MUST</t>
    </r>
    <r>
      <rPr>
        <sz val="12"/>
        <rFont val="Segoe UI"/>
        <family val="2"/>
      </rPr>
      <t xml:space="preserve"> make sure you have completed the following:
   1. </t>
    </r>
    <r>
      <rPr>
        <b/>
        <sz val="12"/>
        <rFont val="Segoe UI"/>
        <family val="2"/>
      </rPr>
      <t>Connect your device to the VPN</t>
    </r>
    <r>
      <rPr>
        <sz val="12"/>
        <rFont val="Segoe UI"/>
        <family val="2"/>
      </rPr>
      <t xml:space="preserve">
   2. Select '</t>
    </r>
    <r>
      <rPr>
        <i/>
        <sz val="12"/>
        <rFont val="Segoe UI"/>
        <family val="2"/>
      </rPr>
      <t>Enable Content</t>
    </r>
    <r>
      <rPr>
        <sz val="12"/>
        <rFont val="Segoe UI"/>
        <family val="2"/>
      </rPr>
      <t xml:space="preserve">' when opening the Excel File
• Go to the </t>
    </r>
    <r>
      <rPr>
        <b/>
        <sz val="12"/>
        <rFont val="Segoe UI"/>
        <family val="2"/>
      </rPr>
      <t>Deal Inputs</t>
    </r>
    <r>
      <rPr>
        <sz val="12"/>
        <rFont val="Segoe UI"/>
        <family val="2"/>
      </rPr>
      <t xml:space="preserve"> Tab and paste the TPID as a value into </t>
    </r>
    <r>
      <rPr>
        <b/>
        <sz val="12"/>
        <rFont val="Segoe UI"/>
        <family val="2"/>
      </rPr>
      <t>Cell C7</t>
    </r>
    <r>
      <rPr>
        <sz val="12"/>
        <rFont val="Segoe UI"/>
        <family val="2"/>
      </rPr>
      <t xml:space="preserve">
• Click the '</t>
    </r>
    <r>
      <rPr>
        <i/>
        <sz val="12"/>
        <rFont val="Segoe UI"/>
        <family val="2"/>
      </rPr>
      <t>Refresh</t>
    </r>
    <r>
      <rPr>
        <sz val="12"/>
        <rFont val="Segoe UI"/>
        <family val="2"/>
      </rPr>
      <t xml:space="preserve">' button and it will trigger our backend pivots to automatically update the Baseline consumption for the customer
</t>
    </r>
    <r>
      <rPr>
        <b/>
        <u/>
        <sz val="12"/>
        <rFont val="Segoe UI"/>
        <family val="2"/>
      </rPr>
      <t>Deal Manager:</t>
    </r>
    <r>
      <rPr>
        <u/>
        <sz val="12"/>
        <rFont val="Segoe UI"/>
        <family val="2"/>
      </rPr>
      <t xml:space="preserve">
</t>
    </r>
    <r>
      <rPr>
        <sz val="12"/>
        <rFont val="Segoe UI"/>
        <family val="2"/>
      </rPr>
      <t xml:space="preserve">• The instructions at the top of the </t>
    </r>
    <r>
      <rPr>
        <b/>
        <sz val="12"/>
        <rFont val="Segoe UI"/>
        <family val="2"/>
      </rPr>
      <t>Deal Inputs</t>
    </r>
    <r>
      <rPr>
        <sz val="12"/>
        <rFont val="Segoe UI"/>
        <family val="2"/>
      </rPr>
      <t xml:space="preserve"> Tab will guide you through completing the deal terms parameters
</t>
    </r>
    <r>
      <rPr>
        <b/>
        <u/>
        <sz val="12"/>
        <rFont val="Segoe UI"/>
        <family val="2"/>
      </rPr>
      <t>SPT Tech / Specialist:</t>
    </r>
    <r>
      <rPr>
        <sz val="12"/>
        <rFont val="Segoe UI"/>
        <family val="2"/>
      </rPr>
      <t xml:space="preserve">
• The instructions at the top of the </t>
    </r>
    <r>
      <rPr>
        <b/>
        <sz val="12"/>
        <rFont val="Segoe UI"/>
        <family val="2"/>
      </rPr>
      <t>C-Plan View</t>
    </r>
    <r>
      <rPr>
        <sz val="12"/>
        <rFont val="Segoe UI"/>
        <family val="2"/>
      </rPr>
      <t xml:space="preserve"> Tab will guide you through completing the Total Consumption Plan</t>
    </r>
  </si>
  <si>
    <t>When should you USE the following C-Plan Builder?</t>
  </si>
  <si>
    <t>1. The Customer has a baseline and is looking to sign their first MACC with incremental consumption / workloads</t>
  </si>
  <si>
    <t>2. The Customer is looking to sign an incremental MACC on top of their current commitment</t>
  </si>
  <si>
    <t>3. The Customer has a small baseline and is ready to sign a run-rate MACC</t>
  </si>
  <si>
    <t>When should you NOT use the following C-Plan Builder?</t>
  </si>
  <si>
    <t>1. If you are looking for a specific workload analysis which will involve Enginering &amp; Finance COGS (i.e. Pre-GA product, etc.)</t>
  </si>
  <si>
    <t>2. If you need a margin analysis on a certain set of products / services (i.e., Compete Analysis, Breakeven Discount, etc.)</t>
  </si>
  <si>
    <t>3. The Customer is NOT looking to sign a MACC or WLC</t>
  </si>
  <si>
    <t xml:space="preserve">Please provide additional deal context of details </t>
  </si>
  <si>
    <t>Legend for the Services Used in the C-Plan:</t>
  </si>
  <si>
    <t>Service</t>
  </si>
  <si>
    <t>Representative Products</t>
  </si>
  <si>
    <t>Compute</t>
  </si>
  <si>
    <t>A series</t>
  </si>
  <si>
    <t>Databases</t>
  </si>
  <si>
    <t>Azure Cosmos DB</t>
  </si>
  <si>
    <t>B series</t>
  </si>
  <si>
    <t>Redis Cache</t>
  </si>
  <si>
    <t>D series</t>
  </si>
  <si>
    <t>SQL Database</t>
  </si>
  <si>
    <t>Da series (AMD)</t>
  </si>
  <si>
    <t>SQL Managed Instance</t>
  </si>
  <si>
    <t>E series</t>
  </si>
  <si>
    <t>PaaS &amp; Other</t>
  </si>
  <si>
    <t>API Management</t>
  </si>
  <si>
    <t>Ea Series (AMD)</t>
  </si>
  <si>
    <t>Azure Analysis Services</t>
  </si>
  <si>
    <t>F series</t>
  </si>
  <si>
    <t>Azure App Service</t>
  </si>
  <si>
    <t>Fx Series</t>
  </si>
  <si>
    <t>Azure Backup</t>
  </si>
  <si>
    <t>HB series</t>
  </si>
  <si>
    <t>Azure Data Factory v2</t>
  </si>
  <si>
    <t>L Series</t>
  </si>
  <si>
    <t>Azure Databricks</t>
  </si>
  <si>
    <t>M Series</t>
  </si>
  <si>
    <t>Azure Defender</t>
  </si>
  <si>
    <t>NC Series (T4, V100, K80 GPUs)</t>
  </si>
  <si>
    <t>Azure DevOps</t>
  </si>
  <si>
    <t>ND Series (A100 GPUs)</t>
  </si>
  <si>
    <t>Azure Monitor</t>
  </si>
  <si>
    <t>NV Series (M60 GPUs)</t>
  </si>
  <si>
    <t>Azure Synapse Analytics</t>
  </si>
  <si>
    <t>Storage</t>
  </si>
  <si>
    <t>Azure NetApp Files</t>
  </si>
  <si>
    <t>HDInsight</t>
  </si>
  <si>
    <t>Blob Storage Hot</t>
  </si>
  <si>
    <t>Log Analytics</t>
  </si>
  <si>
    <t>Blob Storage Cool</t>
  </si>
  <si>
    <t>Security Center</t>
  </si>
  <si>
    <t>Blob Storage Archive</t>
  </si>
  <si>
    <t>Sentinel</t>
  </si>
  <si>
    <t>Premium SSD Managed Disks</t>
  </si>
  <si>
    <t>Specialized Compute</t>
  </si>
  <si>
    <t>Standard HDD Managed Disks</t>
  </si>
  <si>
    <t>Standard SSD Managed Disks</t>
  </si>
  <si>
    <t>Ultra Disks</t>
  </si>
  <si>
    <t>Networking</t>
  </si>
  <si>
    <t>Application Gateway</t>
  </si>
  <si>
    <t>Azure Firewall</t>
  </si>
  <si>
    <t>Bandwidth</t>
  </si>
  <si>
    <t>Content Delivery Network</t>
  </si>
  <si>
    <t>ExpressRoute</t>
  </si>
  <si>
    <t>Virtual Network</t>
  </si>
  <si>
    <t>VPN Gateway</t>
  </si>
  <si>
    <t xml:space="preserve"> Please ONLY enter inputs in Yellow Cells</t>
  </si>
  <si>
    <t xml:space="preserve"> ALL values MUST be in USD</t>
  </si>
  <si>
    <t>1. Customer Background</t>
  </si>
  <si>
    <t>Instructions for This Page</t>
  </si>
  <si>
    <t>Customer Name</t>
  </si>
  <si>
    <t>IBM</t>
  </si>
  <si>
    <t>Inputs</t>
  </si>
  <si>
    <t>Commentary</t>
  </si>
  <si>
    <t>Responsibility</t>
  </si>
  <si>
    <t>Customer TPID(s)</t>
  </si>
  <si>
    <t xml:space="preserve">      Customer Background</t>
  </si>
  <si>
    <r>
      <t xml:space="preserve">Enter details in </t>
    </r>
    <r>
      <rPr>
        <b/>
        <i/>
        <sz val="10"/>
        <color theme="1"/>
        <rFont val="Segoe UI"/>
        <family val="2"/>
      </rPr>
      <t>Cells C7-C14</t>
    </r>
    <r>
      <rPr>
        <i/>
        <sz val="10"/>
        <color theme="1"/>
        <rFont val="Segoe UI"/>
        <family val="2"/>
      </rPr>
      <t xml:space="preserve"> (leave completion blank until finished)</t>
    </r>
  </si>
  <si>
    <t>Deal Manager</t>
  </si>
  <si>
    <t>Customer Region</t>
  </si>
  <si>
    <t xml:space="preserve">      Deal Details / Concessions</t>
  </si>
  <si>
    <r>
      <t xml:space="preserve">In </t>
    </r>
    <r>
      <rPr>
        <b/>
        <i/>
        <sz val="10"/>
        <color theme="1"/>
        <rFont val="Segoe UI"/>
        <family val="2"/>
      </rPr>
      <t>Column C, (rows 17-25)</t>
    </r>
    <r>
      <rPr>
        <i/>
        <sz val="10"/>
        <color theme="1"/>
        <rFont val="Segoe UI"/>
        <family val="2"/>
      </rPr>
      <t xml:space="preserve"> input the deal parameters; if N/A then leave blank (i.e. no FTEs in Deal)</t>
    </r>
  </si>
  <si>
    <t>EA or MCA?</t>
  </si>
  <si>
    <t xml:space="preserve">       SKU Discounts</t>
  </si>
  <si>
    <r>
      <t xml:space="preserve">If there are SKU Discounts, enter the product name in </t>
    </r>
    <r>
      <rPr>
        <b/>
        <i/>
        <sz val="10"/>
        <color theme="1"/>
        <rFont val="Segoe UI"/>
        <family val="2"/>
      </rPr>
      <t>Cells C26-C30</t>
    </r>
    <r>
      <rPr>
        <i/>
        <sz val="10"/>
        <color theme="1"/>
        <rFont val="Segoe UI"/>
        <family val="2"/>
      </rPr>
      <t>; Do</t>
    </r>
    <r>
      <rPr>
        <b/>
        <i/>
        <sz val="10"/>
        <color theme="1"/>
        <rFont val="Segoe UI"/>
        <family val="2"/>
      </rPr>
      <t xml:space="preserve"> NOT</t>
    </r>
    <r>
      <rPr>
        <i/>
        <sz val="10"/>
        <color theme="1"/>
        <rFont val="Segoe UI"/>
        <family val="2"/>
      </rPr>
      <t xml:space="preserve"> input SKU number</t>
    </r>
  </si>
  <si>
    <r>
      <t>Deal Type? (</t>
    </r>
    <r>
      <rPr>
        <i/>
        <sz val="10"/>
        <color rgb="FF000000"/>
        <rFont val="Segoe UI"/>
        <family val="2"/>
      </rPr>
      <t>if other, please describe</t>
    </r>
    <r>
      <rPr>
        <sz val="10"/>
        <color rgb="FF000000"/>
        <rFont val="Segoe UI"/>
        <family val="2"/>
      </rPr>
      <t>)</t>
    </r>
  </si>
  <si>
    <t>MACC</t>
  </si>
  <si>
    <t xml:space="preserve">       Prior Deal Concessions</t>
  </si>
  <si>
    <r>
      <t xml:space="preserve">If the customer has signed a prior deal / MACC w/ MSFT input their current discounts in </t>
    </r>
    <r>
      <rPr>
        <b/>
        <i/>
        <sz val="10"/>
        <color theme="1"/>
        <rFont val="Segoe UI"/>
        <family val="2"/>
      </rPr>
      <t>Cells C43-C50</t>
    </r>
  </si>
  <si>
    <t>Requester / Deal Manager</t>
  </si>
  <si>
    <t xml:space="preserve">     ACO Ramp</t>
  </si>
  <si>
    <t>Enter the expected distribution of ACO over the term of the deal (if No ACO, then leave as is)</t>
  </si>
  <si>
    <t>Request Date</t>
  </si>
  <si>
    <t xml:space="preserve">     ECIF Ramp</t>
  </si>
  <si>
    <t>Enter the expected distribution of ECIF over the term of the deal (if No ECIF, then leave as is)</t>
  </si>
  <si>
    <t>SPT Tech / Specialist</t>
  </si>
  <si>
    <t xml:space="preserve">     Headcount Ramp</t>
  </si>
  <si>
    <t>Enter the expected distribution of FTEs over the term of the deal (if No FTEs, then leave as is)</t>
  </si>
  <si>
    <t>Eng. / Azure Deals Team</t>
  </si>
  <si>
    <t>Completion Date</t>
  </si>
  <si>
    <t>2. Deal Details &amp; Concessions</t>
  </si>
  <si>
    <t>Consumption Plan Summary View</t>
  </si>
  <si>
    <t>MACC / WLC Size</t>
  </si>
  <si>
    <t>Deal Summary</t>
  </si>
  <si>
    <t>Year 1</t>
  </si>
  <si>
    <t>Year 2</t>
  </si>
  <si>
    <t>Year 3</t>
  </si>
  <si>
    <t>Year 4</t>
  </si>
  <si>
    <t>Year 5</t>
  </si>
  <si>
    <t>Year 6</t>
  </si>
  <si>
    <t>Year 7</t>
  </si>
  <si>
    <t>Total</t>
  </si>
  <si>
    <t>MACC / WLC Length (Years)</t>
  </si>
  <si>
    <t>Baseline</t>
  </si>
  <si>
    <t>ACD %</t>
  </si>
  <si>
    <t>Incremental Consumption</t>
  </si>
  <si>
    <t>ACO</t>
  </si>
  <si>
    <t>Total C-Plan (after discount)</t>
  </si>
  <si>
    <t>ECIF</t>
  </si>
  <si>
    <t>C-Plan Ramp</t>
  </si>
  <si>
    <t>FTE (# of HC)</t>
  </si>
  <si>
    <t>ACO distribution ($)</t>
  </si>
  <si>
    <t>FTE (CPH in $)</t>
  </si>
  <si>
    <t>ACO Ramp</t>
  </si>
  <si>
    <t>RI Discount</t>
  </si>
  <si>
    <t>ECIF distribution ($)</t>
  </si>
  <si>
    <t>Savings Plan Discount</t>
  </si>
  <si>
    <t>ECIF Ramp</t>
  </si>
  <si>
    <t>SKU Discount - [insert Product name here]</t>
  </si>
  <si>
    <t>Headcount</t>
  </si>
  <si>
    <t>Total Headcount $ Cost</t>
  </si>
  <si>
    <t>Headcount Ramp</t>
  </si>
  <si>
    <t>ECIF ROI (3YR Inc. Rev / Total ECIF)</t>
  </si>
  <si>
    <t>Other Investment (Equity, MCS, etc.)</t>
  </si>
  <si>
    <t>ACO % (Total ACO / 3 Yr Inc. Rev)</t>
  </si>
  <si>
    <t>List Price ACR</t>
  </si>
  <si>
    <t>Total ACD Discount $</t>
  </si>
  <si>
    <t>Service Mix</t>
  </si>
  <si>
    <t>Baseline Mix</t>
  </si>
  <si>
    <t>Incremental Mix</t>
  </si>
  <si>
    <t>Total Deal Mix</t>
  </si>
  <si>
    <t>Total RI Discount $</t>
  </si>
  <si>
    <t>Savings Plan Discount $</t>
  </si>
  <si>
    <t>Total MSFT Investment</t>
  </si>
  <si>
    <t>Total Investment / List Price ACR</t>
  </si>
  <si>
    <t>Total Investment / MACC Size</t>
  </si>
  <si>
    <t>MACC as % of C-Plan</t>
  </si>
  <si>
    <t>2b. Prior Deal Concessions</t>
  </si>
  <si>
    <t>Existing Consumption (previous 3mo)</t>
  </si>
  <si>
    <t>If no existing discounts, the table below is not applicable</t>
  </si>
  <si>
    <t>Month n-1</t>
  </si>
  <si>
    <t>ACD</t>
  </si>
  <si>
    <t>Month n-2</t>
  </si>
  <si>
    <t>Month n-3</t>
  </si>
  <si>
    <t>Annual Run Rate</t>
  </si>
  <si>
    <t>SKU Discount - [insert service name here]</t>
  </si>
  <si>
    <t>Finance Check</t>
  </si>
  <si>
    <t>Exec Summary</t>
  </si>
  <si>
    <t xml:space="preserve">      Customer's Baseline Growth</t>
  </si>
  <si>
    <r>
      <t xml:space="preserve">Enter their expected growth rate in </t>
    </r>
    <r>
      <rPr>
        <b/>
        <i/>
        <sz val="11"/>
        <color theme="1"/>
        <rFont val="Segoe UI"/>
        <family val="2"/>
      </rPr>
      <t>Cell F19</t>
    </r>
    <r>
      <rPr>
        <i/>
        <sz val="11"/>
        <color theme="1"/>
        <rFont val="Segoe UI"/>
        <family val="2"/>
      </rPr>
      <t xml:space="preserve"> (expectation is current baseline mix stays constant)</t>
    </r>
  </si>
  <si>
    <t xml:space="preserve">      Service and Products</t>
  </si>
  <si>
    <r>
      <t xml:space="preserve">In </t>
    </r>
    <r>
      <rPr>
        <b/>
        <i/>
        <sz val="11"/>
        <color theme="1"/>
        <rFont val="Segoe UI"/>
        <family val="2"/>
      </rPr>
      <t>Columns B-E, (rows 26-45)</t>
    </r>
    <r>
      <rPr>
        <i/>
        <sz val="11"/>
        <color theme="1"/>
        <rFont val="Segoe UI"/>
        <family val="2"/>
      </rPr>
      <t xml:space="preserve"> select from the dropdown of the Service and it's respective product </t>
    </r>
  </si>
  <si>
    <t xml:space="preserve">      Incremental Consumption $</t>
  </si>
  <si>
    <r>
      <t xml:space="preserve">For each line item, input the consumption $ over the term of the deal </t>
    </r>
    <r>
      <rPr>
        <b/>
        <i/>
        <sz val="11"/>
        <color theme="1"/>
        <rFont val="Segoe UI"/>
        <family val="2"/>
      </rPr>
      <t>(in USD)</t>
    </r>
  </si>
  <si>
    <t xml:space="preserve">      Other Products</t>
  </si>
  <si>
    <r>
      <t xml:space="preserve">Input the $ amount into the 'Other' section and describe in the "Whiteboard Sheet" product </t>
    </r>
    <r>
      <rPr>
        <b/>
        <i/>
        <sz val="11"/>
        <color theme="1"/>
        <rFont val="Segoe UI"/>
        <family val="2"/>
      </rPr>
      <t>(Rows 46-50)</t>
    </r>
  </si>
  <si>
    <t xml:space="preserve">      Region Mix of Services</t>
  </si>
  <si>
    <r>
      <t xml:space="preserve">In </t>
    </r>
    <r>
      <rPr>
        <b/>
        <i/>
        <sz val="11"/>
        <color theme="1"/>
        <rFont val="Segoe UI"/>
        <family val="2"/>
      </rPr>
      <t>Cells E56-E62</t>
    </r>
    <r>
      <rPr>
        <i/>
        <sz val="11"/>
        <color theme="1"/>
        <rFont val="Segoe UI"/>
        <family val="2"/>
      </rPr>
      <t>, input the mix of regions used by the customer (if n/a, input current baseline mix)</t>
    </r>
  </si>
  <si>
    <t xml:space="preserve">      Region Mix</t>
  </si>
  <si>
    <r>
      <t xml:space="preserve">Assumption is the region mix stays constant, </t>
    </r>
    <r>
      <rPr>
        <b/>
        <i/>
        <sz val="11"/>
        <color theme="1"/>
        <rFont val="Segoe UI"/>
        <family val="2"/>
      </rPr>
      <t>to overide, input % in the incremental portion</t>
    </r>
  </si>
  <si>
    <t xml:space="preserve">      New Region</t>
  </si>
  <si>
    <r>
      <t xml:space="preserve">If customer plans to adopt a new DC region, </t>
    </r>
    <r>
      <rPr>
        <b/>
        <i/>
        <sz val="11"/>
        <color theme="1"/>
        <rFont val="Segoe UI"/>
        <family val="2"/>
      </rPr>
      <t>select from the Dropdowns in Cells B61-B62</t>
    </r>
  </si>
  <si>
    <t xml:space="preserve">      PAYG vs. RI Mix</t>
  </si>
  <si>
    <t>Input the customers incremental PAYG vs. RI mix to calculate their steady-state mix</t>
  </si>
  <si>
    <t>Total Consumption Plan</t>
  </si>
  <si>
    <t>Baseline Consumption</t>
  </si>
  <si>
    <t>1. Baseline</t>
  </si>
  <si>
    <t>Current Baseline</t>
  </si>
  <si>
    <r>
      <t>Baseline Growth (</t>
    </r>
    <r>
      <rPr>
        <b/>
        <i/>
        <sz val="9"/>
        <rFont val="Segoe UI"/>
        <family val="2"/>
      </rPr>
      <t>if applicable</t>
    </r>
    <r>
      <rPr>
        <b/>
        <sz val="9"/>
        <rFont val="Segoe UI"/>
        <family val="2"/>
      </rPr>
      <t>)</t>
    </r>
  </si>
  <si>
    <t>Baseline Growth $</t>
  </si>
  <si>
    <t>Total Baseline</t>
  </si>
  <si>
    <r>
      <t xml:space="preserve">The incremental consumption is based on Net ACR; the cost to the customer </t>
    </r>
    <r>
      <rPr>
        <b/>
        <i/>
        <sz val="11"/>
        <color rgb="FFC00000"/>
        <rFont val="Segoe UI"/>
        <family val="2"/>
      </rPr>
      <t>AFTER ACD, RI, and SKU Discounts</t>
    </r>
  </si>
  <si>
    <r>
      <t>Project Name (</t>
    </r>
    <r>
      <rPr>
        <b/>
        <i/>
        <sz val="10"/>
        <color theme="0"/>
        <rFont val="Segoe UI"/>
        <family val="2"/>
      </rPr>
      <t>if available</t>
    </r>
    <r>
      <rPr>
        <b/>
        <sz val="10"/>
        <color theme="0"/>
        <rFont val="Segoe UI"/>
        <family val="2"/>
      </rPr>
      <t>)</t>
    </r>
  </si>
  <si>
    <t>Product</t>
  </si>
  <si>
    <t>SAP on Azure</t>
  </si>
  <si>
    <t>Other</t>
  </si>
  <si>
    <t>Total Incremental Consumption</t>
  </si>
  <si>
    <t>Total Consumption</t>
  </si>
  <si>
    <r>
      <t xml:space="preserve">Assumption is the region mix stays constant, to overide, </t>
    </r>
    <r>
      <rPr>
        <b/>
        <i/>
        <sz val="10"/>
        <color rgb="FFC00000"/>
        <rFont val="Segoe UI"/>
        <family val="2"/>
      </rPr>
      <t>please input % in the incremental portion</t>
    </r>
  </si>
  <si>
    <r>
      <t>Input the percentage as of the Total Cost (</t>
    </r>
    <r>
      <rPr>
        <b/>
        <i/>
        <sz val="10"/>
        <color rgb="FFC00000"/>
        <rFont val="Segoe UI"/>
        <family val="2"/>
      </rPr>
      <t>NOT % of VMs used</t>
    </r>
    <r>
      <rPr>
        <i/>
        <sz val="10"/>
        <color rgb="FFC00000"/>
        <rFont val="Segoe UI"/>
        <family val="2"/>
      </rPr>
      <t>)</t>
    </r>
  </si>
  <si>
    <t>Region (Mix) - Compute &amp; Storage</t>
  </si>
  <si>
    <t xml:space="preserve">     Incremental</t>
  </si>
  <si>
    <t>Steady State</t>
  </si>
  <si>
    <t>Pricing (Mix)</t>
  </si>
  <si>
    <t xml:space="preserve">Baseline </t>
  </si>
  <si>
    <t xml:space="preserve">Incremental </t>
  </si>
  <si>
    <t>PAYG</t>
  </si>
  <si>
    <t>RI</t>
  </si>
  <si>
    <t>Central</t>
  </si>
  <si>
    <t>Savings Plan</t>
  </si>
  <si>
    <t>Must = 100% --&gt;</t>
  </si>
  <si>
    <t>Calculating Net-New Discounts &amp; the Impact to the Current Baseline</t>
  </si>
  <si>
    <t>Current ACD</t>
  </si>
  <si>
    <t>Current RI Discount</t>
  </si>
  <si>
    <t>Current SP Discount</t>
  </si>
  <si>
    <t>New ACD</t>
  </si>
  <si>
    <t>New RI Discount</t>
  </si>
  <si>
    <t>New SP Discount</t>
  </si>
  <si>
    <t>Current Run-Rate</t>
  </si>
  <si>
    <t>Service Level</t>
  </si>
  <si>
    <t>Total Current Baseline</t>
  </si>
  <si>
    <t>Current RR @ List Price</t>
  </si>
  <si>
    <t>ACD % Impact</t>
  </si>
  <si>
    <t>RI % Discount Impact</t>
  </si>
  <si>
    <t>SP % Discount Impact</t>
  </si>
  <si>
    <t>Compute - PAYG</t>
  </si>
  <si>
    <t>Compute - RI</t>
  </si>
  <si>
    <t>Compute - SP</t>
  </si>
  <si>
    <t>All Other Services</t>
  </si>
  <si>
    <t>Base</t>
  </si>
  <si>
    <t>Impact</t>
  </si>
  <si>
    <t>Annualized Run-Rate</t>
  </si>
  <si>
    <t>Savings from New ACD</t>
  </si>
  <si>
    <t>Savings from RI Discount</t>
  </si>
  <si>
    <t>Savings from SP Discount</t>
  </si>
  <si>
    <t>New Deal Baseline</t>
  </si>
  <si>
    <t xml:space="preserve">Incremental Consumption Plan </t>
  </si>
  <si>
    <t>Product Name</t>
  </si>
  <si>
    <t xml:space="preserve">Product Name </t>
  </si>
  <si>
    <t>Baseline ACR</t>
  </si>
  <si>
    <t>Baseline Growth ACR</t>
  </si>
  <si>
    <t>Total Baseline ACR</t>
  </si>
  <si>
    <t xml:space="preserve">Total Incremental ACR </t>
  </si>
  <si>
    <t xml:space="preserve">Incremental Mix </t>
  </si>
  <si>
    <t xml:space="preserve">Steady State ACR </t>
  </si>
  <si>
    <t xml:space="preserve">Steady State Mix </t>
  </si>
  <si>
    <t xml:space="preserve">Incremental Consumption plan </t>
  </si>
  <si>
    <t xml:space="preserve">Redundancy </t>
  </si>
  <si>
    <t>Combined SKU</t>
  </si>
  <si>
    <t>LRS</t>
  </si>
  <si>
    <t>Incremental Consumption Plan</t>
  </si>
  <si>
    <t>TPID</t>
  </si>
  <si>
    <t>Virtual Machines</t>
  </si>
  <si>
    <t>Pivot Total</t>
  </si>
  <si>
    <t>641728</t>
  </si>
  <si>
    <t>Annualized</t>
  </si>
  <si>
    <t>Top Parent</t>
  </si>
  <si>
    <t>All</t>
  </si>
  <si>
    <t>Total for Deal</t>
  </si>
  <si>
    <t>Enrollment Number</t>
  </si>
  <si>
    <t>ACR Adjustment Type</t>
  </si>
  <si>
    <t>N/A</t>
  </si>
  <si>
    <t>Unit of Measure</t>
  </si>
  <si>
    <t>Resource</t>
  </si>
  <si>
    <t>Service Region</t>
  </si>
  <si>
    <t>AZ Pricing Level 2</t>
  </si>
  <si>
    <t>Fiscal Year</t>
  </si>
  <si>
    <t>FY23</t>
  </si>
  <si>
    <t>Fiscal Quarter</t>
  </si>
  <si>
    <t>Fiscal Month Short</t>
  </si>
  <si>
    <t>(Multiple Items)</t>
  </si>
  <si>
    <t>Service Level 1</t>
  </si>
  <si>
    <t>Service Level 2</t>
  </si>
  <si>
    <t>Service Level 3</t>
  </si>
  <si>
    <t>Service Level 5</t>
  </si>
  <si>
    <t>FY23-Q1</t>
  </si>
  <si>
    <t>Azure Consumed Revenue</t>
  </si>
  <si>
    <t>Service Level 4</t>
  </si>
  <si>
    <t>Rep. SKU Lookup</t>
  </si>
  <si>
    <t>Virtual Machines Dv3 Series</t>
  </si>
  <si>
    <t>Azure Red Hat OpenShift General Purpose</t>
  </si>
  <si>
    <t>Grand Total</t>
  </si>
  <si>
    <t>Virtual Machines Dv2 Series</t>
  </si>
  <si>
    <t>Virtual Machines Dav4 Series</t>
  </si>
  <si>
    <t>Virtual Machines Dsv5 Series</t>
  </si>
  <si>
    <t>Virtual Machines BS Series</t>
  </si>
  <si>
    <t>Virtual Machines LSv2 Series</t>
  </si>
  <si>
    <t>Azure Red Hat OpenShift Compute Optimized</t>
  </si>
  <si>
    <t>Red Hat Enterprise Linux</t>
  </si>
  <si>
    <t>Virtual Machines Dsv4 Series</t>
  </si>
  <si>
    <t>Virtual Machines Ev3 Series Windows</t>
  </si>
  <si>
    <t>Virtual Machines BS Series Windows</t>
  </si>
  <si>
    <t>Virtual Machines NCSv3 Series</t>
  </si>
  <si>
    <t>Virtual Machines Dv3 Series Windows</t>
  </si>
  <si>
    <t>Virtual Machines Ev4 Series</t>
  </si>
  <si>
    <t>Virtual Machines FSv2 Series</t>
  </si>
  <si>
    <t>Virtual Machines Dv2 Series Windows</t>
  </si>
  <si>
    <t>Virtual Machines Lsv3 Series</t>
  </si>
  <si>
    <t>Virtual Machines Ddsv4 Series</t>
  </si>
  <si>
    <t>SUSE Linux Enterprise Server for SAP Standard</t>
  </si>
  <si>
    <t>Virtual Machines Dadsv5 Series</t>
  </si>
  <si>
    <t>Virtual Machines Av2 Series</t>
  </si>
  <si>
    <t>Virtual Machines A Series</t>
  </si>
  <si>
    <t>Virtual Machines MS Series</t>
  </si>
  <si>
    <t>Virtual Machines Ev4 Series Windows</t>
  </si>
  <si>
    <t>Virtual Machines Dpsv5 Series</t>
  </si>
  <si>
    <t>Virtual Machines Ddsv5 Series</t>
  </si>
  <si>
    <t>LSv2 Series Dedicated Host</t>
  </si>
  <si>
    <t>Virtual Machines Easv5 Series</t>
  </si>
  <si>
    <t>Virtual Machines Ev3 Series</t>
  </si>
  <si>
    <t>Virtual Machines Dasv5 Series</t>
  </si>
  <si>
    <t>Virtual Machines Easv4 Series</t>
  </si>
  <si>
    <t>Azure Kubernetes Service</t>
  </si>
  <si>
    <t>Virtual Machines D Series</t>
  </si>
  <si>
    <t>Virtual Machines Edsv4 Series</t>
  </si>
  <si>
    <t>Virtual Machines NP Series</t>
  </si>
  <si>
    <t>Virtual Machines F Series</t>
  </si>
  <si>
    <t>Virtual Machines Dav4 Series Windows</t>
  </si>
  <si>
    <t>Virtual Machines Esv4 Series</t>
  </si>
  <si>
    <t>Virtual Machines G Series</t>
  </si>
  <si>
    <t>Virtual Machines Dv5 Series</t>
  </si>
  <si>
    <t>Virtual Machines D Series Windows</t>
  </si>
  <si>
    <t>Virtual Machines NCasT4 v3 Series</t>
  </si>
  <si>
    <t>Premium Functions</t>
  </si>
  <si>
    <t>Virtual Machines Av2 Series Windows</t>
  </si>
  <si>
    <t>SQL Server Azure Hybrid Benefit SA Reclass - SQL on IaaS - EE</t>
  </si>
  <si>
    <t>Virtual Machines Eav4 Series</t>
  </si>
  <si>
    <t>Virtual Machines F Series Windows</t>
  </si>
  <si>
    <t>Virtual Machines Eadsv5 Series</t>
  </si>
  <si>
    <t>Azure Red Hat OpenShift Memory Optimized</t>
  </si>
  <si>
    <t>Virtual Machines DSv3 Series</t>
  </si>
  <si>
    <t>Red Hat Enterprise Linux for SAP with HA</t>
  </si>
  <si>
    <t>Virtual Machines FSv2 Series Windows</t>
  </si>
  <si>
    <t>Virtual Machines Esv5 Series</t>
  </si>
  <si>
    <t>Virtual Machines Ev5 Series</t>
  </si>
  <si>
    <t>Virtual Machines A Series Basic</t>
  </si>
  <si>
    <t>Virtual Machines Edsv5 Series</t>
  </si>
  <si>
    <t>Virtual Machines Esv4 Series Windows</t>
  </si>
  <si>
    <t>SQL Server Enterprise</t>
  </si>
  <si>
    <t>DCdsv3 Series Linux</t>
  </si>
  <si>
    <t>Virtual Machines Dsv5 Series Windows</t>
  </si>
  <si>
    <t>Virtual Machines Ebdsv5 Series</t>
  </si>
  <si>
    <t>Virtual Machines Dv4 Series</t>
  </si>
  <si>
    <t>Win Server Azure Hybrid Benefit SA Reclass</t>
  </si>
  <si>
    <t>Virtual Machines Dv2 promo Series</t>
  </si>
  <si>
    <t>Virtual Machines LS Series</t>
  </si>
  <si>
    <t>DCsv3 Series Linux</t>
  </si>
  <si>
    <t>Virtual Machines Dpdsv5 Series</t>
  </si>
  <si>
    <t>Virtual Machines Ddv5 Series</t>
  </si>
  <si>
    <t>Virtual Machines MSv2 Series</t>
  </si>
  <si>
    <t>Virtual Machines Dv4 Series Windows</t>
  </si>
  <si>
    <t>RHEL for SAP Business Applications</t>
  </si>
  <si>
    <t>Virtual Machines Dasv4 Series</t>
  </si>
  <si>
    <t>DCasv5-series Linux</t>
  </si>
  <si>
    <t>Virtual Machines NCCadsA100v4 Series</t>
  </si>
  <si>
    <t>Virtual Machines NC Series</t>
  </si>
  <si>
    <t>Virtual Machines A Series Basic Windows</t>
  </si>
  <si>
    <t>Virtual Machines Easv5 Series Windows</t>
  </si>
  <si>
    <t>Virtual Machines Ebsv5 Series</t>
  </si>
  <si>
    <t>Virtual Machines DSv2 Series</t>
  </si>
  <si>
    <t>Virtual Machines DSv3 Series Windows</t>
  </si>
  <si>
    <t>Red Hat Enterprise Linux with HA</t>
  </si>
  <si>
    <t>DCasv5-series Windows</t>
  </si>
  <si>
    <t>SUSE Linux Enterprise Server Standard</t>
  </si>
  <si>
    <t>Lasv3 Series Linux</t>
  </si>
  <si>
    <t>Virtual Machines HCS Series</t>
  </si>
  <si>
    <t>Azure Container Apps</t>
  </si>
  <si>
    <t>Virtual Machines Dasv5 Series Windows</t>
  </si>
  <si>
    <t>Virtual Machines HBSv2 Series</t>
  </si>
  <si>
    <t>Virtual Machines Esv5 Series Windows</t>
  </si>
  <si>
    <t>Virtual Machines FX Series</t>
  </si>
  <si>
    <t>Virtual Machines DCSv2 Series</t>
  </si>
  <si>
    <t>Virtual Machines HBrsv3 Series</t>
  </si>
  <si>
    <t>Virtual Machines Dplsv5 Series</t>
  </si>
  <si>
    <t>Virtual Machines Edv5 Series</t>
  </si>
  <si>
    <t>Windows Server</t>
  </si>
  <si>
    <t>Virtual Machines Edsv4 Series Windows</t>
  </si>
  <si>
    <t>Virtual Machines Dpldsv5 Series</t>
  </si>
  <si>
    <t>RHEL for SAP HANA</t>
  </si>
  <si>
    <t>Windows Server Burst</t>
  </si>
  <si>
    <t>Virtual Machines Dpsv5 Series Windows</t>
  </si>
  <si>
    <t>Virtual Machines Dasv4 Series Windows</t>
  </si>
  <si>
    <t>Virtual Machines Dadsv5 Series Windows</t>
  </si>
  <si>
    <t>Virtual Machines A Series Windows</t>
  </si>
  <si>
    <t>DCadsv5-series Windows</t>
  </si>
  <si>
    <t>Virtual Machines Ddv4 Series</t>
  </si>
  <si>
    <t>SQL Server Developer Edition</t>
  </si>
  <si>
    <t>SUSE Linux Enterprise Server Basic</t>
  </si>
  <si>
    <t>SQL Server Azure Hybrid Benefit</t>
  </si>
  <si>
    <t>Virtual Machines Edv4 Series</t>
  </si>
  <si>
    <t>Virtual Machines Ebsv5 Series Windows</t>
  </si>
  <si>
    <t>Virtual Machines NDamsr A100 v4 Series Linux</t>
  </si>
  <si>
    <t>Virtual Machines NVadsA10v5 Series</t>
  </si>
  <si>
    <t>Virtual Machines NVSv3 Series</t>
  </si>
  <si>
    <t>Virtual Machines NVasv4 Series</t>
  </si>
  <si>
    <t>Virtual Machines Epsv5 Series</t>
  </si>
  <si>
    <t>SUSE Linux Enterprise Server</t>
  </si>
  <si>
    <t>SQL Server Standard</t>
  </si>
  <si>
    <t>SQL Server Express Edition</t>
  </si>
  <si>
    <t>Functions</t>
  </si>
  <si>
    <t>DCadsv5-series Linux</t>
  </si>
  <si>
    <t>Azure NetApp Files, Databox, Storage, and StorSimple</t>
  </si>
  <si>
    <t>Storage SKU</t>
  </si>
  <si>
    <t>Storage Type</t>
  </si>
  <si>
    <t>Azure Data Lake Storage Gen2 Flat Namespace</t>
  </si>
  <si>
    <t>Azure Data Lake Storage Gen2 Flat Namespace Delete Operations</t>
  </si>
  <si>
    <t>ADLS Gen 2 Transactions</t>
  </si>
  <si>
    <t>Azure Data Lake Storage Gen2 Flat Namespace Hot Data Returned for Query Acceleration</t>
  </si>
  <si>
    <t>ADLS Gen 2 Transactions (GB)</t>
  </si>
  <si>
    <t>Azure Data Lake Storage Gen2 Flat Namespace Hot GRS Iterative Read Operations</t>
  </si>
  <si>
    <t>Azure Data Lake Storage Gen2 Flat Namespace Hot GRS Write Operations</t>
  </si>
  <si>
    <t>Azure Data Lake Storage Gen2 Flat Namespace Hot LRS Data Stored</t>
  </si>
  <si>
    <t>ADLS Gen 2 Data Storage</t>
  </si>
  <si>
    <t>Azure Data Lake Storage Gen2 Flat Namespace Hot Other Operations</t>
  </si>
  <si>
    <t>Azure Data Lake Storage Gen2 Flat Namespace Hot Read Operations</t>
  </si>
  <si>
    <t>Azure Data Lake Storage Gen2 Flat Namespace Hot ZRS Iterative Read Operations</t>
  </si>
  <si>
    <t>Azure Data Lake Storage Gen2 Hierarchical Namespace</t>
  </si>
  <si>
    <t>Azure Data Lake Storage Gen2 Hierarchical Namespace Cool Data Retrieval</t>
  </si>
  <si>
    <t>Azure Data Lake Storage Gen2 Hierarchical Namespace Cool LRS Data Stored</t>
  </si>
  <si>
    <t>Azure Data Lake Storage Gen2 Hierarchical Namespace Cool Read Operations</t>
  </si>
  <si>
    <t>Azure Data Lake Storage Gen2 Hierarchical Namespace Cool Write Operations</t>
  </si>
  <si>
    <t>Azure Data Lake Storage Gen2 Hierarchical Namespace Delete Operations</t>
  </si>
  <si>
    <t>Azure Data Lake Storage Gen2 Hierarchical Namespace Hot GRS Data Stored</t>
  </si>
  <si>
    <t>Azure Data Lake Storage Gen2 Hierarchical Namespace Hot GRS Index</t>
  </si>
  <si>
    <t>Azure Data Lake Storage Gen2 Hierarchical Namespace Hot GRS Iterative Read Operations</t>
  </si>
  <si>
    <t>Azure Data Lake Storage Gen2 Hierarchical Namespace Hot GRS Write Operations</t>
  </si>
  <si>
    <t>Azure Data Lake Storage Gen2 Hierarchical Namespace Hot Iterative Read Operations</t>
  </si>
  <si>
    <t>Azure Data Lake Storage Gen2 Hierarchical Namespace Hot LRS Data Stored</t>
  </si>
  <si>
    <t>Azure Data Lake Storage Gen2 Hierarchical Namespace Hot LRS Index</t>
  </si>
  <si>
    <t>Azure Data Lake Storage Gen2 Hierarchical Namespace Hot Other Operations</t>
  </si>
  <si>
    <t>Azure Data Lake Storage Gen2 Hierarchical Namespace Hot RA-GRS Data Stored</t>
  </si>
  <si>
    <t>Azure Data Lake Storage Gen2 Hierarchical Namespace Hot RA-GRS Index</t>
  </si>
  <si>
    <t>Azure Data Lake Storage Gen2 Hierarchical Namespace Hot Read Operations</t>
  </si>
  <si>
    <t>Azure Data Lake Storage Gen2 Hierarchical Namespace Hot Write Operations</t>
  </si>
  <si>
    <t>Azure Data Lake Storage Gen2 Hierarchical Namespace Hot ZRS Iterative Read Operations</t>
  </si>
  <si>
    <t>Azure NetApp Files Premium Capacity</t>
  </si>
  <si>
    <t>Azure NetApp Files Data Storage</t>
  </si>
  <si>
    <t>Azure NetApp Files Standard Capacity</t>
  </si>
  <si>
    <t>Azure NetApp Files Ultra Capacity</t>
  </si>
  <si>
    <t>Blob Features</t>
  </si>
  <si>
    <t>Blob Features RA-GRS Named Encryption Scopes</t>
  </si>
  <si>
    <t>Hot Blob Data Storage</t>
  </si>
  <si>
    <t>Blob Storage</t>
  </si>
  <si>
    <t>Blob Storage All Other Operations</t>
  </si>
  <si>
    <t>Hot Blob Transactions</t>
  </si>
  <si>
    <t>Blob Storage Archive Data Retrieval</t>
  </si>
  <si>
    <t>Archive Transactions (GB)</t>
  </si>
  <si>
    <t>Blob Storage Archive Data Write</t>
  </si>
  <si>
    <t>Blob Storage Archive GRS Data Stored</t>
  </si>
  <si>
    <t>Archive Data Storage</t>
  </si>
  <si>
    <t>Blob Storage Archive GRS Early Delete</t>
  </si>
  <si>
    <t>Blob Storage Archive GRS Write Operations</t>
  </si>
  <si>
    <t>Archive Transactions</t>
  </si>
  <si>
    <t>Blob Storage Archive LRS Data Stored</t>
  </si>
  <si>
    <t>Blob Storage Archive LRS Early Delete</t>
  </si>
  <si>
    <t>Blob Storage Archive LRS Write Operations</t>
  </si>
  <si>
    <t>Blob Storage Archive Read Operations</t>
  </si>
  <si>
    <t>Blob Storage Cool Data Retrieval</t>
  </si>
  <si>
    <t>Cool Blob Transactions (GB)</t>
  </si>
  <si>
    <t>Blob Storage Cool GRS Data Stored</t>
  </si>
  <si>
    <t>Cool Blob Data Storage</t>
  </si>
  <si>
    <t>Blob Storage Cool GRS Data Write</t>
  </si>
  <si>
    <t>Blob Storage Cool GRS Write Operations</t>
  </si>
  <si>
    <t>Cool Blob Transactions</t>
  </si>
  <si>
    <t>Blob Storage Cool LRS Data Stored</t>
  </si>
  <si>
    <t>Blob Storage Cool LRS Write Operations</t>
  </si>
  <si>
    <t>Blob Storage Cool RA-GRS Data Stored</t>
  </si>
  <si>
    <t>Blob Storage Cool Read Operations</t>
  </si>
  <si>
    <t>Blob Storage GRS Index Tags</t>
  </si>
  <si>
    <t>Blob Storage GRS List and Create Container Operations</t>
  </si>
  <si>
    <t>Blob Storage Hot GRS Data Stored</t>
  </si>
  <si>
    <t>Blob Storage Hot GRS Write Operations</t>
  </si>
  <si>
    <t>Blob Storage Hot LRS Data Stored</t>
  </si>
  <si>
    <t>Blob Storage Hot LRS Data Stored - Free</t>
  </si>
  <si>
    <t>Blob Storage Hot LRS Write Operations</t>
  </si>
  <si>
    <t>Blob Storage Hot LRS Write Operations - Free</t>
  </si>
  <si>
    <t>Blob Storage Hot RA-GRS Data Stored</t>
  </si>
  <si>
    <t>Blob Storage Hot Read Operations</t>
  </si>
  <si>
    <t>Blob Storage Hot Read Operations - Free</t>
  </si>
  <si>
    <t>Blob Storage LRS List and Create Container Operations</t>
  </si>
  <si>
    <t>Blob Storage LRS List and Create Container Operations - Free</t>
  </si>
  <si>
    <t>Change Feed</t>
  </si>
  <si>
    <t>Change Feed Blob Changes</t>
  </si>
  <si>
    <t>GPv1 Blob Data Storage</t>
  </si>
  <si>
    <t>Files</t>
  </si>
  <si>
    <t>Files Delete Operations</t>
  </si>
  <si>
    <t>Tx Files Transactions</t>
  </si>
  <si>
    <t>Files GRS Data Stored</t>
  </si>
  <si>
    <t>Tx Files Data Storage</t>
  </si>
  <si>
    <t>Files GRS Write Operations</t>
  </si>
  <si>
    <t>Files List Operations</t>
  </si>
  <si>
    <t>Files List Operations - Free</t>
  </si>
  <si>
    <t>Files LRS Data Stored</t>
  </si>
  <si>
    <t>Files LRS Data Stored - Free</t>
  </si>
  <si>
    <t>Files LRS Write Operations</t>
  </si>
  <si>
    <t>Files Protocol Operations</t>
  </si>
  <si>
    <t>Files Read Operations</t>
  </si>
  <si>
    <t>Files Read Operations - Free</t>
  </si>
  <si>
    <t>Files v2</t>
  </si>
  <si>
    <t>Files v2 Cool LRS Data Stored</t>
  </si>
  <si>
    <t>Cool Files Data Storage</t>
  </si>
  <si>
    <t>Files v2 Cool LRS List Operations</t>
  </si>
  <si>
    <t>Cool Files Transactions</t>
  </si>
  <si>
    <t>Files v2 Cool LRS Write Operations</t>
  </si>
  <si>
    <t>Files v2 Cool Other Operations</t>
  </si>
  <si>
    <t>Files v2 Cool Read Operations</t>
  </si>
  <si>
    <t>Files v2 Delete Operations</t>
  </si>
  <si>
    <t>Files v2 GRS Metadata</t>
  </si>
  <si>
    <t>Hot Files Data Storage</t>
  </si>
  <si>
    <t>Files v2 GZRS Data Stored</t>
  </si>
  <si>
    <t>Files v2 GZRS Protocol Operations</t>
  </si>
  <si>
    <t>Files v2 GZRS Read Operations</t>
  </si>
  <si>
    <t>Files v2 GZRS Write Operations</t>
  </si>
  <si>
    <t>Files v2 Hot GRS Write Operations</t>
  </si>
  <si>
    <t>Hot Files Transactions</t>
  </si>
  <si>
    <t>Files v2 Hot LRS Data Stored</t>
  </si>
  <si>
    <t>Files v2 Hot LRS List Operations</t>
  </si>
  <si>
    <t>Files v2 Hot LRS Write Operations</t>
  </si>
  <si>
    <t>Files v2 Hot Other Operations</t>
  </si>
  <si>
    <t>Files v2 Hot Read Operations</t>
  </si>
  <si>
    <t>Files v2 LRS Metadata</t>
  </si>
  <si>
    <t>Files v2 ZRS Data Stored</t>
  </si>
  <si>
    <t>Files v2 ZRS List Operations</t>
  </si>
  <si>
    <t>Files v2 ZRS Protocol Operations</t>
  </si>
  <si>
    <t>Files v2 ZRS Read Operations</t>
  </si>
  <si>
    <t>Files v2 ZRS Write Operations</t>
  </si>
  <si>
    <t>General Block Blob</t>
  </si>
  <si>
    <t>General Block Blob Delete Operations</t>
  </si>
  <si>
    <t>GPv1 Blob Transactions</t>
  </si>
  <si>
    <t>General Block Blob GRS Data Stored</t>
  </si>
  <si>
    <t>General Block Blob GRS Write Operations</t>
  </si>
  <si>
    <t>General Block Blob LRS Data Stored</t>
  </si>
  <si>
    <t>General Block Blob LRS List and Create Container Operations</t>
  </si>
  <si>
    <t>General Block Blob LRS Write Operations</t>
  </si>
  <si>
    <t>General Block Blob RA-GRS Data Stored</t>
  </si>
  <si>
    <t>General Block Blob Read Operations</t>
  </si>
  <si>
    <t>General Block Blob v2</t>
  </si>
  <si>
    <t>General Block Blob v2 Cool GRS Early Delete</t>
  </si>
  <si>
    <t>General Block Blob v2 Cool LRS Early Delete</t>
  </si>
  <si>
    <t>General Block Blob v2 Cool ZRS Data Retrieval</t>
  </si>
  <si>
    <t>General Block Blob v2 Cool ZRS Data Stored</t>
  </si>
  <si>
    <t>General Block Blob v2 Cool ZRS Read Operations</t>
  </si>
  <si>
    <t>General Block Blob v2 Cool ZRS Write Operations</t>
  </si>
  <si>
    <t>General Block Blob v2 GZRS List and Create Container Operations</t>
  </si>
  <si>
    <t>General Block Blob v2 Hot GRS Blob Inventory</t>
  </si>
  <si>
    <t>Hot Blob Inventory</t>
  </si>
  <si>
    <t>General Block Blob v2 Hot GZRS Data Stored</t>
  </si>
  <si>
    <t>General Block Blob v2 Hot GZRS Write Operations</t>
  </si>
  <si>
    <t>General Block Blob v2 Hot RA-GRS Blob Inventory</t>
  </si>
  <si>
    <t>General Block Blob v2 Hot ZRS Data Stored</t>
  </si>
  <si>
    <t>General Block Blob v2 Hot ZRS Read Operations</t>
  </si>
  <si>
    <t>General Block Blob v2 Hot ZRS Write Operations</t>
  </si>
  <si>
    <t>General Block Blob v2 Hierarchical Namespace</t>
  </si>
  <si>
    <t>General Block Blob v2 Hierarchical Namespace Archive LRS Data Stored</t>
  </si>
  <si>
    <t>General Block Blob v2 Hierarchical Namespace Archive Write Operations</t>
  </si>
  <si>
    <t>General Block Blob v2 Hierarchical Namespace Cool Data Retrieval</t>
  </si>
  <si>
    <t>General Block Blob v2 Hierarchical Namespace Cool LRS Data Stored</t>
  </si>
  <si>
    <t>General Block Blob v2 Hierarchical Namespace Cool Read Operations</t>
  </si>
  <si>
    <t>General Block Blob v2 Hierarchical Namespace Cool Write Operations</t>
  </si>
  <si>
    <t>General Block Blob v2 Hierarchical Namespace Hot GRS Data Stored</t>
  </si>
  <si>
    <t>General Block Blob v2 Hierarchical Namespace Hot GRS Write Operations</t>
  </si>
  <si>
    <t>General Block Blob v2 Hierarchical Namespace Hot LRS Data Stored</t>
  </si>
  <si>
    <t>General Block Blob v2 Hierarchical Namespace Hot Other Operations</t>
  </si>
  <si>
    <t>General Block Blob v2 Hierarchical Namespace Hot RA-GRS Data Stored</t>
  </si>
  <si>
    <t>General Block Blob v2 Hierarchical Namespace Hot Read Operations</t>
  </si>
  <si>
    <t>General Block Blob v2 Hierarchical Namespace Hot Write Operations</t>
  </si>
  <si>
    <t>Premium ADLS Gen2 Hierarchical Namespace</t>
  </si>
  <si>
    <t>Premium ADLS Gen2 Hierarchical Namespace Premium LRS All Other Operations</t>
  </si>
  <si>
    <t>Premium Block Blob</t>
  </si>
  <si>
    <t>Premium Block Blob Premium LRS All Other Operations</t>
  </si>
  <si>
    <t>Premium Blob Transactions</t>
  </si>
  <si>
    <t>Premium Block Blob Premium LRS Data Stored</t>
  </si>
  <si>
    <t>Premium Blob Data Storage</t>
  </si>
  <si>
    <t>Premium Block Blob Premium LRS List and Create Container Operations</t>
  </si>
  <si>
    <t>Premium Block Blob Premium LRS Read Operations</t>
  </si>
  <si>
    <t>Premium Block Blob Premium LRS Write Operations</t>
  </si>
  <si>
    <t>Premium Block Blob v2 Hierarchical Namespace</t>
  </si>
  <si>
    <t>Premium Block Blob v2 Hierarchical Namespace Premium LRS Data Stored</t>
  </si>
  <si>
    <t>Premium Block Blob v2 Hierarchical Namespace Premium LRS List and Create Container Operations</t>
  </si>
  <si>
    <t>Premium Block Blob v2 Hierarchical Namespace Premium LRS Read Operations</t>
  </si>
  <si>
    <t>Premium Block Blob v2 Hierarchical Namespace Premium LRS Write Operations</t>
  </si>
  <si>
    <t>Premium Block Blob v2 Hierarchical Namespace Premium ZRS Data Stored</t>
  </si>
  <si>
    <t>Premium Block Blob v2 Hierarchical Namespace Premium ZRS List and Create Container Operations</t>
  </si>
  <si>
    <t>Premium Block Blob v2 Hierarchical Namespace Premium ZRS Read Operations</t>
  </si>
  <si>
    <t>Premium Files</t>
  </si>
  <si>
    <t>Premium Files Premium LRS Provisioned</t>
  </si>
  <si>
    <t>Premium Files Data Storage</t>
  </si>
  <si>
    <t>Premium Files Premium LRS Snapshots</t>
  </si>
  <si>
    <t>Premium Files Premium ZRS Provisioned</t>
  </si>
  <si>
    <t>Premium Files Premium ZRS Snapshots</t>
  </si>
  <si>
    <t>Premium Page Blob</t>
  </si>
  <si>
    <t>Premium Page Blob LRS Snapshots</t>
  </si>
  <si>
    <t>Premium SSD Data Storage</t>
  </si>
  <si>
    <t>Premium Page Blob P10 LRS Disk</t>
  </si>
  <si>
    <t>Premium Page Blob P20 LRS Disk</t>
  </si>
  <si>
    <t>Premium SSD Managed Disks LRS Snapshots</t>
  </si>
  <si>
    <t>Premium SSD Managed Disks P1 LRS Disk</t>
  </si>
  <si>
    <t>Premium SSD Managed Disks P1 LRS Disk Mount</t>
  </si>
  <si>
    <t>Premium SSD Managed Disks P1 ZRS Disk</t>
  </si>
  <si>
    <t>Premium SSD Managed Disks P10 LRS Disk</t>
  </si>
  <si>
    <t>Premium SSD Managed Disks P10 LRS Disk Mount</t>
  </si>
  <si>
    <t>Premium SSD Managed Disks P15 LRS Disk</t>
  </si>
  <si>
    <t>Premium SSD Managed Disks P2 LRS Disk</t>
  </si>
  <si>
    <t>Premium SSD Managed Disks P20 LRS Disk</t>
  </si>
  <si>
    <t>Premium SSD Managed Disks P20 LRS Disk Mount</t>
  </si>
  <si>
    <t>Premium SSD Managed Disks P3 LRS Disk</t>
  </si>
  <si>
    <t>Premium SSD Managed Disks P30 LRS Disk</t>
  </si>
  <si>
    <t>Premium SSD Managed Disks P30 LRS Disk Mount</t>
  </si>
  <si>
    <t>Premium SSD Managed Disks P4 LRS Disk</t>
  </si>
  <si>
    <t>Premium SSD Managed Disks P4 ZRS Disk</t>
  </si>
  <si>
    <t>Premium SSD Managed Disks P40 LRS Disk</t>
  </si>
  <si>
    <t>Premium SSD Managed Disks P40 LRS Disk Mount</t>
  </si>
  <si>
    <t>Premium SSD Managed Disks P50 LRS Disk</t>
  </si>
  <si>
    <t>Premium SSD Managed Disks P6 LRS Disk</t>
  </si>
  <si>
    <t>Premium SSD Managed Disks P6 ZRS Disk</t>
  </si>
  <si>
    <t>Premium SSD Managed Disks P60 LRS Disk</t>
  </si>
  <si>
    <t>Premium SSD Managed Disks P60 LRS Disk Mount</t>
  </si>
  <si>
    <t>Premium SSD Managed Disks P70 LRS Disk</t>
  </si>
  <si>
    <t>Premium SSD Managed Disks P80 LRS Disk</t>
  </si>
  <si>
    <t>Queues</t>
  </si>
  <si>
    <t>Queues Class 2 Operations</t>
  </si>
  <si>
    <t>Queues Transactions</t>
  </si>
  <si>
    <t>Queues GRS Class 1 Operations</t>
  </si>
  <si>
    <t>Queues LRS Class 1 Operations</t>
  </si>
  <si>
    <t>Queues v2</t>
  </si>
  <si>
    <t>Queues v2 Class 2 Operations</t>
  </si>
  <si>
    <t>Queues v2 GRS Class 1 Operations</t>
  </si>
  <si>
    <t>Queues v2 LRS Class 1 Additional IO</t>
  </si>
  <si>
    <t>Queues v2 LRS Class 1 Operations</t>
  </si>
  <si>
    <t>Queues v2 LRS Data Stored</t>
  </si>
  <si>
    <t>Queues Data Storage</t>
  </si>
  <si>
    <t>Queues v2 ZRS Class 1 Additional IO</t>
  </si>
  <si>
    <t>Queues v2 ZRS Class 1 Operations</t>
  </si>
  <si>
    <t>Queues v2 ZRS Class 2 Operations</t>
  </si>
  <si>
    <t>Standard HDD Managed Disks Disk Operations</t>
  </si>
  <si>
    <t>Standard HDD Transactions</t>
  </si>
  <si>
    <t>Standard HDD Managed Disks LRS Snapshots</t>
  </si>
  <si>
    <t>Standard HDD Data Storage</t>
  </si>
  <si>
    <t>Standard HDD Managed Disks S10 Disks</t>
  </si>
  <si>
    <t>Standard HDD Managed Disks S15 Disks</t>
  </si>
  <si>
    <t>Standard HDD Managed Disks S20 Disks</t>
  </si>
  <si>
    <t>Standard HDD Managed Disks S30 Disks</t>
  </si>
  <si>
    <t>Standard HDD Managed Disks S4 Disks</t>
  </si>
  <si>
    <t>Standard HDD Managed Disks S40 Disks</t>
  </si>
  <si>
    <t>Standard HDD Managed Disks S50 Disks</t>
  </si>
  <si>
    <t>Standard HDD Managed Disks S6 Disks</t>
  </si>
  <si>
    <t>Standard HDD Managed Disks S60 Disks</t>
  </si>
  <si>
    <t>Standard HDD Managed Disks ZRS Snapshots</t>
  </si>
  <si>
    <t>Standard Page Blob</t>
  </si>
  <si>
    <t>Standard Page Blob Disk Delete Operations</t>
  </si>
  <si>
    <t>Unmanaged Disk Transactions</t>
  </si>
  <si>
    <t>Standard Page Blob Disk Read Operations</t>
  </si>
  <si>
    <t>Standard Page Blob Disk Write Operations</t>
  </si>
  <si>
    <t>Standard Page Blob GRS Data Stored</t>
  </si>
  <si>
    <t>Unmanaged Disk Data Storage</t>
  </si>
  <si>
    <t>Standard Page Blob GRS Disk Write Operations</t>
  </si>
  <si>
    <t>Standard Page Blob LRS Data Stored</t>
  </si>
  <si>
    <t>Standard Page Blob LRS Write Additional IO</t>
  </si>
  <si>
    <t>Standard Page Blob LRS Write Operations</t>
  </si>
  <si>
    <t>Standard Page Blob RA-GRS Data Stored</t>
  </si>
  <si>
    <t>Standard Page Blob Read Additional IO</t>
  </si>
  <si>
    <t>Standard Page Blob Read Operations</t>
  </si>
  <si>
    <t>Standard Page Blob v2</t>
  </si>
  <si>
    <t>Standard Page Blob v2 Delete Operations</t>
  </si>
  <si>
    <t>Standard Page Blob v2 Disk Delete Operations</t>
  </si>
  <si>
    <t>Standard Page Blob v2 Disk Read Operations</t>
  </si>
  <si>
    <t>Standard Page Blob v2 Disk Write Operations</t>
  </si>
  <si>
    <t>Standard Page Blob v2 GRS Data Stored</t>
  </si>
  <si>
    <t>Standard Page Blob v2 GRS Disk Write Operations</t>
  </si>
  <si>
    <t>Standard Page Blob v2 GRS Write Additional IO</t>
  </si>
  <si>
    <t>Standard Page Blob v2 GRS Write Operations</t>
  </si>
  <si>
    <t>Standard Page Blob v2 LRS Data Stored</t>
  </si>
  <si>
    <t>Standard Page Blob v2 LRS Write Additional IO</t>
  </si>
  <si>
    <t>Standard Page Blob v2 LRS Write Operations</t>
  </si>
  <si>
    <t>Standard Page Blob v2 RA-GRS Data Stored</t>
  </si>
  <si>
    <t>Standard Page Blob v2 Read Additional IO</t>
  </si>
  <si>
    <t>Standard Page Blob v2 Read Operations</t>
  </si>
  <si>
    <t>Standard Page Blob v2 ZRS Data Stored</t>
  </si>
  <si>
    <t>Standard Page Blob v2 ZRS Read Additional IO</t>
  </si>
  <si>
    <t>Standard Page Blob v2 ZRS Read Operations</t>
  </si>
  <si>
    <t>Standard SSD Managed Disks Disk Operations</t>
  </si>
  <si>
    <t>Standard SSD Disk Transactions</t>
  </si>
  <si>
    <t>Standard SSD Managed Disks E1 Disk Mounts</t>
  </si>
  <si>
    <t>Standard SSD Data Storage</t>
  </si>
  <si>
    <t>Standard SSD Managed Disks E1 Disks</t>
  </si>
  <si>
    <t>Standard SSD Managed Disks E10 Disk Mounts</t>
  </si>
  <si>
    <t>Standard SSD Managed Disks E10 Disks</t>
  </si>
  <si>
    <t>Standard SSD Managed Disks E15 Disk Mounts</t>
  </si>
  <si>
    <t>Standard SSD Managed Disks E15 Disks</t>
  </si>
  <si>
    <t>Standard SSD Managed Disks E2 Disk Mounts</t>
  </si>
  <si>
    <t>Standard SSD Managed Disks E2 Disks</t>
  </si>
  <si>
    <t>Standard SSD Managed Disks E20 Disk Mounts</t>
  </si>
  <si>
    <t>Standard SSD Managed Disks E20 Disks</t>
  </si>
  <si>
    <t>Standard SSD Managed Disks E3 Disk Mounts</t>
  </si>
  <si>
    <t>Standard SSD Managed Disks E3 Disks</t>
  </si>
  <si>
    <t>Standard SSD Managed Disks E30 Disk Mounts</t>
  </si>
  <si>
    <t>Standard SSD Managed Disks E30 Disks</t>
  </si>
  <si>
    <t>Standard SSD Managed Disks E4 Disk Mounts</t>
  </si>
  <si>
    <t>Standard SSD Managed Disks E4 Disks</t>
  </si>
  <si>
    <t>Standard SSD Managed Disks E40 Disk Mounts</t>
  </si>
  <si>
    <t>Standard SSD Managed Disks E40 Disks</t>
  </si>
  <si>
    <t>Standard SSD Managed Disks E50 Disk Mounts</t>
  </si>
  <si>
    <t>Standard SSD Managed Disks E50 Disks</t>
  </si>
  <si>
    <t>Standard SSD Managed Disks E6 Disks</t>
  </si>
  <si>
    <t>Standard SSD Managed Disks E60 Disk Mounts</t>
  </si>
  <si>
    <t>Standard SSD Managed Disks E60 Disks</t>
  </si>
  <si>
    <t>Standard SSD Managed Disks E80 Disks</t>
  </si>
  <si>
    <t>Standard SSD Managed Disks LRS Snapshots</t>
  </si>
  <si>
    <t>Storage - Bandwidth</t>
  </si>
  <si>
    <t>Storage - Bandwidth Geo-Replication Data Transfer</t>
  </si>
  <si>
    <t>Geo-Replication</t>
  </si>
  <si>
    <t>Storage - Bandwidth Geo-Replication v2 Data Transfer</t>
  </si>
  <si>
    <t>Tables</t>
  </si>
  <si>
    <t>Tables Account Encrypted Batch Write Operations</t>
  </si>
  <si>
    <t>Tables Transactions</t>
  </si>
  <si>
    <t>Tables Account Encrypted GRS Batch Write Operations</t>
  </si>
  <si>
    <t>Tables Account Encrypted GRS Write Operations</t>
  </si>
  <si>
    <t>Tables Account Encrypted Read Operations</t>
  </si>
  <si>
    <t>Tables Account Encrypted Scan Operations</t>
  </si>
  <si>
    <t>Tables Account Encrypted Write Operations</t>
  </si>
  <si>
    <t>Tables Batch Write Operations</t>
  </si>
  <si>
    <t>Tables Delete Operations</t>
  </si>
  <si>
    <t>Tables GRS Batch Write Operations</t>
  </si>
  <si>
    <t>Tables GRS Data Stored</t>
  </si>
  <si>
    <t>Tables Data Storage</t>
  </si>
  <si>
    <t>Tables GRS Write Operations</t>
  </si>
  <si>
    <t>Tables GZRS Data Stored</t>
  </si>
  <si>
    <t>Tables LRS Data Stored</t>
  </si>
  <si>
    <t>Tables RA-GRS Data Stored</t>
  </si>
  <si>
    <t>Tables RA-GZRS Data Stored</t>
  </si>
  <si>
    <t>Tables Read Operations</t>
  </si>
  <si>
    <t>Tables Scan Operations</t>
  </si>
  <si>
    <t>Tables Write Operations</t>
  </si>
  <si>
    <t>Tables ZRS Data Stored</t>
  </si>
  <si>
    <t>Ultra Disks Ultra LRS Provisioned Capacity</t>
  </si>
  <si>
    <t>Ultra SSD Data Storage</t>
  </si>
  <si>
    <t>Ultra Disks Ultra LRS Provisioned IOPS</t>
  </si>
  <si>
    <t>Ultra Disk Provisioned IOPS</t>
  </si>
  <si>
    <t>Ultra Disks Ultra LRS Provisioned Throughput (MBps)</t>
  </si>
  <si>
    <t>Ultra Disk Provisioned Throughput</t>
  </si>
  <si>
    <t>Ultra Disks Ultra LRS Reservation per vCPU Provisioned</t>
  </si>
  <si>
    <t>Ultra Disk Reservation per vCPU Provisioned</t>
  </si>
  <si>
    <t>Load Balancer</t>
  </si>
  <si>
    <t>Azure Bastion</t>
  </si>
  <si>
    <t>Azure DDOS Protection</t>
  </si>
  <si>
    <t>NAT Gateway</t>
  </si>
  <si>
    <t>Azure DNS</t>
  </si>
  <si>
    <t>Azure Front Door Service</t>
  </si>
  <si>
    <t>Virtual WAN</t>
  </si>
  <si>
    <t>Traffic Manager</t>
  </si>
  <si>
    <t>Network Watcher</t>
  </si>
  <si>
    <t>Azure Firewall Manager</t>
  </si>
  <si>
    <t>Azure Route Server</t>
  </si>
  <si>
    <t>Service Hierarchy</t>
  </si>
  <si>
    <t>Azure Database for PostgreSQL</t>
  </si>
  <si>
    <t>Azure Database for MySQL</t>
  </si>
  <si>
    <t>Azure Database for MariaDB</t>
  </si>
  <si>
    <t>Advanced Data Security</t>
  </si>
  <si>
    <t>Advanced Threat Protection</t>
  </si>
  <si>
    <t>App Configuration</t>
  </si>
  <si>
    <t>Automation</t>
  </si>
  <si>
    <t>Azure Active Directory Domain Services</t>
  </si>
  <si>
    <t>Azure Active Directory for External Identities</t>
  </si>
  <si>
    <t>Azure Applied AI Services</t>
  </si>
  <si>
    <t>Azure Arc</t>
  </si>
  <si>
    <t>Azure Bot Service</t>
  </si>
  <si>
    <t>Azure Cognitive Search</t>
  </si>
  <si>
    <t>Azure Data Explorer</t>
  </si>
  <si>
    <t>Azure Grafana Service</t>
  </si>
  <si>
    <t>Azure Load Testing</t>
  </si>
  <si>
    <t>Azure Maps</t>
  </si>
  <si>
    <t>Azure Purview</t>
  </si>
  <si>
    <t>Azure Site Recovery</t>
  </si>
  <si>
    <t>Azure Spring Cloud</t>
  </si>
  <si>
    <t>Azure Stack HCI</t>
  </si>
  <si>
    <t>Azure Stack Hub</t>
  </si>
  <si>
    <t>Backup</t>
  </si>
  <si>
    <t>Cognitive Services</t>
  </si>
  <si>
    <t>Container Instances</t>
  </si>
  <si>
    <t>Container Registry</t>
  </si>
  <si>
    <t>Data Lake Store</t>
  </si>
  <si>
    <t>Digital Twins</t>
  </si>
  <si>
    <t>Email</t>
  </si>
  <si>
    <t>Event Grid</t>
  </si>
  <si>
    <t>Event Hubs</t>
  </si>
  <si>
    <t>Insight and Analytics</t>
  </si>
  <si>
    <t>Intelligent Recommendations</t>
  </si>
  <si>
    <t>IoT Central</t>
  </si>
  <si>
    <t>IoT Hub</t>
  </si>
  <si>
    <t>Key Vault</t>
  </si>
  <si>
    <t>Logic Apps</t>
  </si>
  <si>
    <t>Machine Learning Studio</t>
  </si>
  <si>
    <t>MS Bing Services</t>
  </si>
  <si>
    <t>Notification Hubs</t>
  </si>
  <si>
    <t>Phone Numbers</t>
  </si>
  <si>
    <t>Power BI Embedded</t>
  </si>
  <si>
    <t>Service Bus</t>
  </si>
  <si>
    <t>SignalR</t>
  </si>
  <si>
    <t>Stream Analytics</t>
  </si>
  <si>
    <t>Time Series Insights</t>
  </si>
  <si>
    <t>Voice</t>
  </si>
  <si>
    <t>Region Mix % of Total</t>
  </si>
  <si>
    <t>&gt;5% Consumption</t>
  </si>
  <si>
    <t>Rank (&gt;5%)</t>
  </si>
  <si>
    <t>New Region Mix</t>
  </si>
  <si>
    <t>US East</t>
  </si>
  <si>
    <t>US East 2</t>
  </si>
  <si>
    <t>US Central</t>
  </si>
  <si>
    <t>US West 2</t>
  </si>
  <si>
    <t>US West</t>
  </si>
  <si>
    <t>EU West</t>
  </si>
  <si>
    <t>US South Central</t>
  </si>
  <si>
    <t>CA Central</t>
  </si>
  <si>
    <t>DE West Central</t>
  </si>
  <si>
    <t>AU East</t>
  </si>
  <si>
    <t>UK South</t>
  </si>
  <si>
    <t>AP Southeast</t>
  </si>
  <si>
    <t>EU North</t>
  </si>
  <si>
    <t>IN Central</t>
  </si>
  <si>
    <t>US West 3</t>
  </si>
  <si>
    <t>BR South</t>
  </si>
  <si>
    <t>US Gov Virginia</t>
  </si>
  <si>
    <t>US North Central</t>
  </si>
  <si>
    <t>FR Central</t>
  </si>
  <si>
    <t>IN South</t>
  </si>
  <si>
    <t>SE Central</t>
  </si>
  <si>
    <t>CA East</t>
  </si>
  <si>
    <t>JA East</t>
  </si>
  <si>
    <t>NO East</t>
  </si>
  <si>
    <t>IN West</t>
  </si>
  <si>
    <t>AP East</t>
  </si>
  <si>
    <t>AU Central</t>
  </si>
  <si>
    <t>AE North</t>
  </si>
  <si>
    <t>AU Southeast</t>
  </si>
  <si>
    <t>UK West</t>
  </si>
  <si>
    <t>Global</t>
  </si>
  <si>
    <t>KR Central</t>
  </si>
  <si>
    <t>US West Central</t>
  </si>
  <si>
    <t>CH North</t>
  </si>
  <si>
    <t>US Gov AZ</t>
  </si>
  <si>
    <t>ZA North</t>
  </si>
  <si>
    <t>US Gov TX</t>
  </si>
  <si>
    <t>QA Central</t>
  </si>
  <si>
    <t>JA West</t>
  </si>
  <si>
    <t>KR South</t>
  </si>
  <si>
    <t>AU Central 2</t>
  </si>
  <si>
    <t>AE Central</t>
  </si>
  <si>
    <t>Aug-22</t>
  </si>
  <si>
    <t>Sep-22</t>
  </si>
  <si>
    <t>Oct-22</t>
  </si>
  <si>
    <t>Virtual Machines Licenses</t>
  </si>
  <si>
    <t>Management and Governance</t>
  </si>
  <si>
    <t>Analytics</t>
  </si>
  <si>
    <t>AI + Machine Learning</t>
  </si>
  <si>
    <t>Security</t>
  </si>
  <si>
    <t>Containers</t>
  </si>
  <si>
    <t>Developer Tools</t>
  </si>
  <si>
    <t>Internet of Things</t>
  </si>
  <si>
    <t>Integration</t>
  </si>
  <si>
    <t>Web</t>
  </si>
  <si>
    <t>Azure Communication Services</t>
  </si>
  <si>
    <t>Azure Stack</t>
  </si>
  <si>
    <t>EA</t>
  </si>
  <si>
    <t>EA RI</t>
  </si>
  <si>
    <t>Official VM Mapping</t>
  </si>
  <si>
    <t>Official Storage Mapping</t>
  </si>
  <si>
    <t>Official Networking Mapping</t>
  </si>
  <si>
    <t>Official Databases Mapping</t>
  </si>
  <si>
    <t>Official PaaS &amp; Other Mapping</t>
  </si>
  <si>
    <t>Compute --&gt; Virtual Machines</t>
  </si>
  <si>
    <t>Full Service Level 4 List</t>
  </si>
  <si>
    <t>Representative SKU</t>
  </si>
  <si>
    <t>Display Name</t>
  </si>
  <si>
    <t>Server Mapping (aka similar cost profiles)</t>
  </si>
  <si>
    <t>Storage SKU List (w/in SL 4)</t>
  </si>
  <si>
    <t>Dadsv5 Series Dedicated Host</t>
  </si>
  <si>
    <t>Dadsv5 Series VM</t>
  </si>
  <si>
    <t>AMD_Gen8_LM</t>
  </si>
  <si>
    <t>Premium SSD Managed Disks P1 LRS</t>
  </si>
  <si>
    <t>Azure Data Lake Storage Gen2 Flat Namespace Archive GRS Data Stored</t>
  </si>
  <si>
    <t>Azure Data Lake Storage Gen2 Flat Namespace Archive LRS</t>
  </si>
  <si>
    <t>Azure Data Lake Storage Gen2 Flat Namespace Archive Data Retrieval</t>
  </si>
  <si>
    <t>Blob Storage Archive LRS</t>
  </si>
  <si>
    <t>Azure Arc Enabled Databases</t>
  </si>
  <si>
    <t>Dasv4 Series Dedicated Host</t>
  </si>
  <si>
    <t>Azure Data Lake Storage Gen2 Flat Namespace Archive LRS Data Stored</t>
  </si>
  <si>
    <t>Dasv5 Series Dedicated Host</t>
  </si>
  <si>
    <t>Azure Data Lake Storage Gen2 Flat Namespace Archive RA-GRS Data Stored</t>
  </si>
  <si>
    <t>Azure Data Lake Storage Gen2 Flat Namespace Archive GRS Early Delete</t>
  </si>
  <si>
    <t>Azure Data Factory</t>
  </si>
  <si>
    <t>Azure Data Lake Storage Gen2 Flat Namespace Cool GRS Data Stored</t>
  </si>
  <si>
    <t>Azure Data Lake Storage Gen2 Flat Namespace Cool LRS</t>
  </si>
  <si>
    <t>Azure Data Lake Storage Gen2 Flat Namespace Cool LRS Data Stored</t>
  </si>
  <si>
    <t>Azure Data Lake Storage Gen2 Flat Namespace Archive LRS Early Delete</t>
  </si>
  <si>
    <t>Azure Data Share</t>
  </si>
  <si>
    <t>Azure Data Lake Storage Gen2 Flat Namespace Cool RA-GRS Data Stored</t>
  </si>
  <si>
    <t>Azure Managed Instance for Apache Cassandra</t>
  </si>
  <si>
    <t>Premium SSD Managed Disks P10 ZRS Disk</t>
  </si>
  <si>
    <t>Azure Data Lake Storage Gen2 Flat Namespace Cool RA-GZRS Data Stored</t>
  </si>
  <si>
    <t>Azure Data Lake Storage Gen2 Flat Namespace Archive RA-GRS Early Delete</t>
  </si>
  <si>
    <t>Azure SQL Edge</t>
  </si>
  <si>
    <t>Ev5 Series VM</t>
  </si>
  <si>
    <t>Intel_Gen8_MM</t>
  </si>
  <si>
    <t>Azure Data Lake Storage Gen2 Flat Namespace Cool ZRS Data Stored</t>
  </si>
  <si>
    <t>Azure Data Lake Storage Gen2 Flat Namespace Cool Data Retrieval</t>
  </si>
  <si>
    <t>Blob Storage Cool LRS</t>
  </si>
  <si>
    <t>Azure Orbital</t>
  </si>
  <si>
    <t>DCdsv3 Series Windows</t>
  </si>
  <si>
    <t>Premium SSD Managed Disks P15 LRS Disk Mount</t>
  </si>
  <si>
    <t>Azure Data Lake Storage Gen2 Flat Namespace Hot GRS Data Stored</t>
  </si>
  <si>
    <t>Azure Data Lake Storage Gen2 Flat Namespace Hot LRS</t>
  </si>
  <si>
    <t>Azure Data Lake Storage Gen2 Flat Namespace Cool Data Returned for Query Acceleration</t>
  </si>
  <si>
    <t>SQL Data Warehouse</t>
  </si>
  <si>
    <t>Data Catalog</t>
  </si>
  <si>
    <t>DCsv2 Series Dedicated Host</t>
  </si>
  <si>
    <t>Dv5 Series VM</t>
  </si>
  <si>
    <t>Sgx3</t>
  </si>
  <si>
    <t>Premium SSD Managed Disks P15 ZRS Disk</t>
  </si>
  <si>
    <t>Azure Data Lake Storage Gen2 Flat Namespace Hot GZRS Data Stored</t>
  </si>
  <si>
    <t>Azure Data Lake Storage Gen2 Flat Namespace Cool Data Scanned for Query Acceleration</t>
  </si>
  <si>
    <t>Data Lake Analytics</t>
  </si>
  <si>
    <t>DCsv3 Series DedicatedHost</t>
  </si>
  <si>
    <t>Premium SSD Managed Disks P2 LRS Disk Mount</t>
  </si>
  <si>
    <t>Azure Data Lake Storage Gen2 Flat Namespace Hot RA-GRS Data Stored</t>
  </si>
  <si>
    <t>Azure Data Lake Storage Gen2 Flat Namespace Cool GRS Early Delete</t>
  </si>
  <si>
    <t>SQL Server Stretch Database</t>
  </si>
  <si>
    <t>DCsv3 Series Windows</t>
  </si>
  <si>
    <t>Premium SSD Managed Disks P2 ZRS Disk</t>
  </si>
  <si>
    <t>Azure Data Lake Storage Gen2 Flat Namespace Hot RA-GZRS Data Stored</t>
  </si>
  <si>
    <t>Azure Data Lake Storage Gen2 Flat Namespace Cool GRS Write Operations</t>
  </si>
  <si>
    <t>Microsoft Graph data connect</t>
  </si>
  <si>
    <t>Ddsv4 Series Dedicated Host</t>
  </si>
  <si>
    <t>Intel_Gen8_LM</t>
  </si>
  <si>
    <t>Azure Data Lake Storage Gen2 Flat Namespace Hot ZRS Data Stored</t>
  </si>
  <si>
    <t>Azure Data Lake Storage Gen2 Flat Namespace Cool GZRS Write Operations</t>
  </si>
  <si>
    <t>Power BI</t>
  </si>
  <si>
    <t>Ddsv5 Series DedicatedHost</t>
  </si>
  <si>
    <t>Azure Data Lake Storage Gen2 Hierarchical Namespace Archive GRS Data Stored</t>
  </si>
  <si>
    <t>Azure Data Lake Storage Gen2 Hierarchical Namespace Archive LRS</t>
  </si>
  <si>
    <t>DSv3 Series Dedicated Host</t>
  </si>
  <si>
    <t>Premium SSD Managed Disks P20 ZRS Disk</t>
  </si>
  <si>
    <t>Azure Data Lake Storage Gen2 Hierarchical Namespace Archive LRS Data Stored</t>
  </si>
  <si>
    <t>Azure Data Lake Storage Gen2 Flat Namespace Cool LRS Early Delete</t>
  </si>
  <si>
    <t>DSv4 Series Dedicated Host</t>
  </si>
  <si>
    <t>Azure Data Lake Storage Gen2 Hierarchical Namespace Archive RA-GRS Data Stored</t>
  </si>
  <si>
    <t>Dsv5 Series DedicatedHost</t>
  </si>
  <si>
    <t>Premium SSD Managed Disks P3 LRS Disk Mount</t>
  </si>
  <si>
    <t>Azure Data Lake Storage Gen2 Hierarchical Namespace Archive ZRS Data Stored</t>
  </si>
  <si>
    <t>Azure Data Lake Storage Gen2 Flat Namespace Cool RA-GRS Early Delete</t>
  </si>
  <si>
    <t>Web PubSub</t>
  </si>
  <si>
    <t>Premium SSD Managed Disks P3 ZRS Disk</t>
  </si>
  <si>
    <t>Azure Data Lake Storage Gen2 Hierarchical Namespace Cool GRS Data Stored</t>
  </si>
  <si>
    <t>Azure Data Lake Storage Gen2 Hierarchical Namespace Cool LRS</t>
  </si>
  <si>
    <t>Ebdsv5 Series Dedicated Host</t>
  </si>
  <si>
    <t>Azure Data Lake Storage Gen2 Hierarchical Namespace Cool GZRS Data Stored</t>
  </si>
  <si>
    <t>Azure Data Lake Storage Gen2 Flat Namespace Cool Read Operations</t>
  </si>
  <si>
    <t>Azure Data Lake Storage Gen2 Flat Namespace Cool Write Operations</t>
  </si>
  <si>
    <t>Application Insights</t>
  </si>
  <si>
    <t>Premium SSD Managed Disks P30 ZRS Disk</t>
  </si>
  <si>
    <t>Azure Data Lake Storage Gen2 Hierarchical Namespace Cool RA-GRS Data Stored</t>
  </si>
  <si>
    <t>Azure Data Lake Storage Gen2 Hierarchical Namespace Cool RA-GZRS Data Stored</t>
  </si>
  <si>
    <t>Azure Data Lake Storage Gen2 Flat Namespace Cool ZRS Early Delete</t>
  </si>
  <si>
    <t>Edsv4 Series Dedicated Host</t>
  </si>
  <si>
    <t>Premium SSD Managed Disks P4 LRS Disk Mount</t>
  </si>
  <si>
    <t>Azure Data Lake Storage Gen2 Hierarchical Namespace Cool ZRS Data Stored</t>
  </si>
  <si>
    <t>Azure Data Lake Storage Gen2 Flat Namespace Cool ZRS Write Operations</t>
  </si>
  <si>
    <t>Azure Resource Mover</t>
  </si>
  <si>
    <t>Edsv5 Series DedicatedHost</t>
  </si>
  <si>
    <t>Azure Data Lake Storage Gen2 Hierarchical Namespace Hot LRS</t>
  </si>
  <si>
    <t>ESv3 Series Dedicated Host</t>
  </si>
  <si>
    <t>Azure Data Lake Storage Gen2 Hierarchical Namespace Hot GZRS Data Stored</t>
  </si>
  <si>
    <t>Blob Storage Hot LRS</t>
  </si>
  <si>
    <t>ESv4 Series Dedicated Host</t>
  </si>
  <si>
    <t>Azure Data Lake Storage Gen2 Flat Namespace Hot Data Scanned for Query Acceleration</t>
  </si>
  <si>
    <t>Esv5 Series DedicatedHost</t>
  </si>
  <si>
    <t>Premium SSD Managed Disks P40 ZRS Disk</t>
  </si>
  <si>
    <t>Scheduler</t>
  </si>
  <si>
    <t>FSv2 Series Dedicated Host</t>
  </si>
  <si>
    <t>Azure Data Lake Storage Gen2 Hierarchical Namespace Hot RA-GZRS Data Stored</t>
  </si>
  <si>
    <t>FX Series Dedicated Host</t>
  </si>
  <si>
    <t>FX Series VM</t>
  </si>
  <si>
    <t>Intel Gen 7 (CLX) Spec 50 (Dedicated HW)</t>
  </si>
  <si>
    <t>Premium SSD Managed Disks P50 LRS Disk Mount</t>
  </si>
  <si>
    <t>Azure Data Lake Storage Gen2 Hierarchical Namespace Hot ZRS Data Stored</t>
  </si>
  <si>
    <t>Azure Data Lake Storage Gen2 Flat Namespace Hot GRS Iterative Write Operations</t>
  </si>
  <si>
    <t>AMD_Gen8_MM</t>
  </si>
  <si>
    <t>Premium SSD Managed Disks P50 ZRS Disk</t>
  </si>
  <si>
    <t>Blob Features Named Encryption Scopes</t>
  </si>
  <si>
    <t>Premium SSD Managed Disks P6 LRS Disk Mount</t>
  </si>
  <si>
    <t>Azure Data Lake Storage Gen2 Flat Namespace Hot GZRS Iterative Read Operations</t>
  </si>
  <si>
    <t>Azure Active Directory B2C</t>
  </si>
  <si>
    <t>MdSv2 Series Dedicated Host</t>
  </si>
  <si>
    <t>MSv2 Series VM</t>
  </si>
  <si>
    <t>HM Gen 7.3 Lenovo</t>
  </si>
  <si>
    <t>Azure Data Lake Storage Gen2 Flat Namespace Hot GZRS Write Operations</t>
  </si>
  <si>
    <t>MSv2 Series Dedicated Host</t>
  </si>
  <si>
    <t>HM8S Gen 7.2 Lenovo Reg Mem</t>
  </si>
  <si>
    <t>Blob Storage Archive LRS Data Stored - Free</t>
  </si>
  <si>
    <t>Azure Data Lake Storage Gen2 Flat Namespace Hot Iterative Read Operations</t>
  </si>
  <si>
    <t>NCads A100 v4 Series Linux</t>
  </si>
  <si>
    <t>NDamsr A100 v4 Series Linux</t>
  </si>
  <si>
    <t>GPU Compute-A100 Gen7.1</t>
  </si>
  <si>
    <t>Blob Storage Archive RA-GRS Data Stored</t>
  </si>
  <si>
    <t>Azure Data Lake Storage Gen2 Flat Namespace Hot Iterative Write Operations</t>
  </si>
  <si>
    <t>Azure confidential ledger</t>
  </si>
  <si>
    <t>NCads A100 v4 Series Windows</t>
  </si>
  <si>
    <t>Premium SSD Managed Disks P60 ZRS Disk</t>
  </si>
  <si>
    <t>NVSv3 Series Dedicated Host</t>
  </si>
  <si>
    <t>NVasv4 Series VM</t>
  </si>
  <si>
    <t>GPU Remote-Viz Gen 5.0</t>
  </si>
  <si>
    <t>Azure IoT Security</t>
  </si>
  <si>
    <t>on-demand capacity reservation</t>
  </si>
  <si>
    <t>Not a SKU</t>
  </si>
  <si>
    <t>Premium SSD Managed Disks P70 LRS Disk Mount</t>
  </si>
  <si>
    <t>Av2 Series VM</t>
  </si>
  <si>
    <t>Intel_Gen7_Low</t>
  </si>
  <si>
    <t>Premium SSD Managed Disks P70 ZRS Disk</t>
  </si>
  <si>
    <t>Microsoft Azure Payment HSM</t>
  </si>
  <si>
    <t>Microsoft Graph Services</t>
  </si>
  <si>
    <t>Premium SSD Managed Disks P80 LRS Disk Mount</t>
  </si>
  <si>
    <t>Azure Data Lake Storage Gen2 Flat Namespace Hot Write Operations</t>
  </si>
  <si>
    <t>Multi-Factor Authentication</t>
  </si>
  <si>
    <t>Premium SSD Managed Disks P80 ZRS Disk</t>
  </si>
  <si>
    <t>Virtual Machines ARM64</t>
  </si>
  <si>
    <t>Not Mapped</t>
  </si>
  <si>
    <t>Premium SSD Managed Disks ZRS Snapshots</t>
  </si>
  <si>
    <t>Files LRS</t>
  </si>
  <si>
    <t>Azure Data Lake Storage Gen2 Flat Namespace Hot ZRS Write Operations</t>
  </si>
  <si>
    <t>App Center</t>
  </si>
  <si>
    <t>Azure Data Lake Storage Gen2 Hierarchical Namespace Archive Data Retrieval</t>
  </si>
  <si>
    <t>B Series</t>
  </si>
  <si>
    <t>Azure Data Lake Storage Gen2 Hierarchical Namespace Archive Data Write</t>
  </si>
  <si>
    <t>Files v2 Cool GRS Data Stored</t>
  </si>
  <si>
    <t>Files v2 Cool LRS</t>
  </si>
  <si>
    <t>Azure Fluid Relay</t>
  </si>
  <si>
    <t>Virtual Machines BS VDI Series</t>
  </si>
  <si>
    <t>Files v2 Cool GZRS Data Stored</t>
  </si>
  <si>
    <t>Azure Data Lake Storage Gen2 Hierarchical Namespace Archive GRS Early Delete</t>
  </si>
  <si>
    <t>Virtual Machines BS VDI Series Windows</t>
  </si>
  <si>
    <t>Azure Lab Services</t>
  </si>
  <si>
    <t>Files v2 Cool ZRS Data Stored</t>
  </si>
  <si>
    <t>Azure Data Lake Storage Gen2 Hierarchical Namespace Archive LRS Early Delete</t>
  </si>
  <si>
    <t>Files v2 Hot GRS Data Stored</t>
  </si>
  <si>
    <t>Files v2 Hot LRS</t>
  </si>
  <si>
    <t>GitHub</t>
  </si>
  <si>
    <t>Files v2 Hot GZRS Data Stored</t>
  </si>
  <si>
    <t>Azure Data Lake Storage Gen2 Hierarchical Namespace Archive RA-GRS Early Delete</t>
  </si>
  <si>
    <t>GitHub AE</t>
  </si>
  <si>
    <t>Easv4 Series Dedicated Host</t>
  </si>
  <si>
    <t>Eadsv5 Series VM</t>
  </si>
  <si>
    <t>Microsoft Dev Box</t>
  </si>
  <si>
    <t>Files v2 Hot ZRS Data Stored</t>
  </si>
  <si>
    <t>Test Base</t>
  </si>
  <si>
    <t>Virtual Machines Eadsv5 Series Windows</t>
  </si>
  <si>
    <t>Standard HDD Managed Disks LRS</t>
  </si>
  <si>
    <t>Files v2 LRS</t>
  </si>
  <si>
    <t>Std HDD</t>
  </si>
  <si>
    <t>Azure Data Lake Storage Gen2 Hierarchical Namespace Cool Data Returned for Query Acceleration</t>
  </si>
  <si>
    <t>Standard HDD Managed Disks LRS Snapshots - Free</t>
  </si>
  <si>
    <t>Azure Data Lake Storage Gen2 Hierarchical Namespace Cool Data Scanned for Query Acceleration</t>
  </si>
  <si>
    <t>Virtual Machines Easv4 Series Windows</t>
  </si>
  <si>
    <t>Standard HDD Managed Disks S4</t>
  </si>
  <si>
    <t>Files v2 GZRS Metadata</t>
  </si>
  <si>
    <t>Azure Data Lake Storage Gen2 Hierarchical Namespace Cool GRS Early Delete</t>
  </si>
  <si>
    <t>CVP-101</t>
  </si>
  <si>
    <t>Azure Data Lake Storage Gen2 Hierarchical Namespace Cool GRS Write Operations</t>
  </si>
  <si>
    <t>Virtual Machines DCasccv5 Series</t>
  </si>
  <si>
    <t>Files v2 ZRS Metadata</t>
  </si>
  <si>
    <t>Virtual Machines DCS Series</t>
  </si>
  <si>
    <t>Sgx2</t>
  </si>
  <si>
    <t>General Block Blob LRS</t>
  </si>
  <si>
    <t>Azure Data Lake Storage Gen2 Hierarchical Namespace Cool GZRS Write Operations</t>
  </si>
  <si>
    <t>Virtual Machines DCS Series Windows</t>
  </si>
  <si>
    <t>Azure Data Lake Storage Gen2 Hierarchical Namespace Cool LRS Early Delete</t>
  </si>
  <si>
    <t>Virtual Machines DCSv2 Series Windows</t>
  </si>
  <si>
    <t>General Block Blob ZRS Data Stored</t>
  </si>
  <si>
    <t>General Block Blob v2 Cool GZRS Data Stored</t>
  </si>
  <si>
    <t>General Block Blob v2 Cool LRS</t>
  </si>
  <si>
    <t>Azure Data Lake Storage Gen2 Hierarchical Namespace Cool RA-GRS Early Delete</t>
  </si>
  <si>
    <t>Virtual Machines Ddsv4 Series Windows</t>
  </si>
  <si>
    <t>Standard HDD Managed Disks S70 Disks</t>
  </si>
  <si>
    <t>General Block Blob v2 Cool RA-GZRS Data Stored</t>
  </si>
  <si>
    <t>Windows 10 IoT Core Services</t>
  </si>
  <si>
    <t>Standard HDD Managed Disks S80 Disks</t>
  </si>
  <si>
    <t>Virtual Machines Ddsv5 Series Windows</t>
  </si>
  <si>
    <t>General Block Blob v2 Hierarchical Namespace Archive GRS Data Stored</t>
  </si>
  <si>
    <t>General Block Blob v2 Hierarchical Namespace Archive LRS</t>
  </si>
  <si>
    <t>Media Services</t>
  </si>
  <si>
    <t>Standard SSD Managed Disks E1</t>
  </si>
  <si>
    <t>Virtual Machines Ddv4 Series Windows</t>
  </si>
  <si>
    <t>General Block Blob v2 Hierarchical Namespace Archive RA-GRS Data Stored</t>
  </si>
  <si>
    <t>Azure Data Lake Storage Gen2 Hierarchical Namespace Cool ZRS Early Delete</t>
  </si>
  <si>
    <t>General Block Blob v2 Hierarchical Namespace Cool GRS Data Stored</t>
  </si>
  <si>
    <t>General Block Blob v2 Hierarchical Namespace Cool LRS</t>
  </si>
  <si>
    <t>Azure Data Lake Storage Gen2 Hierarchical Namespace Cool ZRS Write Operations</t>
  </si>
  <si>
    <t>Virtual Machines Ddv5 Series Windows</t>
  </si>
  <si>
    <t>General Block Blob v2 Hierarchical Namespace Cool GZRS Data Stored</t>
  </si>
  <si>
    <t>Azure Data Lake Storage Gen2 Hierarchical Namespace Hot Data Returned for Query Acceleration</t>
  </si>
  <si>
    <t>Virtual Machines Dpdsv5 Series Windows</t>
  </si>
  <si>
    <t>General Block Blob v2 Hierarchical Namespace Cool RA-GRS Data Stored</t>
  </si>
  <si>
    <t>Azure Data Lake Storage Gen2 Hierarchical Namespace Hot Data Scanned for Query Acceleration</t>
  </si>
  <si>
    <t>Microsoft Genomics</t>
  </si>
  <si>
    <t>General Block Blob v2 Hierarchical Namespace Cool RA-GZRS Data Stored</t>
  </si>
  <si>
    <t>AKS on Azure Stack HCI</t>
  </si>
  <si>
    <t>Virtual Machines Dpldsv5 Series Windows</t>
  </si>
  <si>
    <t>General Block Blob v2 Hierarchical Namespace Cool ZRS Data Stored</t>
  </si>
  <si>
    <t>General Block Blob v2 Hierarchical Namespace Hot LRS</t>
  </si>
  <si>
    <t>Virtual Machines Dplsv5 Series Windows</t>
  </si>
  <si>
    <t>General Block Blob v2 Hierarchical Namespace Hot GZRS Data Stored</t>
  </si>
  <si>
    <t>Azure API for FHIR</t>
  </si>
  <si>
    <t>Azure Data Lake Storage Gen2 Hierarchical Namespace Hot GZRS Iterative Read Operations</t>
  </si>
  <si>
    <t>Gov Consumption</t>
  </si>
  <si>
    <t>Virtual Machines DS Series</t>
  </si>
  <si>
    <t>General Block Blob v2 Hierarchical Namespace Hot RA-GZRS Data Stored</t>
  </si>
  <si>
    <t>Azure Data Lake Storage Gen2 Hierarchical Namespace Hot GZRS Write Operations</t>
  </si>
  <si>
    <t>Virtual Machines DS Series Windows</t>
  </si>
  <si>
    <t>General Block Blob v2 Hierarchical Namespace Hot ZRS Data Stored</t>
  </si>
  <si>
    <t>SAP Embrace</t>
  </si>
  <si>
    <t>General Block Blob v2 Hot LRS</t>
  </si>
  <si>
    <t>Azure Stack Edge</t>
  </si>
  <si>
    <t>Virtual Machines DSv2 Series Windows</t>
  </si>
  <si>
    <t>General Block Blob v2 Hot RA-GZRS Data Stored</t>
  </si>
  <si>
    <t>Premium ADLS Gen2 Flat Namespace Premium ZRS Data Stored</t>
  </si>
  <si>
    <t>Premium ADLS Gen2 Flat Namespace</t>
  </si>
  <si>
    <t>PlayFab</t>
  </si>
  <si>
    <t>Premium ADLS Gen2 Flat Namespace Premium LRS Data Stored</t>
  </si>
  <si>
    <t xml:space="preserve">Premium ADLS Gen2 Flat Namespace </t>
  </si>
  <si>
    <t>Dataverse</t>
  </si>
  <si>
    <t>Virtual Machines Dsv4 Series Windows</t>
  </si>
  <si>
    <t>Premium ADLS Gen2 Hierarchical Namespace Premium LRS Data Stored</t>
  </si>
  <si>
    <t>Premium ADLS Gen2 Hierarchical Namespace Premium LRS</t>
  </si>
  <si>
    <t>Power Apps</t>
  </si>
  <si>
    <t>Standard SSD Managed Disks E6 Disk Mounts</t>
  </si>
  <si>
    <t>Premium ADLS Gen2 Hierarchical Namespace Premium LRS MetaData Storage</t>
  </si>
  <si>
    <t>Power Automate</t>
  </si>
  <si>
    <t>Premium ADLS Gen2 Hierarchical Namespace Premium ZRS Data Stored</t>
  </si>
  <si>
    <t>Windows Virtual Desktop</t>
  </si>
  <si>
    <t>Premium ADLS Gen2 Hierarchical Namespace Premium ZRS MetaData Storage</t>
  </si>
  <si>
    <t>Virtual Machines Dv2 promo Series Windows</t>
  </si>
  <si>
    <t>Premium Block Blob Premium LRS</t>
  </si>
  <si>
    <t>Azure Data Lake Storage Gen2 Hierarchical Namespace Hot ZRS Index</t>
  </si>
  <si>
    <t>Chat</t>
  </si>
  <si>
    <t>Standard SSD Managed Disks E70 Disk Mounts</t>
  </si>
  <si>
    <t>Premium Block Blob Premium ZRS Data Stored</t>
  </si>
  <si>
    <t>Standard SSD Managed Disks E70 Disks</t>
  </si>
  <si>
    <t>Premium Block Blob v2 Hierarchical Namespace Premium LRS</t>
  </si>
  <si>
    <t>Azure Data Lake Storage Gen2 Hierarchical Namespace Hot ZRS Write Operations</t>
  </si>
  <si>
    <t>Network Traversal</t>
  </si>
  <si>
    <t>Standard SSD Managed Disks E80 Disk Mounts</t>
  </si>
  <si>
    <t>Azure NetApp Files Backup Capacity</t>
  </si>
  <si>
    <t>Premium Files Premium LRS</t>
  </si>
  <si>
    <t>Azure NetApp Files Cross Region Replication - AE Central to AE North Minutes</t>
  </si>
  <si>
    <t>SMS</t>
  </si>
  <si>
    <t>Virtual Machines Dv3 VDI Series</t>
  </si>
  <si>
    <t>Standard SSD Managed Disks E2</t>
  </si>
  <si>
    <t>Azure NetApp Files Cross Region Replication - AP East to AP Southeast Hours</t>
  </si>
  <si>
    <t>Virtual Machines Dv3 VDI Series Windows</t>
  </si>
  <si>
    <t>Standard SSD Managed Disks ZRS Snapshots</t>
  </si>
  <si>
    <t>Standard SSD Managed Disks E3</t>
  </si>
  <si>
    <t>Azure NetApp Files Cross Region Replication - AP East to AP Southeast Minutes</t>
  </si>
  <si>
    <t>Azure Remote Rendering</t>
  </si>
  <si>
    <t>Premium Page Blob P10 LRS</t>
  </si>
  <si>
    <t>Azure NetApp Files Cross Region Replication - AP Southeast to AP East Minutes</t>
  </si>
  <si>
    <t>Spatial Anchors</t>
  </si>
  <si>
    <t>Azure NetApp Files Cross Region Replication - AU Central 2 to AU Central Minutes</t>
  </si>
  <si>
    <t>Calling</t>
  </si>
  <si>
    <t>Premium Page Blob P10 ZRS Disk</t>
  </si>
  <si>
    <t>Azure NetApp Files Cross Region Replication - AU Central to AU Central 2 Minutes</t>
  </si>
  <si>
    <t>Teams</t>
  </si>
  <si>
    <t>Virtual Machines Dv5 Series Windows</t>
  </si>
  <si>
    <t>Premium Page Blob P15 LRS Disk</t>
  </si>
  <si>
    <t>Azure NetApp Files Cross Region Replication - AU East to AP Southeast Hours</t>
  </si>
  <si>
    <t>Quantum Computing</t>
  </si>
  <si>
    <t>Azure NetApp Files Cross Region Replication - AU East to AU Southeast Days</t>
  </si>
  <si>
    <t>Packet Core</t>
  </si>
  <si>
    <t>Virtual Machines Eav4 Series Windows</t>
  </si>
  <si>
    <t>Premium Page Blob P20 ZRS Disk</t>
  </si>
  <si>
    <t>Azure NetApp Files Cross Region Replication - AU East to AU Southeast Hours</t>
  </si>
  <si>
    <t>Syntex</t>
  </si>
  <si>
    <t>ECadsv5-series Linux</t>
  </si>
  <si>
    <t>Premium Page Blob P30 LRS Disk</t>
  </si>
  <si>
    <t>Azure NetApp Files Cross Region Replication - AU East to AU Southeast Minutes</t>
  </si>
  <si>
    <t>ECadsv5-series Windows</t>
  </si>
  <si>
    <t>Premium Page Blob P4 LRS Disk</t>
  </si>
  <si>
    <t>Azure NetApp Files Cross Region Replication - AU Southeast to AU East Days</t>
  </si>
  <si>
    <t>ECasv5-series Linux</t>
  </si>
  <si>
    <t>Premium Page Blob P40 LRS Disk</t>
  </si>
  <si>
    <t>Azure NetApp Files Cross Region Replication - AU Southeast to AU East Hours</t>
  </si>
  <si>
    <t>Lsv3 Series VM</t>
  </si>
  <si>
    <t>AMD_Gen8_HH</t>
  </si>
  <si>
    <t>Premium Page Blob P50 LRS Disk</t>
  </si>
  <si>
    <t>Azure NetApp Files Cross Region Replication - AU Southeast to AU East Minutes</t>
  </si>
  <si>
    <t>Lasv3 Series Windows</t>
  </si>
  <si>
    <t>Premium Page Blob P6 LRS Disk</t>
  </si>
  <si>
    <t>Azure NetApp Files Cross Region Replication - CA Central to CA East Minutes</t>
  </si>
  <si>
    <t>AMD Gen 6</t>
  </si>
  <si>
    <t>Premium Page Blob P6 LRS Disk - Free</t>
  </si>
  <si>
    <t>Azure NetApp Files Cross Region Replication - CA East to CA Central Days</t>
  </si>
  <si>
    <t>Premium Page Blob P60 LRS Disk</t>
  </si>
  <si>
    <t>Azure NetApp Files Cross Region Replication - CA East to CA Central Hours</t>
  </si>
  <si>
    <t>Virtual Machines Ebdsv5 Series Windows</t>
  </si>
  <si>
    <t>Azure NetApp Files Cross Region Replication - CA East to CA Central Minutes</t>
  </si>
  <si>
    <t>Azure NetApp Files Cross Region Replication - DE North to DE West Central Hours</t>
  </si>
  <si>
    <t>Azure NetApp Files Cross Region Replication - DE North to DE West Central Minutes</t>
  </si>
  <si>
    <t>Virtual Machines EDA Experimental</t>
  </si>
  <si>
    <t>Azure NetApp Files Cross Region Replication - DE West Central to DE North Minutes</t>
  </si>
  <si>
    <t>Azure NetApp Files Cross Region Replication - DE West Central to FR Central Days</t>
  </si>
  <si>
    <t>Azure NetApp Files Cross Region Replication - DE West Central to FR Central Hours</t>
  </si>
  <si>
    <t>Azure NetApp Files Cross Region Replication - DE West Central to FR Central Minutes</t>
  </si>
  <si>
    <t>Virtual Machines Edsv5 Series Windows</t>
  </si>
  <si>
    <t>Azure NetApp Files Cross Region Replication - DE West Central to UK South Hours</t>
  </si>
  <si>
    <t>Azure NetApp Files Cross Region Replication - DE West Central to UK South Minutes</t>
  </si>
  <si>
    <t>Virtual Machines Edv4 Series Windows</t>
  </si>
  <si>
    <t>Azure NetApp Files Cross Region Replication - EU North to EU West Days</t>
  </si>
  <si>
    <t>Azure NetApp Files Cross Region Replication - EU North to EU West Hours</t>
  </si>
  <si>
    <t>Virtual Machines Edv5 Series Windows</t>
  </si>
  <si>
    <t>Azure NetApp Files Cross Region Replication - EU North to EU West Minutes</t>
  </si>
  <si>
    <t>Virtual Machines Epdsv5 Series</t>
  </si>
  <si>
    <t>Azure NetApp Files Cross Region Replication - EU West to DE West Central Days</t>
  </si>
  <si>
    <t>Azure NetApp Files Cross Region Replication - EU West to DE West Central Hours</t>
  </si>
  <si>
    <t>Virtual Machines ESv3 Series</t>
  </si>
  <si>
    <t>Azure NetApp Files Cross Region Replication - EU West to DE West Central Minutes</t>
  </si>
  <si>
    <t>Virtual Machines ESv3 Series Windows</t>
  </si>
  <si>
    <t>Azure NetApp Files Cross Region Replication - EU West to EU North Days</t>
  </si>
  <si>
    <t>Azure NetApp Files Cross Region Replication - EU West to EU North Hours</t>
  </si>
  <si>
    <t>Azure NetApp Files Cross Region Replication - EU West to EU North Minutes</t>
  </si>
  <si>
    <t>Azure NetApp Files Cross Region Replication - FR Central to DE West Central Days</t>
  </si>
  <si>
    <t>Azure NetApp Files Cross Region Replication - FR Central to DE West Central Hours</t>
  </si>
  <si>
    <t>Azure NetApp Files Cross Region Replication - FR Central to EU West Hours</t>
  </si>
  <si>
    <t>Azure NetApp Files Cross Region Replication - FR Central to EU West Minutes</t>
  </si>
  <si>
    <t>Azure NetApp Files Cross Region Replication - IN Central to IN South Minutes</t>
  </si>
  <si>
    <t>Azure NetApp Files Cross Region Replication - IN South to IN Central Days</t>
  </si>
  <si>
    <t>Standard Page Blob LRS</t>
  </si>
  <si>
    <t>Azure NetApp Files Cross Region Replication - IN South to IN Central Hours</t>
  </si>
  <si>
    <t>Virtual Machines Ev5 Series Windows</t>
  </si>
  <si>
    <t>Azure NetApp Files Cross Region Replication - IN South to IN Central Minutes</t>
  </si>
  <si>
    <t>FSv2 Series VM</t>
  </si>
  <si>
    <t>Azure NetApp Files Cross Region Replication - JA East to JA West Hours</t>
  </si>
  <si>
    <t>Azure NetApp Files Cross Region Replication - JA East to JA West Minutes</t>
  </si>
  <si>
    <t>Virtual Machines FS Series</t>
  </si>
  <si>
    <t>Azure NetApp Files Cross Region Replication - JA West to JA East Days</t>
  </si>
  <si>
    <t>Virtual Machines FS Series Windows</t>
  </si>
  <si>
    <t>Azure NetApp Files Cross Region Replication - JA West to JA East Hours</t>
  </si>
  <si>
    <t>Tables LRS</t>
  </si>
  <si>
    <t>Azure NetApp Files Cross Region Replication - JA West to JA East Minutes</t>
  </si>
  <si>
    <t>Azure NetApp Files Cross Region Replication - KR Central to KR South Minutes</t>
  </si>
  <si>
    <t>Azure NetApp Files Cross Region Replication - KR South to KR Central Minutes</t>
  </si>
  <si>
    <t>Virtual Machines FX Series Windows</t>
  </si>
  <si>
    <t>Azure NetApp Files Cross Region Replication - UK South to DE West Central Hours</t>
  </si>
  <si>
    <t>Godzilla</t>
  </si>
  <si>
    <t>Azure NetApp Files Cross Region Replication - UK South to UK West Hours</t>
  </si>
  <si>
    <t>Virtual Machines G Series Windows</t>
  </si>
  <si>
    <t>Azure NetApp Files Cross Region Replication - UK South to UK West Minutes</t>
  </si>
  <si>
    <t>Virtual Machines GS Series</t>
  </si>
  <si>
    <t>Standard Page Blob v2 LRS</t>
  </si>
  <si>
    <t>Azure NetApp Files Cross Region Replication - UK West to UK South Days</t>
  </si>
  <si>
    <t>Virtual Machines H Promo Series</t>
  </si>
  <si>
    <t>VM HBrsv3 Series</t>
  </si>
  <si>
    <t>HPC Intel Gen 4.0</t>
  </si>
  <si>
    <t>Standard Page Blob v2 GZRS Data Stored</t>
  </si>
  <si>
    <t>Azure NetApp Files Cross Region Replication - UK West to UK South Hours</t>
  </si>
  <si>
    <t>Virtual Machines H Promo Series Windows</t>
  </si>
  <si>
    <t>Azure NetApp Files Cross Region Replication - UK West to UK South Minutes</t>
  </si>
  <si>
    <t>Virtual Machines H Series</t>
  </si>
  <si>
    <t>Azure NetApp Files Cross Region Replication - US Central to US East 2 Days</t>
  </si>
  <si>
    <t>Virtual Machines H Series Windows</t>
  </si>
  <si>
    <t>Standard Page Blob v2 RA-GZRS Data Stored</t>
  </si>
  <si>
    <t>Azure NetApp Files Cross Region Replication - US Central to US East 2 Hours</t>
  </si>
  <si>
    <t>HPC AMD 8.1</t>
  </si>
  <si>
    <t>Azure NetApp Files Cross Region Replication - US Central to US East 2 Minutes</t>
  </si>
  <si>
    <t>Virtual Machines HBrsv3 Series Windows</t>
  </si>
  <si>
    <t>Azure NetApp Files Cross Region Replication - US Central to US South Central Days</t>
  </si>
  <si>
    <t>Virtual Machines HBS Series</t>
  </si>
  <si>
    <t>HPC AMD 6.0</t>
  </si>
  <si>
    <t>Azure NetApp Files Cross Region Replication - US Central to US South Central Hours</t>
  </si>
  <si>
    <t>Virtual Machines HBS Series Windows</t>
  </si>
  <si>
    <t>Azure NetApp Files Cross Region Replication - US Central to US South Central Minutes</t>
  </si>
  <si>
    <t>HPC AMD 7.0</t>
  </si>
  <si>
    <t>Queues GRS Data Stored</t>
  </si>
  <si>
    <t>Queues LRS</t>
  </si>
  <si>
    <t>Azure NetApp Files Cross Region Replication - US East 2 to US Central Days</t>
  </si>
  <si>
    <t>Virtual Machines HBSv2 Series Windows</t>
  </si>
  <si>
    <t>Queues LRS Data Stored</t>
  </si>
  <si>
    <t>Azure NetApp Files Cross Region Replication - US East 2 to US Central Hours</t>
  </si>
  <si>
    <t>HPC Intel Gen 6.0</t>
  </si>
  <si>
    <t>Queues RA-GRS Data Stored</t>
  </si>
  <si>
    <t>Azure NetApp Files Cross Region Replication - US East 2 to US Central Minutes</t>
  </si>
  <si>
    <t>Virtual Machines HCS Series Windows</t>
  </si>
  <si>
    <t>Queues v2 GRS Data Stored</t>
  </si>
  <si>
    <t>Queues v2 LRS</t>
  </si>
  <si>
    <t>Azure NetApp Files Cross Region Replication - US East 2 to US East Days</t>
  </si>
  <si>
    <t>Queues v2 GZRS Data Stored</t>
  </si>
  <si>
    <t>Azure NetApp Files Cross Region Replication - US East 2 to US East Hours</t>
  </si>
  <si>
    <t>Virtual Machines LS Series Windows</t>
  </si>
  <si>
    <t>Azure NetApp Files Cross Region Replication - US East 2 to US East Minutes</t>
  </si>
  <si>
    <t>Queues v2 RA-GRS Data Stored</t>
  </si>
  <si>
    <t>Azure NetApp Files Cross Region Replication - US East 2 to US South Central Days</t>
  </si>
  <si>
    <t>Virtual Machines LSv2 Series Windows</t>
  </si>
  <si>
    <t>Queues v2 RA-GZRS Data Stored</t>
  </si>
  <si>
    <t>Azure NetApp Files Cross Region Replication - US East 2 to US South Central Hours</t>
  </si>
  <si>
    <t>Intel_Gen8_HH</t>
  </si>
  <si>
    <t>Queues v2 ZRS Data Stored</t>
  </si>
  <si>
    <t>Azure NetApp Files Cross Region Replication - US East 2 to US South Central Minutes</t>
  </si>
  <si>
    <t>Virtual Machines Lsv3 Series Windows</t>
  </si>
  <si>
    <t>Azure NetApp Files Cross Region Replication - US East 2 to US West 2 Hours</t>
  </si>
  <si>
    <t>Virtual Machines MdSv2 Series</t>
  </si>
  <si>
    <t>Azure NetApp Files Cross Region Replication - US East 2 to US West 2 Minutes</t>
  </si>
  <si>
    <t>Virtual Machines MdSv2 Series Windows</t>
  </si>
  <si>
    <t>Azure NetApp Files Cross Region Replication - US East to US South Central Days</t>
  </si>
  <si>
    <t>Azure NetApp Files Cross Region Replication - US East to US South Central Hours</t>
  </si>
  <si>
    <t>Virtual Machines MS Series Windows</t>
  </si>
  <si>
    <t>Azure NetApp Files Cross Region Replication - US East to US South Central Minutes</t>
  </si>
  <si>
    <t>Azure NetApp Files Cross Region Replication - US East to US West 2 Days</t>
  </si>
  <si>
    <t>Virtual Machines MSv2 Series Windows</t>
  </si>
  <si>
    <t>Azure NetApp Files Cross Region Replication - US East to US West 2 Hours</t>
  </si>
  <si>
    <t>Virtual Machines NC Promo Series</t>
  </si>
  <si>
    <t>NCasT4 v3 Series VM</t>
  </si>
  <si>
    <t>GPU Compute</t>
  </si>
  <si>
    <t>Azure NetApp Files Cross Region Replication - US East to US West 2 Minutes</t>
  </si>
  <si>
    <t>Virtual Machines NC Promo Series Windows</t>
  </si>
  <si>
    <t>Azure NetApp Files Cross Region Replication - US East to US West 3 Hours</t>
  </si>
  <si>
    <t>Azure NetApp Files Cross Region Replication - US East to US West 3 Minutes</t>
  </si>
  <si>
    <t>Virtual Machines NC Series Windows</t>
  </si>
  <si>
    <t>Azure NetApp Files Cross Region Replication - US East to US West Days</t>
  </si>
  <si>
    <t>Virtual Machines NCadsA10v4 Series</t>
  </si>
  <si>
    <t>GPU Remote-Viz Gen 8.2</t>
  </si>
  <si>
    <t>Azure NetApp Files Cross Region Replication - US East to US West Hours</t>
  </si>
  <si>
    <t>Virtual Machines NCadsA10v4 Series Windows</t>
  </si>
  <si>
    <t>Azure NetApp Files Cross Region Replication - US East to US West Minutes</t>
  </si>
  <si>
    <t>GPU Compute-T4</t>
  </si>
  <si>
    <t>Azure NetApp Files Cross Region Replication - US Gov AZ to US Gov TX Days</t>
  </si>
  <si>
    <t>Virtual Machines NCasT4 v3 Series Windows</t>
  </si>
  <si>
    <t>Azure NetApp Files Cross Region Replication - US Gov TX to US Gov AZ Days</t>
  </si>
  <si>
    <t>Azure NetApp Files Cross Region Replication - US Gov TX to US Gov AZ Hours</t>
  </si>
  <si>
    <t>Virtual Machines NCSv2 Series</t>
  </si>
  <si>
    <t>GPU Compute Gen 5.0</t>
  </si>
  <si>
    <t>Azure NetApp Files Cross Region Replication - US Gov TX to US Gov AZ Minutes</t>
  </si>
  <si>
    <t>Virtual Machines NCSv2 Series Windows</t>
  </si>
  <si>
    <t>Azure NetApp Files Cross Region Replication - US Gov TX to US Gov VA Days</t>
  </si>
  <si>
    <t>GPU-v Compute Gen 5.0</t>
  </si>
  <si>
    <t>Azure NetApp Files Cross Region Replication - US Gov TX to US Gov VA Hours</t>
  </si>
  <si>
    <t>Virtual Machines NCSv3 Series Windows</t>
  </si>
  <si>
    <t>Azure NetApp Files Cross Region Replication - US Gov TX to US Gov VA Minutes</t>
  </si>
  <si>
    <t>Azure NetApp Files Cross Region Replication - US Gov VA to US Gov AZ Hours</t>
  </si>
  <si>
    <t>Virtual Machines NDamsr A100 v4 Series Windows</t>
  </si>
  <si>
    <t>Azure NetApp Files Cross Region Replication - US Gov VA to US Gov AZ Minutes</t>
  </si>
  <si>
    <t>Virtual Machines NDasr A100 v4 Series</t>
  </si>
  <si>
    <t>GPU Compute-A100 Gen7.0</t>
  </si>
  <si>
    <t>Azure NetApp Files Cross Region Replication - US North Central to US South Central Days</t>
  </si>
  <si>
    <t>Virtual Machines NDasr A100 v4 Series Windows</t>
  </si>
  <si>
    <t>Azure NetApp Files Cross Region Replication - US North Central to US South Central Hours</t>
  </si>
  <si>
    <t>Virtual Machines NDrSv2 Series</t>
  </si>
  <si>
    <t>Azure NetApp Files Cross Region Replication - US North Central to US South Central Minutes</t>
  </si>
  <si>
    <t>Virtual Machines NDrSv2 Series Windows</t>
  </si>
  <si>
    <t>Ultra Disks Ultra LRS</t>
  </si>
  <si>
    <t>Azure NetApp Files Cross Region Replication - US South Central to BR South Minutes</t>
  </si>
  <si>
    <t>Virtual Machines NDS Series</t>
  </si>
  <si>
    <t>GPU Machine Learning</t>
  </si>
  <si>
    <t>Azure NetApp Files Cross Region Replication - US South Central to US East 2 Days</t>
  </si>
  <si>
    <t>Virtual Machines NDS Series Windows</t>
  </si>
  <si>
    <t>Azure NetApp Files Cross Region Replication - US South Central to US East 2 Minutes</t>
  </si>
  <si>
    <t>Virtual Machines NDSv3 Series</t>
  </si>
  <si>
    <t>Azure NetApp Files Cross Region Replication - US South Central to US East Days</t>
  </si>
  <si>
    <t>GPU FPGA Gen 6.0</t>
  </si>
  <si>
    <t>Azure NetApp Files Cross Region Replication - US South Central to US East Hours</t>
  </si>
  <si>
    <t>Virtual Machines NP Series Windows</t>
  </si>
  <si>
    <t>Azure NetApp Files Cross Region Replication - US South Central to US East Minutes</t>
  </si>
  <si>
    <t>Virtual Machines NV Promo Series</t>
  </si>
  <si>
    <t>Azure NetApp Files Cross Region Replication - US South Central to US North Central Days</t>
  </si>
  <si>
    <t>Virtual Machines NV Promo Series Windows</t>
  </si>
  <si>
    <t>Azure NetApp Files Cross Region Replication - US South Central to US North Central Hours</t>
  </si>
  <si>
    <t>Virtual Machines NV Series</t>
  </si>
  <si>
    <t>Azure NetApp Files Cross Region Replication - US South Central to US North Central Minutes</t>
  </si>
  <si>
    <t>Virtual Machines NV Series Windows</t>
  </si>
  <si>
    <t>Azure NetApp Files Cross Region Replication - US West 2 to US East 2 Days</t>
  </si>
  <si>
    <t>Virtual Machines NV VDI Series</t>
  </si>
  <si>
    <t>Azure NetApp Files Cross Region Replication - US West 2 to US East 2 Hours</t>
  </si>
  <si>
    <t>Virtual Machines NV VDI Series Windows</t>
  </si>
  <si>
    <t>Azure NetApp Files Cross Region Replication - US West 2 to US East 2 Minutes</t>
  </si>
  <si>
    <t>GPU Remote-Viz Gen 8.0</t>
  </si>
  <si>
    <t>Azure NetApp Files Cross Region Replication - US West 2 to US East Days</t>
  </si>
  <si>
    <t>Virtual Machines NVadsA10v5 Series Windows</t>
  </si>
  <si>
    <t>Azure NetApp Files Cross Region Replication - US West 2 to US East Hours</t>
  </si>
  <si>
    <t>GPU Remote-Viz Gen 7.0</t>
  </si>
  <si>
    <t>Azure NetApp Files Cross Region Replication - US West 2 to US East Minutes</t>
  </si>
  <si>
    <t>Virtual Machines NVasv4 Series Windows</t>
  </si>
  <si>
    <t>Azure NetApp Files Cross Region Replication - US West to US East Days</t>
  </si>
  <si>
    <t>Virtual Machines NVasv4 VDI Series</t>
  </si>
  <si>
    <t>Azure NetApp Files Cross Region Replication - US West to US East Hours</t>
  </si>
  <si>
    <t>Virtual Machines NVasv4 VDI Series Windows</t>
  </si>
  <si>
    <t>Azure NetApp Files Cross Region Replication - US West to US East Minutes</t>
  </si>
  <si>
    <t>Virtual Machines NVSv3 Series Windows</t>
  </si>
  <si>
    <t>Virtual Machines NVSv3 VDI Series</t>
  </si>
  <si>
    <t>Azure NetApp Files Standard Storage with Cool Access Capacity</t>
  </si>
  <si>
    <t>Virtual Machines NVSv3 VDI Series Windows</t>
  </si>
  <si>
    <t>Azure NetApp Files Standard Storage with Cool Access Data Transfer</t>
  </si>
  <si>
    <t>Virtual Machines PB Series</t>
  </si>
  <si>
    <t>Unknown</t>
  </si>
  <si>
    <t>NVasv4 Series Dedicated Host</t>
  </si>
  <si>
    <t>Blob Features LRS Named Encryption Scopes</t>
  </si>
  <si>
    <t>Azure NetApp Files Volume Restore Capacity</t>
  </si>
  <si>
    <t>MS Series Dedicated Host</t>
  </si>
  <si>
    <t>Premium ADLS Gen2 Flat Namespace Premium LRS</t>
  </si>
  <si>
    <t>Azure Premium SSD v2</t>
  </si>
  <si>
    <t>Azure Premium SSD v2 Premium LRS Provisioned Capacity</t>
  </si>
  <si>
    <t>DCasv4 Series Linux</t>
  </si>
  <si>
    <t>Azure Premium SSD v2 Premium LRS Provisioned IOPS</t>
  </si>
  <si>
    <t>DCasv4 Series Windows</t>
  </si>
  <si>
    <t>Azure Premium SSD v2 Premium LRS Provisioned Throughput (MBps)</t>
  </si>
  <si>
    <t>Virtual Machines GS Series Windows</t>
  </si>
  <si>
    <t>Virtual Machines NVSv2 Series Windows</t>
  </si>
  <si>
    <t>Virtual Machines Epdsv5 Series Windows</t>
  </si>
  <si>
    <t>Dedicated Host VM</t>
  </si>
  <si>
    <t>Virtual Machines Generic Promo</t>
  </si>
  <si>
    <t>Blob Storage Archive Data Retrieval - Free</t>
  </si>
  <si>
    <t>Virtual Machines XEUltraLocalDiskF</t>
  </si>
  <si>
    <t>Mapping Outside of Virtual Machines</t>
  </si>
  <si>
    <t>Cloud Services</t>
  </si>
  <si>
    <t>Cloud Services A Series</t>
  </si>
  <si>
    <t>Cloud Services Dv2 Series</t>
  </si>
  <si>
    <t>Cloud Services Av2 Series</t>
  </si>
  <si>
    <t>Cloud Services Dv3 Series</t>
  </si>
  <si>
    <t>Cloud Services Server</t>
  </si>
  <si>
    <t>Cloud Services D Series</t>
  </si>
  <si>
    <t>Blob Storage Archive Priority Data Retrieval</t>
  </si>
  <si>
    <t>Cloud Services Ev3 Series</t>
  </si>
  <si>
    <t>Blob Storage Archive Priority Read Operations</t>
  </si>
  <si>
    <t>Cloud Services H Series</t>
  </si>
  <si>
    <t>Cloud Services G Series</t>
  </si>
  <si>
    <t>Blob Storage Archive RA-GRS Early Delete</t>
  </si>
  <si>
    <t>Blob Storage Archive Read Operations - Free</t>
  </si>
  <si>
    <t>HPC Cache</t>
  </si>
  <si>
    <t>File System Caching Service</t>
  </si>
  <si>
    <t>Blob Storage Cool LRS Data Write</t>
  </si>
  <si>
    <t>SQL Server Azure Hybrid Benefit SA Reclass - SQL on IaaS - SE</t>
  </si>
  <si>
    <t>SQL Server Web</t>
  </si>
  <si>
    <t>BizTalk Server Enterprise</t>
  </si>
  <si>
    <t>SQL Server Enterprise - Reporting Services</t>
  </si>
  <si>
    <t>SQL Server Standard - Reporting Services</t>
  </si>
  <si>
    <t>Blob Storage Index Tags</t>
  </si>
  <si>
    <t>Citrix XenApp Essentials</t>
  </si>
  <si>
    <t>BizTalk Server Standard</t>
  </si>
  <si>
    <t>SQL Server Enterprise - Analysis Services</t>
  </si>
  <si>
    <t>SQL Server Linux Standard</t>
  </si>
  <si>
    <t>Data Box</t>
  </si>
  <si>
    <t>Assuming Blob Storage Cool for total Mapping</t>
  </si>
  <si>
    <t>Citrix</t>
  </si>
  <si>
    <t>Data Box Disk</t>
  </si>
  <si>
    <t>Data Box Gateway</t>
  </si>
  <si>
    <t>SQL Server Enterprise Red Hat Enterprise Linux</t>
  </si>
  <si>
    <t>Data Box Heavy</t>
  </si>
  <si>
    <t>Ubuntu Advantage</t>
  </si>
  <si>
    <t>Disk Pool</t>
  </si>
  <si>
    <t>Disk Pool Basic Service Fee</t>
  </si>
  <si>
    <t>Disk Pool is a storage solution that will be similar to Azure NetApp Files; has not GA'd many places yet</t>
  </si>
  <si>
    <t>SQL Server Standard - Analysis Services</t>
  </si>
  <si>
    <t>Disk Pool Premium Service Fee</t>
  </si>
  <si>
    <t>Windows Server for Azure Stack HCI</t>
  </si>
  <si>
    <t>Disk Pool Standard Service Fee</t>
  </si>
  <si>
    <t>SQL Server Linux Enterprise</t>
  </si>
  <si>
    <t>File Sync</t>
  </si>
  <si>
    <t>File Sync Standard Server</t>
  </si>
  <si>
    <t>x</t>
  </si>
  <si>
    <t>Do Not Specify Hot OR Cool</t>
  </si>
  <si>
    <t>SUSE Linux Enterprise Server Priority</t>
  </si>
  <si>
    <t>File Sync Standard Server - Free</t>
  </si>
  <si>
    <t>SQL Server Standard Red Hat Enterprise Linux</t>
  </si>
  <si>
    <t>SQL Server Linux Web</t>
  </si>
  <si>
    <t>Autodesk Arnold</t>
  </si>
  <si>
    <t>SQL Server Standard Ubuntu Pro</t>
  </si>
  <si>
    <t>SQL Server Standard SLES</t>
  </si>
  <si>
    <t>SQL Server Web Red Hat Enterprise Linux</t>
  </si>
  <si>
    <t>Java Development Environment</t>
  </si>
  <si>
    <t>SUSE Linux Enterprise Server for HPC Standard</t>
  </si>
  <si>
    <t>Autodesk Maya</t>
  </si>
  <si>
    <t>Files LRS Write Operations - Free</t>
  </si>
  <si>
    <t>SUSE Linux Enterprise Server for HPC Priority</t>
  </si>
  <si>
    <t>SQL Server Web Ubuntu Pro</t>
  </si>
  <si>
    <t>Files Protocol Operations - Free</t>
  </si>
  <si>
    <t>SQL Server Developer Ubuntu Pro</t>
  </si>
  <si>
    <t>Power BI Report Server</t>
  </si>
  <si>
    <t>SQL Server Enterprise Ubuntu Pro</t>
  </si>
  <si>
    <t>Files v2 Cool Data Retrieval</t>
  </si>
  <si>
    <t>SQL Server Enterprise SLES</t>
  </si>
  <si>
    <t>V-Ray</t>
  </si>
  <si>
    <t>Files v2 Cool GRS List Operations</t>
  </si>
  <si>
    <t>Autodesk 3DS Max</t>
  </si>
  <si>
    <t>Files v2 Cool GRS Write Operations</t>
  </si>
  <si>
    <t>MSFT R Server for Linux</t>
  </si>
  <si>
    <t>SQL Server Web SLES</t>
  </si>
  <si>
    <t>Files v2 Cool GZRS List Operations</t>
  </si>
  <si>
    <t>Oracle Database Enterprise</t>
  </si>
  <si>
    <t>Files v2 Cool GZRS Other Operations</t>
  </si>
  <si>
    <t>Azure Hybrid Benefit - SQL Server Standard - Analysis Services</t>
  </si>
  <si>
    <t>Files v2 Cool GZRS Write Operations</t>
  </si>
  <si>
    <t>Oracle WebLogic Server Standard</t>
  </si>
  <si>
    <t>SQL Server Developer - Analysis Services</t>
  </si>
  <si>
    <t>SQL Server Azure Hybrid Benefit License</t>
  </si>
  <si>
    <t>SQL Server Developer - Reporting Services</t>
  </si>
  <si>
    <t>Oracle Database Standard</t>
  </si>
  <si>
    <t>SQL Server Azure Disaster Recovery Benefit</t>
  </si>
  <si>
    <t>Files v2 Cool ZRS List Operations</t>
  </si>
  <si>
    <t>Azure Hybrid Benefit - SQL Server Standard - Reporting Services</t>
  </si>
  <si>
    <t>Files v2 Cool ZRS Write Operations</t>
  </si>
  <si>
    <t>Azure Hybrid Benefit - SQL Server Enterprise - Analysis Services</t>
  </si>
  <si>
    <t>SQL Server Perpetual License</t>
  </si>
  <si>
    <t>Files v2 GZRS List Operations</t>
  </si>
  <si>
    <t>Azure Hybrid Benefit - SQL Server Enterprise - Reporting Services</t>
  </si>
  <si>
    <t>Azure Hybrid Benefit - Power BI Report Server</t>
  </si>
  <si>
    <t>Files v2 Hot GRS List Operations</t>
  </si>
  <si>
    <t>Files v2 Hot GZRS List Operations</t>
  </si>
  <si>
    <t>Files v2 Hot GZRS Other Operations</t>
  </si>
  <si>
    <t>Files v2 Hot GZRS Write Operations</t>
  </si>
  <si>
    <t>Files v2 Hot ZRS List Operations</t>
  </si>
  <si>
    <t>Files v2 Hot ZRS Write Operations</t>
  </si>
  <si>
    <t>General Block Blob All Other Operations</t>
  </si>
  <si>
    <t>General Block Blob GRS List and Create Container Operations</t>
  </si>
  <si>
    <t>General Block Blob RA-GRS List and Create Container Operations</t>
  </si>
  <si>
    <t>General Block Blob RA-GRS Write Operations</t>
  </si>
  <si>
    <t>General Block Blob ZRS List and Create Container Operations</t>
  </si>
  <si>
    <t>General Block Blob ZRS Write Operations</t>
  </si>
  <si>
    <t>General Block Blob v2 Cool GRS Blob Inventory</t>
  </si>
  <si>
    <t>General Block Blob v2 Cool GZRS Write Operations</t>
  </si>
  <si>
    <t>General Block Blob v2 Cool LRS Blob Inventory</t>
  </si>
  <si>
    <t>General Block Blob v2 Cool RA-GRS Blob Inventory</t>
  </si>
  <si>
    <t>General Block Blob v2 Cool RA-GRS Early Delete</t>
  </si>
  <si>
    <t>General Block Blob v2 Cool ZRS Blob Inventory</t>
  </si>
  <si>
    <t>General Block Blob v2 Cool ZRS Early Delete</t>
  </si>
  <si>
    <t>General Block Blob v2 GZRS Index Tags</t>
  </si>
  <si>
    <t>General Block Blob v2 Hot GZRS Blob Inventory</t>
  </si>
  <si>
    <t>General Block Blob v2 Hot LRS Blob Inventory</t>
  </si>
  <si>
    <t>General Block Blob v2 Hot RA-GZRS Blob Inventory</t>
  </si>
  <si>
    <t>General Block Blob v2 Hot ZRS Blob Inventory</t>
  </si>
  <si>
    <t>General Block Blob v2 ZRS List and Create Container Operations</t>
  </si>
  <si>
    <t>General Block Blob v2 Hierarchical Namespace Archive Data Retrieval</t>
  </si>
  <si>
    <t>General Block Blob v2 Hierarchical Namespace Archive Data Write</t>
  </si>
  <si>
    <t>General Block Blob v2 Hierarchical Namespace Archive GRS Early Delete</t>
  </si>
  <si>
    <t>General Block Blob v2 Hierarchical Namespace Archive GRS Write Operations</t>
  </si>
  <si>
    <t>General Block Blob v2 Hierarchical Namespace Archive LRS Early Delete</t>
  </si>
  <si>
    <t>General Block Blob v2 Hierarchical Namespace Archive RA-GRS Early Delete</t>
  </si>
  <si>
    <t>General Block Blob v2 Hierarchical Namespace Archive Read Operations</t>
  </si>
  <si>
    <t>General Block Blob v2 Hierarchical Namespace Cool GRS Early Delete</t>
  </si>
  <si>
    <t>General Block Blob v2 Hierarchical Namespace Cool GRS Write Operations</t>
  </si>
  <si>
    <t>General Block Blob v2 Hierarchical Namespace Cool GZRS Early Delete</t>
  </si>
  <si>
    <t>General Block Blob v2 Hierarchical Namespace Cool GZRS Write Operations</t>
  </si>
  <si>
    <t>General Block Blob v2 Hierarchical Namespace Cool LRS Early Delete</t>
  </si>
  <si>
    <t>General Block Blob v2 Hierarchical Namespace Cool RA-GRS Early Delete</t>
  </si>
  <si>
    <t>General Block Blob v2 Hierarchical Namespace Cool RA-GZRS Early Delete</t>
  </si>
  <si>
    <t>General Block Blob v2 Hierarchical Namespace Cool ZRS Write Operations</t>
  </si>
  <si>
    <t>General Block Blob v2 Hierarchical Namespace Delete Operations</t>
  </si>
  <si>
    <t>General Block Blob v2 Hierarchical Namespace Hot GZRS Write Operations</t>
  </si>
  <si>
    <t>General Block Blob v2 Hierarchical Namespace Hot ZRS Write Operations</t>
  </si>
  <si>
    <t>Assuming Blob Storage Cool LRS for these (marked x below;  do not specify Hot, Cool, or Archive)</t>
  </si>
  <si>
    <t>Import/Export</t>
  </si>
  <si>
    <t>Import/Export Standard Device Handling</t>
  </si>
  <si>
    <t>Premium ADLS Gen2 Flat Namespace Premium LRS All Other Operations</t>
  </si>
  <si>
    <t>Premium ADLS Gen2 Flat Namespace Premium LRS Iterative Read Operations</t>
  </si>
  <si>
    <t>Premium ADLS Gen2 Flat Namespace Premium LRS Iterative Write Operations</t>
  </si>
  <si>
    <t>Premium ADLS Gen2 Flat Namespace Premium LRS Read Operations</t>
  </si>
  <si>
    <t>Premium ADLS Gen2 Flat Namespace Premium LRS Write Operations</t>
  </si>
  <si>
    <t>Premium ADLS Gen2 Flat Namespace Premium ZRS All Other Operations</t>
  </si>
  <si>
    <t>Premium ADLS Gen2 Flat Namespace Premium ZRS Iterative Read Operations</t>
  </si>
  <si>
    <t>Premium ADLS Gen2 Flat Namespace Premium ZRS Iterative Write Operations</t>
  </si>
  <si>
    <t>Premium ADLS Gen2 Flat Namespace Premium ZRS Read Operations</t>
  </si>
  <si>
    <t>Premium ADLS Gen2 Flat Namespace Premium ZRS Write Operations</t>
  </si>
  <si>
    <t>Premium ADLS Gen2 Hierarchical Namespace Premium LRS Iterative Read Operations</t>
  </si>
  <si>
    <t>Premium ADLS Gen2 Hierarchical Namespace Premium LRS Read Operations</t>
  </si>
  <si>
    <t>Premium ADLS Gen2 Hierarchical Namespace Premium LRS Write Operations</t>
  </si>
  <si>
    <t>Premium ADLS Gen2 Hierarchical Namespace Premium ZRS All Other Operations</t>
  </si>
  <si>
    <t>Premium ADLS Gen2 Hierarchical Namespace Premium ZRS Iterative Read Operations</t>
  </si>
  <si>
    <t>Premium ADLS Gen2 Hierarchical Namespace Premium ZRS Read Operations</t>
  </si>
  <si>
    <t>Premium ADLS Gen2 Hierarchical Namespace Premium ZRS Write Operations</t>
  </si>
  <si>
    <t>Premium Block Blob Premium LRS Index Tags</t>
  </si>
  <si>
    <t>Premium Block Blob Premium ZRS All Other Operations</t>
  </si>
  <si>
    <t>Premium Block Blob Premium ZRS List and Create Container Operations</t>
  </si>
  <si>
    <t>Premium Block Blob Premium ZRS Read Operations</t>
  </si>
  <si>
    <t>Premium Block Blob Premium ZRS Write Operations</t>
  </si>
  <si>
    <t>Premium Block Blob v2 Hierarchical Namespace Premium LRS All Other Operations</t>
  </si>
  <si>
    <t>Premium Block Blob v2 Hierarchical Namespace Premium ZRS All Other Operations</t>
  </si>
  <si>
    <t>Premium Block Blob v2 Hierarchical Namespace Premium ZRS Write Operations</t>
  </si>
  <si>
    <t>Looked up; pricing is same as Premium SSD and underlying product is more similar too</t>
  </si>
  <si>
    <t>Premium SSD Managed Disks LRS Burst Enablement</t>
  </si>
  <si>
    <t>Premium SSD Managed Disks LRS Burst Transactions</t>
  </si>
  <si>
    <t>Queues GRS Class 1 Additional IO</t>
  </si>
  <si>
    <t>Queues GRS Class 2 Additional IO</t>
  </si>
  <si>
    <t>Queues LRS Class 1 Additional IO</t>
  </si>
  <si>
    <t>Queues LRS Class 2 Additional IO</t>
  </si>
  <si>
    <t>Queues v2 GRS Class 1 Additional IO</t>
  </si>
  <si>
    <t>Queues v2 GRS Class 2 Additional IO</t>
  </si>
  <si>
    <t>Queues v2 LRS Class 2 Additional IO</t>
  </si>
  <si>
    <t>Queues v2 ZRS Class 2 Additional IO</t>
  </si>
  <si>
    <t>Standard HDD Managed Disks Disk Operations - Free</t>
  </si>
  <si>
    <t>Standard Page Blob Delete Operations</t>
  </si>
  <si>
    <t>Looked up; pricing is same as Standard HDD and underlying product is more similar too</t>
  </si>
  <si>
    <t>Standard Page Blob GRS Write Additional IO</t>
  </si>
  <si>
    <t>Standard Page Blob GRS Write Operations</t>
  </si>
  <si>
    <t>Standard Page Blob v2 GZRS Disk Write Operations</t>
  </si>
  <si>
    <t>Standard Page Blob v2 GZRS Write Additional IO</t>
  </si>
  <si>
    <t>Standard Page Blob v2 GZRS Write Operations</t>
  </si>
  <si>
    <t>Standard Page Blob v2 ZRS Write Additional IO</t>
  </si>
  <si>
    <t>Standard Page Blob v2 ZRS Write Operations</t>
  </si>
  <si>
    <t>Not sure what to mark these as</t>
  </si>
  <si>
    <t>StorSimple</t>
  </si>
  <si>
    <t>StorSimple Subscription</t>
  </si>
  <si>
    <t>Tables Account Encrypted Delete Operations</t>
  </si>
  <si>
    <t>Tables Account Encrypted GZRS Batch Write Operations</t>
  </si>
  <si>
    <t>Tables Account Encrypted GZRS Write Operations</t>
  </si>
  <si>
    <t>Tables Account Encrypted RA-GZRS Batch Write Operations</t>
  </si>
  <si>
    <t>Tables Account Encrypted RA-GZRS Write Operations</t>
  </si>
  <si>
    <t>GM per SKU Tables for Data Model.xlsx</t>
  </si>
  <si>
    <t>Per AHR</t>
  </si>
  <si>
    <t>Regions</t>
  </si>
  <si>
    <t>Area</t>
  </si>
  <si>
    <t>Yes/No</t>
  </si>
  <si>
    <t>Compute Mapping (Representative SKU)</t>
  </si>
  <si>
    <t>Storage (Service Level 4 - DO NOT USE)</t>
  </si>
  <si>
    <t>Storage SKU List (w/in SL 4 &amp; ONLY Data Storage)</t>
  </si>
  <si>
    <t>SKUSKU NameSKU Name</t>
  </si>
  <si>
    <t>Networking (Service Level 2)</t>
  </si>
  <si>
    <t>Databases (Service Level 2)</t>
  </si>
  <si>
    <t>PaaS &amp; Other Services (Service Level 2)</t>
  </si>
  <si>
    <t>Deal Type</t>
  </si>
  <si>
    <t>Contract</t>
  </si>
  <si>
    <t>Service Names</t>
  </si>
  <si>
    <t>Custom Data Validation Mapping for Service View Tab (Do NOT Delete)</t>
  </si>
  <si>
    <t>Blob_Storage</t>
  </si>
  <si>
    <t>ANZ</t>
  </si>
  <si>
    <t>Yes</t>
  </si>
  <si>
    <t xml:space="preserve">Azure Data Lake Storage Gen2 Flat Namespace Archive </t>
  </si>
  <si>
    <t>Archive</t>
  </si>
  <si>
    <t>Cool</t>
  </si>
  <si>
    <t>APAC</t>
  </si>
  <si>
    <t>No</t>
  </si>
  <si>
    <t>BS Series VM</t>
  </si>
  <si>
    <t xml:space="preserve">Azure Data Lake Storage Gen2 Flat Namespace Cool </t>
  </si>
  <si>
    <t>WLC</t>
  </si>
  <si>
    <t>MCA</t>
  </si>
  <si>
    <t>Hot</t>
  </si>
  <si>
    <t>P10</t>
  </si>
  <si>
    <t>P1</t>
  </si>
  <si>
    <t>S4</t>
  </si>
  <si>
    <t>E1</t>
  </si>
  <si>
    <t>Canada</t>
  </si>
  <si>
    <t>BS VDI Series VM</t>
  </si>
  <si>
    <t xml:space="preserve">Azure Data Lake Storage Gen2 Flat Namespace Hot </t>
  </si>
  <si>
    <t>Partner MACC</t>
  </si>
  <si>
    <t>Standard</t>
  </si>
  <si>
    <t>P15</t>
  </si>
  <si>
    <t>P2</t>
  </si>
  <si>
    <t>S6</t>
  </si>
  <si>
    <t>E2</t>
  </si>
  <si>
    <t>Central and Eastern Europe</t>
  </si>
  <si>
    <t>D Series VM</t>
  </si>
  <si>
    <t xml:space="preserve">Azure Data Lake Storage Gen2 Hierarchical Namespace Archive </t>
  </si>
  <si>
    <t xml:space="preserve">Premium </t>
  </si>
  <si>
    <t>Point-in-time Restore</t>
  </si>
  <si>
    <t>P20</t>
  </si>
  <si>
    <t>P3</t>
  </si>
  <si>
    <t>S10</t>
  </si>
  <si>
    <t>E3</t>
  </si>
  <si>
    <t>Asia</t>
  </si>
  <si>
    <t>France</t>
  </si>
  <si>
    <t xml:space="preserve">Azure Data Lake Storage Gen2 Hierarchical Namespace Cool </t>
  </si>
  <si>
    <t xml:space="preserve">Standard </t>
  </si>
  <si>
    <t>P30</t>
  </si>
  <si>
    <t>P4</t>
  </si>
  <si>
    <t>S15</t>
  </si>
  <si>
    <t>E4</t>
  </si>
  <si>
    <t>ATT Atlanta 1</t>
  </si>
  <si>
    <t>Germany</t>
  </si>
  <si>
    <t xml:space="preserve">Azure Data Lake Storage Gen2 Hierarchical Namespace Hot </t>
  </si>
  <si>
    <t>P6</t>
  </si>
  <si>
    <t>S20</t>
  </si>
  <si>
    <t>E6</t>
  </si>
  <si>
    <t>Greater China</t>
  </si>
  <si>
    <t xml:space="preserve">Azure Premium SSD v2 Premium </t>
  </si>
  <si>
    <t>P40</t>
  </si>
  <si>
    <t>S30</t>
  </si>
  <si>
    <t>E10</t>
  </si>
  <si>
    <t>India</t>
  </si>
  <si>
    <t>Ddsv5 Series VM</t>
  </si>
  <si>
    <t>P50</t>
  </si>
  <si>
    <t>S40</t>
  </si>
  <si>
    <t>E15</t>
  </si>
  <si>
    <t>Japan</t>
  </si>
  <si>
    <t>Dpdsv5 Series VM</t>
  </si>
  <si>
    <t>Azure Confidential ledger</t>
  </si>
  <si>
    <t>S50</t>
  </si>
  <si>
    <t>E20</t>
  </si>
  <si>
    <t>Korea</t>
  </si>
  <si>
    <t>Dsv5 Series VM</t>
  </si>
  <si>
    <t xml:space="preserve">Blob Storage Archive </t>
  </si>
  <si>
    <t>P60</t>
  </si>
  <si>
    <t>S60</t>
  </si>
  <si>
    <t>E30</t>
  </si>
  <si>
    <t>LATAM</t>
  </si>
  <si>
    <t xml:space="preserve">Blob Storage Cool </t>
  </si>
  <si>
    <t>P70</t>
  </si>
  <si>
    <t>S70</t>
  </si>
  <si>
    <t>E40</t>
  </si>
  <si>
    <t>Azure Stack CN</t>
  </si>
  <si>
    <t>MEA</t>
  </si>
  <si>
    <t xml:space="preserve">Blob Storage Hot </t>
  </si>
  <si>
    <t>P80</t>
  </si>
  <si>
    <t>S80</t>
  </si>
  <si>
    <t>E50</t>
  </si>
  <si>
    <t>Azure Stack US Gov</t>
  </si>
  <si>
    <t>UK</t>
  </si>
  <si>
    <t>Easv5 Series VM</t>
  </si>
  <si>
    <t xml:space="preserve">Files </t>
  </si>
  <si>
    <t>P90</t>
  </si>
  <si>
    <t>S90</t>
  </si>
  <si>
    <t>E60</t>
  </si>
  <si>
    <t>United States</t>
  </si>
  <si>
    <t>Ebdsv5 Series VM</t>
  </si>
  <si>
    <t xml:space="preserve">Files v2 </t>
  </si>
  <si>
    <t>E70</t>
  </si>
  <si>
    <t>BR Southeast</t>
  </si>
  <si>
    <t>Western Europe</t>
  </si>
  <si>
    <t xml:space="preserve">Files v2 Cool </t>
  </si>
  <si>
    <t>E80</t>
  </si>
  <si>
    <t>Edsv5 Series VM</t>
  </si>
  <si>
    <t xml:space="preserve">Files v2 Hot </t>
  </si>
  <si>
    <t>E90</t>
  </si>
  <si>
    <t>Epdsv5 Series VM</t>
  </si>
  <si>
    <t xml:space="preserve">General Block Blob </t>
  </si>
  <si>
    <t xml:space="preserve">General Block Blob v2 Hierarchical Namespace Archive </t>
  </si>
  <si>
    <t>CH West</t>
  </si>
  <si>
    <t xml:space="preserve">General Block Blob v2 Hierarchical Namespace Cool </t>
  </si>
  <si>
    <t>China</t>
  </si>
  <si>
    <t xml:space="preserve">General Block Blob v2 Hierarchical Namespace Hot </t>
  </si>
  <si>
    <t>CN</t>
  </si>
  <si>
    <t>G Series VM</t>
  </si>
  <si>
    <t xml:space="preserve">Premium ADLS Gen2 Flat Namespace Premium </t>
  </si>
  <si>
    <t>CN East</t>
  </si>
  <si>
    <t>GS Series VM</t>
  </si>
  <si>
    <t xml:space="preserve">Premium ADLS Gen2 Hierarchical Namespace Premium </t>
  </si>
  <si>
    <t>CN East 2</t>
  </si>
  <si>
    <t>H Series VM</t>
  </si>
  <si>
    <t xml:space="preserve">Premium Block Blob Premium </t>
  </si>
  <si>
    <t>CN East 3</t>
  </si>
  <si>
    <t>HBSv2 Series VM</t>
  </si>
  <si>
    <t xml:space="preserve">Premium Block Blob v2 Hierarchical Namespace Premium </t>
  </si>
  <si>
    <t>CN North</t>
  </si>
  <si>
    <t>HCS Series VM</t>
  </si>
  <si>
    <t xml:space="preserve">Premium Files Premium </t>
  </si>
  <si>
    <t>CN North 2</t>
  </si>
  <si>
    <t xml:space="preserve">Premium Page Blob P10 </t>
  </si>
  <si>
    <t>CN North 3</t>
  </si>
  <si>
    <t xml:space="preserve">Premium SSD Managed Disks P1 </t>
  </si>
  <si>
    <t>CN Zone 1</t>
  </si>
  <si>
    <t xml:space="preserve">Queues </t>
  </si>
  <si>
    <t>CN Zone 2</t>
  </si>
  <si>
    <t>NC Series VM</t>
  </si>
  <si>
    <t xml:space="preserve">Queues v2 </t>
  </si>
  <si>
    <t>DE</t>
  </si>
  <si>
    <t>NCadsA10v4 Series</t>
  </si>
  <si>
    <t>DE Central</t>
  </si>
  <si>
    <t xml:space="preserve">Standard Page Blob </t>
  </si>
  <si>
    <t>DE North</t>
  </si>
  <si>
    <t>NCSv3 Series VM</t>
  </si>
  <si>
    <t xml:space="preserve">Standard Page Blob v2 </t>
  </si>
  <si>
    <t>DE Northeast</t>
  </si>
  <si>
    <t>NDamsr A100 v4 Series Windows</t>
  </si>
  <si>
    <t xml:space="preserve">Tables </t>
  </si>
  <si>
    <t>DE Zone 1</t>
  </si>
  <si>
    <t>NDasr A100 v4 Series VM</t>
  </si>
  <si>
    <t xml:space="preserve">Ultra Disks Ultra </t>
  </si>
  <si>
    <t>East US 2 EUAP</t>
  </si>
  <si>
    <t>NDrSv2 Series VM</t>
  </si>
  <si>
    <t>NDS Series VM</t>
  </si>
  <si>
    <t>NV Series VM</t>
  </si>
  <si>
    <t>Europe</t>
  </si>
  <si>
    <t>NVadsA10v5 Series</t>
  </si>
  <si>
    <t>FR South</t>
  </si>
  <si>
    <t>NVasv4 VDI Series VM</t>
  </si>
  <si>
    <t>NVSv3 Series VM</t>
  </si>
  <si>
    <t>PB Series VM</t>
  </si>
  <si>
    <t>IN Central Jio</t>
  </si>
  <si>
    <t>VM MdSv2 Series</t>
  </si>
  <si>
    <t>IN West Jio</t>
  </si>
  <si>
    <t>Intercontinental</t>
  </si>
  <si>
    <t>Microsoft Los Angeles 1</t>
  </si>
  <si>
    <t>Microsoft Vancouver 1</t>
  </si>
  <si>
    <t>Middle East And Africa</t>
  </si>
  <si>
    <t>NO West</t>
  </si>
  <si>
    <t>North America</t>
  </si>
  <si>
    <t>Oceania</t>
  </si>
  <si>
    <t>SE South</t>
  </si>
  <si>
    <t>South America</t>
  </si>
  <si>
    <t>UK North</t>
  </si>
  <si>
    <t>UK South 2</t>
  </si>
  <si>
    <t>US DoD</t>
  </si>
  <si>
    <t>US DoD Central</t>
  </si>
  <si>
    <t>US DoD East</t>
  </si>
  <si>
    <t>US Gov</t>
  </si>
  <si>
    <t>US Gov Iowa</t>
  </si>
  <si>
    <t>US Gov Zone 1</t>
  </si>
  <si>
    <t>US Gov Zone 2</t>
  </si>
  <si>
    <t>US Sec</t>
  </si>
  <si>
    <t>VZ Windsor 1</t>
  </si>
  <si>
    <t>ZA West</t>
  </si>
  <si>
    <t>Zone 1</t>
  </si>
  <si>
    <t>Zone 2</t>
  </si>
  <si>
    <t>Zone 3</t>
  </si>
  <si>
    <t>Zone 4</t>
  </si>
  <si>
    <t>Zone 5</t>
  </si>
  <si>
    <t>Compute Representative SKUs</t>
  </si>
  <si>
    <t>VM Series</t>
  </si>
  <si>
    <t>Service Name</t>
  </si>
  <si>
    <t>SKU Group</t>
  </si>
  <si>
    <t>SKU Name</t>
  </si>
  <si>
    <t>Meter Name</t>
  </si>
  <si>
    <t>Tier Minimum Units</t>
  </si>
  <si>
    <t>Av2 Series</t>
  </si>
  <si>
    <t>A4 v2</t>
  </si>
  <si>
    <t>1 Hour</t>
  </si>
  <si>
    <t>0</t>
  </si>
  <si>
    <t>Does not have 1 Yr RI or 3 Yr RI</t>
  </si>
  <si>
    <t>BS Series</t>
  </si>
  <si>
    <t>B2s</t>
  </si>
  <si>
    <t>Dv5 Series</t>
  </si>
  <si>
    <t>Standard_D16_v5</t>
  </si>
  <si>
    <t>D16 v5</t>
  </si>
  <si>
    <t>Dasv4 Series</t>
  </si>
  <si>
    <t>Dasv4 Series VM</t>
  </si>
  <si>
    <t>D16as v4</t>
  </si>
  <si>
    <t>Ev5 Series</t>
  </si>
  <si>
    <t>Standard_E16_v5</t>
  </si>
  <si>
    <t>E16 v5</t>
  </si>
  <si>
    <t>Easv5 Series</t>
  </si>
  <si>
    <t>E16as v5</t>
  </si>
  <si>
    <t>FSv2 Series</t>
  </si>
  <si>
    <t>F16s v2</t>
  </si>
  <si>
    <t>FX Series Linux</t>
  </si>
  <si>
    <t>Standard_FX12mds</t>
  </si>
  <si>
    <t>FX12mds</t>
  </si>
  <si>
    <t>HBrsv3 Series Low Latency</t>
  </si>
  <si>
    <t>HB120-16rs_v3</t>
  </si>
  <si>
    <t>Lsv3 Series Linux</t>
  </si>
  <si>
    <t>Standard_L16s_v3</t>
  </si>
  <si>
    <t>L16s v3</t>
  </si>
  <si>
    <t>MSv2 Series</t>
  </si>
  <si>
    <t>M208-104s_v2</t>
  </si>
  <si>
    <t>NCas T4 v3 Series</t>
  </si>
  <si>
    <t>NC16as T4 v3</t>
  </si>
  <si>
    <t>Standard_ND96amsr_A100_v4</t>
  </si>
  <si>
    <t>ND96amsr A100 v4</t>
  </si>
  <si>
    <t>NVadsA10_v5 Linux</t>
  </si>
  <si>
    <t>Standard_NV12ads_A10_v5</t>
  </si>
  <si>
    <t>NV12ads A10 v5</t>
  </si>
  <si>
    <t>Storage Representative SKUs</t>
  </si>
  <si>
    <t>(blank)</t>
  </si>
  <si>
    <t>Standard Capacity</t>
  </si>
  <si>
    <t>1 GiB/Hour</t>
  </si>
  <si>
    <t>Hot LRS</t>
  </si>
  <si>
    <t>Hot LRS Data Stored</t>
  </si>
  <si>
    <t>1 GB/Month</t>
  </si>
  <si>
    <t>Cool LRS</t>
  </si>
  <si>
    <t>Cool LRS Data Stored</t>
  </si>
  <si>
    <t>Archive LRS</t>
  </si>
  <si>
    <t>Archive LRS Data Stored</t>
  </si>
  <si>
    <t>P10 LRS</t>
  </si>
  <si>
    <t>P10 LRS Disk</t>
  </si>
  <si>
    <t>1/Month</t>
  </si>
  <si>
    <t>S10 LRS</t>
  </si>
  <si>
    <t>S10 Disks</t>
  </si>
  <si>
    <t>E10 LRS</t>
  </si>
  <si>
    <t>E10 Disks</t>
  </si>
  <si>
    <t>Ultra LRS</t>
  </si>
  <si>
    <t>Ultra LRS Provisioned Capacity</t>
  </si>
  <si>
    <t>Networking Representative SKUs</t>
  </si>
  <si>
    <t>Databases Representative SKUs</t>
  </si>
  <si>
    <t>Paas &amp; Other Representative SKUs</t>
  </si>
  <si>
    <t>Curr.Code</t>
  </si>
  <si>
    <t>Name</t>
  </si>
  <si>
    <t>Precision</t>
  </si>
  <si>
    <t>Unrounded Rate</t>
  </si>
  <si>
    <t>Currency Per USD</t>
  </si>
  <si>
    <t>USD Per Currency</t>
  </si>
  <si>
    <t>NEW / EXISTING</t>
  </si>
  <si>
    <t>Rate Source</t>
  </si>
  <si>
    <t>Local Currency Amount</t>
  </si>
  <si>
    <t>Constant Dollar (USD)</t>
  </si>
  <si>
    <t>AED</t>
  </si>
  <si>
    <t>UAE Dirham</t>
  </si>
  <si>
    <t>EXISTING</t>
  </si>
  <si>
    <t>Jun FY22 P&amp;L Rate</t>
  </si>
  <si>
    <t>AFN</t>
  </si>
  <si>
    <t>Afghan Afghani</t>
  </si>
  <si>
    <t>ALL</t>
  </si>
  <si>
    <t>Albania Lek</t>
  </si>
  <si>
    <t>AMD</t>
  </si>
  <si>
    <t>Armenian Dram</t>
  </si>
  <si>
    <t>ANG</t>
  </si>
  <si>
    <t>Netherlands Antilles Guilder</t>
  </si>
  <si>
    <t>AOA</t>
  </si>
  <si>
    <t>Angola Kwanza</t>
  </si>
  <si>
    <t>ARS</t>
  </si>
  <si>
    <t>Argentine Peso</t>
  </si>
  <si>
    <t>ATS</t>
  </si>
  <si>
    <t>Austrian Shilling(replaced by Euro)</t>
  </si>
  <si>
    <t>historical rate - no change</t>
  </si>
  <si>
    <t>AUD</t>
  </si>
  <si>
    <t>Australian Dollar</t>
  </si>
  <si>
    <t>AZN</t>
  </si>
  <si>
    <t>New Azerbaijan Manat</t>
  </si>
  <si>
    <t>BAM</t>
  </si>
  <si>
    <t>Bosnia Herzegovina Mark</t>
  </si>
  <si>
    <t>BBD</t>
  </si>
  <si>
    <t>Barbados Dollar</t>
  </si>
  <si>
    <t>BDT</t>
  </si>
  <si>
    <t>Bangladesh Taka</t>
  </si>
  <si>
    <t>BEF</t>
  </si>
  <si>
    <t>Belgian Franc(replaced by Euro)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</si>
  <si>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</si>
  <si>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</si>
  <si>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</si>
  <si>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</si>
  <si>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</si>
  <si>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</si>
  <si>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</si>
  <si>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</si>
  <si>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</si>
  <si>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</si>
  <si>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</si>
  <si>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 Boliviano</t>
  </si>
  <si>
    <t>BRL</t>
  </si>
  <si>
    <t>Brazilian Real</t>
  </si>
  <si>
    <t>BSD</t>
  </si>
  <si>
    <t>Bahamas Dollar</t>
  </si>
  <si>
    <t>BTN</t>
  </si>
  <si>
    <t>Bhutan Ngultrum</t>
  </si>
  <si>
    <t>BWP</t>
  </si>
  <si>
    <t>Botswana Pula</t>
  </si>
  <si>
    <t>BYN</t>
  </si>
  <si>
    <t>New Belarus Ruble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</si>
  <si>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</si>
  <si>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</si>
  <si>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</si>
  <si>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</si>
  <si>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</si>
  <si>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</si>
  <si>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</si>
  <si>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</si>
  <si>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CLP</t>
  </si>
  <si>
    <t>Chilean Peso</t>
  </si>
  <si>
    <t>CNH</t>
  </si>
  <si>
    <t>Yuan Renminbi Hong Kong</t>
  </si>
  <si>
    <t>CNY</t>
  </si>
  <si>
    <t>China Renminbi</t>
  </si>
  <si>
    <t>COP</t>
  </si>
  <si>
    <t>Colombian Peso</t>
  </si>
  <si>
    <t>CRC</t>
  </si>
  <si>
    <t>Costa Rica Colon</t>
  </si>
  <si>
    <t>CSD</t>
  </si>
  <si>
    <t>Serbian Dinar (old)</t>
  </si>
  <si>
    <t>CVE</t>
  </si>
  <si>
    <t>Cape Verde Escudo</t>
  </si>
  <si>
    <t>CYP</t>
  </si>
  <si>
    <t>Cyprus Pound(replaced by Euro)</t>
  </si>
  <si>
    <t>CZK</t>
  </si>
  <si>
    <t>Czech Koruna</t>
  </si>
  <si>
    <t>DEM</t>
  </si>
  <si>
    <t>German Mark(replaced by Euro)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</si>
  <si>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</si>
  <si>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</si>
  <si>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</si>
  <si>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</si>
  <si>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</si>
  <si>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</si>
  <si>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</si>
  <si>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</si>
  <si>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</si>
  <si>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Estonian Kroon(replaced by Euro)</t>
  </si>
  <si>
    <t>EGP</t>
  </si>
  <si>
    <t>Egyptian Pound</t>
  </si>
  <si>
    <t>ERN</t>
  </si>
  <si>
    <t>Eritrea Nakfa</t>
  </si>
  <si>
    <t>ESP</t>
  </si>
  <si>
    <t>Spanish Peseta(replaced by Euro)</t>
  </si>
  <si>
    <t>ETB</t>
  </si>
  <si>
    <t>Ethiopian Birr</t>
  </si>
  <si>
    <t>EUR</t>
  </si>
  <si>
    <t>EURO</t>
  </si>
  <si>
    <t>FIM</t>
  </si>
  <si>
    <t>Finnish Markka(replaced by Euro)</t>
  </si>
  <si>
    <t>FJD</t>
  </si>
  <si>
    <t>Fiji Dollar</t>
  </si>
  <si>
    <t>FRF</t>
  </si>
  <si>
    <t>French Franc(replaced by Euro)</t>
  </si>
  <si>
    <t>GBP</t>
  </si>
  <si>
    <t>UK Pound</t>
  </si>
  <si>
    <t>GEL</t>
  </si>
  <si>
    <t>Georgia Lari</t>
  </si>
  <si>
    <t>GHS</t>
  </si>
  <si>
    <t>Ghana Cedi</t>
  </si>
  <si>
    <t>GIP</t>
  </si>
  <si>
    <t>Gibraltar Pound</t>
  </si>
  <si>
    <t>GMD</t>
  </si>
  <si>
    <t>Gambian Dalasi</t>
  </si>
  <si>
    <t>GNF</t>
  </si>
  <si>
    <t>Guinea Franc</t>
  </si>
  <si>
    <t>GRD</t>
  </si>
  <si>
    <t>Greek Drachma(replaced by Euro)</t>
  </si>
  <si>
    <t>GTQ</t>
  </si>
  <si>
    <t>Guatemala Quetzal</t>
  </si>
  <si>
    <t>GYD</t>
  </si>
  <si>
    <t>Guyana Dollar</t>
  </si>
  <si>
    <t>HKD</t>
  </si>
  <si>
    <t>Hong Kong Dollar</t>
  </si>
  <si>
    <t>HNL</t>
  </si>
  <si>
    <t>Honduras Lempira</t>
  </si>
  <si>
    <t>HRK</t>
  </si>
  <si>
    <t>Croatia Kuna</t>
  </si>
  <si>
    <t>HTG</t>
  </si>
  <si>
    <t>Haitian Gourde</t>
  </si>
  <si>
    <t>HUF</t>
  </si>
  <si>
    <t>Hungarian Forint</t>
  </si>
  <si>
    <t>IDR</t>
  </si>
  <si>
    <t>Indonesia Rupiah</t>
  </si>
  <si>
    <t>IEP</t>
  </si>
  <si>
    <t>Irish Punts(replaced by Euro)</t>
  </si>
  <si>
    <t>ILS</t>
  </si>
  <si>
    <t>Israeli Shekel</t>
  </si>
  <si>
    <t>INR</t>
  </si>
  <si>
    <t>Indian Rupee</t>
  </si>
  <si>
    <t>IQD</t>
  </si>
  <si>
    <t>Iraqi Dinar</t>
  </si>
  <si>
    <t>ISK</t>
  </si>
  <si>
    <t>Iceland Krona</t>
  </si>
  <si>
    <t>ITL</t>
  </si>
  <si>
    <t>Italian Lira(replaced by Euro)</t>
  </si>
  <si>
    <t>JMD</t>
  </si>
  <si>
    <t>Jamaica Dollar</t>
  </si>
  <si>
    <t>JOD</t>
  </si>
  <si>
    <t>Jordan Dinar</t>
  </si>
  <si>
    <t>JPY</t>
  </si>
  <si>
    <t>Japanese Yen</t>
  </si>
  <si>
    <t>KES</t>
  </si>
  <si>
    <t>Kenyan Shilling</t>
  </si>
  <si>
    <t>KGS</t>
  </si>
  <si>
    <t>Kyrgyzstanian Som</t>
  </si>
  <si>
    <t>KHR</t>
  </si>
  <si>
    <t>Cambodian Riel</t>
  </si>
  <si>
    <t>KMF</t>
  </si>
  <si>
    <t>Comoro Franc</t>
  </si>
  <si>
    <t>KRW</t>
  </si>
  <si>
    <t>Korean Won</t>
  </si>
  <si>
    <t>KTS</t>
  </si>
  <si>
    <t>Kazakhstan Tenge1</t>
  </si>
  <si>
    <t>KWD</t>
  </si>
  <si>
    <t>Kuwait Dinar</t>
  </si>
  <si>
    <t>KYD</t>
  </si>
  <si>
    <t>Cayman Islands Dollar</t>
  </si>
  <si>
    <t>KZT</t>
  </si>
  <si>
    <t>Kazakhstan Tenge</t>
  </si>
  <si>
    <t>LAK</t>
  </si>
  <si>
    <t>Lao Kip</t>
  </si>
  <si>
    <t>LBP</t>
  </si>
  <si>
    <t>Lebanese Pound</t>
  </si>
  <si>
    <t>LKR</t>
  </si>
  <si>
    <t>Srilankan Rupee</t>
  </si>
  <si>
    <t>LRD</t>
  </si>
  <si>
    <t>Liberian Dollar</t>
  </si>
  <si>
    <t>LSL</t>
  </si>
  <si>
    <t>Lesotho Loti</t>
  </si>
  <si>
    <t>LTL</t>
  </si>
  <si>
    <t>Lithuanian Litas</t>
  </si>
  <si>
    <t>LVL</t>
  </si>
  <si>
    <t>Latvian LAT(replaced by Euro)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</si>
  <si>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</si>
  <si>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</si>
  <si>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</si>
  <si>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</si>
  <si>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</si>
  <si>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</si>
  <si>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</si>
  <si>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</si>
  <si>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</si>
  <si>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</si>
  <si>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</si>
  <si>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Myanmar Kyat</t>
  </si>
  <si>
    <t>MNT</t>
  </si>
  <si>
    <t>Mongolian Tugrik</t>
  </si>
  <si>
    <t>MOP</t>
  </si>
  <si>
    <t>Macau Pataca</t>
  </si>
  <si>
    <t>MRU</t>
  </si>
  <si>
    <t>Mauritania Ouguiya</t>
  </si>
  <si>
    <t>MTL</t>
  </si>
  <si>
    <t>Maltese Lira(replaced by Euro)</t>
  </si>
  <si>
    <t>MUR</t>
  </si>
  <si>
    <t>Mauritius Rupee</t>
  </si>
  <si>
    <t>MVR</t>
  </si>
  <si>
    <t>Maldives Rufiyaa</t>
  </si>
  <si>
    <t>MWK</t>
  </si>
  <si>
    <t>Malawi Kwacha</t>
  </si>
  <si>
    <t>MXN</t>
  </si>
  <si>
    <t>Mexican Peso</t>
  </si>
  <si>
    <t>MYR</t>
  </si>
  <si>
    <t>Malaysian Ringgit</t>
  </si>
  <si>
    <t>MZN</t>
  </si>
  <si>
    <t>Mozambique Meticais</t>
  </si>
  <si>
    <t>NAD</t>
  </si>
  <si>
    <t>Namibia Dollar</t>
  </si>
  <si>
    <t>NGN</t>
  </si>
  <si>
    <t>Nigeria Naira</t>
  </si>
  <si>
    <t>NIO</t>
  </si>
  <si>
    <t>Nicaraguan Cordoba Oro</t>
  </si>
  <si>
    <t>NLG</t>
  </si>
  <si>
    <t>Netherlands Guilder(rplacd by Euro)</t>
  </si>
  <si>
    <t>NOK</t>
  </si>
  <si>
    <t>Norwegian Krone</t>
  </si>
  <si>
    <t>NPR</t>
  </si>
  <si>
    <t>Nepali Rupee</t>
  </si>
  <si>
    <t>NZD</t>
  </si>
  <si>
    <t>New Zealand Dollar</t>
  </si>
  <si>
    <t>OMR</t>
  </si>
  <si>
    <t>Oman Rial</t>
  </si>
  <si>
    <t>PAB</t>
  </si>
  <si>
    <t>Panama Balboa</t>
  </si>
  <si>
    <t>PEN</t>
  </si>
  <si>
    <t>Peruvian Sol</t>
  </si>
  <si>
    <t>PGK</t>
  </si>
  <si>
    <t>Papua New Guinea Kina</t>
  </si>
  <si>
    <t>PHP</t>
  </si>
  <si>
    <t>Philippine Peso</t>
  </si>
  <si>
    <t>PKR</t>
  </si>
  <si>
    <t>Pakistan Rupee</t>
  </si>
  <si>
    <t>PLN</t>
  </si>
  <si>
    <t>Polish Zloty</t>
  </si>
  <si>
    <t>PTE</t>
  </si>
  <si>
    <t>Portuguese Escudo(replaced by Euro)</t>
  </si>
  <si>
    <t>PYG</t>
  </si>
  <si>
    <t>Paraguay Guarani</t>
  </si>
  <si>
    <t>QAR</t>
  </si>
  <si>
    <t>Qatar Rial</t>
  </si>
  <si>
    <t>RON</t>
  </si>
  <si>
    <t>New Romania Leu</t>
  </si>
  <si>
    <t>RSD</t>
  </si>
  <si>
    <t>Serbian Dinar</t>
  </si>
  <si>
    <t>RUB</t>
  </si>
  <si>
    <t>Russian Ruble</t>
  </si>
  <si>
    <t>RWF</t>
  </si>
  <si>
    <t>Rwandan Franc</t>
  </si>
  <si>
    <t>SAR</t>
  </si>
  <si>
    <t>Saudi Arabian Riyal</t>
  </si>
  <si>
    <t>SBD</t>
  </si>
  <si>
    <t>Solomon Islands Dollar</t>
  </si>
  <si>
    <t>SCR</t>
  </si>
  <si>
    <t>Seychelles Rupee</t>
  </si>
  <si>
    <t>SEK</t>
  </si>
  <si>
    <t>Swedish Krona</t>
  </si>
  <si>
    <t>SGD</t>
  </si>
  <si>
    <t>Singapore Dollar</t>
  </si>
  <si>
    <t>SIT</t>
  </si>
  <si>
    <t>Slovenian Tolar(replaced by Euro)</t>
  </si>
  <si>
    <t>SKK</t>
  </si>
  <si>
    <t>Slovakian Koruna(replaced by Euro)</t>
  </si>
  <si>
    <t>SLL</t>
  </si>
  <si>
    <t>Sierra Leonean Leone</t>
  </si>
  <si>
    <t>SRD</t>
  </si>
  <si>
    <t>Surinam Dollar</t>
  </si>
  <si>
    <t>SZL</t>
  </si>
  <si>
    <t>Swaziland Lilangeni</t>
  </si>
  <si>
    <t>THB</t>
  </si>
  <si>
    <t>Thai Baht</t>
  </si>
  <si>
    <t>TMT</t>
  </si>
  <si>
    <t>Turkmenistan New Manat</t>
  </si>
  <si>
    <t>TND</t>
  </si>
  <si>
    <t>Tunisian Dinar</t>
  </si>
  <si>
    <t>TOP</t>
  </si>
  <si>
    <t>Tonga Pa'anga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</si>
  <si>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</si>
  <si>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</si>
  <si>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</si>
  <si>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</si>
  <si>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</si>
  <si>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</si>
  <si>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</si>
  <si>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</si>
  <si>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</si>
  <si>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Hryvna</t>
  </si>
  <si>
    <t>UAK</t>
  </si>
  <si>
    <t>Ukraine Hryvna1</t>
  </si>
  <si>
    <t>UGX</t>
  </si>
  <si>
    <t>Uganda Shilling</t>
  </si>
  <si>
    <t>USD</t>
  </si>
  <si>
    <t>US Dollar</t>
  </si>
  <si>
    <t>UYU</t>
  </si>
  <si>
    <t>Uruguay Peso</t>
  </si>
  <si>
    <t>UZS</t>
  </si>
  <si>
    <t>Uzbekistan Som</t>
  </si>
  <si>
    <t>VES</t>
  </si>
  <si>
    <t>Venezuelan Bolivar Soberano</t>
  </si>
  <si>
    <t>VND</t>
  </si>
  <si>
    <t>Viet Nam Dong</t>
  </si>
  <si>
    <t>VUV</t>
  </si>
  <si>
    <t>Vanuatu Vatu</t>
  </si>
  <si>
    <t>WST</t>
  </si>
  <si>
    <t>Samoan Tala</t>
  </si>
  <si>
    <t>XAF</t>
  </si>
  <si>
    <t>CFA Franc Beac</t>
  </si>
  <si>
    <t>XCD</t>
  </si>
  <si>
    <t>East Caribbean Dollar</t>
  </si>
  <si>
    <t>XOF</t>
  </si>
  <si>
    <t>CFA Franc Bceao</t>
  </si>
  <si>
    <t>XPF</t>
  </si>
  <si>
    <t>CFP Franc</t>
  </si>
  <si>
    <t>YER</t>
  </si>
  <si>
    <t>Yemeni Rial</t>
  </si>
  <si>
    <t>YUM</t>
  </si>
  <si>
    <t>Yugoslavia New Dinar</t>
  </si>
  <si>
    <t>ZAR</t>
  </si>
  <si>
    <t>South African Rand</t>
  </si>
  <si>
    <t>ZMW</t>
  </si>
  <si>
    <t>Zambian Kwacha</t>
  </si>
  <si>
    <t>&lt;TPID&gt;</t>
  </si>
  <si>
    <t>&lt;Name&gt;</t>
  </si>
  <si>
    <t>&lt;Creator of Simulation&gt;</t>
  </si>
  <si>
    <t>&lt;Current Date&gt;</t>
  </si>
  <si>
    <t>&lt;Expected Revenue&gt;</t>
  </si>
  <si>
    <t>&lt;Period&gt;</t>
  </si>
  <si>
    <t>&lt;Estimated ACD&gt;</t>
  </si>
  <si>
    <t>&lt;ACO&gt;</t>
  </si>
  <si>
    <t>&lt;ECIF Granted&gt;</t>
  </si>
  <si>
    <t>&lt;Additional Concessions&gt;</t>
  </si>
  <si>
    <t>&lt;Average ACR&gt;</t>
  </si>
  <si>
    <t>&lt;ACD in $&gt;</t>
  </si>
  <si>
    <t>&lt;ACD + ECIF + ACO&gt;</t>
  </si>
  <si>
    <t>&lt;Calculated&gt;</t>
  </si>
  <si>
    <t/>
  </si>
  <si>
    <t>Enter Customer Name</t>
  </si>
  <si>
    <t>Enter TPID</t>
  </si>
  <si>
    <t>&lt;&lt; NOTE: This generated Excel sheet is an aid only. It will not have macros enabled &gt;&gt;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</si>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</sst>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* _(&quot;$&quot;##,##0_);* \(&quot;$&quot;##,##0\);* _(&quot;-&quot;?_);_(@_)"/>
    <numFmt numFmtId="165" formatCode="&quot;$&quot;#,##0"/>
    <numFmt numFmtId="166" formatCode="_(* #,##0_);_(* \(#,##0\);_(* &quot;-&quot;??_);_(@_)"/>
    <numFmt numFmtId="167" formatCode="0.0%"/>
    <numFmt numFmtId="168" formatCode="0.0"/>
    <numFmt numFmtId="169" formatCode="&quot;$&quot;#,##0.0"/>
    <numFmt numFmtId="170" formatCode="&quot;$&quot;0.0&quot;M&quot;"/>
    <numFmt numFmtId="171" formatCode="\$#,##0;\(\$#,##0\);\$#,##0"/>
  </numFmts>
  <fonts count="7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rgb="FFFFFFFF"/>
      <name val="Segoe UI"/>
      <family val="2"/>
    </font>
    <font>
      <sz val="9"/>
      <color rgb="FF0000FF"/>
      <name val="Segoe UI"/>
      <family val="2"/>
    </font>
    <font>
      <b/>
      <sz val="9"/>
      <color theme="1"/>
      <name val="Segoe UI"/>
      <family val="2"/>
    </font>
    <font>
      <b/>
      <sz val="9"/>
      <color rgb="FF0000FF"/>
      <name val="Segoe UI"/>
      <family val="2"/>
    </font>
    <font>
      <b/>
      <sz val="9"/>
      <name val="Segoe UI"/>
      <family val="2"/>
    </font>
    <font>
      <b/>
      <sz val="9"/>
      <color theme="0"/>
      <name val="Segoe UI"/>
      <family val="2"/>
    </font>
    <font>
      <b/>
      <i/>
      <sz val="9"/>
      <color rgb="FFFF0000"/>
      <name val="Segoe UI"/>
      <family val="2"/>
    </font>
    <font>
      <sz val="9"/>
      <color rgb="FFFF0000"/>
      <name val="Segoe UI"/>
      <family val="2"/>
    </font>
    <font>
      <sz val="10"/>
      <color rgb="FFFF0000"/>
      <name val="Segoe UI"/>
      <family val="2"/>
    </font>
    <font>
      <sz val="10"/>
      <name val="Segoe UI"/>
      <family val="2"/>
    </font>
    <font>
      <sz val="11"/>
      <color theme="0"/>
      <name val="Segoe UI"/>
      <family val="2"/>
    </font>
    <font>
      <u/>
      <sz val="10"/>
      <color theme="10"/>
      <name val="Segoe UI"/>
      <family val="2"/>
    </font>
    <font>
      <b/>
      <sz val="9"/>
      <color rgb="FF24292F"/>
      <name val="Segoe UI"/>
      <family val="2"/>
    </font>
    <font>
      <b/>
      <sz val="12"/>
      <color theme="0"/>
      <name val="Segoe UI"/>
      <family val="2"/>
    </font>
    <font>
      <sz val="10"/>
      <color rgb="FF0000FF"/>
      <name val="Segoe UI"/>
      <family val="2"/>
    </font>
    <font>
      <b/>
      <i/>
      <sz val="10"/>
      <color rgb="FF00B050"/>
      <name val="Segoe UI"/>
      <family val="2"/>
    </font>
    <font>
      <b/>
      <sz val="11"/>
      <color rgb="FF0000FF"/>
      <name val="Calibri"/>
      <family val="2"/>
      <scheme val="minor"/>
    </font>
    <font>
      <b/>
      <sz val="16"/>
      <color theme="0"/>
      <name val="Segoe UI"/>
      <family val="2"/>
    </font>
    <font>
      <b/>
      <i/>
      <sz val="11"/>
      <color theme="1"/>
      <name val="Segoe UI"/>
      <family val="2"/>
    </font>
    <font>
      <b/>
      <sz val="10"/>
      <color rgb="FF00B050"/>
      <name val="Segoe UI"/>
      <family val="2"/>
    </font>
    <font>
      <b/>
      <sz val="11"/>
      <color rgb="FF00B050"/>
      <name val="Segoe UI"/>
      <family val="2"/>
    </font>
    <font>
      <b/>
      <sz val="11"/>
      <color rgb="FF0000FF"/>
      <name val="Segoe UI"/>
      <family val="2"/>
    </font>
    <font>
      <b/>
      <i/>
      <sz val="9"/>
      <color rgb="FF0000FF"/>
      <name val="Segoe UI"/>
      <family val="2"/>
    </font>
    <font>
      <b/>
      <i/>
      <sz val="9"/>
      <name val="Segoe UI"/>
      <family val="2"/>
    </font>
    <font>
      <b/>
      <sz val="10"/>
      <name val="Segoe UI"/>
      <family val="2"/>
    </font>
    <font>
      <sz val="11"/>
      <color rgb="FF00B050"/>
      <name val="Calibri"/>
      <family val="2"/>
      <scheme val="minor"/>
    </font>
    <font>
      <b/>
      <sz val="14"/>
      <color theme="0"/>
      <name val="Segoe UI"/>
      <family val="2"/>
    </font>
    <font>
      <b/>
      <sz val="10"/>
      <color theme="0"/>
      <name val="Segoe UI"/>
      <family val="2"/>
    </font>
    <font>
      <b/>
      <i/>
      <sz val="10"/>
      <color theme="0"/>
      <name val="Segoe UI"/>
      <family val="2"/>
    </font>
    <font>
      <sz val="11"/>
      <color rgb="FF0000FF"/>
      <name val="Segoe UI"/>
      <family val="2"/>
    </font>
    <font>
      <i/>
      <sz val="11"/>
      <color theme="1"/>
      <name val="Segoe UI"/>
      <family val="2"/>
    </font>
    <font>
      <sz val="10"/>
      <color theme="0"/>
      <name val="Segoe UI"/>
      <family val="2"/>
    </font>
    <font>
      <i/>
      <sz val="10"/>
      <color theme="1"/>
      <name val="Segoe UI"/>
      <family val="2"/>
    </font>
    <font>
      <b/>
      <sz val="10"/>
      <color rgb="FF0000FF"/>
      <name val="Segoe UI"/>
      <family val="2"/>
    </font>
    <font>
      <b/>
      <sz val="11"/>
      <name val="Segoe UI"/>
      <family val="2"/>
    </font>
    <font>
      <sz val="11"/>
      <color theme="0"/>
      <name val="Calibri"/>
      <family val="2"/>
      <scheme val="minor"/>
    </font>
    <font>
      <b/>
      <i/>
      <sz val="12"/>
      <color theme="0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b/>
      <sz val="18"/>
      <color theme="0"/>
      <name val="Segoe UI"/>
      <family val="2"/>
    </font>
    <font>
      <b/>
      <i/>
      <sz val="10"/>
      <color rgb="FFC0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  <font>
      <b/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08000"/>
      <name val="Segoe UI"/>
      <family val="2"/>
    </font>
    <font>
      <i/>
      <sz val="10"/>
      <color rgb="FF000000"/>
      <name val="Segoe UI"/>
      <family val="2"/>
    </font>
    <font>
      <i/>
      <sz val="10"/>
      <name val="Segoe UI"/>
      <family val="2"/>
    </font>
    <font>
      <b/>
      <i/>
      <sz val="10"/>
      <color theme="1"/>
      <name val="Segoe UI"/>
      <family val="2"/>
    </font>
    <font>
      <sz val="10"/>
      <color rgb="FF7030A0"/>
      <name val="Segoe UI"/>
      <family val="2"/>
    </font>
    <font>
      <i/>
      <sz val="10"/>
      <color rgb="FFC00000"/>
      <name val="Segoe UI"/>
      <family val="2"/>
    </font>
    <font>
      <i/>
      <sz val="11"/>
      <color rgb="FFC00000"/>
      <name val="Segoe UI"/>
      <family val="2"/>
    </font>
    <font>
      <b/>
      <i/>
      <sz val="11"/>
      <color rgb="FFC00000"/>
      <name val="Segoe UI"/>
      <family val="2"/>
    </font>
    <font>
      <b/>
      <u/>
      <sz val="12"/>
      <name val="Segoe UI"/>
      <family val="2"/>
    </font>
    <font>
      <b/>
      <sz val="9"/>
      <color rgb="FF002060"/>
      <name val="Segoe UI"/>
      <family val="2"/>
    </font>
    <font>
      <b/>
      <sz val="12"/>
      <color rgb="FF00B050"/>
      <name val="Segoe UI"/>
      <family val="2"/>
    </font>
    <font>
      <b/>
      <sz val="12"/>
      <color rgb="FF000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Border="0" applyAlignment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65">
    <xf numFmtId="0" fontId="0" fillId="0" borderId="0" xfId="0"/>
    <xf numFmtId="0" fontId="5" fillId="0" borderId="0" xfId="0" applyFont="1"/>
    <xf numFmtId="0" fontId="6" fillId="0" borderId="10" xfId="0" applyFont="1" applyBorder="1"/>
    <xf numFmtId="0" fontId="4" fillId="0" borderId="0" xfId="0" applyFont="1"/>
    <xf numFmtId="0" fontId="0" fillId="0" borderId="0" xfId="0" pivotButton="1"/>
    <xf numFmtId="0" fontId="7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 indent="1"/>
    </xf>
    <xf numFmtId="0" fontId="12" fillId="0" borderId="0" xfId="0" applyFont="1"/>
    <xf numFmtId="9" fontId="0" fillId="0" borderId="0" xfId="1" applyFont="1"/>
    <xf numFmtId="10" fontId="0" fillId="0" borderId="0" xfId="1" applyNumberFormat="1" applyFont="1"/>
    <xf numFmtId="0" fontId="11" fillId="0" borderId="1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4" fillId="0" borderId="0" xfId="0" applyFont="1"/>
    <xf numFmtId="0" fontId="14" fillId="0" borderId="1" xfId="0" applyFont="1" applyBorder="1"/>
    <xf numFmtId="0" fontId="18" fillId="0" borderId="19" xfId="0" applyFont="1" applyBorder="1" applyAlignment="1">
      <alignment horizontal="left" indent="1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indent="2"/>
    </xf>
    <xf numFmtId="0" fontId="22" fillId="0" borderId="0" xfId="0" applyFont="1"/>
    <xf numFmtId="9" fontId="14" fillId="0" borderId="1" xfId="1" applyFont="1" applyBorder="1" applyAlignment="1">
      <alignment horizontal="center"/>
    </xf>
    <xf numFmtId="9" fontId="14" fillId="0" borderId="1" xfId="0" applyNumberFormat="1" applyFont="1" applyBorder="1" applyAlignment="1">
      <alignment horizontal="center"/>
    </xf>
    <xf numFmtId="9" fontId="18" fillId="0" borderId="17" xfId="1" applyFont="1" applyBorder="1" applyAlignment="1">
      <alignment horizontal="center"/>
    </xf>
    <xf numFmtId="165" fontId="18" fillId="0" borderId="19" xfId="5" applyNumberFormat="1" applyFont="1" applyFill="1" applyBorder="1" applyAlignment="1">
      <alignment horizontal="center"/>
    </xf>
    <xf numFmtId="165" fontId="20" fillId="0" borderId="19" xfId="0" applyNumberFormat="1" applyFont="1" applyBorder="1" applyAlignment="1">
      <alignment horizontal="center"/>
    </xf>
    <xf numFmtId="9" fontId="18" fillId="0" borderId="1" xfId="1" applyFont="1" applyBorder="1" applyAlignment="1">
      <alignment horizontal="center"/>
    </xf>
    <xf numFmtId="9" fontId="15" fillId="0" borderId="0" xfId="1" applyFont="1" applyBorder="1" applyAlignment="1">
      <alignment horizontal="center"/>
    </xf>
    <xf numFmtId="9" fontId="17" fillId="0" borderId="0" xfId="1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165" fontId="20" fillId="0" borderId="19" xfId="1" applyNumberFormat="1" applyFont="1" applyFill="1" applyBorder="1" applyAlignment="1">
      <alignment horizontal="center"/>
    </xf>
    <xf numFmtId="166" fontId="14" fillId="0" borderId="0" xfId="5" applyNumberFormat="1" applyFont="1"/>
    <xf numFmtId="166" fontId="18" fillId="0" borderId="0" xfId="5" applyNumberFormat="1" applyFont="1"/>
    <xf numFmtId="0" fontId="4" fillId="0" borderId="10" xfId="0" applyFont="1" applyBorder="1"/>
    <xf numFmtId="0" fontId="23" fillId="0" borderId="0" xfId="0" applyFont="1"/>
    <xf numFmtId="0" fontId="10" fillId="7" borderId="0" xfId="0" applyFont="1" applyFill="1"/>
    <xf numFmtId="0" fontId="18" fillId="0" borderId="0" xfId="0" applyFont="1"/>
    <xf numFmtId="0" fontId="24" fillId="0" borderId="0" xfId="0" applyFont="1"/>
    <xf numFmtId="165" fontId="14" fillId="0" borderId="1" xfId="0" applyNumberFormat="1" applyFont="1" applyBorder="1"/>
    <xf numFmtId="165" fontId="14" fillId="0" borderId="17" xfId="0" applyNumberFormat="1" applyFont="1" applyBorder="1"/>
    <xf numFmtId="0" fontId="25" fillId="0" borderId="0" xfId="0" applyFont="1"/>
    <xf numFmtId="9" fontId="20" fillId="2" borderId="1" xfId="1" applyFont="1" applyFill="1" applyBorder="1" applyAlignment="1">
      <alignment horizontal="center"/>
    </xf>
    <xf numFmtId="9" fontId="20" fillId="2" borderId="1" xfId="1" applyFont="1" applyFill="1" applyBorder="1" applyAlignment="1">
      <alignment horizontal="center" vertical="center"/>
    </xf>
    <xf numFmtId="9" fontId="17" fillId="3" borderId="1" xfId="1" applyFont="1" applyFill="1" applyBorder="1" applyAlignment="1">
      <alignment horizontal="center"/>
    </xf>
    <xf numFmtId="9" fontId="17" fillId="0" borderId="0" xfId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vertical="center" wrapText="1" readingOrder="1"/>
    </xf>
    <xf numFmtId="0" fontId="21" fillId="4" borderId="1" xfId="0" applyFont="1" applyFill="1" applyBorder="1" applyAlignment="1">
      <alignment horizontal="center" vertical="center" wrapText="1" readingOrder="1"/>
    </xf>
    <xf numFmtId="0" fontId="21" fillId="4" borderId="1" xfId="0" applyFont="1" applyFill="1" applyBorder="1" applyAlignment="1">
      <alignment horizontal="right" vertical="center" wrapText="1" readingOrder="1"/>
    </xf>
    <xf numFmtId="0" fontId="20" fillId="0" borderId="0" xfId="0" applyFont="1" applyAlignment="1">
      <alignment horizontal="left" vertical="center" wrapText="1" readingOrder="1"/>
    </xf>
    <xf numFmtId="165" fontId="14" fillId="0" borderId="0" xfId="0" applyNumberFormat="1" applyFont="1"/>
    <xf numFmtId="0" fontId="14" fillId="0" borderId="6" xfId="0" applyFont="1" applyBorder="1"/>
    <xf numFmtId="0" fontId="21" fillId="4" borderId="14" xfId="0" applyFont="1" applyFill="1" applyBorder="1" applyAlignment="1">
      <alignment horizontal="center" vertical="center" wrapText="1" readingOrder="1"/>
    </xf>
    <xf numFmtId="0" fontId="10" fillId="5" borderId="0" xfId="0" applyFont="1" applyFill="1"/>
    <xf numFmtId="0" fontId="5" fillId="10" borderId="0" xfId="0" applyFont="1" applyFill="1"/>
    <xf numFmtId="0" fontId="14" fillId="0" borderId="29" xfId="0" applyFont="1" applyBorder="1"/>
    <xf numFmtId="0" fontId="15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 indent="1"/>
    </xf>
    <xf numFmtId="0" fontId="15" fillId="0" borderId="1" xfId="0" applyFont="1" applyBorder="1" applyAlignment="1">
      <alignment horizontal="left"/>
    </xf>
    <xf numFmtId="0" fontId="6" fillId="0" borderId="0" xfId="0" applyFont="1"/>
    <xf numFmtId="0" fontId="27" fillId="0" borderId="0" xfId="4" applyFont="1"/>
    <xf numFmtId="0" fontId="14" fillId="0" borderId="1" xfId="0" applyFont="1" applyBorder="1" applyAlignment="1">
      <alignment horizontal="center"/>
    </xf>
    <xf numFmtId="9" fontId="19" fillId="0" borderId="0" xfId="1" applyFont="1" applyFill="1" applyBorder="1" applyAlignment="1">
      <alignment horizontal="center"/>
    </xf>
    <xf numFmtId="0" fontId="14" fillId="0" borderId="1" xfId="0" applyFont="1" applyBorder="1" applyAlignment="1">
      <alignment horizontal="left" indent="1"/>
    </xf>
    <xf numFmtId="0" fontId="16" fillId="4" borderId="1" xfId="0" applyFont="1" applyFill="1" applyBorder="1" applyAlignment="1">
      <alignment horizontal="left" vertical="center"/>
    </xf>
    <xf numFmtId="164" fontId="14" fillId="0" borderId="0" xfId="0" applyNumberFormat="1" applyFont="1"/>
    <xf numFmtId="44" fontId="14" fillId="0" borderId="0" xfId="0" applyNumberFormat="1" applyFont="1"/>
    <xf numFmtId="164" fontId="28" fillId="2" borderId="1" xfId="0" applyNumberFormat="1" applyFont="1" applyFill="1" applyBorder="1" applyAlignment="1">
      <alignment vertical="center"/>
    </xf>
    <xf numFmtId="0" fontId="17" fillId="0" borderId="0" xfId="0" applyFont="1" applyAlignment="1">
      <alignment horizontal="left" indent="1"/>
    </xf>
    <xf numFmtId="165" fontId="20" fillId="0" borderId="0" xfId="7" applyNumberFormat="1" applyFont="1" applyFill="1" applyBorder="1" applyAlignment="1">
      <alignment horizontal="center" vertical="center" wrapText="1" readingOrder="1"/>
    </xf>
    <xf numFmtId="0" fontId="14" fillId="0" borderId="18" xfId="0" applyFont="1" applyBorder="1"/>
    <xf numFmtId="9" fontId="9" fillId="0" borderId="0" xfId="1" applyFont="1" applyAlignment="1">
      <alignment horizontal="right"/>
    </xf>
    <xf numFmtId="0" fontId="15" fillId="0" borderId="0" xfId="0" applyFont="1"/>
    <xf numFmtId="165" fontId="20" fillId="0" borderId="19" xfId="5" applyNumberFormat="1" applyFont="1" applyFill="1" applyBorder="1" applyAlignment="1">
      <alignment horizontal="center"/>
    </xf>
    <xf numFmtId="0" fontId="6" fillId="10" borderId="10" xfId="0" applyFont="1" applyFill="1" applyBorder="1"/>
    <xf numFmtId="0" fontId="10" fillId="11" borderId="15" xfId="0" applyFont="1" applyFill="1" applyBorder="1"/>
    <xf numFmtId="0" fontId="10" fillId="10" borderId="15" xfId="0" applyFont="1" applyFill="1" applyBorder="1"/>
    <xf numFmtId="0" fontId="14" fillId="0" borderId="6" xfId="0" applyFont="1" applyBorder="1" applyAlignment="1">
      <alignment horizontal="left" indent="1"/>
    </xf>
    <xf numFmtId="0" fontId="18" fillId="0" borderId="32" xfId="0" applyFont="1" applyBorder="1" applyAlignment="1">
      <alignment horizontal="center"/>
    </xf>
    <xf numFmtId="0" fontId="20" fillId="0" borderId="32" xfId="0" applyFont="1" applyBorder="1" applyAlignment="1">
      <alignment horizontal="left"/>
    </xf>
    <xf numFmtId="0" fontId="18" fillId="0" borderId="28" xfId="0" applyFont="1" applyBorder="1"/>
    <xf numFmtId="165" fontId="17" fillId="3" borderId="1" xfId="7" applyNumberFormat="1" applyFont="1" applyFill="1" applyBorder="1" applyAlignment="1">
      <alignment horizontal="right" vertical="center" wrapText="1" readingOrder="1"/>
    </xf>
    <xf numFmtId="165" fontId="17" fillId="3" borderId="1" xfId="0" applyNumberFormat="1" applyFont="1" applyFill="1" applyBorder="1" applyAlignment="1">
      <alignment horizontal="right"/>
    </xf>
    <xf numFmtId="165" fontId="17" fillId="3" borderId="17" xfId="7" applyNumberFormat="1" applyFont="1" applyFill="1" applyBorder="1" applyAlignment="1">
      <alignment horizontal="right" vertical="center" wrapText="1" readingOrder="1"/>
    </xf>
    <xf numFmtId="165" fontId="17" fillId="3" borderId="17" xfId="0" applyNumberFormat="1" applyFont="1" applyFill="1" applyBorder="1" applyAlignment="1">
      <alignment horizontal="right"/>
    </xf>
    <xf numFmtId="0" fontId="10" fillId="6" borderId="15" xfId="0" applyFont="1" applyFill="1" applyBorder="1"/>
    <xf numFmtId="0" fontId="11" fillId="0" borderId="14" xfId="0" applyFont="1" applyBorder="1"/>
    <xf numFmtId="0" fontId="10" fillId="3" borderId="14" xfId="0" applyFont="1" applyFill="1" applyBorder="1"/>
    <xf numFmtId="0" fontId="10" fillId="3" borderId="15" xfId="0" applyFont="1" applyFill="1" applyBorder="1"/>
    <xf numFmtId="165" fontId="18" fillId="0" borderId="19" xfId="0" applyNumberFormat="1" applyFont="1" applyBorder="1" applyAlignment="1">
      <alignment horizontal="right"/>
    </xf>
    <xf numFmtId="9" fontId="18" fillId="0" borderId="19" xfId="1" applyFont="1" applyBorder="1" applyAlignment="1">
      <alignment horizontal="right"/>
    </xf>
    <xf numFmtId="165" fontId="20" fillId="0" borderId="19" xfId="7" applyNumberFormat="1" applyFont="1" applyFill="1" applyBorder="1" applyAlignment="1">
      <alignment horizontal="right" vertical="center" wrapText="1" readingOrder="1"/>
    </xf>
    <xf numFmtId="0" fontId="5" fillId="0" borderId="1" xfId="0" applyFont="1" applyBorder="1"/>
    <xf numFmtId="0" fontId="30" fillId="3" borderId="1" xfId="0" applyFont="1" applyFill="1" applyBorder="1" applyAlignment="1">
      <alignment horizontal="left" vertical="top"/>
    </xf>
    <xf numFmtId="0" fontId="4" fillId="0" borderId="29" xfId="0" applyFont="1" applyBorder="1"/>
    <xf numFmtId="0" fontId="4" fillId="0" borderId="24" xfId="0" applyFont="1" applyBorder="1"/>
    <xf numFmtId="0" fontId="32" fillId="3" borderId="14" xfId="0" applyFont="1" applyFill="1" applyBorder="1" applyAlignment="1">
      <alignment horizontal="right"/>
    </xf>
    <xf numFmtId="0" fontId="32" fillId="3" borderId="16" xfId="0" applyFont="1" applyFill="1" applyBorder="1" applyAlignment="1">
      <alignment horizontal="right"/>
    </xf>
    <xf numFmtId="0" fontId="13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4" fillId="0" borderId="0" xfId="0" applyFont="1"/>
    <xf numFmtId="0" fontId="35" fillId="0" borderId="10" xfId="0" applyFont="1" applyBorder="1"/>
    <xf numFmtId="0" fontId="14" fillId="0" borderId="14" xfId="0" applyFont="1" applyBorder="1"/>
    <xf numFmtId="0" fontId="14" fillId="0" borderId="14" xfId="0" applyFont="1" applyBorder="1" applyAlignment="1">
      <alignment horizontal="center"/>
    </xf>
    <xf numFmtId="0" fontId="15" fillId="0" borderId="14" xfId="0" applyFont="1" applyBorder="1" applyAlignment="1">
      <alignment horizontal="left"/>
    </xf>
    <xf numFmtId="165" fontId="20" fillId="0" borderId="32" xfId="7" applyNumberFormat="1" applyFont="1" applyFill="1" applyBorder="1" applyAlignment="1">
      <alignment horizontal="right" vertical="center" wrapText="1" readingOrder="1"/>
    </xf>
    <xf numFmtId="165" fontId="0" fillId="0" borderId="0" xfId="0" applyNumberFormat="1"/>
    <xf numFmtId="0" fontId="13" fillId="0" borderId="0" xfId="0" applyFont="1"/>
    <xf numFmtId="0" fontId="20" fillId="0" borderId="7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right" vertical="center" wrapText="1" readingOrder="1"/>
    </xf>
    <xf numFmtId="165" fontId="18" fillId="0" borderId="1" xfId="0" applyNumberFormat="1" applyFont="1" applyBorder="1"/>
    <xf numFmtId="165" fontId="20" fillId="0" borderId="1" xfId="0" applyNumberFormat="1" applyFont="1" applyBorder="1" applyAlignment="1">
      <alignment horizontal="right" vertical="center" wrapText="1" readingOrder="1"/>
    </xf>
    <xf numFmtId="0" fontId="20" fillId="0" borderId="6" xfId="0" applyFont="1" applyBorder="1" applyAlignment="1">
      <alignment horizontal="left" vertical="center" wrapText="1" readingOrder="1"/>
    </xf>
    <xf numFmtId="0" fontId="20" fillId="0" borderId="8" xfId="0" applyFont="1" applyBorder="1" applyAlignment="1">
      <alignment horizontal="left" vertical="center" wrapText="1" readingOrder="1"/>
    </xf>
    <xf numFmtId="0" fontId="18" fillId="0" borderId="30" xfId="0" applyFont="1" applyBorder="1" applyAlignment="1">
      <alignment horizontal="center"/>
    </xf>
    <xf numFmtId="0" fontId="10" fillId="0" borderId="29" xfId="0" applyFont="1" applyBorder="1"/>
    <xf numFmtId="0" fontId="37" fillId="0" borderId="11" xfId="0" applyFont="1" applyBorder="1"/>
    <xf numFmtId="0" fontId="10" fillId="0" borderId="23" xfId="0" applyFont="1" applyBorder="1"/>
    <xf numFmtId="0" fontId="37" fillId="0" borderId="12" xfId="0" applyFont="1" applyBorder="1"/>
    <xf numFmtId="0" fontId="10" fillId="0" borderId="24" xfId="0" applyFont="1" applyBorder="1"/>
    <xf numFmtId="0" fontId="37" fillId="0" borderId="13" xfId="0" applyFont="1" applyBorder="1"/>
    <xf numFmtId="165" fontId="18" fillId="12" borderId="1" xfId="0" applyNumberFormat="1" applyFont="1" applyFill="1" applyBorder="1"/>
    <xf numFmtId="9" fontId="38" fillId="3" borderId="1" xfId="0" applyNumberFormat="1" applyFont="1" applyFill="1" applyBorder="1" applyAlignment="1">
      <alignment horizontal="right" vertical="center" wrapText="1" readingOrder="1"/>
    </xf>
    <xf numFmtId="9" fontId="39" fillId="0" borderId="1" xfId="1" applyFont="1" applyBorder="1" applyAlignment="1">
      <alignment horizontal="right" vertical="center" wrapText="1" readingOrder="1"/>
    </xf>
    <xf numFmtId="0" fontId="40" fillId="0" borderId="10" xfId="0" applyFont="1" applyBorder="1"/>
    <xf numFmtId="0" fontId="41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165" fontId="20" fillId="0" borderId="17" xfId="0" applyNumberFormat="1" applyFont="1" applyBorder="1" applyAlignment="1">
      <alignment horizontal="right" vertical="center" wrapText="1" readingOrder="1"/>
    </xf>
    <xf numFmtId="165" fontId="15" fillId="0" borderId="1" xfId="0" applyNumberFormat="1" applyFont="1" applyBorder="1" applyAlignment="1">
      <alignment horizontal="right"/>
    </xf>
    <xf numFmtId="165" fontId="15" fillId="0" borderId="7" xfId="0" applyNumberFormat="1" applyFont="1" applyBorder="1" applyAlignment="1">
      <alignment horizontal="right"/>
    </xf>
    <xf numFmtId="165" fontId="14" fillId="0" borderId="7" xfId="0" applyNumberFormat="1" applyFont="1" applyBorder="1" applyAlignment="1">
      <alignment horizontal="right"/>
    </xf>
    <xf numFmtId="165" fontId="15" fillId="0" borderId="11" xfId="0" applyNumberFormat="1" applyFont="1" applyBorder="1" applyAlignment="1">
      <alignment horizontal="right"/>
    </xf>
    <xf numFmtId="165" fontId="14" fillId="0" borderId="11" xfId="0" applyNumberFormat="1" applyFont="1" applyBorder="1" applyAlignment="1">
      <alignment horizontal="right"/>
    </xf>
    <xf numFmtId="165" fontId="15" fillId="0" borderId="6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vertical="top"/>
    </xf>
    <xf numFmtId="9" fontId="14" fillId="0" borderId="1" xfId="1" applyFont="1" applyBorder="1" applyAlignment="1">
      <alignment vertical="top"/>
    </xf>
    <xf numFmtId="165" fontId="15" fillId="0" borderId="1" xfId="1" applyNumberFormat="1" applyFont="1" applyFill="1" applyBorder="1" applyAlignment="1">
      <alignment vertical="top"/>
    </xf>
    <xf numFmtId="9" fontId="28" fillId="2" borderId="1" xfId="1" applyFont="1" applyFill="1" applyBorder="1" applyAlignment="1">
      <alignment vertical="center"/>
    </xf>
    <xf numFmtId="165" fontId="18" fillId="0" borderId="19" xfId="0" applyNumberFormat="1" applyFont="1" applyBorder="1"/>
    <xf numFmtId="9" fontId="18" fillId="0" borderId="28" xfId="1" applyFont="1" applyBorder="1" applyAlignment="1"/>
    <xf numFmtId="164" fontId="18" fillId="0" borderId="19" xfId="0" applyNumberFormat="1" applyFont="1" applyBorder="1"/>
    <xf numFmtId="9" fontId="18" fillId="0" borderId="19" xfId="1" applyFont="1" applyBorder="1" applyAlignment="1"/>
    <xf numFmtId="165" fontId="14" fillId="0" borderId="17" xfId="0" applyNumberFormat="1" applyFont="1" applyBorder="1" applyAlignment="1">
      <alignment horizontal="right"/>
    </xf>
    <xf numFmtId="0" fontId="20" fillId="0" borderId="19" xfId="0" applyFont="1" applyBorder="1" applyAlignment="1">
      <alignment horizontal="center" vertical="center" wrapText="1" readingOrder="1"/>
    </xf>
    <xf numFmtId="165" fontId="15" fillId="0" borderId="1" xfId="7" applyNumberFormat="1" applyFont="1" applyFill="1" applyBorder="1" applyAlignment="1">
      <alignment horizontal="right" vertical="center" wrapText="1" readingOrder="1"/>
    </xf>
    <xf numFmtId="165" fontId="15" fillId="0" borderId="14" xfId="7" applyNumberFormat="1" applyFont="1" applyFill="1" applyBorder="1" applyAlignment="1">
      <alignment horizontal="right" vertical="center" wrapText="1" readingOrder="1"/>
    </xf>
    <xf numFmtId="165" fontId="15" fillId="0" borderId="14" xfId="0" applyNumberFormat="1" applyFont="1" applyBorder="1" applyAlignment="1">
      <alignment horizontal="right"/>
    </xf>
    <xf numFmtId="165" fontId="15" fillId="0" borderId="17" xfId="7" applyNumberFormat="1" applyFont="1" applyFill="1" applyBorder="1" applyAlignment="1">
      <alignment horizontal="right" vertical="center" wrapText="1" readingOrder="1"/>
    </xf>
    <xf numFmtId="165" fontId="15" fillId="0" borderId="17" xfId="0" applyNumberFormat="1" applyFont="1" applyBorder="1" applyAlignment="1">
      <alignment horizontal="right"/>
    </xf>
    <xf numFmtId="165" fontId="15" fillId="0" borderId="1" xfId="5" applyNumberFormat="1" applyFont="1" applyBorder="1" applyAlignment="1">
      <alignment horizontal="right"/>
    </xf>
    <xf numFmtId="9" fontId="15" fillId="0" borderId="1" xfId="1" applyFont="1" applyBorder="1" applyAlignment="1">
      <alignment horizontal="right"/>
    </xf>
    <xf numFmtId="165" fontId="15" fillId="0" borderId="1" xfId="1" applyNumberFormat="1" applyFont="1" applyFill="1" applyBorder="1" applyAlignment="1">
      <alignment horizontal="right"/>
    </xf>
    <xf numFmtId="165" fontId="20" fillId="2" borderId="1" xfId="1" applyNumberFormat="1" applyFont="1" applyFill="1" applyBorder="1" applyAlignment="1">
      <alignment horizontal="right"/>
    </xf>
    <xf numFmtId="9" fontId="20" fillId="2" borderId="1" xfId="1" applyFont="1" applyFill="1" applyBorder="1" applyAlignment="1">
      <alignment horizontal="right"/>
    </xf>
    <xf numFmtId="165" fontId="20" fillId="0" borderId="19" xfId="1" applyNumberFormat="1" applyFont="1" applyFill="1" applyBorder="1" applyAlignment="1">
      <alignment horizontal="right"/>
    </xf>
    <xf numFmtId="165" fontId="18" fillId="0" borderId="19" xfId="1" applyNumberFormat="1" applyFont="1" applyBorder="1" applyAlignment="1">
      <alignment horizontal="right"/>
    </xf>
    <xf numFmtId="165" fontId="15" fillId="0" borderId="1" xfId="1" applyNumberFormat="1" applyFont="1" applyBorder="1" applyAlignment="1">
      <alignment horizontal="right"/>
    </xf>
    <xf numFmtId="165" fontId="20" fillId="0" borderId="19" xfId="0" applyNumberFormat="1" applyFont="1" applyBorder="1" applyAlignment="1">
      <alignment horizontal="right"/>
    </xf>
    <xf numFmtId="165" fontId="15" fillId="0" borderId="29" xfId="0" applyNumberFormat="1" applyFont="1" applyBorder="1" applyAlignment="1">
      <alignment horizontal="right"/>
    </xf>
    <xf numFmtId="165" fontId="18" fillId="0" borderId="17" xfId="0" applyNumberFormat="1" applyFont="1" applyBorder="1"/>
    <xf numFmtId="165" fontId="15" fillId="0" borderId="1" xfId="5" applyNumberFormat="1" applyFont="1" applyFill="1" applyBorder="1" applyAlignment="1">
      <alignment horizontal="right"/>
    </xf>
    <xf numFmtId="9" fontId="15" fillId="0" borderId="1" xfId="1" applyFont="1" applyFill="1" applyBorder="1" applyAlignment="1">
      <alignment horizontal="right"/>
    </xf>
    <xf numFmtId="9" fontId="20" fillId="0" borderId="1" xfId="1" applyFont="1" applyFill="1" applyBorder="1" applyAlignment="1">
      <alignment horizontal="right"/>
    </xf>
    <xf numFmtId="0" fontId="10" fillId="0" borderId="0" xfId="0" applyFont="1" applyAlignment="1">
      <alignment horizontal="left"/>
    </xf>
    <xf numFmtId="0" fontId="43" fillId="4" borderId="1" xfId="0" applyFont="1" applyFill="1" applyBorder="1" applyAlignment="1">
      <alignment horizontal="center" vertical="center" wrapText="1" readingOrder="1"/>
    </xf>
    <xf numFmtId="0" fontId="43" fillId="4" borderId="1" xfId="0" applyFont="1" applyFill="1" applyBorder="1" applyAlignment="1">
      <alignment horizontal="right" vertical="center" wrapText="1" readingOrder="1"/>
    </xf>
    <xf numFmtId="1" fontId="10" fillId="0" borderId="0" xfId="0" applyNumberFormat="1" applyFont="1"/>
    <xf numFmtId="43" fontId="10" fillId="0" borderId="0" xfId="5" applyFont="1"/>
    <xf numFmtId="43" fontId="10" fillId="0" borderId="0" xfId="0" applyNumberFormat="1" applyFont="1"/>
    <xf numFmtId="166" fontId="10" fillId="0" borderId="0" xfId="5" applyNumberFormat="1" applyFont="1"/>
    <xf numFmtId="0" fontId="13" fillId="4" borderId="1" xfId="0" applyFont="1" applyFill="1" applyBorder="1"/>
    <xf numFmtId="165" fontId="10" fillId="0" borderId="1" xfId="5" applyNumberFormat="1" applyFont="1" applyBorder="1"/>
    <xf numFmtId="166" fontId="45" fillId="3" borderId="1" xfId="5" applyNumberFormat="1" applyFont="1" applyFill="1" applyBorder="1"/>
    <xf numFmtId="166" fontId="30" fillId="3" borderId="1" xfId="5" applyNumberFormat="1" applyFont="1" applyFill="1" applyBorder="1"/>
    <xf numFmtId="0" fontId="36" fillId="0" borderId="0" xfId="0" applyFont="1"/>
    <xf numFmtId="0" fontId="10" fillId="0" borderId="10" xfId="0" applyFont="1" applyBorder="1"/>
    <xf numFmtId="165" fontId="17" fillId="3" borderId="16" xfId="0" applyNumberFormat="1" applyFont="1" applyFill="1" applyBorder="1" applyAlignment="1">
      <alignment horizontal="right"/>
    </xf>
    <xf numFmtId="165" fontId="14" fillId="0" borderId="16" xfId="0" applyNumberFormat="1" applyFont="1" applyBorder="1"/>
    <xf numFmtId="0" fontId="20" fillId="0" borderId="0" xfId="0" applyFont="1" applyAlignment="1">
      <alignment horizontal="center" vertical="center" wrapText="1" readingOrder="1"/>
    </xf>
    <xf numFmtId="165" fontId="20" fillId="0" borderId="0" xfId="0" applyNumberFormat="1" applyFont="1" applyAlignment="1">
      <alignment horizontal="right" vertical="center" wrapText="1" readingOrder="1"/>
    </xf>
    <xf numFmtId="165" fontId="18" fillId="0" borderId="0" xfId="0" applyNumberFormat="1" applyFont="1"/>
    <xf numFmtId="9" fontId="17" fillId="3" borderId="1" xfId="0" applyNumberFormat="1" applyFont="1" applyFill="1" applyBorder="1" applyAlignment="1">
      <alignment horizontal="center"/>
    </xf>
    <xf numFmtId="0" fontId="18" fillId="0" borderId="18" xfId="0" applyFont="1" applyBorder="1" applyAlignment="1">
      <alignment horizontal="left"/>
    </xf>
    <xf numFmtId="0" fontId="13" fillId="4" borderId="6" xfId="0" applyFont="1" applyFill="1" applyBorder="1"/>
    <xf numFmtId="0" fontId="13" fillId="4" borderId="7" xfId="0" applyFont="1" applyFill="1" applyBorder="1"/>
    <xf numFmtId="0" fontId="13" fillId="4" borderId="8" xfId="0" applyFont="1" applyFill="1" applyBorder="1"/>
    <xf numFmtId="0" fontId="13" fillId="8" borderId="0" xfId="0" applyFont="1" applyFill="1"/>
    <xf numFmtId="0" fontId="26" fillId="8" borderId="0" xfId="0" applyFont="1" applyFill="1"/>
    <xf numFmtId="0" fontId="10" fillId="0" borderId="37" xfId="0" applyFont="1" applyBorder="1"/>
    <xf numFmtId="0" fontId="10" fillId="0" borderId="29" xfId="0" applyFont="1" applyBorder="1" applyAlignment="1">
      <alignment horizontal="left" indent="1"/>
    </xf>
    <xf numFmtId="0" fontId="10" fillId="0" borderId="23" xfId="0" applyFont="1" applyBorder="1" applyAlignment="1">
      <alignment horizontal="left" indent="1"/>
    </xf>
    <xf numFmtId="0" fontId="10" fillId="0" borderId="24" xfId="0" applyFont="1" applyBorder="1" applyAlignment="1">
      <alignment horizontal="left" indent="1"/>
    </xf>
    <xf numFmtId="0" fontId="46" fillId="0" borderId="29" xfId="0" applyFont="1" applyBorder="1" applyAlignment="1">
      <alignment horizontal="left" indent="1"/>
    </xf>
    <xf numFmtId="0" fontId="46" fillId="0" borderId="23" xfId="0" applyFont="1" applyBorder="1" applyAlignment="1">
      <alignment horizontal="left" indent="1"/>
    </xf>
    <xf numFmtId="0" fontId="43" fillId="4" borderId="6" xfId="0" applyFont="1" applyFill="1" applyBorder="1"/>
    <xf numFmtId="0" fontId="43" fillId="4" borderId="7" xfId="0" applyFont="1" applyFill="1" applyBorder="1"/>
    <xf numFmtId="0" fontId="5" fillId="0" borderId="29" xfId="0" applyFont="1" applyBorder="1" applyAlignment="1">
      <alignment horizontal="left" indent="1"/>
    </xf>
    <xf numFmtId="0" fontId="5" fillId="0" borderId="11" xfId="0" applyFont="1" applyBorder="1"/>
    <xf numFmtId="0" fontId="48" fillId="0" borderId="29" xfId="0" applyFont="1" applyBorder="1" applyAlignment="1">
      <alignment horizontal="left" indent="1"/>
    </xf>
    <xf numFmtId="0" fontId="5" fillId="0" borderId="37" xfId="0" applyFont="1" applyBorder="1"/>
    <xf numFmtId="0" fontId="5" fillId="0" borderId="23" xfId="0" applyFont="1" applyBorder="1" applyAlignment="1">
      <alignment horizontal="left" indent="1"/>
    </xf>
    <xf numFmtId="0" fontId="5" fillId="0" borderId="12" xfId="0" applyFont="1" applyBorder="1"/>
    <xf numFmtId="0" fontId="48" fillId="0" borderId="23" xfId="0" applyFont="1" applyBorder="1" applyAlignment="1">
      <alignment horizontal="left" indent="1"/>
    </xf>
    <xf numFmtId="0" fontId="43" fillId="8" borderId="6" xfId="0" applyFont="1" applyFill="1" applyBorder="1"/>
    <xf numFmtId="0" fontId="47" fillId="8" borderId="8" xfId="0" applyFont="1" applyFill="1" applyBorder="1"/>
    <xf numFmtId="0" fontId="47" fillId="8" borderId="7" xfId="0" applyFont="1" applyFill="1" applyBorder="1"/>
    <xf numFmtId="0" fontId="5" fillId="0" borderId="24" xfId="0" applyFont="1" applyBorder="1" applyAlignment="1">
      <alignment horizontal="left" indent="1"/>
    </xf>
    <xf numFmtId="0" fontId="5" fillId="0" borderId="13" xfId="0" applyFont="1" applyBorder="1"/>
    <xf numFmtId="0" fontId="48" fillId="0" borderId="24" xfId="0" applyFont="1" applyBorder="1" applyAlignment="1">
      <alignment horizontal="left" indent="1"/>
    </xf>
    <xf numFmtId="0" fontId="5" fillId="0" borderId="10" xfId="0" applyFont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9" fillId="3" borderId="1" xfId="0" applyFont="1" applyFill="1" applyBorder="1" applyAlignment="1">
      <alignment horizontal="left"/>
    </xf>
    <xf numFmtId="0" fontId="13" fillId="8" borderId="1" xfId="0" applyFont="1" applyFill="1" applyBorder="1"/>
    <xf numFmtId="0" fontId="50" fillId="0" borderId="0" xfId="0" applyFont="1" applyAlignment="1">
      <alignment horizontal="right"/>
    </xf>
    <xf numFmtId="14" fontId="50" fillId="0" borderId="0" xfId="0" applyNumberFormat="1" applyFont="1" applyAlignment="1">
      <alignment horizontal="right"/>
    </xf>
    <xf numFmtId="0" fontId="12" fillId="0" borderId="0" xfId="0" applyFont="1" applyAlignment="1">
      <alignment horizontal="left" vertical="center"/>
    </xf>
    <xf numFmtId="0" fontId="50" fillId="0" borderId="0" xfId="0" applyFont="1" applyAlignment="1">
      <alignment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46" fillId="0" borderId="24" xfId="0" applyFont="1" applyBorder="1" applyAlignment="1">
      <alignment horizontal="left" indent="1"/>
    </xf>
    <xf numFmtId="0" fontId="10" fillId="0" borderId="16" xfId="0" applyFont="1" applyBorder="1" applyAlignment="1">
      <alignment horizontal="center"/>
    </xf>
    <xf numFmtId="0" fontId="14" fillId="0" borderId="29" xfId="0" applyFont="1" applyBorder="1" applyAlignment="1">
      <alignment horizontal="left" indent="1"/>
    </xf>
    <xf numFmtId="9" fontId="14" fillId="0" borderId="14" xfId="0" applyNumberFormat="1" applyFont="1" applyBorder="1" applyAlignment="1">
      <alignment horizontal="center"/>
    </xf>
    <xf numFmtId="0" fontId="42" fillId="8" borderId="0" xfId="0" applyFont="1" applyFill="1"/>
    <xf numFmtId="0" fontId="51" fillId="8" borderId="0" xfId="0" applyFont="1" applyFill="1"/>
    <xf numFmtId="0" fontId="29" fillId="4" borderId="1" xfId="0" applyFont="1" applyFill="1" applyBorder="1" applyAlignment="1">
      <alignment horizontal="left" vertical="center"/>
    </xf>
    <xf numFmtId="0" fontId="29" fillId="4" borderId="1" xfId="0" applyFont="1" applyFill="1" applyBorder="1" applyAlignment="1">
      <alignment horizontal="center" vertical="center"/>
    </xf>
    <xf numFmtId="0" fontId="53" fillId="14" borderId="6" xfId="0" applyFont="1" applyFill="1" applyBorder="1" applyAlignment="1">
      <alignment horizontal="left" vertical="center"/>
    </xf>
    <xf numFmtId="0" fontId="53" fillId="14" borderId="8" xfId="0" applyFont="1" applyFill="1" applyBorder="1" applyAlignment="1">
      <alignment vertical="center"/>
    </xf>
    <xf numFmtId="0" fontId="53" fillId="14" borderId="7" xfId="0" applyFont="1" applyFill="1" applyBorder="1" applyAlignment="1">
      <alignment vertical="center"/>
    </xf>
    <xf numFmtId="0" fontId="54" fillId="0" borderId="29" xfId="0" applyFont="1" applyBorder="1" applyAlignment="1">
      <alignment horizontal="left" vertical="center" indent="1"/>
    </xf>
    <xf numFmtId="0" fontId="53" fillId="0" borderId="37" xfId="0" applyFont="1" applyBorder="1" applyAlignment="1">
      <alignment vertical="center"/>
    </xf>
    <xf numFmtId="0" fontId="53" fillId="0" borderId="11" xfId="0" applyFont="1" applyBorder="1" applyAlignment="1">
      <alignment vertical="center"/>
    </xf>
    <xf numFmtId="0" fontId="54" fillId="0" borderId="23" xfId="0" applyFont="1" applyBorder="1" applyAlignment="1">
      <alignment horizontal="left" vertical="center" indent="1"/>
    </xf>
    <xf numFmtId="0" fontId="53" fillId="0" borderId="12" xfId="0" applyFont="1" applyBorder="1" applyAlignment="1">
      <alignment vertical="center"/>
    </xf>
    <xf numFmtId="0" fontId="54" fillId="0" borderId="24" xfId="0" applyFont="1" applyBorder="1" applyAlignment="1">
      <alignment horizontal="left" vertical="center" indent="1"/>
    </xf>
    <xf numFmtId="0" fontId="53" fillId="0" borderId="10" xfId="0" applyFont="1" applyBorder="1" applyAlignment="1">
      <alignment vertical="center"/>
    </xf>
    <xf numFmtId="0" fontId="53" fillId="0" borderId="13" xfId="0" applyFont="1" applyBorder="1" applyAlignment="1">
      <alignment vertical="center"/>
    </xf>
    <xf numFmtId="0" fontId="29" fillId="4" borderId="6" xfId="0" applyFont="1" applyFill="1" applyBorder="1" applyAlignment="1">
      <alignment horizontal="left" vertical="center"/>
    </xf>
    <xf numFmtId="0" fontId="29" fillId="4" borderId="8" xfId="0" applyFont="1" applyFill="1" applyBorder="1" applyAlignment="1">
      <alignment vertical="center"/>
    </xf>
    <xf numFmtId="0" fontId="29" fillId="4" borderId="7" xfId="0" applyFont="1" applyFill="1" applyBorder="1" applyAlignment="1">
      <alignment vertical="center"/>
    </xf>
    <xf numFmtId="0" fontId="52" fillId="4" borderId="6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55" fillId="8" borderId="6" xfId="0" applyFont="1" applyFill="1" applyBorder="1" applyAlignment="1">
      <alignment vertical="center"/>
    </xf>
    <xf numFmtId="0" fontId="33" fillId="8" borderId="8" xfId="0" applyFont="1" applyFill="1" applyBorder="1" applyAlignment="1">
      <alignment vertical="center"/>
    </xf>
    <xf numFmtId="0" fontId="33" fillId="8" borderId="7" xfId="0" applyFont="1" applyFill="1" applyBorder="1" applyAlignment="1">
      <alignment vertical="center"/>
    </xf>
    <xf numFmtId="0" fontId="59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7" xfId="0" applyFont="1" applyBorder="1"/>
    <xf numFmtId="0" fontId="60" fillId="0" borderId="1" xfId="0" applyFont="1" applyBorder="1" applyAlignment="1">
      <alignment vertical="center"/>
    </xf>
    <xf numFmtId="0" fontId="61" fillId="0" borderId="1" xfId="0" applyFont="1" applyBorder="1" applyAlignment="1">
      <alignment horizontal="right" vertical="center"/>
    </xf>
    <xf numFmtId="0" fontId="60" fillId="0" borderId="14" xfId="0" applyFont="1" applyBorder="1" applyAlignment="1">
      <alignment vertical="center"/>
    </xf>
    <xf numFmtId="0" fontId="30" fillId="3" borderId="1" xfId="0" applyFont="1" applyFill="1" applyBorder="1" applyAlignment="1">
      <alignment horizontal="right" vertical="center"/>
    </xf>
    <xf numFmtId="0" fontId="59" fillId="0" borderId="0" xfId="0" applyFont="1"/>
    <xf numFmtId="14" fontId="30" fillId="3" borderId="1" xfId="0" applyNumberFormat="1" applyFont="1" applyFill="1" applyBorder="1" applyAlignment="1">
      <alignment horizontal="right" vertical="center"/>
    </xf>
    <xf numFmtId="0" fontId="43" fillId="0" borderId="0" xfId="0" applyFont="1"/>
    <xf numFmtId="0" fontId="43" fillId="4" borderId="9" xfId="0" applyFont="1" applyFill="1" applyBorder="1" applyAlignment="1">
      <alignment vertical="center" wrapText="1" readingOrder="1"/>
    </xf>
    <xf numFmtId="0" fontId="43" fillId="4" borderId="4" xfId="0" applyFont="1" applyFill="1" applyBorder="1" applyAlignment="1">
      <alignment vertical="center" wrapText="1" readingOrder="1"/>
    </xf>
    <xf numFmtId="6" fontId="30" fillId="3" borderId="4" xfId="0" applyNumberFormat="1" applyFont="1" applyFill="1" applyBorder="1" applyAlignment="1">
      <alignment horizontal="center" vertical="center" wrapText="1" readingOrder="1"/>
    </xf>
    <xf numFmtId="0" fontId="43" fillId="4" borderId="1" xfId="0" applyFont="1" applyFill="1" applyBorder="1" applyAlignment="1">
      <alignment horizontal="left" vertical="center" wrapText="1" readingOrder="1"/>
    </xf>
    <xf numFmtId="0" fontId="43" fillId="0" borderId="0" xfId="0" applyFont="1" applyAlignment="1">
      <alignment horizontal="right" vertical="center" wrapText="1" readingOrder="1"/>
    </xf>
    <xf numFmtId="168" fontId="30" fillId="3" borderId="4" xfId="5" applyNumberFormat="1" applyFont="1" applyFill="1" applyBorder="1" applyAlignment="1">
      <alignment horizontal="center" vertical="center" wrapText="1" readingOrder="1"/>
    </xf>
    <xf numFmtId="0" fontId="25" fillId="0" borderId="1" xfId="0" applyFont="1" applyBorder="1" applyAlignment="1">
      <alignment horizontal="left" vertical="center" wrapText="1" readingOrder="1"/>
    </xf>
    <xf numFmtId="165" fontId="5" fillId="0" borderId="1" xfId="0" applyNumberFormat="1" applyFont="1" applyBorder="1"/>
    <xf numFmtId="165" fontId="5" fillId="0" borderId="0" xfId="0" applyNumberFormat="1" applyFont="1"/>
    <xf numFmtId="9" fontId="30" fillId="3" borderId="4" xfId="0" applyNumberFormat="1" applyFont="1" applyFill="1" applyBorder="1" applyAlignment="1">
      <alignment horizontal="center" vertical="center" wrapText="1" readingOrder="1"/>
    </xf>
    <xf numFmtId="0" fontId="25" fillId="0" borderId="17" xfId="0" applyFont="1" applyBorder="1" applyAlignment="1">
      <alignment horizontal="left" vertical="center" wrapText="1" readingOrder="1"/>
    </xf>
    <xf numFmtId="165" fontId="25" fillId="0" borderId="17" xfId="0" applyNumberFormat="1" applyFont="1" applyBorder="1"/>
    <xf numFmtId="165" fontId="5" fillId="0" borderId="17" xfId="0" applyNumberFormat="1" applyFont="1" applyBorder="1"/>
    <xf numFmtId="0" fontId="25" fillId="0" borderId="25" xfId="0" applyFont="1" applyBorder="1" applyAlignment="1">
      <alignment horizontal="left" vertical="center" wrapText="1" readingOrder="1"/>
    </xf>
    <xf numFmtId="0" fontId="40" fillId="0" borderId="16" xfId="0" applyFont="1" applyBorder="1" applyAlignment="1">
      <alignment horizontal="left" vertical="center" wrapText="1" readingOrder="1"/>
    </xf>
    <xf numFmtId="165" fontId="6" fillId="0" borderId="16" xfId="0" applyNumberFormat="1" applyFont="1" applyBorder="1"/>
    <xf numFmtId="0" fontId="25" fillId="0" borderId="2" xfId="0" applyFont="1" applyBorder="1" applyAlignment="1">
      <alignment horizontal="left" vertical="center" wrapText="1" readingOrder="1"/>
    </xf>
    <xf numFmtId="0" fontId="63" fillId="0" borderId="1" xfId="0" applyFont="1" applyBorder="1" applyAlignment="1">
      <alignment horizontal="left" vertical="center" wrapText="1" indent="1" readingOrder="1"/>
    </xf>
    <xf numFmtId="9" fontId="48" fillId="0" borderId="1" xfId="1" applyFont="1" applyBorder="1"/>
    <xf numFmtId="168" fontId="30" fillId="3" borderId="2" xfId="0" applyNumberFormat="1" applyFont="1" applyFill="1" applyBorder="1" applyAlignment="1">
      <alignment horizontal="center" vertical="center" wrapText="1" readingOrder="1"/>
    </xf>
    <xf numFmtId="6" fontId="48" fillId="0" borderId="1" xfId="0" applyNumberFormat="1" applyFont="1" applyBorder="1" applyAlignment="1">
      <alignment horizontal="right"/>
    </xf>
    <xf numFmtId="0" fontId="5" fillId="0" borderId="0" xfId="8" applyFont="1"/>
    <xf numFmtId="166" fontId="25" fillId="0" borderId="0" xfId="9" applyNumberFormat="1" applyFont="1" applyFill="1" applyBorder="1"/>
    <xf numFmtId="165" fontId="30" fillId="3" borderId="2" xfId="0" applyNumberFormat="1" applyFont="1" applyFill="1" applyBorder="1" applyAlignment="1">
      <alignment horizontal="center" vertical="center" wrapText="1" readingOrder="1"/>
    </xf>
    <xf numFmtId="9" fontId="30" fillId="3" borderId="2" xfId="1" applyFont="1" applyFill="1" applyBorder="1" applyAlignment="1">
      <alignment horizontal="center" vertical="center" wrapText="1" readingOrder="1"/>
    </xf>
    <xf numFmtId="9" fontId="25" fillId="0" borderId="0" xfId="2" applyFont="1" applyFill="1" applyBorder="1"/>
    <xf numFmtId="0" fontId="30" fillId="3" borderId="1" xfId="0" applyFont="1" applyFill="1" applyBorder="1"/>
    <xf numFmtId="9" fontId="30" fillId="3" borderId="26" xfId="1" applyFont="1" applyFill="1" applyBorder="1" applyAlignment="1">
      <alignment horizontal="center" vertical="center" wrapText="1" readingOrder="1"/>
    </xf>
    <xf numFmtId="168" fontId="30" fillId="3" borderId="1" xfId="5" applyNumberFormat="1" applyFont="1" applyFill="1" applyBorder="1"/>
    <xf numFmtId="168" fontId="48" fillId="0" borderId="1" xfId="0" applyNumberFormat="1" applyFont="1" applyBorder="1" applyAlignment="1">
      <alignment horizontal="right"/>
    </xf>
    <xf numFmtId="0" fontId="25" fillId="0" borderId="1" xfId="0" applyFont="1" applyBorder="1" applyAlignment="1">
      <alignment horizontal="left" vertical="center" wrapText="1" indent="1" readingOrder="1"/>
    </xf>
    <xf numFmtId="0" fontId="6" fillId="0" borderId="1" xfId="0" applyFont="1" applyBorder="1"/>
    <xf numFmtId="168" fontId="6" fillId="0" borderId="1" xfId="0" applyNumberFormat="1" applyFont="1" applyBorder="1"/>
    <xf numFmtId="165" fontId="30" fillId="3" borderId="1" xfId="0" applyNumberFormat="1" applyFont="1" applyFill="1" applyBorder="1" applyAlignment="1">
      <alignment horizontal="center" vertical="center" wrapText="1" readingOrder="1"/>
    </xf>
    <xf numFmtId="167" fontId="6" fillId="0" borderId="1" xfId="1" applyNumberFormat="1" applyFont="1" applyBorder="1"/>
    <xf numFmtId="0" fontId="25" fillId="0" borderId="22" xfId="0" applyFont="1" applyBorder="1" applyAlignment="1">
      <alignment horizontal="left" vertical="center" wrapText="1" readingOrder="1"/>
    </xf>
    <xf numFmtId="6" fontId="25" fillId="0" borderId="16" xfId="0" applyNumberFormat="1" applyFont="1" applyBorder="1" applyAlignment="1">
      <alignment horizontal="center" vertical="center" wrapText="1" readingOrder="1"/>
    </xf>
    <xf numFmtId="0" fontId="25" fillId="0" borderId="0" xfId="0" applyFont="1" applyAlignment="1">
      <alignment horizontal="left" vertical="center" wrapText="1" readingOrder="1"/>
    </xf>
    <xf numFmtId="165" fontId="25" fillId="6" borderId="0" xfId="7" applyNumberFormat="1" applyFont="1" applyFill="1" applyBorder="1" applyAlignment="1">
      <alignment horizontal="center" vertical="center" wrapText="1" readingOrder="1"/>
    </xf>
    <xf numFmtId="0" fontId="25" fillId="0" borderId="3" xfId="0" applyFont="1" applyBorder="1" applyAlignment="1">
      <alignment horizontal="left" vertical="center" wrapText="1" readingOrder="1"/>
    </xf>
    <xf numFmtId="6" fontId="25" fillId="0" borderId="1" xfId="0" applyNumberFormat="1" applyFont="1" applyBorder="1" applyAlignment="1">
      <alignment horizontal="center" vertical="center" wrapText="1" readingOrder="1"/>
    </xf>
    <xf numFmtId="0" fontId="43" fillId="4" borderId="2" xfId="0" applyFont="1" applyFill="1" applyBorder="1" applyAlignment="1">
      <alignment horizontal="left" vertical="center" readingOrder="1"/>
    </xf>
    <xf numFmtId="0" fontId="43" fillId="4" borderId="4" xfId="0" applyFont="1" applyFill="1" applyBorder="1" applyAlignment="1">
      <alignment horizontal="center" vertical="center" readingOrder="1"/>
    </xf>
    <xf numFmtId="9" fontId="25" fillId="0" borderId="2" xfId="1" applyFont="1" applyFill="1" applyBorder="1" applyAlignment="1">
      <alignment horizontal="center" vertical="center" wrapText="1" readingOrder="1"/>
    </xf>
    <xf numFmtId="9" fontId="25" fillId="0" borderId="2" xfId="1" applyFont="1" applyBorder="1" applyAlignment="1">
      <alignment horizontal="center" vertical="center" wrapText="1" readingOrder="1"/>
    </xf>
    <xf numFmtId="9" fontId="25" fillId="0" borderId="1" xfId="1" applyFont="1" applyFill="1" applyBorder="1" applyAlignment="1">
      <alignment horizontal="center" vertical="center" wrapText="1" readingOrder="1"/>
    </xf>
    <xf numFmtId="0" fontId="25" fillId="0" borderId="9" xfId="0" applyFont="1" applyBorder="1" applyAlignment="1">
      <alignment horizontal="left" vertical="center" wrapText="1" readingOrder="1"/>
    </xf>
    <xf numFmtId="9" fontId="25" fillId="0" borderId="14" xfId="1" applyFont="1" applyFill="1" applyBorder="1" applyAlignment="1">
      <alignment horizontal="center" vertical="center" wrapText="1" readingOrder="1"/>
    </xf>
    <xf numFmtId="0" fontId="25" fillId="0" borderId="27" xfId="0" applyFont="1" applyBorder="1" applyAlignment="1">
      <alignment horizontal="left" vertical="center" wrapText="1" readingOrder="1"/>
    </xf>
    <xf numFmtId="9" fontId="25" fillId="0" borderId="27" xfId="1" applyFont="1" applyFill="1" applyBorder="1" applyAlignment="1">
      <alignment horizontal="center" vertical="center" wrapText="1" readingOrder="1"/>
    </xf>
    <xf numFmtId="9" fontId="25" fillId="0" borderId="27" xfId="1" applyFont="1" applyBorder="1" applyAlignment="1">
      <alignment horizontal="center" vertical="center" wrapText="1" readingOrder="1"/>
    </xf>
    <xf numFmtId="0" fontId="40" fillId="0" borderId="20" xfId="0" applyFont="1" applyBorder="1" applyAlignment="1">
      <alignment horizontal="left" vertical="center" wrapText="1" readingOrder="1"/>
    </xf>
    <xf numFmtId="9" fontId="64" fillId="0" borderId="19" xfId="1" applyFont="1" applyBorder="1"/>
    <xf numFmtId="0" fontId="65" fillId="0" borderId="0" xfId="0" applyFont="1"/>
    <xf numFmtId="0" fontId="43" fillId="4" borderId="9" xfId="0" applyFont="1" applyFill="1" applyBorder="1"/>
    <xf numFmtId="0" fontId="43" fillId="4" borderId="5" xfId="0" applyFont="1" applyFill="1" applyBorder="1"/>
    <xf numFmtId="0" fontId="25" fillId="0" borderId="6" xfId="0" applyFont="1" applyBorder="1" applyAlignment="1">
      <alignment horizontal="left" vertical="center" wrapText="1" readingOrder="1"/>
    </xf>
    <xf numFmtId="6" fontId="25" fillId="0" borderId="1" xfId="0" applyNumberFormat="1" applyFont="1" applyBorder="1" applyAlignment="1">
      <alignment horizontal="right" vertical="center" wrapText="1" readingOrder="1"/>
    </xf>
    <xf numFmtId="9" fontId="30" fillId="3" borderId="1" xfId="1" applyFont="1" applyFill="1" applyBorder="1" applyAlignment="1"/>
    <xf numFmtId="0" fontId="25" fillId="0" borderId="18" xfId="0" applyFont="1" applyBorder="1" applyAlignment="1">
      <alignment horizontal="left" vertical="center" wrapText="1" readingOrder="1"/>
    </xf>
    <xf numFmtId="6" fontId="25" fillId="0" borderId="17" xfId="0" applyNumberFormat="1" applyFont="1" applyBorder="1" applyAlignment="1">
      <alignment horizontal="right" vertical="center" wrapText="1" readingOrder="1"/>
    </xf>
    <xf numFmtId="0" fontId="40" fillId="0" borderId="24" xfId="0" applyFont="1" applyBorder="1" applyAlignment="1">
      <alignment horizontal="left" vertical="center" wrapText="1" readingOrder="1"/>
    </xf>
    <xf numFmtId="165" fontId="40" fillId="6" borderId="16" xfId="7" applyNumberFormat="1" applyFont="1" applyFill="1" applyBorder="1" applyAlignment="1">
      <alignment horizontal="right" vertical="center" wrapText="1" readingOrder="1"/>
    </xf>
    <xf numFmtId="9" fontId="25" fillId="0" borderId="0" xfId="1" applyFont="1" applyFill="1" applyBorder="1" applyAlignment="1">
      <alignment horizontal="center" vertical="center" wrapText="1" readingOrder="1"/>
    </xf>
    <xf numFmtId="0" fontId="31" fillId="0" borderId="6" xfId="0" applyFont="1" applyBorder="1"/>
    <xf numFmtId="0" fontId="43" fillId="8" borderId="8" xfId="0" applyFont="1" applyFill="1" applyBorder="1"/>
    <xf numFmtId="0" fontId="43" fillId="8" borderId="7" xfId="0" applyFont="1" applyFill="1" applyBorder="1"/>
    <xf numFmtId="0" fontId="43" fillId="4" borderId="13" xfId="0" applyFont="1" applyFill="1" applyBorder="1"/>
    <xf numFmtId="0" fontId="43" fillId="4" borderId="24" xfId="0" applyFont="1" applyFill="1" applyBorder="1"/>
    <xf numFmtId="0" fontId="43" fillId="4" borderId="10" xfId="0" applyFont="1" applyFill="1" applyBorder="1"/>
    <xf numFmtId="0" fontId="53" fillId="0" borderId="0" xfId="0" applyFont="1" applyAlignment="1">
      <alignment vertical="center"/>
    </xf>
    <xf numFmtId="169" fontId="30" fillId="3" borderId="1" xfId="5" applyNumberFormat="1" applyFont="1" applyFill="1" applyBorder="1"/>
    <xf numFmtId="0" fontId="67" fillId="0" borderId="0" xfId="0" applyFont="1" applyAlignment="1">
      <alignment horizontal="left" vertical="center" readingOrder="1"/>
    </xf>
    <xf numFmtId="0" fontId="66" fillId="0" borderId="0" xfId="0" applyFont="1"/>
    <xf numFmtId="6" fontId="25" fillId="0" borderId="4" xfId="0" applyNumberFormat="1" applyFont="1" applyBorder="1" applyAlignment="1">
      <alignment horizontal="center" vertical="center" wrapText="1" readingOrder="1"/>
    </xf>
    <xf numFmtId="0" fontId="14" fillId="0" borderId="23" xfId="0" applyFont="1" applyBorder="1"/>
    <xf numFmtId="0" fontId="14" fillId="0" borderId="38" xfId="0" applyFont="1" applyBorder="1"/>
    <xf numFmtId="0" fontId="14" fillId="0" borderId="38" xfId="0" applyFont="1" applyBorder="1" applyAlignment="1">
      <alignment horizontal="center"/>
    </xf>
    <xf numFmtId="0" fontId="15" fillId="0" borderId="38" xfId="0" applyFont="1" applyBorder="1" applyAlignment="1">
      <alignment horizontal="left"/>
    </xf>
    <xf numFmtId="165" fontId="15" fillId="0" borderId="38" xfId="7" applyNumberFormat="1" applyFont="1" applyFill="1" applyBorder="1" applyAlignment="1">
      <alignment horizontal="right" vertical="center" wrapText="1" readingOrder="1"/>
    </xf>
    <xf numFmtId="165" fontId="15" fillId="0" borderId="38" xfId="0" applyNumberFormat="1" applyFont="1" applyBorder="1" applyAlignment="1">
      <alignment horizontal="right"/>
    </xf>
    <xf numFmtId="165" fontId="14" fillId="0" borderId="38" xfId="0" applyNumberFormat="1" applyFont="1" applyBorder="1" applyAlignment="1">
      <alignment horizontal="right"/>
    </xf>
    <xf numFmtId="165" fontId="14" fillId="0" borderId="14" xfId="0" applyNumberFormat="1" applyFont="1" applyBorder="1" applyAlignment="1">
      <alignment horizontal="right"/>
    </xf>
    <xf numFmtId="0" fontId="70" fillId="0" borderId="0" xfId="0" applyFont="1" applyAlignment="1">
      <alignment vertical="center"/>
    </xf>
    <xf numFmtId="0" fontId="70" fillId="0" borderId="0" xfId="0" applyFont="1" applyAlignment="1">
      <alignment horizontal="left"/>
    </xf>
    <xf numFmtId="0" fontId="15" fillId="0" borderId="1" xfId="0" applyFont="1" applyBorder="1"/>
    <xf numFmtId="0" fontId="15" fillId="0" borderId="17" xfId="0" applyFont="1" applyBorder="1"/>
    <xf numFmtId="0" fontId="26" fillId="0" borderId="0" xfId="0" applyFont="1"/>
    <xf numFmtId="0" fontId="17" fillId="3" borderId="16" xfId="0" applyFont="1" applyFill="1" applyBorder="1"/>
    <xf numFmtId="0" fontId="17" fillId="3" borderId="1" xfId="0" applyFont="1" applyFill="1" applyBorder="1" applyAlignment="1">
      <alignment horizontal="left" vertical="center" wrapText="1" readingOrder="1"/>
    </xf>
    <xf numFmtId="0" fontId="17" fillId="3" borderId="17" xfId="0" applyFont="1" applyFill="1" applyBorder="1" applyAlignment="1">
      <alignment horizontal="left" vertical="center" wrapText="1" readingOrder="1"/>
    </xf>
    <xf numFmtId="0" fontId="37" fillId="0" borderId="15" xfId="0" applyFont="1" applyBorder="1"/>
    <xf numFmtId="0" fontId="37" fillId="0" borderId="16" xfId="0" applyFont="1" applyBorder="1"/>
    <xf numFmtId="0" fontId="10" fillId="5" borderId="15" xfId="0" applyFont="1" applyFill="1" applyBorder="1"/>
    <xf numFmtId="0" fontId="0" fillId="0" borderId="15" xfId="0" applyBorder="1"/>
    <xf numFmtId="0" fontId="0" fillId="0" borderId="16" xfId="0" applyBorder="1"/>
    <xf numFmtId="165" fontId="14" fillId="0" borderId="1" xfId="0" applyNumberFormat="1" applyFont="1" applyBorder="1" applyAlignment="1">
      <alignment vertical="center"/>
    </xf>
    <xf numFmtId="9" fontId="14" fillId="0" borderId="1" xfId="1" applyFont="1" applyBorder="1" applyAlignment="1">
      <alignment vertical="center"/>
    </xf>
    <xf numFmtId="165" fontId="15" fillId="0" borderId="1" xfId="1" applyNumberFormat="1" applyFont="1" applyFill="1" applyBorder="1" applyAlignment="1">
      <alignment vertical="center"/>
    </xf>
    <xf numFmtId="0" fontId="49" fillId="0" borderId="0" xfId="0" applyFont="1"/>
    <xf numFmtId="0" fontId="5" fillId="0" borderId="29" xfId="0" applyFont="1" applyBorder="1"/>
    <xf numFmtId="0" fontId="5" fillId="0" borderId="23" xfId="0" applyFont="1" applyBorder="1"/>
    <xf numFmtId="0" fontId="5" fillId="0" borderId="24" xfId="0" applyFont="1" applyBorder="1"/>
    <xf numFmtId="0" fontId="40" fillId="0" borderId="14" xfId="0" applyFont="1" applyBorder="1" applyAlignment="1">
      <alignment horizontal="right"/>
    </xf>
    <xf numFmtId="0" fontId="40" fillId="0" borderId="15" xfId="0" applyFont="1" applyBorder="1" applyAlignment="1">
      <alignment horizontal="right"/>
    </xf>
    <xf numFmtId="14" fontId="40" fillId="0" borderId="15" xfId="0" applyNumberFormat="1" applyFont="1" applyBorder="1" applyAlignment="1">
      <alignment horizontal="right"/>
    </xf>
    <xf numFmtId="14" fontId="40" fillId="0" borderId="16" xfId="0" applyNumberFormat="1" applyFont="1" applyBorder="1" applyAlignment="1">
      <alignment horizontal="right"/>
    </xf>
    <xf numFmtId="43" fontId="5" fillId="0" borderId="0" xfId="0" applyNumberFormat="1" applyFont="1"/>
    <xf numFmtId="43" fontId="40" fillId="0" borderId="7" xfId="5" applyFont="1" applyBorder="1"/>
    <xf numFmtId="43" fontId="31" fillId="0" borderId="1" xfId="5" applyFont="1" applyBorder="1"/>
    <xf numFmtId="0" fontId="53" fillId="0" borderId="0" xfId="0" applyFont="1" applyAlignment="1">
      <alignment horizontal="left" vertical="center"/>
    </xf>
    <xf numFmtId="9" fontId="71" fillId="3" borderId="11" xfId="0" applyNumberFormat="1" applyFont="1" applyFill="1" applyBorder="1" applyAlignment="1">
      <alignment vertical="center"/>
    </xf>
    <xf numFmtId="9" fontId="71" fillId="3" borderId="12" xfId="0" applyNumberFormat="1" applyFont="1" applyFill="1" applyBorder="1" applyAlignment="1">
      <alignment vertical="center"/>
    </xf>
    <xf numFmtId="9" fontId="71" fillId="3" borderId="13" xfId="0" applyNumberFormat="1" applyFont="1" applyFill="1" applyBorder="1" applyAlignment="1">
      <alignment vertical="center"/>
    </xf>
    <xf numFmtId="165" fontId="71" fillId="3" borderId="7" xfId="0" applyNumberFormat="1" applyFont="1" applyFill="1" applyBorder="1" applyAlignment="1">
      <alignment vertical="center"/>
    </xf>
    <xf numFmtId="165" fontId="12" fillId="0" borderId="0" xfId="0" applyNumberFormat="1" applyFont="1"/>
    <xf numFmtId="0" fontId="12" fillId="0" borderId="15" xfId="0" applyFont="1" applyBorder="1"/>
    <xf numFmtId="0" fontId="12" fillId="0" borderId="38" xfId="0" applyFont="1" applyBorder="1"/>
    <xf numFmtId="165" fontId="12" fillId="0" borderId="33" xfId="0" applyNumberFormat="1" applyFont="1" applyBorder="1"/>
    <xf numFmtId="165" fontId="12" fillId="0" borderId="15" xfId="0" applyNumberFormat="1" applyFont="1" applyBorder="1"/>
    <xf numFmtId="165" fontId="12" fillId="0" borderId="14" xfId="0" applyNumberFormat="1" applyFont="1" applyBorder="1"/>
    <xf numFmtId="165" fontId="12" fillId="0" borderId="38" xfId="0" applyNumberFormat="1" applyFont="1" applyBorder="1"/>
    <xf numFmtId="170" fontId="10" fillId="0" borderId="0" xfId="0" applyNumberFormat="1" applyFont="1"/>
    <xf numFmtId="0" fontId="12" fillId="0" borderId="14" xfId="0" applyFont="1" applyBorder="1"/>
    <xf numFmtId="0" fontId="11" fillId="15" borderId="39" xfId="0" applyFont="1" applyFill="1" applyBorder="1"/>
    <xf numFmtId="165" fontId="11" fillId="15" borderId="39" xfId="0" applyNumberFormat="1" applyFont="1" applyFill="1" applyBorder="1"/>
    <xf numFmtId="165" fontId="11" fillId="15" borderId="40" xfId="0" applyNumberFormat="1" applyFont="1" applyFill="1" applyBorder="1"/>
    <xf numFmtId="0" fontId="53" fillId="15" borderId="14" xfId="0" applyFont="1" applyFill="1" applyBorder="1" applyAlignment="1">
      <alignment horizontal="left" vertical="center"/>
    </xf>
    <xf numFmtId="0" fontId="53" fillId="15" borderId="15" xfId="0" applyFont="1" applyFill="1" applyBorder="1" applyAlignment="1">
      <alignment horizontal="left" vertical="center"/>
    </xf>
    <xf numFmtId="0" fontId="53" fillId="15" borderId="16" xfId="0" applyFont="1" applyFill="1" applyBorder="1" applyAlignment="1">
      <alignment horizontal="left" vertical="center"/>
    </xf>
    <xf numFmtId="0" fontId="53" fillId="15" borderId="1" xfId="0" applyFont="1" applyFill="1" applyBorder="1" applyAlignment="1">
      <alignment horizontal="left" vertical="center"/>
    </xf>
    <xf numFmtId="171" fontId="0" fillId="0" borderId="0" xfId="0" applyNumberFormat="1"/>
    <xf numFmtId="0" fontId="49" fillId="3" borderId="0" xfId="0" applyFont="1" applyFill="1" applyAlignment="1">
      <alignment horizontal="left"/>
    </xf>
    <xf numFmtId="0" fontId="54" fillId="0" borderId="29" xfId="0" applyFont="1" applyBorder="1" applyAlignment="1">
      <alignment horizontal="left" vertical="top" wrapText="1" indent="1"/>
    </xf>
    <xf numFmtId="0" fontId="54" fillId="0" borderId="37" xfId="0" applyFont="1" applyBorder="1" applyAlignment="1">
      <alignment horizontal="left" vertical="top" wrapText="1" indent="1"/>
    </xf>
    <xf numFmtId="0" fontId="54" fillId="0" borderId="11" xfId="0" applyFont="1" applyBorder="1" applyAlignment="1">
      <alignment horizontal="left" vertical="top" wrapText="1" indent="1"/>
    </xf>
    <xf numFmtId="0" fontId="54" fillId="0" borderId="23" xfId="0" applyFont="1" applyBorder="1" applyAlignment="1">
      <alignment horizontal="left" vertical="top" wrapText="1" indent="1"/>
    </xf>
    <xf numFmtId="0" fontId="54" fillId="0" borderId="0" xfId="0" applyFont="1" applyAlignment="1">
      <alignment horizontal="left" vertical="top" wrapText="1" indent="1"/>
    </xf>
    <xf numFmtId="0" fontId="54" fillId="0" borderId="12" xfId="0" applyFont="1" applyBorder="1" applyAlignment="1">
      <alignment horizontal="left" vertical="top" wrapText="1" indent="1"/>
    </xf>
    <xf numFmtId="0" fontId="54" fillId="0" borderId="24" xfId="0" applyFont="1" applyBorder="1" applyAlignment="1">
      <alignment horizontal="left" vertical="top" wrapText="1" indent="1"/>
    </xf>
    <xf numFmtId="0" fontId="54" fillId="0" borderId="10" xfId="0" applyFont="1" applyBorder="1" applyAlignment="1">
      <alignment horizontal="left" vertical="top" wrapText="1" indent="1"/>
    </xf>
    <xf numFmtId="0" fontId="54" fillId="0" borderId="13" xfId="0" applyFont="1" applyBorder="1" applyAlignment="1">
      <alignment horizontal="left" vertical="top" wrapText="1" indent="1"/>
    </xf>
    <xf numFmtId="0" fontId="43" fillId="4" borderId="6" xfId="0" applyFont="1" applyFill="1" applyBorder="1" applyAlignment="1">
      <alignment horizontal="left"/>
    </xf>
    <xf numFmtId="0" fontId="43" fillId="4" borderId="7" xfId="0" applyFont="1" applyFill="1" applyBorder="1" applyAlignment="1">
      <alignment horizontal="left"/>
    </xf>
    <xf numFmtId="0" fontId="42" fillId="8" borderId="6" xfId="0" applyFont="1" applyFill="1" applyBorder="1" applyAlignment="1">
      <alignment horizontal="center" vertical="center"/>
    </xf>
    <xf numFmtId="0" fontId="42" fillId="8" borderId="8" xfId="0" applyFont="1" applyFill="1" applyBorder="1" applyAlignment="1">
      <alignment horizontal="center" vertical="center"/>
    </xf>
    <xf numFmtId="0" fontId="42" fillId="8" borderId="7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 readingOrder="1"/>
    </xf>
    <xf numFmtId="0" fontId="20" fillId="0" borderId="8" xfId="0" applyFont="1" applyBorder="1" applyAlignment="1">
      <alignment horizontal="center" vertical="center" wrapText="1" readingOrder="1"/>
    </xf>
    <xf numFmtId="0" fontId="20" fillId="0" borderId="7" xfId="0" applyFont="1" applyBorder="1" applyAlignment="1">
      <alignment horizontal="center" vertical="center" wrapText="1" readingOrder="1"/>
    </xf>
    <xf numFmtId="0" fontId="20" fillId="0" borderId="20" xfId="0" applyFont="1" applyBorder="1" applyAlignment="1">
      <alignment horizontal="center" vertical="center" wrapText="1" readingOrder="1"/>
    </xf>
    <xf numFmtId="0" fontId="20" fillId="0" borderId="28" xfId="0" applyFont="1" applyBorder="1" applyAlignment="1">
      <alignment horizontal="center" vertical="center" wrapText="1" readingOrder="1"/>
    </xf>
    <xf numFmtId="0" fontId="20" fillId="0" borderId="21" xfId="0" applyFont="1" applyBorder="1" applyAlignment="1">
      <alignment horizontal="center" vertical="center" wrapText="1" readingOrder="1"/>
    </xf>
    <xf numFmtId="0" fontId="20" fillId="0" borderId="18" xfId="0" applyFont="1" applyBorder="1" applyAlignment="1">
      <alignment horizontal="center" vertical="center" wrapText="1" readingOrder="1"/>
    </xf>
    <xf numFmtId="0" fontId="20" fillId="0" borderId="34" xfId="0" applyFont="1" applyBorder="1" applyAlignment="1">
      <alignment horizontal="center" vertical="center" wrapText="1" readingOrder="1"/>
    </xf>
    <xf numFmtId="0" fontId="20" fillId="0" borderId="35" xfId="0" applyFont="1" applyBorder="1" applyAlignment="1">
      <alignment horizontal="center" vertical="center" wrapText="1" readingOrder="1"/>
    </xf>
    <xf numFmtId="0" fontId="20" fillId="0" borderId="30" xfId="0" applyFont="1" applyBorder="1" applyAlignment="1">
      <alignment horizontal="center" vertical="center" wrapText="1" readingOrder="1"/>
    </xf>
    <xf numFmtId="0" fontId="20" fillId="0" borderId="36" xfId="0" applyFont="1" applyBorder="1" applyAlignment="1">
      <alignment horizontal="center" vertical="center" wrapText="1" readingOrder="1"/>
    </xf>
    <xf numFmtId="0" fontId="20" fillId="0" borderId="31" xfId="0" applyFont="1" applyBorder="1" applyAlignment="1">
      <alignment horizontal="center" vertical="center" wrapText="1" readingOrder="1"/>
    </xf>
    <xf numFmtId="0" fontId="29" fillId="13" borderId="6" xfId="0" applyFont="1" applyFill="1" applyBorder="1" applyAlignment="1">
      <alignment horizontal="center" vertical="center"/>
    </xf>
    <xf numFmtId="0" fontId="29" fillId="13" borderId="8" xfId="0" applyFont="1" applyFill="1" applyBorder="1" applyAlignment="1">
      <alignment horizontal="center" vertical="center"/>
    </xf>
    <xf numFmtId="0" fontId="29" fillId="13" borderId="7" xfId="0" applyFont="1" applyFill="1" applyBorder="1" applyAlignment="1">
      <alignment horizontal="center" vertical="center"/>
    </xf>
    <xf numFmtId="0" fontId="43" fillId="4" borderId="6" xfId="0" applyFont="1" applyFill="1" applyBorder="1" applyAlignment="1">
      <alignment horizontal="center" vertical="center" wrapText="1" readingOrder="1"/>
    </xf>
    <xf numFmtId="0" fontId="43" fillId="4" borderId="7" xfId="0" applyFont="1" applyFill="1" applyBorder="1" applyAlignment="1">
      <alignment horizontal="center" vertical="center" wrapText="1" readingOrder="1"/>
    </xf>
    <xf numFmtId="0" fontId="17" fillId="3" borderId="6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 vertical="center" wrapText="1" readingOrder="1"/>
    </xf>
    <xf numFmtId="0" fontId="17" fillId="3" borderId="7" xfId="0" applyFont="1" applyFill="1" applyBorder="1" applyAlignment="1">
      <alignment horizontal="center" vertical="center" wrapText="1" readingOrder="1"/>
    </xf>
    <xf numFmtId="0" fontId="17" fillId="3" borderId="18" xfId="0" applyFont="1" applyFill="1" applyBorder="1" applyAlignment="1">
      <alignment horizontal="center" vertical="center" wrapText="1" readingOrder="1"/>
    </xf>
    <xf numFmtId="0" fontId="17" fillId="3" borderId="35" xfId="0" applyFont="1" applyFill="1" applyBorder="1" applyAlignment="1">
      <alignment horizontal="center" vertical="center" wrapText="1" readingOrder="1"/>
    </xf>
    <xf numFmtId="0" fontId="17" fillId="3" borderId="6" xfId="0" applyFont="1" applyFill="1" applyBorder="1" applyAlignment="1">
      <alignment horizontal="left" indent="1"/>
    </xf>
    <xf numFmtId="0" fontId="17" fillId="3" borderId="7" xfId="0" applyFont="1" applyFill="1" applyBorder="1" applyAlignment="1">
      <alignment horizontal="left" indent="1"/>
    </xf>
    <xf numFmtId="0" fontId="18" fillId="0" borderId="18" xfId="0" applyFont="1" applyBorder="1" applyAlignment="1">
      <alignment horizontal="left"/>
    </xf>
    <xf numFmtId="0" fontId="18" fillId="0" borderId="35" xfId="0" applyFont="1" applyBorder="1" applyAlignment="1">
      <alignment horizontal="left"/>
    </xf>
    <xf numFmtId="0" fontId="18" fillId="0" borderId="20" xfId="0" applyFont="1" applyBorder="1" applyAlignment="1">
      <alignment horizontal="left" indent="1"/>
    </xf>
    <xf numFmtId="0" fontId="18" fillId="0" borderId="21" xfId="0" applyFont="1" applyBorder="1" applyAlignment="1">
      <alignment horizontal="left" indent="1"/>
    </xf>
    <xf numFmtId="0" fontId="14" fillId="0" borderId="6" xfId="0" applyFont="1" applyBorder="1" applyAlignment="1">
      <alignment horizontal="left" indent="1"/>
    </xf>
    <xf numFmtId="0" fontId="14" fillId="0" borderId="7" xfId="0" applyFont="1" applyBorder="1" applyAlignment="1">
      <alignment horizontal="left" indent="1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43" fillId="4" borderId="8" xfId="0" applyFont="1" applyFill="1" applyBorder="1" applyAlignment="1">
      <alignment horizontal="center" vertical="center" wrapText="1" readingOrder="1"/>
    </xf>
    <xf numFmtId="0" fontId="21" fillId="9" borderId="6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/>
    </xf>
    <xf numFmtId="0" fontId="21" fillId="9" borderId="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8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</cellXfs>
  <cellStyles count="10">
    <cellStyle name="Comma" xfId="5" builtinId="3"/>
    <cellStyle name="Comma 3" xfId="9" xr:uid="{AB5CEAB0-A378-4B22-AD94-ED276B9565C4}"/>
    <cellStyle name="Currency" xfId="7" builtinId="4"/>
    <cellStyle name="Hyperlink" xfId="4" builtinId="8"/>
    <cellStyle name="Normal" xfId="0" builtinId="0"/>
    <cellStyle name="Normal 2" xfId="3" xr:uid="{92D00F98-0679-4BB5-9CCC-BA61B4B72D22}"/>
    <cellStyle name="Normal 2 2" xfId="6" xr:uid="{2BF638C1-B90F-466E-AC87-0B54A70D92E7}"/>
    <cellStyle name="Normal 3" xfId="8" xr:uid="{117BE8AC-F6A6-4228-A84D-B281DB6636F7}"/>
    <cellStyle name="Percent" xfId="1" builtinId="5"/>
    <cellStyle name="Percent 2" xfId="2" xr:uid="{80DFE757-E0FC-42E8-B7BF-AFE5F220F2FB}"/>
  </cellStyles>
  <dxfs count="2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71" formatCode="\$#,##0;\(\$#,##0\);\$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 patternType="solid">
          <fgColor auto="1"/>
          <bgColor theme="0" tint="-4.9989318521683403E-2"/>
        </patternFill>
      </fill>
      <border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horizontal/>
      </border>
    </dxf>
    <dxf>
      <font>
        <color auto="1"/>
      </font>
      <fill>
        <patternFill>
          <bgColor theme="0" tint="-4.9989318521683403E-2"/>
        </patternFill>
      </fill>
      <border>
        <left style="thin">
          <color theme="1" tint="0.499984740745262"/>
        </left>
        <top style="thin">
          <color theme="1" tint="0.499984740745262"/>
        </top>
        <bottom style="thin">
          <color theme="1" tint="0.499984740745262"/>
        </bottom>
        <horizontal/>
      </border>
    </dxf>
    <dxf>
      <font>
        <color auto="1"/>
      </font>
    </dxf>
    <dxf>
      <font>
        <b/>
        <color theme="1"/>
      </font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b/>
        <color theme="1"/>
      </font>
      <fill>
        <patternFill>
          <bgColor theme="0" tint="-0.2499465926084170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>
          <bgColor theme="0" tint="-4.9989318521683403E-2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>
          <bgColor theme="2" tint="-0.24994659260841701"/>
        </patternFill>
      </fill>
      <border>
        <left/>
        <right/>
        <top style="thin">
          <color theme="1" tint="0.499984740745262"/>
        </top>
        <bottom/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/>
        <right/>
        <top/>
        <bottom/>
        <vertical/>
        <horizontal/>
      </border>
    </dxf>
    <dxf>
      <font>
        <color theme="1"/>
      </font>
      <border>
        <horizontal style="thin">
          <color theme="0" tint="-0.14999847407452621"/>
        </horizontal>
      </border>
    </dxf>
  </dxfs>
  <tableStyles count="1" defaultTableStyle="TableStyleMedium2" defaultPivotStyle="PivotStyleLight16">
    <tableStyle name="PivotStyleLight1 2 2 3 2 2 2" table="0" count="12" xr9:uid="{216AC119-AD45-4072-907F-D846FB0A1A46}">
      <tableStyleElement type="wholeTable" dxfId="226"/>
      <tableStyleElement type="headerRow" dxfId="225"/>
      <tableStyleElement type="totalRow" dxfId="224"/>
      <tableStyleElement type="firstRowStripe" dxfId="223"/>
      <tableStyleElement type="firstColumnStripe" dxfId="222"/>
      <tableStyleElement type="firstSubtotalRow" dxfId="221"/>
      <tableStyleElement type="secondSubtotalRow" dxfId="220"/>
      <tableStyleElement type="thirdSubtotalRow" dxfId="219"/>
      <tableStyleElement type="firstRowSubheading" dxfId="218"/>
      <tableStyleElement type="secondRowSubheading" dxfId="217"/>
      <tableStyleElement type="pageFieldLabels" dxfId="216"/>
      <tableStyleElement type="pageFieldValues" dxfId="215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9" Type="http://schemas.openxmlformats.org/officeDocument/2006/relationships/externalLink" Target="externalLinks/externalLink1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2.xml"/><Relationship Id="rId42" Type="http://schemas.openxmlformats.org/officeDocument/2006/relationships/externalLink" Target="externalLinks/externalLink20.xml"/><Relationship Id="rId47" Type="http://schemas.openxmlformats.org/officeDocument/2006/relationships/pivotCacheDefinition" Target="pivotCache/pivotCacheDefinition3.xml"/><Relationship Id="rId50" Type="http://schemas.openxmlformats.org/officeDocument/2006/relationships/pivotCacheDefinition" Target="pivotCache/pivotCacheDefinition6.xml"/><Relationship Id="rId55" Type="http://schemas.openxmlformats.org/officeDocument/2006/relationships/pivotCacheDefinition" Target="pivotCache/pivotCacheDefinition11.xml"/><Relationship Id="rId63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7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externalLink" Target="externalLinks/externalLink10.xml"/><Relationship Id="rId37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18.xml"/><Relationship Id="rId45" Type="http://schemas.openxmlformats.org/officeDocument/2006/relationships/pivotCacheDefinition" Target="pivotCache/pivotCacheDefinition1.xml"/><Relationship Id="rId53" Type="http://schemas.openxmlformats.org/officeDocument/2006/relationships/pivotCacheDefinition" Target="pivotCache/pivotCacheDefinition9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35" Type="http://schemas.openxmlformats.org/officeDocument/2006/relationships/externalLink" Target="externalLinks/externalLink13.xml"/><Relationship Id="rId43" Type="http://schemas.openxmlformats.org/officeDocument/2006/relationships/externalLink" Target="externalLinks/externalLink21.xml"/><Relationship Id="rId48" Type="http://schemas.openxmlformats.org/officeDocument/2006/relationships/pivotCacheDefinition" Target="pivotCache/pivotCacheDefinition4.xml"/><Relationship Id="rId56" Type="http://schemas.openxmlformats.org/officeDocument/2006/relationships/theme" Target="theme/theme1.xml"/><Relationship Id="rId64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externalLink" Target="externalLinks/externalLink11.xml"/><Relationship Id="rId38" Type="http://schemas.openxmlformats.org/officeDocument/2006/relationships/externalLink" Target="externalLinks/externalLink16.xml"/><Relationship Id="rId46" Type="http://schemas.openxmlformats.org/officeDocument/2006/relationships/pivotCacheDefinition" Target="pivotCache/pivotCacheDefinition2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9.xml"/><Relationship Id="rId54" Type="http://schemas.openxmlformats.org/officeDocument/2006/relationships/pivotCacheDefinition" Target="pivotCache/pivotCacheDefinition10.xml"/><Relationship Id="rId6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36" Type="http://schemas.openxmlformats.org/officeDocument/2006/relationships/externalLink" Target="externalLinks/externalLink14.xml"/><Relationship Id="rId49" Type="http://schemas.openxmlformats.org/officeDocument/2006/relationships/pivotCacheDefinition" Target="pivotCache/pivotCacheDefinition5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9.xml"/><Relationship Id="rId44" Type="http://schemas.openxmlformats.org/officeDocument/2006/relationships/externalLink" Target="externalLinks/externalLink22.xml"/><Relationship Id="rId52" Type="http://schemas.openxmlformats.org/officeDocument/2006/relationships/pivotCacheDefinition" Target="pivotCache/pivotCacheDefinition8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b="1">
                <a:solidFill>
                  <a:sysClr val="windowText" lastClr="000000"/>
                </a:solidFill>
              </a:rPr>
              <a:t>Azure Consumption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Total Baseline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D29-40CD-8009-4263A64A839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D29-40CD-8009-4263A64A839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D29-40CD-8009-4263A64A839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D29-40CD-8009-4263A64A8399}"/>
                </c:ext>
              </c:extLst>
            </c:dLbl>
            <c:dLbl>
              <c:idx val="4"/>
              <c:layout>
                <c:manualLayout>
                  <c:x val="-8.950724379791648E-3"/>
                  <c:y val="-6.544620783909480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D29-40CD-8009-4263A64A8399}"/>
                </c:ext>
              </c:extLst>
            </c:dLbl>
            <c:numFmt formatCode="&quot;$&quot;#,##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Year 1</c:v>
              </c:pt>
              <c:pt idx="1">
                <c:v>Year 2</c:v>
              </c:pt>
              <c:pt idx="2">
                <c:v>Year 3</c:v>
              </c:pt>
              <c:pt idx="3">
                <c:v>Year 4</c:v>
              </c:pt>
              <c:pt idx="4">
                <c:v>Year 5</c:v>
              </c:pt>
            </c:strLit>
          </c:cat>
          <c:val>
            <c:numLit>
              <c:formatCode>"$"#,##0</c:formatCode>
              <c:ptCount val="5"/>
              <c:pt idx="0">
                <c:v>16388414.48928</c:v>
              </c:pt>
              <c:pt idx="1">
                <c:v>19666097.387136001</c:v>
              </c:pt>
              <c:pt idx="2">
                <c:v>23599316.864563201</c:v>
              </c:pt>
              <c:pt idx="3">
                <c:v>28319180.237475839</c:v>
              </c:pt>
              <c:pt idx="4">
                <c:v>33983016.284971006</c:v>
              </c:pt>
            </c:numLit>
          </c:val>
          <c:extLst>
            <c:ext xmlns:c16="http://schemas.microsoft.com/office/drawing/2014/chart" uri="{C3380CC4-5D6E-409C-BE32-E72D297353CC}">
              <c16:uniqueId val="{00000000-ED29-40CD-8009-4263A64A8399}"/>
            </c:ext>
          </c:extLst>
        </c:ser>
        <c:ser>
          <c:idx val="2"/>
          <c:order val="1"/>
          <c:tx>
            <c:v>Incremental Consumption</c:v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D29-40CD-8009-4263A64A839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D29-40CD-8009-4263A64A839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D29-40CD-8009-4263A64A839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D29-40CD-8009-4263A64A8399}"/>
                </c:ext>
              </c:extLst>
            </c:dLbl>
            <c:dLbl>
              <c:idx val="4"/>
              <c:layout>
                <c:manualLayout>
                  <c:x val="-1.2246096356599631E-2"/>
                  <c:y val="0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D29-40CD-8009-4263A64A8399}"/>
                </c:ext>
              </c:extLst>
            </c:dLbl>
            <c:numFmt formatCode="&quot;$&quot;#,##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5"/>
              <c:pt idx="0">
                <c:v>Year 1</c:v>
              </c:pt>
              <c:pt idx="1">
                <c:v>Year 2</c:v>
              </c:pt>
              <c:pt idx="2">
                <c:v>Year 3</c:v>
              </c:pt>
              <c:pt idx="3">
                <c:v>Year 4</c:v>
              </c:pt>
              <c:pt idx="4">
                <c:v>Year 5</c:v>
              </c:pt>
            </c:strLit>
          </c:cat>
          <c:val>
            <c:numLit>
              <c:formatCode>"$"#,##0</c:formatCode>
              <c:ptCount val="5"/>
              <c:pt idx="0">
                <c:v>8437500</c:v>
              </c:pt>
              <c:pt idx="1">
                <c:v>15675000</c:v>
              </c:pt>
              <c:pt idx="2">
                <c:v>24225000</c:v>
              </c:pt>
              <c:pt idx="3">
                <c:v>41325000</c:v>
              </c:pt>
              <c:pt idx="4">
                <c:v>64837500</c:v>
              </c:pt>
            </c:numLit>
          </c:val>
          <c:extLst>
            <c:ext xmlns:c16="http://schemas.microsoft.com/office/drawing/2014/chart" uri="{C3380CC4-5D6E-409C-BE32-E72D297353CC}">
              <c16:uniqueId val="{00000006-ED29-40CD-8009-4263A64A83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09556176"/>
        <c:axId val="309559088"/>
      </c:areaChart>
      <c:lineChart>
        <c:grouping val="standard"/>
        <c:varyColors val="0"/>
        <c:ser>
          <c:idx val="1"/>
          <c:order val="2"/>
          <c:tx>
            <c:v>Total Consumption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numFmt formatCode="&quot;$&quot;#,##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"$"#,##0</c:formatCode>
              <c:ptCount val="5"/>
              <c:pt idx="0">
                <c:v>24825914.48928</c:v>
              </c:pt>
              <c:pt idx="1">
                <c:v>35341097.387135997</c:v>
              </c:pt>
              <c:pt idx="2">
                <c:v>47824316.864563197</c:v>
              </c:pt>
              <c:pt idx="3">
                <c:v>69644180.237475842</c:v>
              </c:pt>
              <c:pt idx="4">
                <c:v>98820516.284970999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2-ED29-40CD-8009-4263A64A8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556176"/>
        <c:axId val="309559088"/>
      </c:lineChart>
      <c:catAx>
        <c:axId val="30955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309559088"/>
        <c:crosses val="autoZero"/>
        <c:auto val="1"/>
        <c:lblAlgn val="ctr"/>
        <c:lblOffset val="100"/>
        <c:noMultiLvlLbl val="0"/>
      </c:catAx>
      <c:valAx>
        <c:axId val="309559088"/>
        <c:scaling>
          <c:orientation val="minMax"/>
        </c:scaling>
        <c:delete val="0"/>
        <c:axPos val="l"/>
        <c:numFmt formatCode="&quot;$&quot;#,##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30955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b="1">
                <a:solidFill>
                  <a:sysClr val="windowText" lastClr="000000"/>
                </a:solidFill>
              </a:rPr>
              <a:t>Current</a:t>
            </a:r>
            <a:r>
              <a:rPr lang="en-US" b="1" baseline="0">
                <a:solidFill>
                  <a:sysClr val="windowText" lastClr="000000"/>
                </a:solidFill>
              </a:rPr>
              <a:t> Baseline to New Deal Baseline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870-42C7-A227-E73ED097608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70-42C7-A227-E73ED097608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870-42C7-A227-E73ED0976083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70-42C7-A227-E73ED09760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Annualized Run-Rate</c:v>
              </c:pt>
              <c:pt idx="1">
                <c:v>Savings from New ACD</c:v>
              </c:pt>
              <c:pt idx="2">
                <c:v>Savings from RI Discount</c:v>
              </c:pt>
              <c:pt idx="3">
                <c:v>Savings from SP Discount</c:v>
              </c:pt>
              <c:pt idx="4">
                <c:v>New Deal Baseline</c:v>
              </c:pt>
            </c:strLit>
          </c:cat>
          <c:val>
            <c:numLit>
              <c:formatCode>"$"0.0"M"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E870-42C7-A227-E73ED0976083}"/>
            </c:ext>
          </c:extLst>
        </c:ser>
        <c:ser>
          <c:idx val="1"/>
          <c:order val="1"/>
          <c:tx>
            <c:v>Impact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Annualized Run-Rate</c:v>
              </c:pt>
              <c:pt idx="1">
                <c:v>Savings from New ACD</c:v>
              </c:pt>
              <c:pt idx="2">
                <c:v>Savings from RI Discount</c:v>
              </c:pt>
              <c:pt idx="3">
                <c:v>Savings from SP Discount</c:v>
              </c:pt>
              <c:pt idx="4">
                <c:v>New Deal Baseline</c:v>
              </c:pt>
            </c:strLit>
          </c:cat>
          <c:val>
            <c:numLit>
              <c:formatCode>"$"0.0"M"</c:formatCode>
              <c:ptCount val="5"/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E870-42C7-A227-E73ED097608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51466959"/>
        <c:axId val="2051451151"/>
      </c:barChart>
      <c:catAx>
        <c:axId val="20514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2051451151"/>
        <c:crosses val="autoZero"/>
        <c:auto val="1"/>
        <c:lblAlgn val="ctr"/>
        <c:lblOffset val="100"/>
        <c:noMultiLvlLbl val="0"/>
      </c:catAx>
      <c:valAx>
        <c:axId val="2051451151"/>
        <c:scaling>
          <c:orientation val="minMax"/>
        </c:scaling>
        <c:delete val="0"/>
        <c:axPos val="l"/>
        <c:numFmt formatCode="&quot;$&quot;0.0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205146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184150</xdr:rowOff>
        </xdr:from>
        <xdr:to>
          <xdr:col>4</xdr:col>
          <xdr:colOff>1403350</xdr:colOff>
          <xdr:row>7</xdr:row>
          <xdr:rowOff>184150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86868" rIns="73152" bIns="86868" anchor="ctr" upright="1"/>
            <a:lstStyle/>
            <a:p>
              <a:pPr algn="ctr" rtl="0">
                <a:defRPr sz="1000"/>
              </a:pPr>
              <a:r>
                <a:rPr lang="en-IN" sz="1200" b="1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xdr:twoCellAnchor>
    <xdr:from>
      <xdr:col>5</xdr:col>
      <xdr:colOff>123825</xdr:colOff>
      <xdr:row>7</xdr:row>
      <xdr:rowOff>15876</xdr:rowOff>
    </xdr:from>
    <xdr:to>
      <xdr:col>5</xdr:col>
      <xdr:colOff>288417</xdr:colOff>
      <xdr:row>7</xdr:row>
      <xdr:rowOff>183643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05650" y="1196976"/>
          <a:ext cx="164592" cy="16776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1</a:t>
          </a:r>
        </a:p>
      </xdr:txBody>
    </xdr:sp>
    <xdr:clientData/>
  </xdr:twoCellAnchor>
  <xdr:twoCellAnchor>
    <xdr:from>
      <xdr:col>0</xdr:col>
      <xdr:colOff>200025</xdr:colOff>
      <xdr:row>5</xdr:row>
      <xdr:rowOff>9525</xdr:rowOff>
    </xdr:from>
    <xdr:to>
      <xdr:col>1</xdr:col>
      <xdr:colOff>145542</xdr:colOff>
      <xdr:row>5</xdr:row>
      <xdr:rowOff>170942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00025" y="809625"/>
          <a:ext cx="164592" cy="1614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1</a:t>
          </a:r>
        </a:p>
      </xdr:txBody>
    </xdr:sp>
    <xdr:clientData/>
  </xdr:twoCellAnchor>
  <xdr:twoCellAnchor>
    <xdr:from>
      <xdr:col>5</xdr:col>
      <xdr:colOff>120650</xdr:colOff>
      <xdr:row>8</xdr:row>
      <xdr:rowOff>15876</xdr:rowOff>
    </xdr:from>
    <xdr:to>
      <xdr:col>5</xdr:col>
      <xdr:colOff>288417</xdr:colOff>
      <xdr:row>8</xdr:row>
      <xdr:rowOff>180468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102475" y="1387476"/>
          <a:ext cx="16776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2</a:t>
          </a:r>
        </a:p>
      </xdr:txBody>
    </xdr:sp>
    <xdr:clientData/>
  </xdr:twoCellAnchor>
  <xdr:twoCellAnchor>
    <xdr:from>
      <xdr:col>0</xdr:col>
      <xdr:colOff>180975</xdr:colOff>
      <xdr:row>16</xdr:row>
      <xdr:rowOff>19050</xdr:rowOff>
    </xdr:from>
    <xdr:to>
      <xdr:col>1</xdr:col>
      <xdr:colOff>126492</xdr:colOff>
      <xdr:row>16</xdr:row>
      <xdr:rowOff>180467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80975" y="2914650"/>
          <a:ext cx="164592" cy="1614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2</a:t>
          </a:r>
        </a:p>
      </xdr:txBody>
    </xdr:sp>
    <xdr:clientData/>
  </xdr:twoCellAnchor>
  <xdr:twoCellAnchor>
    <xdr:from>
      <xdr:col>5</xdr:col>
      <xdr:colOff>120650</xdr:colOff>
      <xdr:row>10</xdr:row>
      <xdr:rowOff>187326</xdr:rowOff>
    </xdr:from>
    <xdr:to>
      <xdr:col>5</xdr:col>
      <xdr:colOff>288417</xdr:colOff>
      <xdr:row>11</xdr:row>
      <xdr:rowOff>161418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102475" y="1939926"/>
          <a:ext cx="16776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3</a:t>
          </a:r>
        </a:p>
      </xdr:txBody>
    </xdr:sp>
    <xdr:clientData/>
  </xdr:twoCellAnchor>
  <xdr:twoCellAnchor>
    <xdr:from>
      <xdr:col>3</xdr:col>
      <xdr:colOff>333375</xdr:colOff>
      <xdr:row>22</xdr:row>
      <xdr:rowOff>15876</xdr:rowOff>
    </xdr:from>
    <xdr:to>
      <xdr:col>3</xdr:col>
      <xdr:colOff>494792</xdr:colOff>
      <xdr:row>22</xdr:row>
      <xdr:rowOff>180468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552950" y="4054476"/>
          <a:ext cx="16141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3</a:t>
          </a:r>
        </a:p>
      </xdr:txBody>
    </xdr:sp>
    <xdr:clientData/>
  </xdr:twoCellAnchor>
  <xdr:twoCellAnchor>
    <xdr:from>
      <xdr:col>5</xdr:col>
      <xdr:colOff>123825</xdr:colOff>
      <xdr:row>12</xdr:row>
      <xdr:rowOff>9526</xdr:rowOff>
    </xdr:from>
    <xdr:to>
      <xdr:col>5</xdr:col>
      <xdr:colOff>285242</xdr:colOff>
      <xdr:row>12</xdr:row>
      <xdr:rowOff>174118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7105650" y="2143126"/>
          <a:ext cx="16141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4</a:t>
          </a:r>
        </a:p>
      </xdr:txBody>
    </xdr:sp>
    <xdr:clientData/>
  </xdr:twoCellAnchor>
  <xdr:twoCellAnchor>
    <xdr:from>
      <xdr:col>3</xdr:col>
      <xdr:colOff>333375</xdr:colOff>
      <xdr:row>24</xdr:row>
      <xdr:rowOff>15876</xdr:rowOff>
    </xdr:from>
    <xdr:to>
      <xdr:col>3</xdr:col>
      <xdr:colOff>494792</xdr:colOff>
      <xdr:row>24</xdr:row>
      <xdr:rowOff>189993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552950" y="4435476"/>
          <a:ext cx="161417" cy="1741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4</a:t>
          </a:r>
        </a:p>
      </xdr:txBody>
    </xdr:sp>
    <xdr:clientData/>
  </xdr:twoCellAnchor>
  <xdr:twoCellAnchor>
    <xdr:from>
      <xdr:col>5</xdr:col>
      <xdr:colOff>120650</xdr:colOff>
      <xdr:row>13</xdr:row>
      <xdr:rowOff>1</xdr:rowOff>
    </xdr:from>
    <xdr:to>
      <xdr:col>5</xdr:col>
      <xdr:colOff>288417</xdr:colOff>
      <xdr:row>13</xdr:row>
      <xdr:rowOff>174118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102475" y="2324101"/>
          <a:ext cx="167767" cy="1741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5</a:t>
          </a:r>
        </a:p>
      </xdr:txBody>
    </xdr:sp>
    <xdr:clientData/>
  </xdr:twoCellAnchor>
  <xdr:twoCellAnchor>
    <xdr:from>
      <xdr:col>3</xdr:col>
      <xdr:colOff>330200</xdr:colOff>
      <xdr:row>26</xdr:row>
      <xdr:rowOff>19051</xdr:rowOff>
    </xdr:from>
    <xdr:to>
      <xdr:col>3</xdr:col>
      <xdr:colOff>494792</xdr:colOff>
      <xdr:row>27</xdr:row>
      <xdr:rowOff>2668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549775" y="4819651"/>
          <a:ext cx="164592" cy="1741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5</a:t>
          </a:r>
        </a:p>
      </xdr:txBody>
    </xdr:sp>
    <xdr:clientData/>
  </xdr:twoCellAnchor>
  <xdr:twoCellAnchor>
    <xdr:from>
      <xdr:col>0</xdr:col>
      <xdr:colOff>57150</xdr:colOff>
      <xdr:row>26</xdr:row>
      <xdr:rowOff>15876</xdr:rowOff>
    </xdr:from>
    <xdr:to>
      <xdr:col>0</xdr:col>
      <xdr:colOff>218567</xdr:colOff>
      <xdr:row>26</xdr:row>
      <xdr:rowOff>180468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7150" y="4816476"/>
          <a:ext cx="16141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2</a:t>
          </a:r>
        </a:p>
      </xdr:txBody>
    </xdr:sp>
    <xdr:clientData/>
  </xdr:twoCellAnchor>
  <xdr:twoCellAnchor>
    <xdr:from>
      <xdr:col>1</xdr:col>
      <xdr:colOff>6350</xdr:colOff>
      <xdr:row>40</xdr:row>
      <xdr:rowOff>187326</xdr:rowOff>
    </xdr:from>
    <xdr:to>
      <xdr:col>1</xdr:col>
      <xdr:colOff>198374</xdr:colOff>
      <xdr:row>41</xdr:row>
      <xdr:rowOff>188850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5425" y="7654926"/>
          <a:ext cx="192024" cy="192024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2</a:t>
          </a:r>
        </a:p>
      </xdr:txBody>
    </xdr:sp>
    <xdr:clientData/>
  </xdr:twoCellAnchor>
  <xdr:twoCellAnchor>
    <xdr:from>
      <xdr:col>5</xdr:col>
      <xdr:colOff>215900</xdr:colOff>
      <xdr:row>9</xdr:row>
      <xdr:rowOff>6351</xdr:rowOff>
    </xdr:from>
    <xdr:to>
      <xdr:col>5</xdr:col>
      <xdr:colOff>383667</xdr:colOff>
      <xdr:row>9</xdr:row>
      <xdr:rowOff>170943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207250" y="1568451"/>
          <a:ext cx="16776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2</a:t>
          </a:r>
        </a:p>
      </xdr:txBody>
    </xdr:sp>
    <xdr:clientData/>
  </xdr:twoCellAnchor>
  <xdr:twoCellAnchor>
    <xdr:from>
      <xdr:col>5</xdr:col>
      <xdr:colOff>219075</xdr:colOff>
      <xdr:row>10</xdr:row>
      <xdr:rowOff>9526</xdr:rowOff>
    </xdr:from>
    <xdr:to>
      <xdr:col>5</xdr:col>
      <xdr:colOff>380492</xdr:colOff>
      <xdr:row>10</xdr:row>
      <xdr:rowOff>164593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210425" y="1762126"/>
          <a:ext cx="161417" cy="15506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933450</xdr:colOff>
      <xdr:row>62</xdr:row>
      <xdr:rowOff>20637</xdr:rowOff>
    </xdr:from>
    <xdr:to>
      <xdr:col>13</xdr:col>
      <xdr:colOff>447675</xdr:colOff>
      <xdr:row>78</xdr:row>
      <xdr:rowOff>206375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3</xdr:row>
      <xdr:rowOff>19050</xdr:rowOff>
    </xdr:from>
    <xdr:to>
      <xdr:col>3</xdr:col>
      <xdr:colOff>278892</xdr:colOff>
      <xdr:row>3</xdr:row>
      <xdr:rowOff>183642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609850" y="647700"/>
          <a:ext cx="164592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1</a:t>
          </a:r>
        </a:p>
      </xdr:txBody>
    </xdr:sp>
    <xdr:clientData/>
  </xdr:twoCellAnchor>
  <xdr:twoCellAnchor>
    <xdr:from>
      <xdr:col>2</xdr:col>
      <xdr:colOff>206375</xdr:colOff>
      <xdr:row>15</xdr:row>
      <xdr:rowOff>15875</xdr:rowOff>
    </xdr:from>
    <xdr:to>
      <xdr:col>3</xdr:col>
      <xdr:colOff>136017</xdr:colOff>
      <xdr:row>15</xdr:row>
      <xdr:rowOff>183642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63800" y="3292475"/>
          <a:ext cx="167767" cy="16776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1</a:t>
          </a:r>
        </a:p>
      </xdr:txBody>
    </xdr:sp>
    <xdr:clientData/>
  </xdr:twoCellAnchor>
  <xdr:twoCellAnchor>
    <xdr:from>
      <xdr:col>3</xdr:col>
      <xdr:colOff>114300</xdr:colOff>
      <xdr:row>4</xdr:row>
      <xdr:rowOff>9525</xdr:rowOff>
    </xdr:from>
    <xdr:to>
      <xdr:col>3</xdr:col>
      <xdr:colOff>275717</xdr:colOff>
      <xdr:row>4</xdr:row>
      <xdr:rowOff>174117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609850" y="847725"/>
          <a:ext cx="16141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2</a:t>
          </a:r>
        </a:p>
      </xdr:txBody>
    </xdr:sp>
    <xdr:clientData/>
  </xdr:twoCellAnchor>
  <xdr:twoCellAnchor>
    <xdr:from>
      <xdr:col>2</xdr:col>
      <xdr:colOff>180975</xdr:colOff>
      <xdr:row>23</xdr:row>
      <xdr:rowOff>200025</xdr:rowOff>
    </xdr:from>
    <xdr:to>
      <xdr:col>3</xdr:col>
      <xdr:colOff>97917</xdr:colOff>
      <xdr:row>24</xdr:row>
      <xdr:rowOff>104267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438400" y="4962525"/>
          <a:ext cx="155067" cy="1614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2</a:t>
          </a:r>
        </a:p>
      </xdr:txBody>
    </xdr:sp>
    <xdr:clientData/>
  </xdr:twoCellAnchor>
  <xdr:twoCellAnchor>
    <xdr:from>
      <xdr:col>3</xdr:col>
      <xdr:colOff>114300</xdr:colOff>
      <xdr:row>5</xdr:row>
      <xdr:rowOff>9525</xdr:rowOff>
    </xdr:from>
    <xdr:to>
      <xdr:col>3</xdr:col>
      <xdr:colOff>278892</xdr:colOff>
      <xdr:row>5</xdr:row>
      <xdr:rowOff>170942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09850" y="1057275"/>
          <a:ext cx="164592" cy="1614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3</a:t>
          </a:r>
        </a:p>
      </xdr:txBody>
    </xdr:sp>
    <xdr:clientData/>
  </xdr:twoCellAnchor>
  <xdr:twoCellAnchor>
    <xdr:from>
      <xdr:col>4</xdr:col>
      <xdr:colOff>1704975</xdr:colOff>
      <xdr:row>23</xdr:row>
      <xdr:rowOff>219075</xdr:rowOff>
    </xdr:from>
    <xdr:to>
      <xdr:col>5</xdr:col>
      <xdr:colOff>85217</xdr:colOff>
      <xdr:row>24</xdr:row>
      <xdr:rowOff>123317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5276850" y="4981575"/>
          <a:ext cx="161417" cy="1614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3</a:t>
          </a:r>
        </a:p>
      </xdr:txBody>
    </xdr:sp>
    <xdr:clientData/>
  </xdr:twoCellAnchor>
  <xdr:twoCellAnchor>
    <xdr:from>
      <xdr:col>3</xdr:col>
      <xdr:colOff>114300</xdr:colOff>
      <xdr:row>6</xdr:row>
      <xdr:rowOff>9525</xdr:rowOff>
    </xdr:from>
    <xdr:to>
      <xdr:col>3</xdr:col>
      <xdr:colOff>275717</xdr:colOff>
      <xdr:row>6</xdr:row>
      <xdr:rowOff>174117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609850" y="1266825"/>
          <a:ext cx="16141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4</a:t>
          </a:r>
        </a:p>
      </xdr:txBody>
    </xdr:sp>
    <xdr:clientData/>
  </xdr:twoCellAnchor>
  <xdr:twoCellAnchor>
    <xdr:from>
      <xdr:col>2</xdr:col>
      <xdr:colOff>149225</xdr:colOff>
      <xdr:row>44</xdr:row>
      <xdr:rowOff>130175</xdr:rowOff>
    </xdr:from>
    <xdr:to>
      <xdr:col>3</xdr:col>
      <xdr:colOff>78867</xdr:colOff>
      <xdr:row>45</xdr:row>
      <xdr:rowOff>88392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406650" y="9340850"/>
          <a:ext cx="167767" cy="16776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4</a:t>
          </a:r>
        </a:p>
      </xdr:txBody>
    </xdr:sp>
    <xdr:clientData/>
  </xdr:twoCellAnchor>
  <xdr:twoCellAnchor>
    <xdr:from>
      <xdr:col>3</xdr:col>
      <xdr:colOff>114300</xdr:colOff>
      <xdr:row>7</xdr:row>
      <xdr:rowOff>15875</xdr:rowOff>
    </xdr:from>
    <xdr:to>
      <xdr:col>3</xdr:col>
      <xdr:colOff>278892</xdr:colOff>
      <xdr:row>7</xdr:row>
      <xdr:rowOff>183642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609850" y="1482725"/>
          <a:ext cx="164592" cy="16776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5</a:t>
          </a:r>
        </a:p>
      </xdr:txBody>
    </xdr:sp>
    <xdr:clientData/>
  </xdr:twoCellAnchor>
  <xdr:twoCellAnchor>
    <xdr:from>
      <xdr:col>1</xdr:col>
      <xdr:colOff>0</xdr:colOff>
      <xdr:row>54</xdr:row>
      <xdr:rowOff>9525</xdr:rowOff>
    </xdr:from>
    <xdr:to>
      <xdr:col>1</xdr:col>
      <xdr:colOff>155067</xdr:colOff>
      <xdr:row>54</xdr:row>
      <xdr:rowOff>170942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314325" y="11344275"/>
          <a:ext cx="155067" cy="16141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5</a:t>
          </a:r>
        </a:p>
      </xdr:txBody>
    </xdr:sp>
    <xdr:clientData/>
  </xdr:twoCellAnchor>
  <xdr:twoCellAnchor>
    <xdr:from>
      <xdr:col>3</xdr:col>
      <xdr:colOff>1073150</xdr:colOff>
      <xdr:row>54</xdr:row>
      <xdr:rowOff>25400</xdr:rowOff>
    </xdr:from>
    <xdr:to>
      <xdr:col>4</xdr:col>
      <xdr:colOff>151892</xdr:colOff>
      <xdr:row>54</xdr:row>
      <xdr:rowOff>189992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568700" y="11360150"/>
          <a:ext cx="15506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6</a:t>
          </a:r>
        </a:p>
      </xdr:txBody>
    </xdr:sp>
    <xdr:clientData/>
  </xdr:twoCellAnchor>
  <xdr:twoCellAnchor>
    <xdr:from>
      <xdr:col>3</xdr:col>
      <xdr:colOff>114300</xdr:colOff>
      <xdr:row>8</xdr:row>
      <xdr:rowOff>15875</xdr:rowOff>
    </xdr:from>
    <xdr:to>
      <xdr:col>3</xdr:col>
      <xdr:colOff>269367</xdr:colOff>
      <xdr:row>8</xdr:row>
      <xdr:rowOff>183642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609850" y="1692275"/>
          <a:ext cx="155067" cy="16776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6</a:t>
          </a:r>
        </a:p>
      </xdr:txBody>
    </xdr:sp>
    <xdr:clientData/>
  </xdr:twoCellAnchor>
  <xdr:twoCellAnchor>
    <xdr:from>
      <xdr:col>3</xdr:col>
      <xdr:colOff>114300</xdr:colOff>
      <xdr:row>9</xdr:row>
      <xdr:rowOff>15875</xdr:rowOff>
    </xdr:from>
    <xdr:to>
      <xdr:col>3</xdr:col>
      <xdr:colOff>269367</xdr:colOff>
      <xdr:row>9</xdr:row>
      <xdr:rowOff>180467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2609850" y="1901825"/>
          <a:ext cx="15506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7</a:t>
          </a:r>
        </a:p>
      </xdr:txBody>
    </xdr:sp>
    <xdr:clientData/>
  </xdr:twoCellAnchor>
  <xdr:twoCellAnchor>
    <xdr:from>
      <xdr:col>0</xdr:col>
      <xdr:colOff>130175</xdr:colOff>
      <xdr:row>60</xdr:row>
      <xdr:rowOff>15875</xdr:rowOff>
    </xdr:from>
    <xdr:to>
      <xdr:col>0</xdr:col>
      <xdr:colOff>285242</xdr:colOff>
      <xdr:row>60</xdr:row>
      <xdr:rowOff>180467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30175" y="12626975"/>
          <a:ext cx="15506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7</a:t>
          </a:r>
        </a:p>
      </xdr:txBody>
    </xdr:sp>
    <xdr:clientData/>
  </xdr:twoCellAnchor>
  <xdr:twoCellAnchor>
    <xdr:from>
      <xdr:col>3</xdr:col>
      <xdr:colOff>114300</xdr:colOff>
      <xdr:row>10</xdr:row>
      <xdr:rowOff>6350</xdr:rowOff>
    </xdr:from>
    <xdr:to>
      <xdr:col>3</xdr:col>
      <xdr:colOff>269367</xdr:colOff>
      <xdr:row>10</xdr:row>
      <xdr:rowOff>170942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2609850" y="2101850"/>
          <a:ext cx="155067" cy="164592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8</a:t>
          </a:r>
        </a:p>
      </xdr:txBody>
    </xdr:sp>
    <xdr:clientData/>
  </xdr:twoCellAnchor>
  <xdr:twoCellAnchor>
    <xdr:from>
      <xdr:col>6</xdr:col>
      <xdr:colOff>847725</xdr:colOff>
      <xdr:row>54</xdr:row>
      <xdr:rowOff>25400</xdr:rowOff>
    </xdr:from>
    <xdr:to>
      <xdr:col>6</xdr:col>
      <xdr:colOff>1002792</xdr:colOff>
      <xdr:row>54</xdr:row>
      <xdr:rowOff>193167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7219950" y="11360150"/>
          <a:ext cx="155067" cy="167767"/>
        </a:xfrm>
        <a:prstGeom prst="ellipse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8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572558</xdr:colOff>
      <xdr:row>18</xdr:row>
      <xdr:rowOff>187324</xdr:rowOff>
    </xdr:from>
    <xdr:to>
      <xdr:col>4</xdr:col>
      <xdr:colOff>1385358</xdr:colOff>
      <xdr:row>35</xdr:row>
      <xdr:rowOff>42332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/TEMP/c.notes.data/aff90/123/valo+debt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personal/robertvatian_microsoft_com/Documents/Azure%20Deals%20Finance%20Team/Azure%20Deals%20Model_v8.1.1%20-%20Margins%20for%20P&amp;L%20Tool%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teams/AzureFinanceGM-DealsTeam/Shared%20Documents/General/Commercial%20Deals%20Finance%20Team/Deals%20Model/Deal%20Model%20Improvements/Azure%20Deals%20Model_v8.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dmond\files\OSBFIN-COGS\MBI\GFS%20Tooling\Admin%20Tools\Manual%20Adjustment\Native%20Cost%20Manual%20Adjustment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personal/Azure%20Deal%20Intake%20Form%20(Jorge%20mapping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apc-my.sharepoint.com/personal/chseah_microsoft_com/Documents/FY20/Subsidiary/India/MHRD%20-%20Edu/Azure%20Pricing%20Template_BD%20Template_10022020_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personal/raguthr_microsoft_com/Documents/Microsoft%20Teams%20Chat%20Files/FY21%20P07%20GM%20Healt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personal/kesmart_microsoft_com/Documents/Microsoft%20Teams%20Chat%20Files/Close%20FIles/ACR%20Segment%20Result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westen/Downloads/P&amp;GWork/P&amp;G-20220627-L&amp;SwithS4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dmond\files\OSBFIN-COGS\MBI\C+E%20Workloads%20Project\2020\P11\FY20%20P11%20GM%20Health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OSBFIN-COGS\MBI\FY16%20Skylab%20Reporting\P11\Close%20Reporting\MCI%20Exec%20Summary%20Report%20Pack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OSBFIN-COGS\MBI\FY17%20Skylab%20Reporting\P06\Close%20Reporting\Summary%20Files\P06%20MCI%20Financial%20Summary%20-%20Forecast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/TEMP/c.notes.data/TEMP/check%20point%20gfm%20test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personal/mandymat_microsoft_com/Documents/CTC%20CNBR%20Testing%20FY19%20Q3/AzureCNYBAccrual_FY19P9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personal/gameizne_microsoft_com/Documents/Workloads/PIE/PIE%20Tracke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Users/apazos/Desktop/Despegar/CPP%20Calculator%20-%20June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OSBFIN-COGS/MBI/C+E%20Workloads%20Project/2020/P09/GM%20Health%20-%20Forecast%20pivot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.sharepoint.com/teams/AzureFinanceGM-DealsTeam/Shared%20Documents/Walgreens/Walgreens%20Azure%20Deals%20Model_v8.0%20-%206.26.2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ams\MCI_Finance_Team\Shared%2520Documents\FY15%2520Close\P2%2520Close\9_5AM%2520Refresh\LSI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u\shares\Users\jguertin\AppData\Local\Microsoft\Windows\Temporary%20Internet%20Files\Content.Outlook\D00AJUGQ\Plancast%20OMR%20%20Phase%201%20Task%20Lis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dmond\files\OSBFIN-COGS\MBI\C+E%20Workloads%20Project\2021\P08\FY21%20GM%20HEALTH%20FORECAST%20GUIDANCE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EECH\Data\Administrative\Financial\Budgets\1999%20Budget\archived%20budgets\1999%20budget%20version...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CC"/>
      <sheetName val="DCF"/>
      <sheetName val="marine"/>
      <sheetName val="industry"/>
      <sheetName val="aero"/>
      <sheetName val="constr"/>
      <sheetName val="gov"/>
      <sheetName val="consum"/>
      <sheetName val="inspec"/>
      <sheetName val="debt-model"/>
      <sheetName val="BV"/>
      <sheetName val="assumptio-Oval"/>
      <sheetName val="Oval"/>
      <sheetName val="combined"/>
      <sheetName val="debt"/>
      <sheetName val="CF"/>
      <sheetName val="debt ratios"/>
      <sheetName val="synergies"/>
      <sheetName val="acquisitions"/>
      <sheetName val="EVA acq"/>
      <sheetName val="dilution"/>
      <sheetName val="poids relatif"/>
      <sheetName val="Comps"/>
      <sheetName val="ITS-Valo old multiples"/>
      <sheetName val="new cap struc"/>
      <sheetName val="Implied multiples BV"/>
      <sheetName val="Implied multiples Oval"/>
      <sheetName val="BV-Valo old multiples"/>
      <sheetName val="Synthèse old"/>
      <sheetName val="ITS-Valo new multiples"/>
      <sheetName val="BV-Valo new multiples"/>
      <sheetName val="Synthèse new"/>
      <sheetName val="conclusion"/>
      <sheetName val="regression"/>
      <sheetName val="Sujet"/>
      <sheetName val="SGS"/>
      <sheetName val="serco"/>
      <sheetName val="AEA"/>
      <sheetName val="adecco"/>
      <sheetName val="rentokil"/>
      <sheetName val="securitas"/>
      <sheetName val="Randstad"/>
      <sheetName val="dsdde"/>
      <sheetName val="dsdde update"/>
      <sheetName val="synthèse"/>
      <sheetName val="Graphite Financials"/>
      <sheetName val="Input_Func tab"/>
      <sheetName val="DomainValues"/>
      <sheetName val="Lookup"/>
      <sheetName val="PFE &amp; CTS expenses"/>
      <sheetName val="Business Capabilities"/>
      <sheetName val="People"/>
      <sheetName val="Drop Down Lists"/>
      <sheetName val="Config"/>
      <sheetName val="Control"/>
      <sheetName val="DATA"/>
      <sheetName val="Data Validation"/>
      <sheetName val="utilizacion AprilFcast"/>
      <sheetName val="Time parameters &amp; Actuals"/>
      <sheetName val="Sub-Regions"/>
      <sheetName val="Instructions"/>
      <sheetName val="valo+debt3"/>
      <sheetName val="Selection"/>
      <sheetName val="DataHidden"/>
      <sheetName val="List"/>
      <sheetName val="Lists"/>
      <sheetName val="Decoder Ring"/>
      <sheetName val="Assumptions"/>
      <sheetName val="ST Unit and Attach H1"/>
      <sheetName val="Dim"/>
      <sheetName val="P NR"/>
      <sheetName val="debt_ratios"/>
      <sheetName val="EVA_acq"/>
      <sheetName val="poids_relatif"/>
      <sheetName val="ITS-Valo_old_multiples"/>
      <sheetName val="new_cap_struc"/>
      <sheetName val="Implied_multiples_BV"/>
      <sheetName val="Implied_multiples_Oval"/>
      <sheetName val="BV-Valo_old_multiples"/>
      <sheetName val="Synthèse_old"/>
      <sheetName val="ITS-Valo_new_multiples"/>
      <sheetName val="BV-Valo_new_multiples"/>
      <sheetName val="Synthèse_new"/>
      <sheetName val="dsdde_update"/>
      <sheetName val="Graphite_Financials"/>
      <sheetName val="Input_Func_tab"/>
      <sheetName val="PFE_&amp;_CTS_expenses"/>
      <sheetName val="Business_Capabilities"/>
      <sheetName val="Drop_Down_Lists"/>
      <sheetName val="utilizacion_AprilFcast"/>
      <sheetName val="Data_Validation"/>
      <sheetName val="Time_parameters_&amp;_Actuals"/>
      <sheetName val="P_NR"/>
      <sheetName val="Mapping"/>
      <sheetName val="debt_ratios1"/>
      <sheetName val="EVA_acq1"/>
      <sheetName val="poids_relatif1"/>
      <sheetName val="ITS-Valo_old_multiples1"/>
      <sheetName val="new_cap_struc1"/>
      <sheetName val="Implied_multiples_BV1"/>
      <sheetName val="Implied_multiples_Oval1"/>
      <sheetName val="BV-Valo_old_multiples1"/>
      <sheetName val="Synthèse_old1"/>
      <sheetName val="ITS-Valo_new_multiples1"/>
      <sheetName val="BV-Valo_new_multiples1"/>
      <sheetName val="Synthèse_new1"/>
      <sheetName val="dsdde_update1"/>
      <sheetName val="Graphite_Financials1"/>
      <sheetName val="Input_Func_tab1"/>
      <sheetName val="PFE_&amp;_CTS_expenses1"/>
      <sheetName val="Business_Capabilities1"/>
      <sheetName val="Drop_Down_Lists1"/>
      <sheetName val="utilizacion_AprilFcast1"/>
      <sheetName val="Data_Validation1"/>
      <sheetName val="Time_parameters_&amp;_Actuals1"/>
      <sheetName val="P_NR1"/>
      <sheetName val="Sheet2"/>
      <sheetName val="DropDown"/>
      <sheetName val="DataTable"/>
      <sheetName val="Finance Data"/>
      <sheetName val="P &amp; L"/>
      <sheetName val="LkpData"/>
      <sheetName val="Parameters"/>
      <sheetName val="DI Errors-Area"/>
      <sheetName val="Revenue"/>
      <sheetName val="DI Errors-Subsidiary"/>
      <sheetName val="Start"/>
      <sheetName val=" Ad Sales  exp"/>
      <sheetName val="Developer rev 99"/>
      <sheetName val="corp. exp"/>
      <sheetName val="Bus Dev"/>
      <sheetName val="Vendor Data Validation"/>
      <sheetName val="Non Vendor Data Validations"/>
      <sheetName val="Roles"/>
      <sheetName val="Value source"/>
      <sheetName val="Valores Posibles"/>
      <sheetName val="hiddenSheet"/>
      <sheetName val="US Area(s)"/>
      <sheetName val="Data "/>
      <sheetName val="ManualAdjInputSelections"/>
      <sheetName val="ref"/>
      <sheetName val="Sheet1"/>
      <sheetName val="DV Controls"/>
      <sheetName val="Q2WeeklyTracking"/>
      <sheetName val="List Values"/>
      <sheetName val="debt_ratios2"/>
      <sheetName val="EVA_acq2"/>
      <sheetName val="poids_relatif2"/>
      <sheetName val="ITS-Valo_old_multiples2"/>
      <sheetName val="new_cap_struc2"/>
      <sheetName val="Implied_multiples_BV2"/>
      <sheetName val="Implied_multiples_Oval2"/>
      <sheetName val="BV-Valo_old_multiples2"/>
      <sheetName val="Synthèse_old2"/>
      <sheetName val="ITS-Valo_new_multiples2"/>
      <sheetName val="BV-Valo_new_multiples2"/>
      <sheetName val="Synthèse_new2"/>
      <sheetName val="dsdde_update2"/>
      <sheetName val="Graphite_Financials2"/>
      <sheetName val="Input_Func_tab2"/>
      <sheetName val="PFE_&amp;_CTS_expenses2"/>
      <sheetName val="Business_Capabilities2"/>
      <sheetName val="Drop_Down_Lists2"/>
      <sheetName val="utilizacion_AprilFcast2"/>
      <sheetName val="Data_Validation2"/>
      <sheetName val="Time_parameters_&amp;_Actuals2"/>
      <sheetName val="P_NR2"/>
      <sheetName val="Decoder_Ring"/>
      <sheetName val="ST_Unit_and_Attach_H1"/>
      <sheetName val="Finance_Data"/>
      <sheetName val="P_&amp;_L"/>
      <sheetName val="DI_Errors-Area"/>
      <sheetName val="DI_Errors-Subsidiary"/>
      <sheetName val="_Ad_Sales__exp"/>
      <sheetName val="Developer_rev_99"/>
      <sheetName val="corp__exp"/>
      <sheetName val="Bus_Dev"/>
      <sheetName val="Vendor_Data_Validation"/>
      <sheetName val="Non_Vendor_Data_Validations"/>
      <sheetName val="Valores_Posibles"/>
      <sheetName val="US_Area(s)"/>
      <sheetName val="Value_source"/>
      <sheetName val="Data_"/>
      <sheetName val="Catalogs"/>
      <sheetName val="FY18 Drop Down Menus"/>
      <sheetName val="Forecast"/>
      <sheetName val="debt_ratios3"/>
      <sheetName val="EVA_acq3"/>
      <sheetName val="poids_relatif3"/>
      <sheetName val="ITS-Valo_old_multiples3"/>
      <sheetName val="new_cap_struc3"/>
      <sheetName val="Implied_multiples_BV3"/>
      <sheetName val="Implied_multiples_Oval3"/>
      <sheetName val="BV-Valo_old_multiples3"/>
      <sheetName val="Synthèse_old3"/>
      <sheetName val="ITS-Valo_new_multiples3"/>
      <sheetName val="BV-Valo_new_multiples3"/>
      <sheetName val="Synthèse_new3"/>
      <sheetName val="dsdde_update3"/>
      <sheetName val="Graphite_Financials3"/>
      <sheetName val="Input_Func_tab3"/>
      <sheetName val="PFE_&amp;_CTS_expenses3"/>
      <sheetName val="Business_Capabilities3"/>
      <sheetName val="Drop_Down_Lists3"/>
      <sheetName val="utilizacion_AprilFcast3"/>
      <sheetName val="Data_Validation3"/>
      <sheetName val="Time_parameters_&amp;_Actuals3"/>
      <sheetName val="P_NR3"/>
      <sheetName val="Decoder_Ring1"/>
      <sheetName val="ST_Unit_and_Attach_H11"/>
      <sheetName val="Valores_Posibles1"/>
      <sheetName val="US_Area(s)1"/>
      <sheetName val="Finance_Data1"/>
      <sheetName val="P_&amp;_L1"/>
      <sheetName val="DI_Errors-Area1"/>
      <sheetName val="DI_Errors-Subsidiary1"/>
      <sheetName val="_Ad_Sales__exp1"/>
      <sheetName val="Developer_rev_991"/>
      <sheetName val="corp__exp1"/>
      <sheetName val="Bus_Dev1"/>
      <sheetName val="Vendor_Data_Validation1"/>
      <sheetName val="Non_Vendor_Data_Validations1"/>
      <sheetName val="Value_source1"/>
      <sheetName val="Data_1"/>
      <sheetName val="List_Values"/>
      <sheetName val="DV_Controls"/>
      <sheetName val="FY18_Drop_Down_Menus"/>
      <sheetName val="debt_ratios4"/>
      <sheetName val="EVA_acq4"/>
      <sheetName val="poids_relatif4"/>
      <sheetName val="ITS-Valo_old_multiples4"/>
      <sheetName val="new_cap_struc4"/>
      <sheetName val="Implied_multiples_BV4"/>
      <sheetName val="Implied_multiples_Oval4"/>
      <sheetName val="BV-Valo_old_multiples4"/>
      <sheetName val="Synthèse_old4"/>
      <sheetName val="ITS-Valo_new_multiples4"/>
      <sheetName val="BV-Valo_new_multiples4"/>
      <sheetName val="Synthèse_new4"/>
      <sheetName val="dsdde_update4"/>
      <sheetName val="Graphite_Financials4"/>
      <sheetName val="Input_Func_tab4"/>
      <sheetName val="PFE_&amp;_CTS_expenses4"/>
      <sheetName val="Business_Capabilities4"/>
      <sheetName val="Drop_Down_Lists4"/>
      <sheetName val="utilizacion_AprilFcast4"/>
      <sheetName val="Data_Validation4"/>
      <sheetName val="Time_parameters_&amp;_Actuals4"/>
      <sheetName val="P_NR4"/>
      <sheetName val="Decoder_Ring2"/>
      <sheetName val="ST_Unit_and_Attach_H12"/>
      <sheetName val="Valores_Posibles2"/>
      <sheetName val="US_Area(s)2"/>
      <sheetName val="Finance_Data2"/>
      <sheetName val="P_&amp;_L2"/>
      <sheetName val="DI_Errors-Area2"/>
      <sheetName val="DI_Errors-Subsidiary2"/>
      <sheetName val="_Ad_Sales__exp2"/>
      <sheetName val="Developer_rev_992"/>
      <sheetName val="corp__exp2"/>
      <sheetName val="Bus_Dev2"/>
      <sheetName val="Vendor_Data_Validation2"/>
      <sheetName val="Non_Vendor_Data_Validations2"/>
      <sheetName val="Value_source2"/>
      <sheetName val="Data_2"/>
      <sheetName val="List_Values1"/>
      <sheetName val="DV_Controls1"/>
      <sheetName val="FY18_Drop_Down_Menus1"/>
      <sheetName val="Co 36"/>
      <sheetName val="debt_ratios5"/>
      <sheetName val="EVA_acq5"/>
      <sheetName val="poids_relatif5"/>
      <sheetName val="ITS-Valo_old_multiples5"/>
      <sheetName val="new_cap_struc5"/>
      <sheetName val="Implied_multiples_BV5"/>
      <sheetName val="Implied_multiples_Oval5"/>
      <sheetName val="BV-Valo_old_multiples5"/>
      <sheetName val="Synthèse_old5"/>
      <sheetName val="ITS-Valo_new_multiples5"/>
      <sheetName val="BV-Valo_new_multiples5"/>
      <sheetName val="Synthèse_new5"/>
      <sheetName val="dsdde_update5"/>
      <sheetName val="Graphite_Financials5"/>
      <sheetName val="Input_Func_tab5"/>
      <sheetName val="PFE_&amp;_CTS_expenses5"/>
      <sheetName val="Business_Capabilities5"/>
      <sheetName val="Drop_Down_Lists5"/>
      <sheetName val="utilizacion_AprilFcast5"/>
      <sheetName val="Data_Validation5"/>
      <sheetName val="Time_parameters_&amp;_Actuals5"/>
      <sheetName val="P_NR5"/>
      <sheetName val="Decoder_Ring3"/>
      <sheetName val="ST_Unit_and_Attach_H13"/>
      <sheetName val="Valores_Posibles3"/>
      <sheetName val="US_Area(s)3"/>
      <sheetName val="Finance_Data3"/>
      <sheetName val="P_&amp;_L3"/>
      <sheetName val="DI_Errors-Area3"/>
      <sheetName val="DI_Errors-Subsidiary3"/>
      <sheetName val="_Ad_Sales__exp3"/>
      <sheetName val="Developer_rev_993"/>
      <sheetName val="corp__exp3"/>
      <sheetName val="Bus_Dev3"/>
      <sheetName val="Vendor_Data_Validation3"/>
      <sheetName val="Non_Vendor_Data_Validations3"/>
      <sheetName val="Value_source3"/>
      <sheetName val="Data_3"/>
      <sheetName val="List_Values2"/>
      <sheetName val="DV_Controls2"/>
      <sheetName val="FY18_Drop_Down_Menus2"/>
      <sheetName val="XL4Poppy"/>
      <sheetName val="Premier_OPEX"/>
      <sheetName val="Premier_PL"/>
      <sheetName val="Premier_CPH"/>
      <sheetName val="Premier_HC_Std_Title"/>
      <sheetName val="BeechExec"/>
      <sheetName val="A0021"/>
      <sheetName val="debt_ratios6"/>
      <sheetName val="EVA_acq6"/>
      <sheetName val="poids_relatif6"/>
      <sheetName val="ITS-Valo_old_multiples6"/>
      <sheetName val="new_cap_struc6"/>
      <sheetName val="Implied_multiples_BV6"/>
      <sheetName val="Implied_multiples_Oval6"/>
      <sheetName val="BV-Valo_old_multiples6"/>
      <sheetName val="Synthèse_old6"/>
      <sheetName val="ITS-Valo_new_multiples6"/>
      <sheetName val="BV-Valo_new_multiples6"/>
      <sheetName val="Synthèse_new6"/>
      <sheetName val="dsdde_update6"/>
      <sheetName val="Graphite_Financials6"/>
      <sheetName val="Input_Func_tab6"/>
      <sheetName val="PFE_&amp;_CTS_expenses6"/>
      <sheetName val="Business_Capabilities6"/>
      <sheetName val="Drop_Down_Lists6"/>
      <sheetName val="utilizacion_AprilFcast6"/>
      <sheetName val="Data_Validation6"/>
      <sheetName val="Time_parameters_&amp;_Actuals6"/>
      <sheetName val="P_NR6"/>
      <sheetName val="Decoder_Ring4"/>
      <sheetName val="ST_Unit_and_Attach_H14"/>
      <sheetName val="Finance_Data4"/>
      <sheetName val="P_&amp;_L4"/>
      <sheetName val="DI_Errors-Area4"/>
      <sheetName val="DI_Errors-Subsidiary4"/>
      <sheetName val="_Ad_Sales__exp4"/>
      <sheetName val="Developer_rev_994"/>
      <sheetName val="corp__exp4"/>
      <sheetName val="Bus_Dev4"/>
      <sheetName val="Vendor_Data_Validation4"/>
      <sheetName val="Non_Vendor_Data_Validations4"/>
      <sheetName val="Value_source4"/>
      <sheetName val="Valores_Posibles4"/>
      <sheetName val="US_Area(s)4"/>
      <sheetName val="Data_4"/>
      <sheetName val="List_Values3"/>
      <sheetName val="DV_Controls3"/>
      <sheetName val="FY18_Drop_Down_Menus3"/>
      <sheetName val="Co_36"/>
      <sheetName val="Notas"/>
      <sheetName val="Datos"/>
      <sheetName val="Sheet7"/>
      <sheetName val=""/>
      <sheetName val="MCS_HC_Std_Title"/>
      <sheetName val="MCS_OPEX"/>
      <sheetName val="MCS_PL"/>
      <sheetName val="MCS_CPH"/>
      <sheetName val="Regional_PL"/>
      <sheetName val="JE"/>
      <sheetName val="debt_ratios7"/>
      <sheetName val="EVA_acq7"/>
      <sheetName val="poids_relatif7"/>
      <sheetName val="ITS-Valo_old_multiples7"/>
      <sheetName val="new_cap_struc7"/>
      <sheetName val="Implied_multiples_BV7"/>
      <sheetName val="Implied_multiples_Oval7"/>
      <sheetName val="BV-Valo_old_multiples7"/>
      <sheetName val="Synthèse_old7"/>
      <sheetName val="ITS-Valo_new_multiples7"/>
      <sheetName val="BV-Valo_new_multiples7"/>
      <sheetName val="Synthèse_new7"/>
      <sheetName val="dsdde_update7"/>
      <sheetName val="Graphite_Financials7"/>
      <sheetName val="Input_Func_tab7"/>
      <sheetName val="PFE_&amp;_CTS_expenses7"/>
      <sheetName val="Business_Capabilities7"/>
      <sheetName val="Drop_Down_Lists7"/>
      <sheetName val="utilizacion_AprilFcast7"/>
      <sheetName val="Data_Validation7"/>
      <sheetName val="Time_parameters_&amp;_Actuals7"/>
      <sheetName val="P_NR7"/>
      <sheetName val="Decoder_Ring5"/>
      <sheetName val="ST_Unit_and_Attach_H15"/>
      <sheetName val="Valores_Posibles5"/>
      <sheetName val="US_Area(s)5"/>
      <sheetName val="Finance_Data5"/>
      <sheetName val="P_&amp;_L5"/>
      <sheetName val="DI_Errors-Area5"/>
      <sheetName val="DI_Errors-Subsidiary5"/>
      <sheetName val="_Ad_Sales__exp5"/>
      <sheetName val="Developer_rev_995"/>
      <sheetName val="corp__exp5"/>
      <sheetName val="Bus_Dev5"/>
      <sheetName val="Vendor_Data_Validation5"/>
      <sheetName val="Non_Vendor_Data_Validations5"/>
      <sheetName val="Value_source5"/>
      <sheetName val="Data_5"/>
      <sheetName val="List_Values4"/>
      <sheetName val="DV_Controls4"/>
      <sheetName val="FY18_Drop_Down_Menus4"/>
      <sheetName val="Options"/>
      <sheetName val="Co_361"/>
      <sheetName val="FTW97BK"/>
      <sheetName val="pcQueryData"/>
      <sheetName val="HRD Rebates (Current)"/>
      <sheetName val="debt_ratios8"/>
      <sheetName val="EVA_acq8"/>
      <sheetName val="poids_relatif8"/>
      <sheetName val="ITS-Valo_old_multiples8"/>
      <sheetName val="new_cap_struc8"/>
      <sheetName val="Implied_multiples_BV8"/>
      <sheetName val="Implied_multiples_Oval8"/>
      <sheetName val="BV-Valo_old_multiples8"/>
      <sheetName val="Synthèse_old8"/>
      <sheetName val="ITS-Valo_new_multiples8"/>
      <sheetName val="BV-Valo_new_multiples8"/>
      <sheetName val="Synthèse_new8"/>
      <sheetName val="dsdde_update8"/>
      <sheetName val="Graphite_Financials8"/>
      <sheetName val="Input_Func_tab8"/>
      <sheetName val="PFE_&amp;_CTS_expenses8"/>
      <sheetName val="Business_Capabilities8"/>
      <sheetName val="Drop_Down_Lists8"/>
      <sheetName val="utilizacion_AprilFcast8"/>
      <sheetName val="Data_Validation8"/>
      <sheetName val="Time_parameters_&amp;_Actuals8"/>
      <sheetName val="P_NR8"/>
      <sheetName val="Decoder_Ring6"/>
      <sheetName val="ST_Unit_and_Attach_H16"/>
      <sheetName val="Valores_Posibles6"/>
      <sheetName val="US_Area(s)6"/>
      <sheetName val="Finance_Data6"/>
      <sheetName val="P_&amp;_L6"/>
      <sheetName val="DI_Errors-Area6"/>
      <sheetName val="DI_Errors-Subsidiary6"/>
      <sheetName val="_Ad_Sales__exp6"/>
      <sheetName val="Developer_rev_996"/>
      <sheetName val="corp__exp6"/>
      <sheetName val="Bus_Dev6"/>
      <sheetName val="Vendor_Data_Validation6"/>
      <sheetName val="Non_Vendor_Data_Validations6"/>
      <sheetName val="Value_source6"/>
      <sheetName val="Data_6"/>
      <sheetName val="DV_Controls5"/>
      <sheetName val="List_Values5"/>
      <sheetName val="FY18_Drop_Down_Menus5"/>
      <sheetName val="Co_362"/>
      <sheetName val="HRD_Rebates_(Current)"/>
      <sheetName val="FitOutConfCentre"/>
      <sheetName val="debt_ratios9"/>
      <sheetName val="EVA_acq9"/>
      <sheetName val="poids_relatif9"/>
      <sheetName val="ITS-Valo_old_multiples9"/>
      <sheetName val="new_cap_struc9"/>
      <sheetName val="Implied_multiples_BV9"/>
      <sheetName val="Implied_multiples_Oval9"/>
      <sheetName val="BV-Valo_old_multiples9"/>
      <sheetName val="Synthèse_old9"/>
      <sheetName val="ITS-Valo_new_multiples9"/>
      <sheetName val="BV-Valo_new_multiples9"/>
      <sheetName val="Synthèse_new9"/>
      <sheetName val="dsdde_update9"/>
      <sheetName val="Graphite_Financials9"/>
      <sheetName val="Input_Func_tab9"/>
      <sheetName val="PFE_&amp;_CTS_expenses9"/>
      <sheetName val="Business_Capabilities9"/>
      <sheetName val="Drop_Down_Lists9"/>
      <sheetName val="utilizacion_AprilFcast9"/>
      <sheetName val="Data_Validation9"/>
      <sheetName val="Decoder_Ring7"/>
      <sheetName val="Time_parameters_&amp;_Actuals9"/>
      <sheetName val="P_NR9"/>
      <sheetName val="ST_Unit_and_Attach_H17"/>
      <sheetName val="Vendor_Data_Validation7"/>
      <sheetName val="Non_Vendor_Data_Validations7"/>
      <sheetName val="Finance_Data7"/>
      <sheetName val="P_&amp;_L7"/>
      <sheetName val="DI_Errors-Area7"/>
      <sheetName val="DI_Errors-Subsidiary7"/>
      <sheetName val="_Ad_Sales__exp7"/>
      <sheetName val="Developer_rev_997"/>
      <sheetName val="corp__exp7"/>
      <sheetName val="Bus_Dev7"/>
      <sheetName val="DV_Controls6"/>
      <sheetName val="Value_source7"/>
      <sheetName val="Valores_Posibles7"/>
      <sheetName val="US_Area(s)7"/>
      <sheetName val="Data_7"/>
      <sheetName val="List_Values6"/>
      <sheetName val="FY18_Drop_Down_Menus6"/>
      <sheetName val="EOU"/>
      <sheetName val="debt_ratios10"/>
      <sheetName val="EVA_acq10"/>
      <sheetName val="poids_relatif10"/>
      <sheetName val="ITS-Valo_old_multiples10"/>
      <sheetName val="new_cap_struc10"/>
      <sheetName val="Implied_multiples_BV10"/>
      <sheetName val="Implied_multiples_Oval10"/>
      <sheetName val="BV-Valo_old_multiples10"/>
      <sheetName val="Synthèse_old10"/>
      <sheetName val="ITS-Valo_new_multiples10"/>
      <sheetName val="BV-Valo_new_multiples10"/>
      <sheetName val="Synthèse_new10"/>
      <sheetName val="dsdde_update10"/>
      <sheetName val="Graphite_Financials10"/>
      <sheetName val="Input_Func_tab10"/>
      <sheetName val="PFE_&amp;_CTS_expenses10"/>
      <sheetName val="Business_Capabilities10"/>
      <sheetName val="Drop_Down_Lists10"/>
      <sheetName val="Data_Validation10"/>
      <sheetName val="utilizacion_AprilFcast10"/>
      <sheetName val="Time_parameters_&amp;_Actuals10"/>
      <sheetName val="Decoder_Ring8"/>
      <sheetName val="P_NR10"/>
      <sheetName val="Vendor_Data_Validation8"/>
      <sheetName val="Non_Vendor_Data_Validations8"/>
      <sheetName val="ST_Unit_and_Attach_H18"/>
      <sheetName val="Finance_Data8"/>
      <sheetName val="P_&amp;_L8"/>
      <sheetName val="DI_Errors-Area8"/>
      <sheetName val="DI_Errors-Subsidiary8"/>
      <sheetName val="_Ad_Sales__exp8"/>
      <sheetName val="Developer_rev_998"/>
      <sheetName val="corp__exp8"/>
      <sheetName val="Bus_Dev8"/>
      <sheetName val="Valores_Posibles8"/>
      <sheetName val="Value_source8"/>
      <sheetName val="US_Area(s)8"/>
      <sheetName val="Data_8"/>
      <sheetName val="List_Values7"/>
      <sheetName val="DV_Controls7"/>
      <sheetName val="FY18_Drop_Down_Menus7"/>
      <sheetName val="Co_363"/>
      <sheetName val="HRD_Rebates_(Current)1"/>
      <sheetName val="Balance sheet"/>
      <sheetName val="Sch 1,2,3"/>
      <sheetName val="Sch 14,15,16"/>
      <sheetName val="profit &amp; loss account"/>
      <sheetName val="#2_PEOPLE"/>
      <sheetName val="pcbo 工時"/>
      <sheetName val="debt_ratios12"/>
      <sheetName val="EVA_acq12"/>
      <sheetName val="poids_relatif12"/>
      <sheetName val="ITS-Valo_old_multiples12"/>
      <sheetName val="new_cap_struc12"/>
      <sheetName val="Implied_multiples_BV12"/>
      <sheetName val="Implied_multiples_Oval12"/>
      <sheetName val="BV-Valo_old_multiples12"/>
      <sheetName val="Synthèse_old12"/>
      <sheetName val="ITS-Valo_new_multiples12"/>
      <sheetName val="BV-Valo_new_multiples12"/>
      <sheetName val="Synthèse_new12"/>
      <sheetName val="dsdde_update12"/>
      <sheetName val="Graphite_Financials12"/>
      <sheetName val="Input_Func_tab12"/>
      <sheetName val="PFE_&amp;_CTS_expenses12"/>
      <sheetName val="Business_Capabilities12"/>
      <sheetName val="Drop_Down_Lists12"/>
      <sheetName val="utilizacion_AprilFcast12"/>
      <sheetName val="Data_Validation12"/>
      <sheetName val="Decoder_Ring10"/>
      <sheetName val="Time_parameters_&amp;_Actuals12"/>
      <sheetName val="P_NR12"/>
      <sheetName val="ST_Unit_and_Attach_H110"/>
      <sheetName val="Vendor_Data_Validation10"/>
      <sheetName val="Non_Vendor_Data_Validations10"/>
      <sheetName val="Finance_Data10"/>
      <sheetName val="P_&amp;_L10"/>
      <sheetName val="DI_Errors-Area10"/>
      <sheetName val="DI_Errors-Subsidiary10"/>
      <sheetName val="_Ad_Sales__exp10"/>
      <sheetName val="Developer_rev_9910"/>
      <sheetName val="corp__exp10"/>
      <sheetName val="Bus_Dev10"/>
      <sheetName val="DV_Controls9"/>
      <sheetName val="Value_source10"/>
      <sheetName val="Valores_Posibles10"/>
      <sheetName val="US_Area(s)10"/>
      <sheetName val="Data_10"/>
      <sheetName val="List_Values9"/>
      <sheetName val="FY18_Drop_Down_Menus9"/>
      <sheetName val="Co_366"/>
      <sheetName val="Co_364"/>
      <sheetName val="debt_ratios11"/>
      <sheetName val="EVA_acq11"/>
      <sheetName val="poids_relatif11"/>
      <sheetName val="ITS-Valo_old_multiples11"/>
      <sheetName val="new_cap_struc11"/>
      <sheetName val="Implied_multiples_BV11"/>
      <sheetName val="Implied_multiples_Oval11"/>
      <sheetName val="BV-Valo_old_multiples11"/>
      <sheetName val="Synthèse_old11"/>
      <sheetName val="ITS-Valo_new_multiples11"/>
      <sheetName val="BV-Valo_new_multiples11"/>
      <sheetName val="Synthèse_new11"/>
      <sheetName val="dsdde_update11"/>
      <sheetName val="Graphite_Financials11"/>
      <sheetName val="Input_Func_tab11"/>
      <sheetName val="PFE_&amp;_CTS_expenses11"/>
      <sheetName val="Business_Capabilities11"/>
      <sheetName val="Drop_Down_Lists11"/>
      <sheetName val="utilizacion_AprilFcast11"/>
      <sheetName val="Data_Validation11"/>
      <sheetName val="Decoder_Ring9"/>
      <sheetName val="Time_parameters_&amp;_Actuals11"/>
      <sheetName val="P_NR11"/>
      <sheetName val="ST_Unit_and_Attach_H19"/>
      <sheetName val="Vendor_Data_Validation9"/>
      <sheetName val="Non_Vendor_Data_Validations9"/>
      <sheetName val="Finance_Data9"/>
      <sheetName val="P_&amp;_L9"/>
      <sheetName val="DI_Errors-Area9"/>
      <sheetName val="DI_Errors-Subsidiary9"/>
      <sheetName val="_Ad_Sales__exp9"/>
      <sheetName val="Developer_rev_999"/>
      <sheetName val="corp__exp9"/>
      <sheetName val="Bus_Dev9"/>
      <sheetName val="DV_Controls8"/>
      <sheetName val="Value_source9"/>
      <sheetName val="Valores_Posibles9"/>
      <sheetName val="US_Area(s)9"/>
      <sheetName val="Data_9"/>
      <sheetName val="List_Values8"/>
      <sheetName val="FY18_Drop_Down_Menus8"/>
      <sheetName val="Co_365"/>
      <sheetName val="debt_ratios13"/>
      <sheetName val="EVA_acq13"/>
      <sheetName val="poids_relatif13"/>
      <sheetName val="ITS-Valo_old_multiples13"/>
      <sheetName val="new_cap_struc13"/>
      <sheetName val="Implied_multiples_BV13"/>
      <sheetName val="Implied_multiples_Oval13"/>
      <sheetName val="BV-Valo_old_multiples13"/>
      <sheetName val="Synthèse_old13"/>
      <sheetName val="ITS-Valo_new_multiples13"/>
      <sheetName val="BV-Valo_new_multiples13"/>
      <sheetName val="Synthèse_new13"/>
      <sheetName val="dsdde_update13"/>
      <sheetName val="Graphite_Financials13"/>
      <sheetName val="Input_Func_tab13"/>
      <sheetName val="PFE_&amp;_CTS_expenses13"/>
      <sheetName val="Business_Capabilities13"/>
      <sheetName val="Drop_Down_Lists13"/>
      <sheetName val="utilizacion_AprilFcast13"/>
      <sheetName val="Data_Validation13"/>
      <sheetName val="Decoder_Ring11"/>
      <sheetName val="Time_parameters_&amp;_Actuals13"/>
      <sheetName val="P_NR13"/>
      <sheetName val="ST_Unit_and_Attach_H111"/>
      <sheetName val="Vendor_Data_Validation11"/>
      <sheetName val="Non_Vendor_Data_Validations11"/>
      <sheetName val="Finance_Data11"/>
      <sheetName val="P_&amp;_L11"/>
      <sheetName val="DI_Errors-Area11"/>
      <sheetName val="DI_Errors-Subsidiary11"/>
      <sheetName val="_Ad_Sales__exp11"/>
      <sheetName val="Developer_rev_9911"/>
      <sheetName val="corp__exp11"/>
      <sheetName val="Bus_Dev11"/>
      <sheetName val="DV_Controls10"/>
      <sheetName val="Value_source11"/>
      <sheetName val="Valores_Posibles11"/>
      <sheetName val="US_Area(s)11"/>
      <sheetName val="Data_11"/>
      <sheetName val="List_Values10"/>
      <sheetName val="FY18_Drop_Down_Menus10"/>
      <sheetName val="Co_367"/>
      <sheetName val="debt_ratios14"/>
      <sheetName val="EVA_acq14"/>
      <sheetName val="poids_relatif14"/>
      <sheetName val="ITS-Valo_old_multiples14"/>
      <sheetName val="new_cap_struc14"/>
      <sheetName val="Implied_multiples_BV14"/>
      <sheetName val="Implied_multiples_Oval14"/>
      <sheetName val="BV-Valo_old_multiples14"/>
      <sheetName val="Synthèse_old14"/>
      <sheetName val="ITS-Valo_new_multiples14"/>
      <sheetName val="BV-Valo_new_multiples14"/>
      <sheetName val="Synthèse_new14"/>
      <sheetName val="dsdde_update14"/>
      <sheetName val="Graphite_Financials14"/>
      <sheetName val="Input_Func_tab14"/>
      <sheetName val="PFE_&amp;_CTS_expenses14"/>
      <sheetName val="Business_Capabilities14"/>
      <sheetName val="Drop_Down_Lists14"/>
      <sheetName val="utilizacion_AprilFcast14"/>
      <sheetName val="Data_Validation14"/>
      <sheetName val="Decoder_Ring12"/>
      <sheetName val="Time_parameters_&amp;_Actuals14"/>
      <sheetName val="P_NR14"/>
      <sheetName val="ST_Unit_and_Attach_H112"/>
      <sheetName val="Vendor_Data_Validation12"/>
      <sheetName val="Non_Vendor_Data_Validations12"/>
      <sheetName val="Finance_Data12"/>
      <sheetName val="P_&amp;_L12"/>
      <sheetName val="DI_Errors-Area12"/>
      <sheetName val="DI_Errors-Subsidiary12"/>
      <sheetName val="_Ad_Sales__exp12"/>
      <sheetName val="Developer_rev_9912"/>
      <sheetName val="corp__exp12"/>
      <sheetName val="Bus_Dev12"/>
      <sheetName val="DV_Controls11"/>
      <sheetName val="Value_source12"/>
      <sheetName val="Valores_Posibles12"/>
      <sheetName val="US_Area(s)12"/>
      <sheetName val="Data_12"/>
      <sheetName val="List_Values11"/>
      <sheetName val="FY18_Drop_Down_Menus11"/>
      <sheetName val="Co_368"/>
      <sheetName val="debt_ratios16"/>
      <sheetName val="EVA_acq16"/>
      <sheetName val="poids_relatif16"/>
      <sheetName val="ITS-Valo_old_multiples16"/>
      <sheetName val="new_cap_struc16"/>
      <sheetName val="Implied_multiples_BV16"/>
      <sheetName val="Implied_multiples_Oval16"/>
      <sheetName val="BV-Valo_old_multiples16"/>
      <sheetName val="Synthèse_old16"/>
      <sheetName val="ITS-Valo_new_multiples16"/>
      <sheetName val="BV-Valo_new_multiples16"/>
      <sheetName val="Synthèse_new16"/>
      <sheetName val="dsdde_update16"/>
      <sheetName val="Graphite_Financials16"/>
      <sheetName val="Input_Func_tab16"/>
      <sheetName val="PFE_&amp;_CTS_expenses16"/>
      <sheetName val="Business_Capabilities16"/>
      <sheetName val="Drop_Down_Lists16"/>
      <sheetName val="utilizacion_AprilFcast16"/>
      <sheetName val="Data_Validation16"/>
      <sheetName val="Decoder_Ring14"/>
      <sheetName val="Time_parameters_&amp;_Actuals16"/>
      <sheetName val="P_NR16"/>
      <sheetName val="ST_Unit_and_Attach_H114"/>
      <sheetName val="Vendor_Data_Validation14"/>
      <sheetName val="Non_Vendor_Data_Validations14"/>
      <sheetName val="Finance_Data14"/>
      <sheetName val="P_&amp;_L14"/>
      <sheetName val="DI_Errors-Area14"/>
      <sheetName val="DI_Errors-Subsidiary14"/>
      <sheetName val="_Ad_Sales__exp14"/>
      <sheetName val="Developer_rev_9914"/>
      <sheetName val="corp__exp14"/>
      <sheetName val="Bus_Dev14"/>
      <sheetName val="DV_Controls13"/>
      <sheetName val="Value_source14"/>
      <sheetName val="Valores_Posibles14"/>
      <sheetName val="US_Area(s)14"/>
      <sheetName val="Data_14"/>
      <sheetName val="List_Values13"/>
      <sheetName val="FY18_Drop_Down_Menus13"/>
      <sheetName val="Co_3610"/>
      <sheetName val="debt_ratios15"/>
      <sheetName val="EVA_acq15"/>
      <sheetName val="poids_relatif15"/>
      <sheetName val="ITS-Valo_old_multiples15"/>
      <sheetName val="new_cap_struc15"/>
      <sheetName val="Implied_multiples_BV15"/>
      <sheetName val="Implied_multiples_Oval15"/>
      <sheetName val="BV-Valo_old_multiples15"/>
      <sheetName val="Synthèse_old15"/>
      <sheetName val="ITS-Valo_new_multiples15"/>
      <sheetName val="BV-Valo_new_multiples15"/>
      <sheetName val="Synthèse_new15"/>
      <sheetName val="dsdde_update15"/>
      <sheetName val="Graphite_Financials15"/>
      <sheetName val="Input_Func_tab15"/>
      <sheetName val="PFE_&amp;_CTS_expenses15"/>
      <sheetName val="Business_Capabilities15"/>
      <sheetName val="Drop_Down_Lists15"/>
      <sheetName val="utilizacion_AprilFcast15"/>
      <sheetName val="Data_Validation15"/>
      <sheetName val="Decoder_Ring13"/>
      <sheetName val="Time_parameters_&amp;_Actuals15"/>
      <sheetName val="P_NR15"/>
      <sheetName val="ST_Unit_and_Attach_H113"/>
      <sheetName val="Vendor_Data_Validation13"/>
      <sheetName val="Non_Vendor_Data_Validations13"/>
      <sheetName val="Finance_Data13"/>
      <sheetName val="P_&amp;_L13"/>
      <sheetName val="DI_Errors-Area13"/>
      <sheetName val="DI_Errors-Subsidiary13"/>
      <sheetName val="_Ad_Sales__exp13"/>
      <sheetName val="Developer_rev_9913"/>
      <sheetName val="corp__exp13"/>
      <sheetName val="Bus_Dev13"/>
      <sheetName val="DV_Controls12"/>
      <sheetName val="Value_source13"/>
      <sheetName val="Valores_Posibles13"/>
      <sheetName val="US_Area(s)13"/>
      <sheetName val="Data_13"/>
      <sheetName val="List_Values12"/>
      <sheetName val="FY18_Drop_Down_Menus12"/>
      <sheetName val="Co_369"/>
      <sheetName val="debt_ratios17"/>
      <sheetName val="EVA_acq17"/>
      <sheetName val="poids_relatif17"/>
      <sheetName val="ITS-Valo_old_multiples17"/>
      <sheetName val="new_cap_struc17"/>
      <sheetName val="Implied_multiples_BV17"/>
      <sheetName val="Implied_multiples_Oval17"/>
      <sheetName val="BV-Valo_old_multiples17"/>
      <sheetName val="Synthèse_old17"/>
      <sheetName val="ITS-Valo_new_multiples17"/>
      <sheetName val="BV-Valo_new_multiples17"/>
      <sheetName val="Synthèse_new17"/>
      <sheetName val="dsdde_update17"/>
      <sheetName val="Graphite_Financials17"/>
      <sheetName val="Input_Func_tab17"/>
      <sheetName val="PFE_&amp;_CTS_expenses17"/>
      <sheetName val="Business_Capabilities17"/>
      <sheetName val="Drop_Down_Lists17"/>
      <sheetName val="utilizacion_AprilFcast17"/>
      <sheetName val="Data_Validation17"/>
      <sheetName val="Decoder_Ring15"/>
      <sheetName val="Time_parameters_&amp;_Actuals17"/>
      <sheetName val="P_NR17"/>
      <sheetName val="ST_Unit_and_Attach_H115"/>
      <sheetName val="Vendor_Data_Validation15"/>
      <sheetName val="Non_Vendor_Data_Validations15"/>
      <sheetName val="Finance_Data15"/>
      <sheetName val="P_&amp;_L15"/>
      <sheetName val="DI_Errors-Area15"/>
      <sheetName val="DI_Errors-Subsidiary15"/>
      <sheetName val="_Ad_Sales__exp15"/>
      <sheetName val="Developer_rev_9915"/>
      <sheetName val="corp__exp15"/>
      <sheetName val="Bus_Dev15"/>
      <sheetName val="DV_Controls14"/>
      <sheetName val="Value_source15"/>
      <sheetName val="Valores_Posibles15"/>
      <sheetName val="US_Area(s)15"/>
      <sheetName val="Data_15"/>
      <sheetName val="List_Values14"/>
      <sheetName val="FY18_Drop_Down_Menus14"/>
      <sheetName val="Co_3611"/>
      <sheetName val="debt_ratios18"/>
      <sheetName val="EVA_acq18"/>
      <sheetName val="poids_relatif18"/>
      <sheetName val="ITS-Valo_old_multiples18"/>
      <sheetName val="new_cap_struc18"/>
      <sheetName val="Implied_multiples_BV18"/>
      <sheetName val="Implied_multiples_Oval18"/>
      <sheetName val="BV-Valo_old_multiples18"/>
      <sheetName val="Synthèse_old18"/>
      <sheetName val="ITS-Valo_new_multiples18"/>
      <sheetName val="BV-Valo_new_multiples18"/>
      <sheetName val="Synthèse_new18"/>
      <sheetName val="dsdde_update18"/>
      <sheetName val="Graphite_Financials18"/>
      <sheetName val="Input_Func_tab18"/>
      <sheetName val="PFE_&amp;_CTS_expenses18"/>
      <sheetName val="Business_Capabilities18"/>
      <sheetName val="Drop_Down_Lists18"/>
      <sheetName val="utilizacion_AprilFcast18"/>
      <sheetName val="Data_Validation18"/>
      <sheetName val="Decoder_Ring16"/>
      <sheetName val="Time_parameters_&amp;_Actuals18"/>
      <sheetName val="P_NR18"/>
      <sheetName val="ST_Unit_and_Attach_H116"/>
      <sheetName val="Vendor_Data_Validation16"/>
      <sheetName val="Non_Vendor_Data_Validations16"/>
      <sheetName val="Finance_Data16"/>
      <sheetName val="P_&amp;_L16"/>
      <sheetName val="DI_Errors-Area16"/>
      <sheetName val="DI_Errors-Subsidiary16"/>
      <sheetName val="_Ad_Sales__exp16"/>
      <sheetName val="Developer_rev_9916"/>
      <sheetName val="corp__exp16"/>
      <sheetName val="Bus_Dev16"/>
      <sheetName val="DV_Controls15"/>
      <sheetName val="Value_source16"/>
      <sheetName val="Valores_Posibles16"/>
      <sheetName val="US_Area(s)16"/>
      <sheetName val="Data_16"/>
      <sheetName val="List_Values15"/>
      <sheetName val="FY18_Drop_Down_Menus15"/>
      <sheetName val="Co_3612"/>
      <sheetName val="CSI Detail"/>
      <sheetName val="Cover"/>
      <sheetName val="Drop-Down Items"/>
      <sheetName val="Construction"/>
      <sheetName val="Resources"/>
      <sheetName val="Unit Costs"/>
      <sheetName val="Overheads"/>
      <sheetName val="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/>
      <sheetData sheetId="412" refreshError="1"/>
      <sheetData sheetId="413" refreshError="1"/>
      <sheetData sheetId="414" refreshError="1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 refreshError="1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nchmark View"/>
      <sheetName val="Support Graphs"/>
      <sheetName val="Summary"/>
      <sheetName val="Input"/>
      <sheetName val="Deal Model"/>
      <sheetName val="VM COGS Math Side-by-Side"/>
      <sheetName val="Current Discounts Worksheet --&gt;"/>
      <sheetName val="VM Discounts (Manual Map)"/>
      <sheetName val="Storage Discounts (Manual Map)"/>
      <sheetName val="Representative SKUs"/>
      <sheetName val="Managed Disks"/>
      <sheetName val="Storage Region Uplifts"/>
      <sheetName val="Block Blob COGS"/>
      <sheetName val="GM Health Service Margins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Mix"/>
      <sheetName val="Deal Model"/>
      <sheetName val="VM COGS Math Side-by-Side"/>
      <sheetName val="Current Discounts Worksheet --&gt;"/>
      <sheetName val="VM Discounts (Manual Map)"/>
      <sheetName val="Storage Discounts (Manual Map)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C ManualAdjustment"/>
      <sheetName val="Alloc"/>
      <sheetName val="Pfam"/>
      <sheetName val="DSPCMap"/>
      <sheetName val="DataSet"/>
      <sheetName val="DataSetFiscalMonth"/>
      <sheetName val="AssetDataType"/>
      <sheetName val="DataSource"/>
      <sheetName val="Perspective"/>
      <sheetName val="PC"/>
      <sheetName val="AssetClass"/>
      <sheetName val="PCIO"/>
      <sheetName val="CostType"/>
      <sheetName val="HC"/>
      <sheetName val="PeopleCost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s (Jorge)"/>
      <sheetName val="Sheet2"/>
      <sheetName val="Welcome Page"/>
      <sheetName val="C-Plan View"/>
      <sheetName val="Compute"/>
      <sheetName val="Storage"/>
      <sheetName val="Service View"/>
      <sheetName val="Pivot For Storage"/>
      <sheetName val="Lookups"/>
      <sheetName val="Lookups (2)"/>
      <sheetName val="Networking"/>
      <sheetName val="Databases"/>
      <sheetName val="PaaS &amp; Other"/>
      <sheetName val="Region Mix"/>
      <sheetName val="Pivot For VM "/>
      <sheetName val="Pivot For Networking"/>
      <sheetName val="Pivot For Databases"/>
      <sheetName val="Pivot For PaaS &amp; Other Services"/>
      <sheetName val="Pivot for Region Mix"/>
      <sheetName val="Baseline ACR"/>
      <sheetName val="VM Discounts (Manual Map)"/>
      <sheetName val="PAYG vs. RI Mix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portunity at high level"/>
      <sheetName val="Asks summary"/>
      <sheetName val="Request Template - to complete"/>
      <sheetName val="Drop Downs for Offers n Promos"/>
      <sheetName val="Drop Downs for Competitors"/>
      <sheetName val="Drop Downs for Root Causes"/>
      <sheetName val="Consumption Plan"/>
      <sheetName val="Concession Discount ask _GCPAYG"/>
      <sheetName val="Concession Discount Ask Details"/>
      <sheetName val="Scenario Specific"/>
      <sheetName val="Concession Discount ask _trial"/>
      <sheetName val="BD escalation process"/>
      <sheetName val="Summary"/>
      <sheetName val="Resources"/>
      <sheetName val="Concession Disc Ask _GCP RI"/>
      <sheetName val="Concession Discount ask _GC (2)"/>
      <sheetName val="Sheet1"/>
      <sheetName val="Validation sheet"/>
      <sheetName val="Escalation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 --&gt;"/>
      <sheetName val="Readme"/>
      <sheetName val="GM Health Lineitem Glossary"/>
      <sheetName val="Fields Definitions"/>
      <sheetName val="System view Query"/>
      <sheetName val="Report view Query"/>
      <sheetName val="Allocations Methodology"/>
      <sheetName val="Config"/>
      <sheetName val="Pivot --&gt;"/>
      <sheetName val="New GMH Pivot"/>
      <sheetName val="GMH Pivot"/>
      <sheetName val="GMH New Model Pivot"/>
      <sheetName val="tie Apr Fcst"/>
      <sheetName val="Actuals Adj"/>
      <sheetName val="Budget Adj"/>
      <sheetName val="Forecast Adj"/>
      <sheetName val="Judgement PC's"/>
      <sheetName val="Reports --&gt;"/>
      <sheetName val="By Product (by QTR)"/>
      <sheetName val="Trend FY21"/>
      <sheetName val="Workloads Template (Actuals)"/>
      <sheetName val="By Product"/>
      <sheetName val="Workload FY20-FY21 TrendView"/>
      <sheetName val="CSA View FY21"/>
      <sheetName val="CSA View FY20"/>
      <sheetName val="CSA View (Actuals)"/>
      <sheetName val="ScottGu (Slide 1) NEW"/>
      <sheetName val="Sheet1"/>
      <sheetName val="Scott GU (Slide 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ubes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Settings"/>
      <sheetName val="Network Configuration"/>
      <sheetName val="Solution Design"/>
      <sheetName val="ROM"/>
      <sheetName val="BoM"/>
      <sheetName val="Insight-SID1"/>
      <sheetName val="Insight-SID2"/>
      <sheetName val="Insight-ENV1"/>
      <sheetName val="Insight-ENV2"/>
      <sheetName val="RI-Break-Even-Point"/>
      <sheetName val="Disclaimer"/>
      <sheetName val="Assumptions"/>
      <sheetName val="Work Area"/>
      <sheetName val="Helper"/>
      <sheetName val="Break-Even-Point-CALC"/>
      <sheetName val="Customer Information"/>
      <sheetName val="VM settings lookup"/>
      <sheetName val="Lookup"/>
      <sheetName val="Regions"/>
      <sheetName val="Currencies"/>
      <sheetName val="Price_VM"/>
      <sheetName val="VM"/>
      <sheetName val="Price_Storage"/>
      <sheetName val="Storage"/>
      <sheetName val="Price_Backup"/>
      <sheetName val="Price_Network"/>
      <sheetName val="Network"/>
      <sheetName val="Price_AzureSiteRecovery"/>
      <sheetName val="LoadBalancer"/>
      <sheetName val="SD2TIER"/>
      <sheetName val="SKU"/>
      <sheetName val="VM_preconfigured"/>
      <sheetName val="Network_preconfigured"/>
      <sheetName val="RISE_preconfigur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 --&gt;"/>
      <sheetName val="Readme"/>
      <sheetName val="GM Health Lineitem Glossary"/>
      <sheetName val="Fields Definitions"/>
      <sheetName val="System view Query"/>
      <sheetName val="Report view Query"/>
      <sheetName val="Allocations Methodology"/>
      <sheetName val="Config"/>
      <sheetName val="Pivot --&gt;"/>
      <sheetName val="New GMH Pivot"/>
      <sheetName val="GMH Pivot"/>
      <sheetName val="GMH New Model Pivot"/>
      <sheetName val="tie Apr Fcst"/>
      <sheetName val="Reports --&gt;"/>
      <sheetName val="By Product (by QTR)"/>
      <sheetName val="Trend FY20"/>
      <sheetName val="Workloads Template (Actuals)"/>
      <sheetName val="By Product"/>
      <sheetName val="Workload FY19-FY20 TrendView"/>
      <sheetName val="CSA View FY"/>
      <sheetName val="CSA View (Actuals)"/>
      <sheetName val="ScottGu (Slide 1) NEW"/>
      <sheetName val="Scott GU (Slide 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rchMappings"/>
      <sheetName val="Control Panel"/>
      <sheetName val="CustomMapping"/>
      <sheetName val="Research Pivots -&gt;"/>
      <sheetName val="Sheet2"/>
      <sheetName val="Sheet1"/>
      <sheetName val="Research HC"/>
      <sheetName val="Slide Views -&gt;"/>
      <sheetName val="Bridge"/>
      <sheetName val="Headcount--&gt;"/>
      <sheetName val="HeadCount"/>
      <sheetName val="Sheet3"/>
      <sheetName val="GM--&gt;"/>
      <sheetName val="Sheet5"/>
      <sheetName val="External--&gt;"/>
      <sheetName val="Research COGS"/>
      <sheetName val="MCI Close Exec Summary"/>
      <sheetName val="Azure - Acct"/>
      <sheetName val="SAAS - Acct"/>
      <sheetName val="Licensing - Acct"/>
      <sheetName val="Non Engg - Marketing-Support"/>
      <sheetName val="Sheet4"/>
      <sheetName val="Appendix -&gt;"/>
      <sheetName val="Line Item Descri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earch Pivot"/>
      <sheetName val="Control Panel"/>
      <sheetName val="Config"/>
      <sheetName val="Search Mappings"/>
      <sheetName val="Forecast ==&gt;"/>
      <sheetName val="Sheet1"/>
      <sheetName val="Exec Summary Fcst"/>
      <sheetName val="Productivity Fcst"/>
      <sheetName val="Cloud And Enterprise Fcst"/>
      <sheetName val="Commercial Cloud Detail Fcst"/>
      <sheetName val="Commercial Cloud Fcst"/>
      <sheetName val="Search Fcst"/>
      <sheetName val="Dynamics Fcst"/>
      <sheetName val="Commercial Cloud - Engg-Mktg"/>
      <sheetName val="Waterfalls"/>
      <sheetName val="Outlook Summary"/>
      <sheetName val="Commerce and ATP Summary"/>
      <sheetName val="Commercial Cloud - Differential"/>
      <sheetName val="Commercial Cloud GM View(EG)"/>
      <sheetName val="Productivity GM View(EG)"/>
      <sheetName val="Intelligent Cloud GM View(EG)"/>
      <sheetName val="Dynamics GM View(EG)"/>
      <sheetName val="Search Outlook-OLD"/>
      <sheetName val="Consumer Services Outlook"/>
      <sheetName val="Mercury Based Support ==&gt;"/>
      <sheetName val="Productivity Revenue Map"/>
      <sheetName val="MCI COGS"/>
      <sheetName val="MCI Revenue"/>
      <sheetName val="Prod Revenue Summary Query"/>
      <sheetName val="Exec Org AGR thru FY16 Nov"/>
      <sheetName val="Retail Stores Thru FY16 Nov"/>
      <sheetName val="Rev Adj to AGR thru FY16 Nov"/>
      <sheetName val="O365 Home"/>
      <sheetName val="Exec Org AGR Pivot thru FY17"/>
      <sheetName val="PD Rev Adj Thru FY17"/>
      <sheetName val="Prod Lic Rev Worksheet"/>
      <sheetName val="Prod Lic Rev Summary"/>
      <sheetName val="Mercury Revenue Tie Out Sheet"/>
      <sheetName val="Mercury COGS Tie Out Sheet"/>
      <sheetName val="Commerce FY17"/>
      <sheetName val="Commerce FY15 and FY16"/>
      <sheetName val="FY17 Win ATP Revenue"/>
      <sheetName val="FY17 Win E5 COGS"/>
      <sheetName val="Ran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ical Financial Statements"/>
      <sheetName val="Calculations"/>
      <sheetName val="Viewable Regions"/>
      <sheetName val="Charts"/>
      <sheetName val="Ratio Analysis"/>
      <sheetName val="Forecast &amp; DCF"/>
      <sheetName val="Currency"/>
      <sheetName val="Source Code (HIDE!)"/>
      <sheetName val="Revenue_2"/>
      <sheetName val="Target Options"/>
      <sheetName val="WW ES PL"/>
      <sheetName val="WW MCS PL"/>
      <sheetName val="WW OPEX PL"/>
      <sheetName val="CVG-AZ,WA Win 9X PFP Model"/>
      <sheetName val="WorkbookSettings"/>
      <sheetName val="VBA Forecast &amp; DCF"/>
      <sheetName val="check point gfm test1"/>
      <sheetName val="Lists"/>
      <sheetName val="Dropdowns"/>
      <sheetName val="Lookups"/>
      <sheetName val="COS P&amp;L"/>
      <sheetName val="Dir FF"/>
      <sheetName val="MARS 1"/>
      <sheetName val="MARS 2"/>
      <sheetName val="MARS 3 "/>
      <sheetName val="CFPP MARS"/>
      <sheetName val="FY00 Opex Pivot"/>
      <sheetName val="Amortization Table"/>
      <sheetName val=" 2) YTD Actual"/>
      <sheetName val="Issues List"/>
      <sheetName val="states"/>
      <sheetName val="federal"/>
      <sheetName val="Summary"/>
      <sheetName val="Expense"/>
      <sheetName val="Bangladesh"/>
      <sheetName val="PivotData"/>
      <sheetName val="Level 3 Intercity-Facilities"/>
      <sheetName val="Dados"/>
      <sheetName val="Update"/>
      <sheetName val=" IBPL0001"/>
      <sheetName val=" IB-PL-YTD"/>
      <sheetName val="CEE5"/>
      <sheetName val="FX"/>
      <sheetName val="HR0429"/>
      <sheetName val="HR0702"/>
      <sheetName val="Cover"/>
      <sheetName val="Data lists"/>
      <sheetName val="CAL"/>
      <sheetName val="Server"/>
      <sheetName val="Revenue"/>
      <sheetName val="DefectTypes"/>
      <sheetName val="Goals"/>
      <sheetName val="IRTL"/>
      <sheetName val="LOGD"/>
      <sheetName val="LOGT"/>
      <sheetName val="Phases"/>
      <sheetName val="Schedule"/>
      <sheetName val="SUMS"/>
      <sheetName val="Task"/>
      <sheetName val="Team"/>
      <sheetName val="fitoutconfcentre"/>
      <sheetName val="SCOPS Flash"/>
      <sheetName val="Details"/>
      <sheetName val="Constant"/>
      <sheetName val="hide"/>
      <sheetName val="General Information"/>
      <sheetName val="Inputs"/>
      <sheetName val="KeyMultInputs"/>
      <sheetName val="grp "/>
      <sheetName val="Customize Your Invoice"/>
      <sheetName val="MacroInputs"/>
      <sheetName val="41 Wall Finishes Extern (Aque)"/>
      <sheetName val="43 Floor Finishes (Aque)"/>
      <sheetName val="32 Int Wall Comp. (Aque)"/>
      <sheetName val="42 Wall Finishes Inter (Aque)"/>
      <sheetName val=" Summary (Aque)"/>
      <sheetName val="47 Roof Finishes "/>
      <sheetName val="24 Stair Ramps (Aque)"/>
      <sheetName val="34 Stair Ramp Comp. (Aque)"/>
      <sheetName val="EPG_AccountList_TopOnly"/>
      <sheetName val="Master Lists"/>
      <sheetName val="Summary &amp; Assumptions"/>
      <sheetName val="Assy"/>
      <sheetName val="0900"/>
      <sheetName val="Transaction"/>
      <sheetName val="StBlocks"/>
      <sheetName val="Sheet3"/>
      <sheetName val="Macro1"/>
      <sheetName val="Prod Anal"/>
      <sheetName val="CONTROL"/>
      <sheetName val="PIVOT_OPEXGRP"/>
      <sheetName val="D.1 DomainData"/>
      <sheetName val="SFIS Data WW31"/>
      <sheetName val="FO"/>
      <sheetName val="Quantity WW31"/>
      <sheetName val="BusBar Measure"/>
      <sheetName val="IO_Build_Query"/>
      <sheetName val="SummaryView"/>
      <sheetName val="ValidLists"/>
      <sheetName val="Incr-Decr INPUT"/>
      <sheetName val="Default_REF_AcctMap"/>
      <sheetName val="Site_Build_Que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 Summary"/>
      <sheetName val="Modern"/>
      <sheetName val="Modern Pivot"/>
      <sheetName val="Test Enrollments"/>
      <sheetName val="Variables"/>
      <sheetName val="Accrual Rate Support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itiatives List"/>
      <sheetName val="Summary"/>
      <sheetName val="Charts"/>
      <sheetName val="Actuals"/>
      <sheetName val="FY21 Forecast 1M CAGR"/>
      <sheetName val="FY21 Forecast 12M CAGR"/>
      <sheetName val="FY21 Budget"/>
      <sheetName val="AIRS Pull"/>
      <sheetName val="Rate Changes &amp; Subs"/>
      <sheetName val="Spend TeamGroups"/>
      <sheetName val="PCCodes FY20 Alloc+Hierarchy"/>
      <sheetName val="Consta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ator"/>
      <sheetName val="Compute"/>
      <sheetName val="SSD"/>
      <sheetName val="Promo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 JUDGEMENT PC'S"/>
      <sheetName val="FORECAST GM%"/>
      <sheetName val="CHART TABLE"/>
      <sheetName val="GMH Forecast Adj"/>
      <sheetName val="Compare Fcst Adj to Actual"/>
      <sheetName val="P05-Nov"/>
      <sheetName val="GM Health - Forecast pivots"/>
    </sheetNames>
    <definedNames>
      <definedName name="Slicer_Fiscal_Year" refersTo="#REF!"/>
      <definedName name="Slicer_Show_Report_or_System_View" refersTo="#REF!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Mix"/>
      <sheetName val="Deal Model"/>
      <sheetName val="Current Discounts Worksheet --&gt;"/>
      <sheetName val="VM Discounts (Manual Map)"/>
      <sheetName val="Storage Discounts (Manual Map)"/>
      <sheetName val="Databricks Margin Calc"/>
      <sheetName val="Data --&gt;"/>
      <sheetName val="Networking Margins"/>
      <sheetName val="Managed Disks"/>
      <sheetName val="Storage Region Uplifts"/>
      <sheetName val="Block Blob COGS"/>
      <sheetName val="GM Health Service Margin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VSTS_ValidationWS_1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MR Rev Restatement Task List"/>
      <sheetName val="VSTS_ValidationWS_1"/>
      <sheetName val="OMR_Rev_Restatement_Task_List"/>
      <sheetName val="Pdt walk All Up FY22 Summary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 IN GMH"/>
      <sheetName val="Forecast Adj"/>
      <sheetName val="Judgement PC's"/>
      <sheetName val="Recovery Mapping"/>
      <sheetName val="Recovery - GMH"/>
      <sheetName val="Recovery - BI Cube"/>
      <sheetName val="Azure Cost - GMH"/>
      <sheetName val="Mantis Graph"/>
      <sheetName val="PC to Adj"/>
      <sheetName val="Cloud+AI PC's"/>
      <sheetName val="Mantis Pivot"/>
      <sheetName val="Azure Cost - BI Cube - Big 5"/>
      <sheetName val="GMH Pivot"/>
      <sheetName val="RE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 Qtrs"/>
      <sheetName val="Rev Model  Qtrs"/>
      <sheetName val="Dev summary99"/>
      <sheetName val="Developer rev 99"/>
      <sheetName val=" Ad Sales  exp"/>
      <sheetName val="Corp Sales"/>
      <sheetName val=" mkt exp"/>
      <sheetName val="ITK marketing"/>
      <sheetName val="Cust service "/>
      <sheetName val="Content Shared "/>
      <sheetName val="Developer Content"/>
      <sheetName val="Enterprise Content"/>
      <sheetName val="Content Product Develop"/>
      <sheetName val="ITK content"/>
      <sheetName val="Executive exp"/>
      <sheetName val="Bus Dev"/>
      <sheetName val="corp. exp"/>
      <sheetName val="Summary__Qtrs"/>
      <sheetName val="Rev_Model__Qtrs"/>
      <sheetName val="Dev_summary99"/>
      <sheetName val="Developer_rev_99"/>
      <sheetName val="_Ad_Sales__exp"/>
      <sheetName val="Corp_Sales"/>
      <sheetName val="_mkt_exp"/>
      <sheetName val="ITK_marketing"/>
      <sheetName val="Cust_service_"/>
      <sheetName val="Content_Shared_"/>
      <sheetName val="Developer_Content"/>
      <sheetName val="Enterprise_Content"/>
      <sheetName val="Content_Product_Develop"/>
      <sheetName val="ITK_content"/>
      <sheetName val="Executive_exp"/>
      <sheetName val="Bus_Dev"/>
      <sheetName val="corp__exp"/>
      <sheetName val="Budget Total"/>
      <sheetName val="Cash Flow Forecast"/>
      <sheetName val="BS"/>
      <sheetName val="XREF"/>
      <sheetName val="Tickmarks"/>
      <sheetName val="OLD Q1 (Shouldn't use)"/>
      <sheetName val="Master"/>
      <sheetName val="Summary__Qtrs1"/>
      <sheetName val="Rev_Model__Qtrs1"/>
      <sheetName val="Dev_summary991"/>
      <sheetName val="Developer_rev_991"/>
      <sheetName val="_Ad_Sales__exp1"/>
      <sheetName val="Corp_Sales1"/>
      <sheetName val="_mkt_exp1"/>
      <sheetName val="ITK_marketing1"/>
      <sheetName val="Cust_service_1"/>
      <sheetName val="Content_Shared_1"/>
      <sheetName val="Developer_Content1"/>
      <sheetName val="Enterprise_Content1"/>
      <sheetName val="Content_Product_Develop1"/>
      <sheetName val="ITK_content1"/>
      <sheetName val="Executive_exp1"/>
      <sheetName val="Bus_Dev1"/>
      <sheetName val="corp__exp1"/>
      <sheetName val="3. Revised COS amort_12 31 02"/>
      <sheetName val="Income_Statement"/>
      <sheetName val="LUC-CAL"/>
      <sheetName val="detail9'96_oh"/>
      <sheetName val="Recap vgy (eur)"/>
      <sheetName val="JobDetails"/>
      <sheetName val="Group Breakdown"/>
      <sheetName val=" Equity Activity"/>
      <sheetName val="Lead"/>
      <sheetName val="Operating"/>
      <sheetName val="1999%20budget%20version..."/>
      <sheetName val="1999 budget version.."/>
      <sheetName val="EMEA Openings"/>
      <sheetName val="Summary"/>
      <sheetName val="TB"/>
      <sheetName val=" Ad Sales  exp:Developer rev 99"/>
      <sheetName val="Gratuity calculation"/>
      <sheetName val="Balance Sheets"/>
      <sheetName val="payor mix"/>
      <sheetName val="CAR1"/>
      <sheetName val="WKLY FLASH"/>
      <sheetName val="Budget_Total"/>
      <sheetName val="Cash_Flow_Forecast"/>
      <sheetName val="OLD_Q1_(Shouldn't_use)"/>
      <sheetName val="3__Revised_COS_amort_12_31_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4427430555" createdVersion="7" refreshedVersion="8" minRefreshableVersion="3" recordCount="0" supportSubquery="1" supportAdvancedDrill="1" xr:uid="{F5F30C82-07F2-4BA3-952A-17D92275CCA6}">
  <cacheSource type="external" connectionId="1"/>
  <cacheFields count="17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2" level="32767"/>
    <cacheField name="[Azure Service].[Service Level 2].[Service Level 2]" caption="Service Level 2" numFmtId="0" hierarchy="207" level="1">
      <sharedItems containsSemiMixedTypes="0" containsString="0"/>
    </cacheField>
    <cacheField name="[Pricing Level].[AZ Pricing Level 2].[AZ Pricing Level 2]" caption="AZ Pricing Level 2" numFmtId="0" hierarchy="470" level="1">
      <sharedItems containsSemiMixedTypes="0" containsString="0"/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unt="121">
        <s v="[Azure Service].[Service Level 4].&amp;[Azure Container Apps]" c="Azure Container Apps"/>
        <s v="[Azure Service].[Service Level 4].&amp;[Azure Kubernetes Service]" c="Azure Kubernetes Service"/>
        <s v="[Azure Service].[Service Level 4].&amp;[Azure Red Hat OpenShift Compute Optimized]" c="Azure Red Hat OpenShift Compute Optimized"/>
        <s v="[Azure Service].[Service Level 4].&amp;[Azure Red Hat OpenShift General Purpose]" c="Azure Red Hat OpenShift General Purpose"/>
        <s v="[Azure Service].[Service Level 4].&amp;[Azure Red Hat OpenShift Memory Optimized]" c="Azure Red Hat OpenShift Memory Optimized"/>
        <s v="[Azure Service].[Service Level 4].&amp;[DCadsv5-series Linux]" c="DCadsv5-series Linux"/>
        <s v="[Azure Service].[Service Level 4].&amp;[DCadsv5-series Windows]" c="DCadsv5-series Windows"/>
        <s v="[Azure Service].[Service Level 4].&amp;[DCasv5-series Linux]" c="DCasv5-series Linux"/>
        <s v="[Azure Service].[Service Level 4].&amp;[DCasv5-series Windows]" c="DCasv5-series Windows"/>
        <s v="[Azure Service].[Service Level 4].&amp;[DCdsv3 Series Linux]" c="DCdsv3 Series Linux"/>
        <s v="[Azure Service].[Service Level 4].&amp;[DCsv3 Series Linux]" c="DCsv3 Series Linux"/>
        <s v="[Azure Service].[Service Level 4].&amp;[Functions]" c="Functions"/>
        <s v="[Azure Service].[Service Level 4].&amp;[Lasv3 Series Linux]" c="Lasv3 Series Linux"/>
        <s v="[Azure Service].[Service Level 4].&amp;[LSv2 Series Dedicated Host]" c="LSv2 Series Dedicated Host"/>
        <s v="[Azure Service].[Service Level 4].&amp;[Premium Functions]" c="Premium Functions"/>
        <s v="[Azure Service].[Service Level 4].&amp;[Red Hat Enterprise Linux]" c="Red Hat Enterprise Linux"/>
        <s v="[Azure Service].[Service Level 4].&amp;[Red Hat Enterprise Linux for SAP with HA]" c="Red Hat Enterprise Linux for SAP with HA"/>
        <s v="[Azure Service].[Service Level 4].&amp;[Red Hat Enterprise Linux with HA]" c="Red Hat Enterprise Linux with HA"/>
        <s v="[Azure Service].[Service Level 4].&amp;[RHEL for SAP Business Applications]" c="RHEL for SAP Business Applications"/>
        <s v="[Azure Service].[Service Level 4].&amp;[RHEL for SAP HANA]" c="RHEL for SAP HANA"/>
        <s v="[Azure Service].[Service Level 4].&amp;[SQL Server Azure Hybrid Benefit]" c="SQL Server Azure Hybrid Benefit"/>
        <s v="[Azure Service].[Service Level 4].&amp;[SQL Server Azure Hybrid Benefit SA Reclass - SQL on IaaS - EE]" c="SQL Server Azure Hybrid Benefit SA Reclass - SQL on IaaS - EE"/>
        <s v="[Azure Service].[Service Level 4].&amp;[SQL Server Developer Edition]" c="SQL Server Developer Edition"/>
        <s v="[Azure Service].[Service Level 4].&amp;[SQL Server Enterprise]" c="SQL Server Enterprise"/>
        <s v="[Azure Service].[Service Level 4].&amp;[SQL Server Express Edition]" c="SQL Server Express Edition"/>
        <s v="[Azure Service].[Service Level 4].&amp;[SQL Server Standard]" c="SQL Server Standard"/>
        <s v="[Azure Service].[Service Level 4].&amp;[SUSE Linux Enterprise Server]" c="SUSE Linux Enterprise Server"/>
        <s v="[Azure Service].[Service Level 4].&amp;[SUSE Linux Enterprise Server Basic]" c="SUSE Linux Enterprise Server Basic"/>
        <s v="[Azure Service].[Service Level 4].&amp;[SUSE Linux Enterprise Server for SAP Standard]" c="SUSE Linux Enterprise Server for SAP Standard"/>
        <s v="[Azure Service].[Service Level 4].&amp;[SUSE Linux Enterprise Server Standard]" c="SUSE Linux Enterprise Server Standard"/>
        <s v="[Azure Service].[Service Level 4].&amp;[Virtual Machines A Series]" c="Virtual Machines A Series"/>
        <s v="[Azure Service].[Service Level 4].&amp;[Virtual Machines A Series Basic]" c="Virtual Machines A Series Basic"/>
        <s v="[Azure Service].[Service Level 4].&amp;[Virtual Machines A Series Basic Windows]" c="Virtual Machines A Series Basic Windows"/>
        <s v="[Azure Service].[Service Level 4].&amp;[Virtual Machines A Series Windows]" c="Virtual Machines A Series Windows"/>
        <s v="[Azure Service].[Service Level 4].&amp;[Virtual Machines Av2 Series]" c="Virtual Machines Av2 Series"/>
        <s v="[Azure Service].[Service Level 4].&amp;[Virtual Machines Av2 Series Windows]" c="Virtual Machines Av2 Series Windows"/>
        <s v="[Azure Service].[Service Level 4].&amp;[Virtual Machines BS Series]" c="Virtual Machines BS Series"/>
        <s v="[Azure Service].[Service Level 4].&amp;[Virtual Machines BS Series Windows]" c="Virtual Machines BS Series Windows"/>
        <s v="[Azure Service].[Service Level 4].&amp;[Virtual Machines D Series]" c="Virtual Machines D Series"/>
        <s v="[Azure Service].[Service Level 4].&amp;[Virtual Machines D Series Windows]" c="Virtual Machines D Series Windows"/>
        <s v="[Azure Service].[Service Level 4].&amp;[Virtual Machines Dadsv5 Series]" c="Virtual Machines Dadsv5 Series"/>
        <s v="[Azure Service].[Service Level 4].&amp;[Virtual Machines Dadsv5 Series Windows]" c="Virtual Machines Dadsv5 Series Windows"/>
        <s v="[Azure Service].[Service Level 4].&amp;[Virtual Machines Dasv4 Series]" c="Virtual Machines Dasv4 Series"/>
        <s v="[Azure Service].[Service Level 4].&amp;[Virtual Machines Dasv4 Series Windows]" c="Virtual Machines Dasv4 Series Windows"/>
        <s v="[Azure Service].[Service Level 4].&amp;[Virtual Machines Dasv5 Series]" c="Virtual Machines Dasv5 Series"/>
        <s v="[Azure Service].[Service Level 4].&amp;[Virtual Machines Dasv5 Series Windows]" c="Virtual Machines Dasv5 Series Windows"/>
        <s v="[Azure Service].[Service Level 4].&amp;[Virtual Machines Dav4 Series]" c="Virtual Machines Dav4 Series"/>
        <s v="[Azure Service].[Service Level 4].&amp;[Virtual Machines Dav4 Series Windows]" c="Virtual Machines Dav4 Series Windows"/>
        <s v="[Azure Service].[Service Level 4].&amp;[Virtual Machines DCSv2 Series]" c="Virtual Machines DCSv2 Series"/>
        <s v="[Azure Service].[Service Level 4].&amp;[Virtual Machines Ddsv4 Series]" c="Virtual Machines Ddsv4 Series"/>
        <s v="[Azure Service].[Service Level 4].&amp;[Virtual Machines Ddsv5 Series]" c="Virtual Machines Ddsv5 Series"/>
        <s v="[Azure Service].[Service Level 4].&amp;[Virtual Machines Ddv4 Series]" c="Virtual Machines Ddv4 Series"/>
        <s v="[Azure Service].[Service Level 4].&amp;[Virtual Machines Ddv5 Series]" c="Virtual Machines Ddv5 Series"/>
        <s v="[Azure Service].[Service Level 4].&amp;[Virtual Machines Dpdsv5 Series]" c="Virtual Machines Dpdsv5 Series"/>
        <s v="[Azure Service].[Service Level 4].&amp;[Virtual Machines Dpldsv5 Series]" c="Virtual Machines Dpldsv5 Series"/>
        <s v="[Azure Service].[Service Level 4].&amp;[Virtual Machines Dplsv5 Series]" c="Virtual Machines Dplsv5 Series"/>
        <s v="[Azure Service].[Service Level 4].&amp;[Virtual Machines Dpsv5 Series]" c="Virtual Machines Dpsv5 Series"/>
        <s v="[Azure Service].[Service Level 4].&amp;[Virtual Machines Dpsv5 Series Windows]" c="Virtual Machines Dpsv5 Series Windows"/>
        <s v="[Azure Service].[Service Level 4].&amp;[Virtual Machines DSv2 Series]" c="Virtual Machines DSv2 Series"/>
        <s v="[Azure Service].[Service Level 4].&amp;[Virtual Machines DSv3 Series]" c="Virtual Machines DSv3 Series"/>
        <s v="[Azure Service].[Service Level 4].&amp;[Virtual Machines DSv3 Series Windows]" c="Virtual Machines DSv3 Series Windows"/>
        <s v="[Azure Service].[Service Level 4].&amp;[Virtual Machines Dsv4 Series]" c="Virtual Machines Dsv4 Series"/>
        <s v="[Azure Service].[Service Level 4].&amp;[Virtual Machines Dsv5 Series]" c="Virtual Machines Dsv5 Series"/>
        <s v="[Azure Service].[Service Level 4].&amp;[Virtual Machines Dsv5 Series Windows]" c="Virtual Machines Dsv5 Series Windows"/>
        <s v="[Azure Service].[Service Level 4].&amp;[Virtual Machines Dv2 promo Series]" c="Virtual Machines Dv2 promo Series"/>
        <s v="[Azure Service].[Service Level 4].&amp;[Virtual Machines Dv2 Series]" c="Virtual Machines Dv2 Series"/>
        <s v="[Azure Service].[Service Level 4].&amp;[Virtual Machines Dv2 Series Windows]" c="Virtual Machines Dv2 Series Windows"/>
        <s v="[Azure Service].[Service Level 4].&amp;[Virtual Machines Dv3 Series]" c="Virtual Machines Dv3 Series"/>
        <s v="[Azure Service].[Service Level 4].&amp;[Virtual Machines Dv3 Series Windows]" c="Virtual Machines Dv3 Series Windows"/>
        <s v="[Azure Service].[Service Level 4].&amp;[Virtual Machines Dv4 Series]" c="Virtual Machines Dv4 Series"/>
        <s v="[Azure Service].[Service Level 4].&amp;[Virtual Machines Dv4 Series Windows]" c="Virtual Machines Dv4 Series Windows"/>
        <s v="[Azure Service].[Service Level 4].&amp;[Virtual Machines Dv5 Series]" c="Virtual Machines Dv5 Series"/>
        <s v="[Azure Service].[Service Level 4].&amp;[Virtual Machines Eadsv5 Series]" c="Virtual Machines Eadsv5 Series"/>
        <s v="[Azure Service].[Service Level 4].&amp;[Virtual Machines Easv4 Series]" c="Virtual Machines Easv4 Series"/>
        <s v="[Azure Service].[Service Level 4].&amp;[Virtual Machines Easv5 Series]" c="Virtual Machines Easv5 Series"/>
        <s v="[Azure Service].[Service Level 4].&amp;[Virtual Machines Easv5 Series Windows]" c="Virtual Machines Easv5 Series Windows"/>
        <s v="[Azure Service].[Service Level 4].&amp;[Virtual Machines Eav4 Series]" c="Virtual Machines Eav4 Series"/>
        <s v="[Azure Service].[Service Level 4].&amp;[Virtual Machines Ebdsv5 Series]" c="Virtual Machines Ebdsv5 Series"/>
        <s v="[Azure Service].[Service Level 4].&amp;[Virtual Machines Ebsv5 Series]" c="Virtual Machines Ebsv5 Series"/>
        <s v="[Azure Service].[Service Level 4].&amp;[Virtual Machines Ebsv5 Series Windows]" c="Virtual Machines Ebsv5 Series Windows"/>
        <s v="[Azure Service].[Service Level 4].&amp;[Virtual Machines Edsv4 Series]" c="Virtual Machines Edsv4 Series"/>
        <s v="[Azure Service].[Service Level 4].&amp;[Virtual Machines Edsv4 Series Windows]" c="Virtual Machines Edsv4 Series Windows"/>
        <s v="[Azure Service].[Service Level 4].&amp;[Virtual Machines Edsv5 Series]" c="Virtual Machines Edsv5 Series"/>
        <s v="[Azure Service].[Service Level 4].&amp;[Virtual Machines Edv4 Series]" c="Virtual Machines Edv4 Series"/>
        <s v="[Azure Service].[Service Level 4].&amp;[Virtual Machines Edv5 Series]" c="Virtual Machines Edv5 Series"/>
        <s v="[Azure Service].[Service Level 4].&amp;[Virtual Machines Epsv5 Series]" c="Virtual Machines Epsv5 Series"/>
        <s v="[Azure Service].[Service Level 4].&amp;[Virtual Machines Esv4 Series]" c="Virtual Machines Esv4 Series"/>
        <s v="[Azure Service].[Service Level 4].&amp;[Virtual Machines Esv4 Series Windows]" c="Virtual Machines Esv4 Series Windows"/>
        <s v="[Azure Service].[Service Level 4].&amp;[Virtual Machines Esv5 Series]" c="Virtual Machines Esv5 Series"/>
        <s v="[Azure Service].[Service Level 4].&amp;[Virtual Machines Esv5 Series Windows]" c="Virtual Machines Esv5 Series Windows"/>
        <s v="[Azure Service].[Service Level 4].&amp;[Virtual Machines Ev3 Series]" c="Virtual Machines Ev3 Series"/>
        <s v="[Azure Service].[Service Level 4].&amp;[Virtual Machines Ev3 Series Windows]" c="Virtual Machines Ev3 Series Windows"/>
        <s v="[Azure Service].[Service Level 4].&amp;[Virtual Machines Ev4 Series]" c="Virtual Machines Ev4 Series"/>
        <s v="[Azure Service].[Service Level 4].&amp;[Virtual Machines Ev4 Series Windows]" c="Virtual Machines Ev4 Series Windows"/>
        <s v="[Azure Service].[Service Level 4].&amp;[Virtual Machines Ev5 Series]" c="Virtual Machines Ev5 Series"/>
        <s v="[Azure Service].[Service Level 4].&amp;[Virtual Machines F Series]" c="Virtual Machines F Series"/>
        <s v="[Azure Service].[Service Level 4].&amp;[Virtual Machines F Series Windows]" c="Virtual Machines F Series Windows"/>
        <s v="[Azure Service].[Service Level 4].&amp;[Virtual Machines FSv2 Series]" c="Virtual Machines FSv2 Series"/>
        <s v="[Azure Service].[Service Level 4].&amp;[Virtual Machines FSv2 Series Windows]" c="Virtual Machines FSv2 Series Windows"/>
        <s v="[Azure Service].[Service Level 4].&amp;[Virtual Machines FX Series]" c="Virtual Machines FX Series"/>
        <s v="[Azure Service].[Service Level 4].&amp;[Virtual Machines G Series]" c="Virtual Machines G Series"/>
        <s v="[Azure Service].[Service Level 4].&amp;[Virtual Machines HBrsv3 Series]" c="Virtual Machines HBrsv3 Series"/>
        <s v="[Azure Service].[Service Level 4].&amp;[Virtual Machines HBSv2 Series]" c="Virtual Machines HBSv2 Series"/>
        <s v="[Azure Service].[Service Level 4].&amp;[Virtual Machines HCS Series]" c="Virtual Machines HCS Series"/>
        <s v="[Azure Service].[Service Level 4].&amp;[Virtual Machines LS Series]" c="Virtual Machines LS Series"/>
        <s v="[Azure Service].[Service Level 4].&amp;[Virtual Machines LSv2 Series]" c="Virtual Machines LSv2 Series"/>
        <s v="[Azure Service].[Service Level 4].&amp;[Virtual Machines Lsv3 Series]" c="Virtual Machines Lsv3 Series"/>
        <s v="[Azure Service].[Service Level 4].&amp;[Virtual Machines MS Series]" c="Virtual Machines MS Series"/>
        <s v="[Azure Service].[Service Level 4].&amp;[Virtual Machines MSv2 Series]" c="Virtual Machines MSv2 Series"/>
        <s v="[Azure Service].[Service Level 4].&amp;[Virtual Machines NC Series]" c="Virtual Machines NC Series"/>
        <s v="[Azure Service].[Service Level 4].&amp;[Virtual Machines NCasT4 v3 Series]" c="Virtual Machines NCasT4 v3 Series"/>
        <s v="[Azure Service].[Service Level 4].&amp;[Virtual Machines NCCadsA100v4 Series]" c="Virtual Machines NCCadsA100v4 Series"/>
        <s v="[Azure Service].[Service Level 4].&amp;[Virtual Machines NCSv3 Series]" c="Virtual Machines NCSv3 Series"/>
        <s v="[Azure Service].[Service Level 4].&amp;[Virtual Machines NDamsr A100 v4 Series Linux]" c="Virtual Machines NDamsr A100 v4 Series Linux"/>
        <s v="[Azure Service].[Service Level 4].&amp;[Virtual Machines NP Series]" c="Virtual Machines NP Series"/>
        <s v="[Azure Service].[Service Level 4].&amp;[Virtual Machines NVadsA10v5 Series]" c="Virtual Machines NVadsA10v5 Series"/>
        <s v="[Azure Service].[Service Level 4].&amp;[Virtual Machines NVasv4 Series]" c="Virtual Machines NVasv4 Series"/>
        <s v="[Azure Service].[Service Level 4].&amp;[Virtual Machines NVSv3 Series]" c="Virtual Machines NVSv3 Series"/>
        <s v="[Azure Service].[Service Level 4].&amp;[Win Server Azure Hybrid Benefit SA Reclass]" c="Win Server Azure Hybrid Benefit SA Reclass"/>
        <s v="[Azure Service].[Service Level 4].&amp;[Windows Server]" c="Windows Server"/>
        <s v="[Azure Service].[Service Level 4].&amp;[Windows Server Burst]" c="Windows Server Burst"/>
      </sharedItems>
    </cacheField>
    <cacheField name="[Azure Service].[Service Level 5].[Service Level 5]" caption="Service Level 5" numFmtId="0" hierarchy="210" level="1">
      <sharedItems containsSemiMixedTypes="0" containsString="0"/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ntainsSemiMixedTypes="0" containsString="0"/>
    </cacheField>
    <cacheField name="[Azure Service].[Service Level 3].[Service Level 3]" caption="Service Level 3" numFmtId="0" hierarchy="208" level="1">
      <sharedItems containsSemiMixedTypes="0" containsString="0"/>
    </cacheField>
  </cacheFields>
  <cacheHierarchies count="1303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3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6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16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>
      <fieldsUsage count="2">
        <fieldUsage x="-1"/>
        <fieldUsage x="12"/>
      </fieldsUsage>
    </cacheHierarchy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4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5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5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5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5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5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5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1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6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5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2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4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4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6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4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4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4584027775" createdVersion="7" refreshedVersion="8" minRefreshableVersion="3" recordCount="0" supportSubquery="1" supportAdvancedDrill="1" xr:uid="{50835374-9475-4873-8654-F603DD34BD70}">
  <cacheSource type="external" connectionId="1"/>
  <cacheFields count="18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2" level="32767"/>
    <cacheField name="[Azure Service].[Service Level 2].[Service Level 2]" caption="Service Level 2" numFmtId="0" hierarchy="207" level="1">
      <sharedItems containsSemiMixedTypes="0" containsString="0"/>
    </cacheField>
    <cacheField name="[Pricing Level].[AZ Pricing Level 2].[AZ Pricing Level 2]" caption="AZ Pricing Level 2" numFmtId="0" hierarchy="470" level="1">
      <sharedItems containsSemiMixedTypes="0" containsString="0"/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unt="26">
        <s v="[Azure Service].[Service Level 4].&amp;[Azure Data Lake Storage Gen2 Flat Namespace]" c="Azure Data Lake Storage Gen2 Flat Namespace"/>
        <s v="[Azure Service].[Service Level 4].&amp;[Azure Data Lake Storage Gen2 Hierarchical Namespace]" c="Azure Data Lake Storage Gen2 Hierarchical Namespace"/>
        <s v="[Azure Service].[Service Level 4].&amp;[Azure NetApp Files]" c="Azure NetApp Files"/>
        <s v="[Azure Service].[Service Level 4].&amp;[Blob Features]" c="Blob Features"/>
        <s v="[Azure Service].[Service Level 4].&amp;[Blob Storage]" c="Blob Storage"/>
        <s v="[Azure Service].[Service Level 4].&amp;[Change Feed]" c="Change Feed"/>
        <s v="[Azure Service].[Service Level 4].&amp;[Files]" c="Files"/>
        <s v="[Azure Service].[Service Level 4].&amp;[Files v2]" c="Files v2"/>
        <s v="[Azure Service].[Service Level 4].&amp;[General Block Blob]" c="General Block Blob"/>
        <s v="[Azure Service].[Service Level 4].&amp;[General Block Blob v2]" c="General Block Blob v2"/>
        <s v="[Azure Service].[Service Level 4].&amp;[General Block Blob v2 Hierarchical Namespace]" c="General Block Blob v2 Hierarchical Namespace"/>
        <s v="[Azure Service].[Service Level 4].&amp;[Premium ADLS Gen2 Hierarchical Namespace]" c="Premium ADLS Gen2 Hierarchical Namespace"/>
        <s v="[Azure Service].[Service Level 4].&amp;[Premium Block Blob]" c="Premium Block Blob"/>
        <s v="[Azure Service].[Service Level 4].&amp;[Premium Block Blob v2 Hierarchical Namespace]" c="Premium Block Blob v2 Hierarchical Namespace"/>
        <s v="[Azure Service].[Service Level 4].&amp;[Premium Files]" c="Premium Files"/>
        <s v="[Azure Service].[Service Level 4].&amp;[Premium Page Blob]" c="Premium Page Blob"/>
        <s v="[Azure Service].[Service Level 4].&amp;[Premium SSD Managed Disks]" c="Premium SSD Managed Disks"/>
        <s v="[Azure Service].[Service Level 4].&amp;[Queues]" c="Queues"/>
        <s v="[Azure Service].[Service Level 4].&amp;[Queues v2]" c="Queues v2"/>
        <s v="[Azure Service].[Service Level 4].&amp;[Standard HDD Managed Disks]" c="Standard HDD Managed Disks"/>
        <s v="[Azure Service].[Service Level 4].&amp;[Standard Page Blob]" c="Standard Page Blob"/>
        <s v="[Azure Service].[Service Level 4].&amp;[Standard Page Blob v2]" c="Standard Page Blob v2"/>
        <s v="[Azure Service].[Service Level 4].&amp;[Standard SSD Managed Disks]" c="Standard SSD Managed Disks"/>
        <s v="[Azure Service].[Service Level 4].&amp;[Storage - Bandwidth]" c="Storage - Bandwidth"/>
        <s v="[Azure Service].[Service Level 4].&amp;[Tables]" c="Tables"/>
        <s v="[Azure Service].[Service Level 4].&amp;[Ultra Disks]" c="Ultra Disks"/>
      </sharedItems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ntainsSemiMixedTypes="0" containsString="0"/>
    </cacheField>
    <cacheField name="[Azure Service].[Service Level 3].[Service Level 3]" caption="Service Level 3" numFmtId="0" hierarchy="208" level="1">
      <sharedItems containsSemiMixedTypes="0" containsString="0"/>
    </cacheField>
    <cacheField name="[Azure Service].[Storage SKU].[Storage SKU]" caption="Storage SKU" numFmtId="0" hierarchy="215" level="1">
      <sharedItems count="285">
        <s v="[Azure Service].[Storage SKU].&amp;[Azure Data Lake Storage Gen2 Flat Namespace Delete Operations]" c="Azure Data Lake Storage Gen2 Flat Namespace Delete Operations"/>
        <s v="[Azure Service].[Storage SKU].&amp;[Azure Data Lake Storage Gen2 Flat Namespace Hot Data Returned for Query Acceleration]" c="Azure Data Lake Storage Gen2 Flat Namespace Hot Data Returned for Query Acceleration"/>
        <s v="[Azure Service].[Storage SKU].&amp;[Azure Data Lake Storage Gen2 Flat Namespace Hot GRS Iterative Read Operations]" c="Azure Data Lake Storage Gen2 Flat Namespace Hot GRS Iterative Read Operations"/>
        <s v="[Azure Service].[Storage SKU].&amp;[Azure Data Lake Storage Gen2 Flat Namespace Hot GRS Write Operations]" c="Azure Data Lake Storage Gen2 Flat Namespace Hot GRS Write Operations"/>
        <s v="[Azure Service].[Storage SKU].&amp;[Azure Data Lake Storage Gen2 Flat Namespace Hot LRS Data Stored]" c="Azure Data Lake Storage Gen2 Flat Namespace Hot LRS Data Stored"/>
        <s v="[Azure Service].[Storage SKU].&amp;[Azure Data Lake Storage Gen2 Flat Namespace Hot Other Operations]" c="Azure Data Lake Storage Gen2 Flat Namespace Hot Other Operations"/>
        <s v="[Azure Service].[Storage SKU].&amp;[Azure Data Lake Storage Gen2 Flat Namespace Hot Read Operations]" c="Azure Data Lake Storage Gen2 Flat Namespace Hot Read Operations"/>
        <s v="[Azure Service].[Storage SKU].&amp;[Azure Data Lake Storage Gen2 Flat Namespace Hot ZRS Iterative Read Operations]" c="Azure Data Lake Storage Gen2 Flat Namespace Hot ZRS Iterative Read Operations"/>
        <s v="[Azure Service].[Storage SKU].&amp;[Azure Data Lake Storage Gen2 Hierarchical Namespace Cool Data Retrieval]" c="Azure Data Lake Storage Gen2 Hierarchical Namespace Cool Data Retrieval"/>
        <s v="[Azure Service].[Storage SKU].&amp;[Azure Data Lake Storage Gen2 Hierarchical Namespace Cool LRS Data Stored]" c="Azure Data Lake Storage Gen2 Hierarchical Namespace Cool LRS Data Stored"/>
        <s v="[Azure Service].[Storage SKU].&amp;[Azure Data Lake Storage Gen2 Hierarchical Namespace Cool Read Operations]" c="Azure Data Lake Storage Gen2 Hierarchical Namespace Cool Read Operations"/>
        <s v="[Azure Service].[Storage SKU].&amp;[Azure Data Lake Storage Gen2 Hierarchical Namespace Cool Write Operations]" c="Azure Data Lake Storage Gen2 Hierarchical Namespace Cool Write Operations"/>
        <s v="[Azure Service].[Storage SKU].&amp;[Azure Data Lake Storage Gen2 Hierarchical Namespace Delete Operations]" c="Azure Data Lake Storage Gen2 Hierarchical Namespace Delete Operations"/>
        <s v="[Azure Service].[Storage SKU].&amp;[Azure Data Lake Storage Gen2 Hierarchical Namespace Hot GRS Data Stored]" c="Azure Data Lake Storage Gen2 Hierarchical Namespace Hot GRS Data Stored"/>
        <s v="[Azure Service].[Storage SKU].&amp;[Azure Data Lake Storage Gen2 Hierarchical Namespace Hot GRS Index]" c="Azure Data Lake Storage Gen2 Hierarchical Namespace Hot GRS Index"/>
        <s v="[Azure Service].[Storage SKU].&amp;[Azure Data Lake Storage Gen2 Hierarchical Namespace Hot GRS Iterative Read Operations]" c="Azure Data Lake Storage Gen2 Hierarchical Namespace Hot GRS Iterative Read Operations"/>
        <s v="[Azure Service].[Storage SKU].&amp;[Azure Data Lake Storage Gen2 Hierarchical Namespace Hot GRS Write Operations]" c="Azure Data Lake Storage Gen2 Hierarchical Namespace Hot GRS Write Operations"/>
        <s v="[Azure Service].[Storage SKU].&amp;[Azure Data Lake Storage Gen2 Hierarchical Namespace Hot Iterative Read Operations]" c="Azure Data Lake Storage Gen2 Hierarchical Namespace Hot Iterative Read Operations"/>
        <s v="[Azure Service].[Storage SKU].&amp;[Azure Data Lake Storage Gen2 Hierarchical Namespace Hot LRS Data Stored]" c="Azure Data Lake Storage Gen2 Hierarchical Namespace Hot LRS Data Stored"/>
        <s v="[Azure Service].[Storage SKU].&amp;[Azure Data Lake Storage Gen2 Hierarchical Namespace Hot LRS Index]" c="Azure Data Lake Storage Gen2 Hierarchical Namespace Hot LRS Index"/>
        <s v="[Azure Service].[Storage SKU].&amp;[Azure Data Lake Storage Gen2 Hierarchical Namespace Hot Other Operations]" c="Azure Data Lake Storage Gen2 Hierarchical Namespace Hot Other Operations"/>
        <s v="[Azure Service].[Storage SKU].&amp;[Azure Data Lake Storage Gen2 Hierarchical Namespace Hot RA-GRS Data Stored]" c="Azure Data Lake Storage Gen2 Hierarchical Namespace Hot RA-GRS Data Stored"/>
        <s v="[Azure Service].[Storage SKU].&amp;[Azure Data Lake Storage Gen2 Hierarchical Namespace Hot RA-GRS Index]" c="Azure Data Lake Storage Gen2 Hierarchical Namespace Hot RA-GRS Index"/>
        <s v="[Azure Service].[Storage SKU].&amp;[Azure Data Lake Storage Gen2 Hierarchical Namespace Hot Read Operations]" c="Azure Data Lake Storage Gen2 Hierarchical Namespace Hot Read Operations"/>
        <s v="[Azure Service].[Storage SKU].&amp;[Azure Data Lake Storage Gen2 Hierarchical Namespace Hot Write Operations]" c="Azure Data Lake Storage Gen2 Hierarchical Namespace Hot Write Operations"/>
        <s v="[Azure Service].[Storage SKU].&amp;[Azure Data Lake Storage Gen2 Hierarchical Namespace Hot ZRS Iterative Read Operations]" c="Azure Data Lake Storage Gen2 Hierarchical Namespace Hot ZRS Iterative Read Operations"/>
        <s v="[Azure Service].[Storage SKU].&amp;[Azure NetApp Files Premium Capacity]" c="Azure NetApp Files Premium Capacity"/>
        <s v="[Azure Service].[Storage SKU].&amp;[Azure NetApp Files Standard Capacity]" c="Azure NetApp Files Standard Capacity"/>
        <s v="[Azure Service].[Storage SKU].&amp;[Azure NetApp Files Ultra Capacity]" c="Azure NetApp Files Ultra Capacity"/>
        <s v="[Azure Service].[Storage SKU].&amp;[Blob Features RA-GRS Named Encryption Scopes]" c="Blob Features RA-GRS Named Encryption Scopes"/>
        <s v="[Azure Service].[Storage SKU].&amp;[Blob Storage All Other Operations]" c="Blob Storage All Other Operations"/>
        <s v="[Azure Service].[Storage SKU].&amp;[Blob Storage Archive Data Retrieval]" c="Blob Storage Archive Data Retrieval"/>
        <s v="[Azure Service].[Storage SKU].&amp;[Blob Storage Archive Data Write]" c="Blob Storage Archive Data Write"/>
        <s v="[Azure Service].[Storage SKU].&amp;[Blob Storage Archive GRS Data Stored]" c="Blob Storage Archive GRS Data Stored"/>
        <s v="[Azure Service].[Storage SKU].&amp;[Blob Storage Archive GRS Early Delete]" c="Blob Storage Archive GRS Early Delete"/>
        <s v="[Azure Service].[Storage SKU].&amp;[Blob Storage Archive GRS Write Operations]" c="Blob Storage Archive GRS Write Operations"/>
        <s v="[Azure Service].[Storage SKU].&amp;[Blob Storage Archive LRS Data Stored]" c="Blob Storage Archive LRS Data Stored"/>
        <s v="[Azure Service].[Storage SKU].&amp;[Blob Storage Archive LRS Early Delete]" c="Blob Storage Archive LRS Early Delete"/>
        <s v="[Azure Service].[Storage SKU].&amp;[Blob Storage Archive LRS Write Operations]" c="Blob Storage Archive LRS Write Operations"/>
        <s v="[Azure Service].[Storage SKU].&amp;[Blob Storage Archive Read Operations]" c="Blob Storage Archive Read Operations"/>
        <s v="[Azure Service].[Storage SKU].&amp;[Blob Storage Cool Data Retrieval]" c="Blob Storage Cool Data Retrieval"/>
        <s v="[Azure Service].[Storage SKU].&amp;[Blob Storage Cool GRS Data Stored]" c="Blob Storage Cool GRS Data Stored"/>
        <s v="[Azure Service].[Storage SKU].&amp;[Blob Storage Cool GRS Data Write]" c="Blob Storage Cool GRS Data Write"/>
        <s v="[Azure Service].[Storage SKU].&amp;[Blob Storage Cool GRS Write Operations]" c="Blob Storage Cool GRS Write Operations"/>
        <s v="[Azure Service].[Storage SKU].&amp;[Blob Storage Cool LRS Data Stored]" c="Blob Storage Cool LRS Data Stored"/>
        <s v="[Azure Service].[Storage SKU].&amp;[Blob Storage Cool LRS Write Operations]" c="Blob Storage Cool LRS Write Operations"/>
        <s v="[Azure Service].[Storage SKU].&amp;[Blob Storage Cool RA-GRS Data Stored]" c="Blob Storage Cool RA-GRS Data Stored"/>
        <s v="[Azure Service].[Storage SKU].&amp;[Blob Storage Cool Read Operations]" c="Blob Storage Cool Read Operations"/>
        <s v="[Azure Service].[Storage SKU].&amp;[Blob Storage GRS Index Tags]" c="Blob Storage GRS Index Tags"/>
        <s v="[Azure Service].[Storage SKU].&amp;[Blob Storage GRS List and Create Container Operations]" c="Blob Storage GRS List and Create Container Operations"/>
        <s v="[Azure Service].[Storage SKU].&amp;[Blob Storage Hot GRS Data Stored]" c="Blob Storage Hot GRS Data Stored"/>
        <s v="[Azure Service].[Storage SKU].&amp;[Blob Storage Hot GRS Write Operations]" c="Blob Storage Hot GRS Write Operations"/>
        <s v="[Azure Service].[Storage SKU].&amp;[Blob Storage Hot LRS Data Stored]" c="Blob Storage Hot LRS Data Stored"/>
        <s v="[Azure Service].[Storage SKU].&amp;[Blob Storage Hot LRS Data Stored - Free]" c="Blob Storage Hot LRS Data Stored - Free"/>
        <s v="[Azure Service].[Storage SKU].&amp;[Blob Storage Hot LRS Write Operations]" c="Blob Storage Hot LRS Write Operations"/>
        <s v="[Azure Service].[Storage SKU].&amp;[Blob Storage Hot LRS Write Operations - Free]" c="Blob Storage Hot LRS Write Operations - Free"/>
        <s v="[Azure Service].[Storage SKU].&amp;[Blob Storage Hot RA-GRS Data Stored]" c="Blob Storage Hot RA-GRS Data Stored"/>
        <s v="[Azure Service].[Storage SKU].&amp;[Blob Storage Hot Read Operations]" c="Blob Storage Hot Read Operations"/>
        <s v="[Azure Service].[Storage SKU].&amp;[Blob Storage Hot Read Operations - Free]" c="Blob Storage Hot Read Operations - Free"/>
        <s v="[Azure Service].[Storage SKU].&amp;[Blob Storage LRS List and Create Container Operations]" c="Blob Storage LRS List and Create Container Operations"/>
        <s v="[Azure Service].[Storage SKU].&amp;[Blob Storage LRS List and Create Container Operations - Free]" c="Blob Storage LRS List and Create Container Operations - Free"/>
        <s v="[Azure Service].[Storage SKU].&amp;[Change Feed Blob Changes]" c="Change Feed Blob Changes"/>
        <s v="[Azure Service].[Storage SKU].&amp;[Files Delete Operations]" c="Files Delete Operations"/>
        <s v="[Azure Service].[Storage SKU].&amp;[Files GRS Data Stored]" c="Files GRS Data Stored"/>
        <s v="[Azure Service].[Storage SKU].&amp;[Files GRS Write Operations]" c="Files GRS Write Operations"/>
        <s v="[Azure Service].[Storage SKU].&amp;[Files List Operations]" c="Files List Operations"/>
        <s v="[Azure Service].[Storage SKU].&amp;[Files List Operations - Free]" c="Files List Operations - Free"/>
        <s v="[Azure Service].[Storage SKU].&amp;[Files LRS Data Stored]" c="Files LRS Data Stored"/>
        <s v="[Azure Service].[Storage SKU].&amp;[Files LRS Data Stored - Free]" c="Files LRS Data Stored - Free"/>
        <s v="[Azure Service].[Storage SKU].&amp;[Files LRS Write Operations]" c="Files LRS Write Operations"/>
        <s v="[Azure Service].[Storage SKU].&amp;[Files Protocol Operations]" c="Files Protocol Operations"/>
        <s v="[Azure Service].[Storage SKU].&amp;[Files Read Operations]" c="Files Read Operations"/>
        <s v="[Azure Service].[Storage SKU].&amp;[Files Read Operations - Free]" c="Files Read Operations - Free"/>
        <s v="[Azure Service].[Storage SKU].&amp;[Files v2 Cool LRS Data Stored]" c="Files v2 Cool LRS Data Stored"/>
        <s v="[Azure Service].[Storage SKU].&amp;[Files v2 Cool LRS List Operations]" c="Files v2 Cool LRS List Operations"/>
        <s v="[Azure Service].[Storage SKU].&amp;[Files v2 Cool LRS Write Operations]" c="Files v2 Cool LRS Write Operations"/>
        <s v="[Azure Service].[Storage SKU].&amp;[Files v2 Cool Other Operations]" c="Files v2 Cool Other Operations"/>
        <s v="[Azure Service].[Storage SKU].&amp;[Files v2 Cool Read Operations]" c="Files v2 Cool Read Operations"/>
        <s v="[Azure Service].[Storage SKU].&amp;[Files v2 Delete Operations]" c="Files v2 Delete Operations"/>
        <s v="[Azure Service].[Storage SKU].&amp;[Files v2 GRS Metadata]" c="Files v2 GRS Metadata"/>
        <s v="[Azure Service].[Storage SKU].&amp;[Files v2 GZRS Data Stored]" c="Files v2 GZRS Data Stored"/>
        <s v="[Azure Service].[Storage SKU].&amp;[Files v2 GZRS Protocol Operations]" c="Files v2 GZRS Protocol Operations"/>
        <s v="[Azure Service].[Storage SKU].&amp;[Files v2 GZRS Read Operations]" c="Files v2 GZRS Read Operations"/>
        <s v="[Azure Service].[Storage SKU].&amp;[Files v2 GZRS Write Operations]" c="Files v2 GZRS Write Operations"/>
        <s v="[Azure Service].[Storage SKU].&amp;[Files v2 Hot GRS Write Operations]" c="Files v2 Hot GRS Write Operations"/>
        <s v="[Azure Service].[Storage SKU].&amp;[Files v2 Hot LRS Data Stored]" c="Files v2 Hot LRS Data Stored"/>
        <s v="[Azure Service].[Storage SKU].&amp;[Files v2 Hot LRS List Operations]" c="Files v2 Hot LRS List Operations"/>
        <s v="[Azure Service].[Storage SKU].&amp;[Files v2 Hot LRS Write Operations]" c="Files v2 Hot LRS Write Operations"/>
        <s v="[Azure Service].[Storage SKU].&amp;[Files v2 Hot Other Operations]" c="Files v2 Hot Other Operations"/>
        <s v="[Azure Service].[Storage SKU].&amp;[Files v2 Hot Read Operations]" c="Files v2 Hot Read Operations"/>
        <s v="[Azure Service].[Storage SKU].&amp;[Files v2 LRS Metadata]" c="Files v2 LRS Metadata"/>
        <s v="[Azure Service].[Storage SKU].&amp;[Files v2 ZRS Data Stored]" c="Files v2 ZRS Data Stored"/>
        <s v="[Azure Service].[Storage SKU].&amp;[Files v2 ZRS List Operations]" c="Files v2 ZRS List Operations"/>
        <s v="[Azure Service].[Storage SKU].&amp;[Files v2 ZRS Protocol Operations]" c="Files v2 ZRS Protocol Operations"/>
        <s v="[Azure Service].[Storage SKU].&amp;[Files v2 ZRS Read Operations]" c="Files v2 ZRS Read Operations"/>
        <s v="[Azure Service].[Storage SKU].&amp;[Files v2 ZRS Write Operations]" c="Files v2 ZRS Write Operations"/>
        <s v="[Azure Service].[Storage SKU].&amp;[General Block Blob Delete Operations]" c="General Block Blob Delete Operations"/>
        <s v="[Azure Service].[Storage SKU].&amp;[General Block Blob GRS Data Stored]" c="General Block Blob GRS Data Stored"/>
        <s v="[Azure Service].[Storage SKU].&amp;[General Block Blob GRS Write Operations]" c="General Block Blob GRS Write Operations"/>
        <s v="[Azure Service].[Storage SKU].&amp;[General Block Blob LRS Data Stored]" c="General Block Blob LRS Data Stored"/>
        <s v="[Azure Service].[Storage SKU].&amp;[General Block Blob LRS List and Create Container Operations]" c="General Block Blob LRS List and Create Container Operations"/>
        <s v="[Azure Service].[Storage SKU].&amp;[General Block Blob LRS Write Operations]" c="General Block Blob LRS Write Operations"/>
        <s v="[Azure Service].[Storage SKU].&amp;[General Block Blob RA-GRS Data Stored]" c="General Block Blob RA-GRS Data Stored"/>
        <s v="[Azure Service].[Storage SKU].&amp;[General Block Blob Read Operations]" c="General Block Blob Read Operations"/>
        <s v="[Azure Service].[Storage SKU].&amp;[General Block Blob v2 Cool GRS Early Delete]" c="General Block Blob v2 Cool GRS Early Delete"/>
        <s v="[Azure Service].[Storage SKU].&amp;[General Block Blob v2 Cool LRS Early Delete]" c="General Block Blob v2 Cool LRS Early Delete"/>
        <s v="[Azure Service].[Storage SKU].&amp;[General Block Blob v2 Cool ZRS Data Retrieval]" c="General Block Blob v2 Cool ZRS Data Retrieval"/>
        <s v="[Azure Service].[Storage SKU].&amp;[General Block Blob v2 Cool ZRS Data Stored]" c="General Block Blob v2 Cool ZRS Data Stored"/>
        <s v="[Azure Service].[Storage SKU].&amp;[General Block Blob v2 Cool ZRS Read Operations]" c="General Block Blob v2 Cool ZRS Read Operations"/>
        <s v="[Azure Service].[Storage SKU].&amp;[General Block Blob v2 Cool ZRS Write Operations]" c="General Block Blob v2 Cool ZRS Write Operations"/>
        <s v="[Azure Service].[Storage SKU].&amp;[General Block Blob v2 GZRS List and Create Container Operations]" c="General Block Blob v2 GZRS List and Create Container Operations"/>
        <s v="[Azure Service].[Storage SKU].&amp;[General Block Blob v2 Hot GRS Blob Inventory]" c="General Block Blob v2 Hot GRS Blob Inventory"/>
        <s v="[Azure Service].[Storage SKU].&amp;[General Block Blob v2 Hot GZRS Data Stored]" c="General Block Blob v2 Hot GZRS Data Stored"/>
        <s v="[Azure Service].[Storage SKU].&amp;[General Block Blob v2 Hot GZRS Write Operations]" c="General Block Blob v2 Hot GZRS Write Operations"/>
        <s v="[Azure Service].[Storage SKU].&amp;[General Block Blob v2 Hot RA-GRS Blob Inventory]" c="General Block Blob v2 Hot RA-GRS Blob Inventory"/>
        <s v="[Azure Service].[Storage SKU].&amp;[General Block Blob v2 Hot ZRS Data Stored]" c="General Block Blob v2 Hot ZRS Data Stored"/>
        <s v="[Azure Service].[Storage SKU].&amp;[General Block Blob v2 Hot ZRS Read Operations]" c="General Block Blob v2 Hot ZRS Read Operations"/>
        <s v="[Azure Service].[Storage SKU].&amp;[General Block Blob v2 Hot ZRS Write Operations]" c="General Block Blob v2 Hot ZRS Write Operations"/>
        <s v="[Azure Service].[Storage SKU].&amp;[General Block Blob v2 Hierarchical Namespace Archive LRS Data Stored]" c="General Block Blob v2 Hierarchical Namespace Archive LRS Data Stored"/>
        <s v="[Azure Service].[Storage SKU].&amp;[General Block Blob v2 Hierarchical Namespace Archive Write Operations]" c="General Block Blob v2 Hierarchical Namespace Archive Write Operations"/>
        <s v="[Azure Service].[Storage SKU].&amp;[General Block Blob v2 Hierarchical Namespace Cool Data Retrieval]" c="General Block Blob v2 Hierarchical Namespace Cool Data Retrieval"/>
        <s v="[Azure Service].[Storage SKU].&amp;[General Block Blob v2 Hierarchical Namespace Cool LRS Data Stored]" c="General Block Blob v2 Hierarchical Namespace Cool LRS Data Stored"/>
        <s v="[Azure Service].[Storage SKU].&amp;[General Block Blob v2 Hierarchical Namespace Cool Read Operations]" c="General Block Blob v2 Hierarchical Namespace Cool Read Operations"/>
        <s v="[Azure Service].[Storage SKU].&amp;[General Block Blob v2 Hierarchical Namespace Cool Write Operations]" c="General Block Blob v2 Hierarchical Namespace Cool Write Operations"/>
        <s v="[Azure Service].[Storage SKU].&amp;[General Block Blob v2 Hierarchical Namespace Hot GRS Data Stored]" c="General Block Blob v2 Hierarchical Namespace Hot GRS Data Stored"/>
        <s v="[Azure Service].[Storage SKU].&amp;[General Block Blob v2 Hierarchical Namespace Hot GRS Write Operations]" c="General Block Blob v2 Hierarchical Namespace Hot GRS Write Operations"/>
        <s v="[Azure Service].[Storage SKU].&amp;[General Block Blob v2 Hierarchical Namespace Hot LRS Data Stored]" c="General Block Blob v2 Hierarchical Namespace Hot LRS Data Stored"/>
        <s v="[Azure Service].[Storage SKU].&amp;[General Block Blob v2 Hierarchical Namespace Hot Other Operations]" c="General Block Blob v2 Hierarchical Namespace Hot Other Operations"/>
        <s v="[Azure Service].[Storage SKU].&amp;[General Block Blob v2 Hierarchical Namespace Hot RA-GRS Data Stored]" c="General Block Blob v2 Hierarchical Namespace Hot RA-GRS Data Stored"/>
        <s v="[Azure Service].[Storage SKU].&amp;[General Block Blob v2 Hierarchical Namespace Hot Read Operations]" c="General Block Blob v2 Hierarchical Namespace Hot Read Operations"/>
        <s v="[Azure Service].[Storage SKU].&amp;[General Block Blob v2 Hierarchical Namespace Hot Write Operations]" c="General Block Blob v2 Hierarchical Namespace Hot Write Operations"/>
        <s v="[Azure Service].[Storage SKU].&amp;[Premium ADLS Gen2 Hierarchical Namespace Premium LRS All Other Operations]" c="Premium ADLS Gen2 Hierarchical Namespace Premium LRS All Other Operations"/>
        <s v="[Azure Service].[Storage SKU].&amp;[Premium Block Blob Premium LRS All Other Operations]" c="Premium Block Blob Premium LRS All Other Operations"/>
        <s v="[Azure Service].[Storage SKU].&amp;[Premium Block Blob Premium LRS Data Stored]" c="Premium Block Blob Premium LRS Data Stored"/>
        <s v="[Azure Service].[Storage SKU].&amp;[Premium Block Blob Premium LRS List and Create Container Operations]" c="Premium Block Blob Premium LRS List and Create Container Operations"/>
        <s v="[Azure Service].[Storage SKU].&amp;[Premium Block Blob Premium LRS Read Operations]" c="Premium Block Blob Premium LRS Read Operations"/>
        <s v="[Azure Service].[Storage SKU].&amp;[Premium Block Blob Premium LRS Write Operations]" c="Premium Block Blob Premium LRS Write Operations"/>
        <s v="[Azure Service].[Storage SKU].&amp;[Premium Block Blob v2 Hierarchical Namespace Premium LRS Data Stored]" c="Premium Block Blob v2 Hierarchical Namespace Premium LRS Data Stored"/>
        <s v="[Azure Service].[Storage SKU].&amp;[Premium Block Blob v2 Hierarchical Namespace Premium LRS List and Create Container Operations]" c="Premium Block Blob v2 Hierarchical Namespace Premium LRS List and Create Container Operations"/>
        <s v="[Azure Service].[Storage SKU].&amp;[Premium Block Blob v2 Hierarchical Namespace Premium LRS Read Operations]" c="Premium Block Blob v2 Hierarchical Namespace Premium LRS Read Operations"/>
        <s v="[Azure Service].[Storage SKU].&amp;[Premium Block Blob v2 Hierarchical Namespace Premium LRS Write Operations]" c="Premium Block Blob v2 Hierarchical Namespace Premium LRS Write Operations"/>
        <s v="[Azure Service].[Storage SKU].&amp;[Premium Block Blob v2 Hierarchical Namespace Premium ZRS Data Stored]" c="Premium Block Blob v2 Hierarchical Namespace Premium ZRS Data Stored"/>
        <s v="[Azure Service].[Storage SKU].&amp;[Premium Block Blob v2 Hierarchical Namespace Premium ZRS List and Create Container Operations]" c="Premium Block Blob v2 Hierarchical Namespace Premium ZRS List and Create Container Operations"/>
        <s v="[Azure Service].[Storage SKU].&amp;[Premium Block Blob v2 Hierarchical Namespace Premium ZRS Read Operations]" c="Premium Block Blob v2 Hierarchical Namespace Premium ZRS Read Operations"/>
        <s v="[Azure Service].[Storage SKU].&amp;[Premium Files Premium LRS Provisioned]" c="Premium Files Premium LRS Provisioned"/>
        <s v="[Azure Service].[Storage SKU].&amp;[Premium Files Premium LRS Snapshots]" c="Premium Files Premium LRS Snapshots"/>
        <s v="[Azure Service].[Storage SKU].&amp;[Premium Files Premium ZRS Provisioned]" c="Premium Files Premium ZRS Provisioned"/>
        <s v="[Azure Service].[Storage SKU].&amp;[Premium Files Premium ZRS Snapshots]" c="Premium Files Premium ZRS Snapshots"/>
        <s v="[Azure Service].[Storage SKU].&amp;[Premium Page Blob LRS Snapshots]" c="Premium Page Blob LRS Snapshots"/>
        <s v="[Azure Service].[Storage SKU].&amp;[Premium Page Blob P10 LRS Disk]" c="Premium Page Blob P10 LRS Disk"/>
        <s v="[Azure Service].[Storage SKU].&amp;[Premium Page Blob P20 LRS Disk]" c="Premium Page Blob P20 LRS Disk"/>
        <s v="[Azure Service].[Storage SKU].&amp;[Premium SSD Managed Disks LRS Snapshots]" c="Premium SSD Managed Disks LRS Snapshots"/>
        <s v="[Azure Service].[Storage SKU].&amp;[Premium SSD Managed Disks P1 LRS Disk]" c="Premium SSD Managed Disks P1 LRS Disk"/>
        <s v="[Azure Service].[Storage SKU].&amp;[Premium SSD Managed Disks P1 LRS Disk Mount]" c="Premium SSD Managed Disks P1 LRS Disk Mount"/>
        <s v="[Azure Service].[Storage SKU].&amp;[Premium SSD Managed Disks P1 ZRS Disk]" c="Premium SSD Managed Disks P1 ZRS Disk"/>
        <s v="[Azure Service].[Storage SKU].&amp;[Premium SSD Managed Disks P10 LRS Disk]" c="Premium SSD Managed Disks P10 LRS Disk"/>
        <s v="[Azure Service].[Storage SKU].&amp;[Premium SSD Managed Disks P10 LRS Disk Mount]" c="Premium SSD Managed Disks P10 LRS Disk Mount"/>
        <s v="[Azure Service].[Storage SKU].&amp;[Premium SSD Managed Disks P15 LRS Disk]" c="Premium SSD Managed Disks P15 LRS Disk"/>
        <s v="[Azure Service].[Storage SKU].&amp;[Premium SSD Managed Disks P2 LRS Disk]" c="Premium SSD Managed Disks P2 LRS Disk"/>
        <s v="[Azure Service].[Storage SKU].&amp;[Premium SSD Managed Disks P20 LRS Disk]" c="Premium SSD Managed Disks P20 LRS Disk"/>
        <s v="[Azure Service].[Storage SKU].&amp;[Premium SSD Managed Disks P20 LRS Disk Mount]" c="Premium SSD Managed Disks P20 LRS Disk Mount"/>
        <s v="[Azure Service].[Storage SKU].&amp;[Premium SSD Managed Disks P3 LRS Disk]" c="Premium SSD Managed Disks P3 LRS Disk"/>
        <s v="[Azure Service].[Storage SKU].&amp;[Premium SSD Managed Disks P30 LRS Disk]" c="Premium SSD Managed Disks P30 LRS Disk"/>
        <s v="[Azure Service].[Storage SKU].&amp;[Premium SSD Managed Disks P30 LRS Disk Mount]" c="Premium SSD Managed Disks P30 LRS Disk Mount"/>
        <s v="[Azure Service].[Storage SKU].&amp;[Premium SSD Managed Disks P4 LRS Disk]" c="Premium SSD Managed Disks P4 LRS Disk"/>
        <s v="[Azure Service].[Storage SKU].&amp;[Premium SSD Managed Disks P4 ZRS Disk]" c="Premium SSD Managed Disks P4 ZRS Disk"/>
        <s v="[Azure Service].[Storage SKU].&amp;[Premium SSD Managed Disks P40 LRS Disk]" c="Premium SSD Managed Disks P40 LRS Disk"/>
        <s v="[Azure Service].[Storage SKU].&amp;[Premium SSD Managed Disks P40 LRS Disk Mount]" c="Premium SSD Managed Disks P40 LRS Disk Mount"/>
        <s v="[Azure Service].[Storage SKU].&amp;[Premium SSD Managed Disks P50 LRS Disk]" c="Premium SSD Managed Disks P50 LRS Disk"/>
        <s v="[Azure Service].[Storage SKU].&amp;[Premium SSD Managed Disks P6 LRS Disk]" c="Premium SSD Managed Disks P6 LRS Disk"/>
        <s v="[Azure Service].[Storage SKU].&amp;[Premium SSD Managed Disks P6 ZRS Disk]" c="Premium SSD Managed Disks P6 ZRS Disk"/>
        <s v="[Azure Service].[Storage SKU].&amp;[Premium SSD Managed Disks P60 LRS Disk]" c="Premium SSD Managed Disks P60 LRS Disk"/>
        <s v="[Azure Service].[Storage SKU].&amp;[Premium SSD Managed Disks P60 LRS Disk Mount]" c="Premium SSD Managed Disks P60 LRS Disk Mount"/>
        <s v="[Azure Service].[Storage SKU].&amp;[Premium SSD Managed Disks P70 LRS Disk]" c="Premium SSD Managed Disks P70 LRS Disk"/>
        <s v="[Azure Service].[Storage SKU].&amp;[Premium SSD Managed Disks P80 LRS Disk]" c="Premium SSD Managed Disks P80 LRS Disk"/>
        <s v="[Azure Service].[Storage SKU].&amp;[Queues Class 2 Operations]" c="Queues Class 2 Operations"/>
        <s v="[Azure Service].[Storage SKU].&amp;[Queues GRS Class 1 Operations]" c="Queues GRS Class 1 Operations"/>
        <s v="[Azure Service].[Storage SKU].&amp;[Queues LRS Class 1 Operations]" c="Queues LRS Class 1 Operations"/>
        <s v="[Azure Service].[Storage SKU].&amp;[Queues v2 Class 2 Operations]" c="Queues v2 Class 2 Operations"/>
        <s v="[Azure Service].[Storage SKU].&amp;[Queues v2 GRS Class 1 Operations]" c="Queues v2 GRS Class 1 Operations"/>
        <s v="[Azure Service].[Storage SKU].&amp;[Queues v2 LRS Class 1 Additional IO]" c="Queues v2 LRS Class 1 Additional IO"/>
        <s v="[Azure Service].[Storage SKU].&amp;[Queues v2 LRS Class 1 Operations]" c="Queues v2 LRS Class 1 Operations"/>
        <s v="[Azure Service].[Storage SKU].&amp;[Queues v2 LRS Data Stored]" c="Queues v2 LRS Data Stored"/>
        <s v="[Azure Service].[Storage SKU].&amp;[Queues v2 ZRS Class 1 Additional IO]" c="Queues v2 ZRS Class 1 Additional IO"/>
        <s v="[Azure Service].[Storage SKU].&amp;[Queues v2 ZRS Class 1 Operations]" c="Queues v2 ZRS Class 1 Operations"/>
        <s v="[Azure Service].[Storage SKU].&amp;[Queues v2 ZRS Class 2 Operations]" c="Queues v2 ZRS Class 2 Operations"/>
        <s v="[Azure Service].[Storage SKU].&amp;[Standard HDD Managed Disks Disk Operations]" c="Standard HDD Managed Disks Disk Operations"/>
        <s v="[Azure Service].[Storage SKU].&amp;[Standard HDD Managed Disks LRS Snapshots]" c="Standard HDD Managed Disks LRS Snapshots"/>
        <s v="[Azure Service].[Storage SKU].&amp;[Standard HDD Managed Disks S10 Disks]" c="Standard HDD Managed Disks S10 Disks"/>
        <s v="[Azure Service].[Storage SKU].&amp;[Standard HDD Managed Disks S15 Disks]" c="Standard HDD Managed Disks S15 Disks"/>
        <s v="[Azure Service].[Storage SKU].&amp;[Standard HDD Managed Disks S20 Disks]" c="Standard HDD Managed Disks S20 Disks"/>
        <s v="[Azure Service].[Storage SKU].&amp;[Standard HDD Managed Disks S30 Disks]" c="Standard HDD Managed Disks S30 Disks"/>
        <s v="[Azure Service].[Storage SKU].&amp;[Standard HDD Managed Disks S4 Disks]" c="Standard HDD Managed Disks S4 Disks"/>
        <s v="[Azure Service].[Storage SKU].&amp;[Standard HDD Managed Disks S40 Disks]" c="Standard HDD Managed Disks S40 Disks"/>
        <s v="[Azure Service].[Storage SKU].&amp;[Standard HDD Managed Disks S50 Disks]" c="Standard HDD Managed Disks S50 Disks"/>
        <s v="[Azure Service].[Storage SKU].&amp;[Standard HDD Managed Disks S6 Disks]" c="Standard HDD Managed Disks S6 Disks"/>
        <s v="[Azure Service].[Storage SKU].&amp;[Standard HDD Managed Disks S60 Disks]" c="Standard HDD Managed Disks S60 Disks"/>
        <s v="[Azure Service].[Storage SKU].&amp;[Standard HDD Managed Disks ZRS Snapshots]" c="Standard HDD Managed Disks ZRS Snapshots"/>
        <s v="[Azure Service].[Storage SKU].&amp;[Standard Page Blob Disk Delete Operations]" c="Standard Page Blob Disk Delete Operations"/>
        <s v="[Azure Service].[Storage SKU].&amp;[Standard Page Blob Disk Read Operations]" c="Standard Page Blob Disk Read Operations"/>
        <s v="[Azure Service].[Storage SKU].&amp;[Standard Page Blob Disk Write Operations]" c="Standard Page Blob Disk Write Operations"/>
        <s v="[Azure Service].[Storage SKU].&amp;[Standard Page Blob GRS Data Stored]" c="Standard Page Blob GRS Data Stored"/>
        <s v="[Azure Service].[Storage SKU].&amp;[Standard Page Blob GRS Disk Write Operations]" c="Standard Page Blob GRS Disk Write Operations"/>
        <s v="[Azure Service].[Storage SKU].&amp;[Standard Page Blob LRS Data Stored]" c="Standard Page Blob LRS Data Stored"/>
        <s v="[Azure Service].[Storage SKU].&amp;[Standard Page Blob LRS Write Additional IO]" c="Standard Page Blob LRS Write Additional IO"/>
        <s v="[Azure Service].[Storage SKU].&amp;[Standard Page Blob LRS Write Operations]" c="Standard Page Blob LRS Write Operations"/>
        <s v="[Azure Service].[Storage SKU].&amp;[Standard Page Blob RA-GRS Data Stored]" c="Standard Page Blob RA-GRS Data Stored"/>
        <s v="[Azure Service].[Storage SKU].&amp;[Standard Page Blob Read Additional IO]" c="Standard Page Blob Read Additional IO"/>
        <s v="[Azure Service].[Storage SKU].&amp;[Standard Page Blob Read Operations]" c="Standard Page Blob Read Operations"/>
        <s v="[Azure Service].[Storage SKU].&amp;[Standard Page Blob v2 Delete Operations]" c="Standard Page Blob v2 Delete Operations"/>
        <s v="[Azure Service].[Storage SKU].&amp;[Standard Page Blob v2 Disk Delete Operations]" c="Standard Page Blob v2 Disk Delete Operations"/>
        <s v="[Azure Service].[Storage SKU].&amp;[Standard Page Blob v2 Disk Read Operations]" c="Standard Page Blob v2 Disk Read Operations"/>
        <s v="[Azure Service].[Storage SKU].&amp;[Standard Page Blob v2 Disk Write Operations]" c="Standard Page Blob v2 Disk Write Operations"/>
        <s v="[Azure Service].[Storage SKU].&amp;[Standard Page Blob v2 GRS Data Stored]" c="Standard Page Blob v2 GRS Data Stored"/>
        <s v="[Azure Service].[Storage SKU].&amp;[Standard Page Blob v2 GRS Disk Write Operations]" c="Standard Page Blob v2 GRS Disk Write Operations"/>
        <s v="[Azure Service].[Storage SKU].&amp;[Standard Page Blob v2 GRS Write Additional IO]" c="Standard Page Blob v2 GRS Write Additional IO"/>
        <s v="[Azure Service].[Storage SKU].&amp;[Standard Page Blob v2 GRS Write Operations]" c="Standard Page Blob v2 GRS Write Operations"/>
        <s v="[Azure Service].[Storage SKU].&amp;[Standard Page Blob v2 LRS Data Stored]" c="Standard Page Blob v2 LRS Data Stored"/>
        <s v="[Azure Service].[Storage SKU].&amp;[Standard Page Blob v2 LRS Write Additional IO]" c="Standard Page Blob v2 LRS Write Additional IO"/>
        <s v="[Azure Service].[Storage SKU].&amp;[Standard Page Blob v2 LRS Write Operations]" c="Standard Page Blob v2 LRS Write Operations"/>
        <s v="[Azure Service].[Storage SKU].&amp;[Standard Page Blob v2 RA-GRS Data Stored]" c="Standard Page Blob v2 RA-GRS Data Stored"/>
        <s v="[Azure Service].[Storage SKU].&amp;[Standard Page Blob v2 Read Additional IO]" c="Standard Page Blob v2 Read Additional IO"/>
        <s v="[Azure Service].[Storage SKU].&amp;[Standard Page Blob v2 Read Operations]" c="Standard Page Blob v2 Read Operations"/>
        <s v="[Azure Service].[Storage SKU].&amp;[Standard Page Blob v2 ZRS Data Stored]" c="Standard Page Blob v2 ZRS Data Stored"/>
        <s v="[Azure Service].[Storage SKU].&amp;[Standard Page Blob v2 ZRS Read Additional IO]" c="Standard Page Blob v2 ZRS Read Additional IO"/>
        <s v="[Azure Service].[Storage SKU].&amp;[Standard Page Blob v2 ZRS Read Operations]" c="Standard Page Blob v2 ZRS Read Operations"/>
        <s v="[Azure Service].[Storage SKU].&amp;[Standard SSD Managed Disks Disk Operations]" c="Standard SSD Managed Disks Disk Operations"/>
        <s v="[Azure Service].[Storage SKU].&amp;[Standard SSD Managed Disks E1 Disk Mounts]" c="Standard SSD Managed Disks E1 Disk Mounts"/>
        <s v="[Azure Service].[Storage SKU].&amp;[Standard SSD Managed Disks E1 Disks]" c="Standard SSD Managed Disks E1 Disks"/>
        <s v="[Azure Service].[Storage SKU].&amp;[Standard SSD Managed Disks E10 Disk Mounts]" c="Standard SSD Managed Disks E10 Disk Mounts"/>
        <s v="[Azure Service].[Storage SKU].&amp;[Standard SSD Managed Disks E10 Disks]" c="Standard SSD Managed Disks E10 Disks"/>
        <s v="[Azure Service].[Storage SKU].&amp;[Standard SSD Managed Disks E15 Disk Mounts]" c="Standard SSD Managed Disks E15 Disk Mounts"/>
        <s v="[Azure Service].[Storage SKU].&amp;[Standard SSD Managed Disks E15 Disks]" c="Standard SSD Managed Disks E15 Disks"/>
        <s v="[Azure Service].[Storage SKU].&amp;[Standard SSD Managed Disks E2 Disk Mounts]" c="Standard SSD Managed Disks E2 Disk Mounts"/>
        <s v="[Azure Service].[Storage SKU].&amp;[Standard SSD Managed Disks E2 Disks]" c="Standard SSD Managed Disks E2 Disks"/>
        <s v="[Azure Service].[Storage SKU].&amp;[Standard SSD Managed Disks E20 Disk Mounts]" c="Standard SSD Managed Disks E20 Disk Mounts"/>
        <s v="[Azure Service].[Storage SKU].&amp;[Standard SSD Managed Disks E20 Disks]" c="Standard SSD Managed Disks E20 Disks"/>
        <s v="[Azure Service].[Storage SKU].&amp;[Standard SSD Managed Disks E3 Disk Mounts]" c="Standard SSD Managed Disks E3 Disk Mounts"/>
        <s v="[Azure Service].[Storage SKU].&amp;[Standard SSD Managed Disks E3 Disks]" c="Standard SSD Managed Disks E3 Disks"/>
        <s v="[Azure Service].[Storage SKU].&amp;[Standard SSD Managed Disks E30 Disk Mounts]" c="Standard SSD Managed Disks E30 Disk Mounts"/>
        <s v="[Azure Service].[Storage SKU].&amp;[Standard SSD Managed Disks E30 Disks]" c="Standard SSD Managed Disks E30 Disks"/>
        <s v="[Azure Service].[Storage SKU].&amp;[Standard SSD Managed Disks E4 Disk Mounts]" c="Standard SSD Managed Disks E4 Disk Mounts"/>
        <s v="[Azure Service].[Storage SKU].&amp;[Standard SSD Managed Disks E4 Disks]" c="Standard SSD Managed Disks E4 Disks"/>
        <s v="[Azure Service].[Storage SKU].&amp;[Standard SSD Managed Disks E40 Disk Mounts]" c="Standard SSD Managed Disks E40 Disk Mounts"/>
        <s v="[Azure Service].[Storage SKU].&amp;[Standard SSD Managed Disks E40 Disks]" c="Standard SSD Managed Disks E40 Disks"/>
        <s v="[Azure Service].[Storage SKU].&amp;[Standard SSD Managed Disks E50 Disk Mounts]" c="Standard SSD Managed Disks E50 Disk Mounts"/>
        <s v="[Azure Service].[Storage SKU].&amp;[Standard SSD Managed Disks E50 Disks]" c="Standard SSD Managed Disks E50 Disks"/>
        <s v="[Azure Service].[Storage SKU].&amp;[Standard SSD Managed Disks E6 Disks]" c="Standard SSD Managed Disks E6 Disks"/>
        <s v="[Azure Service].[Storage SKU].&amp;[Standard SSD Managed Disks E60 Disk Mounts]" c="Standard SSD Managed Disks E60 Disk Mounts"/>
        <s v="[Azure Service].[Storage SKU].&amp;[Standard SSD Managed Disks E60 Disks]" c="Standard SSD Managed Disks E60 Disks"/>
        <s v="[Azure Service].[Storage SKU].&amp;[Standard SSD Managed Disks E80 Disks]" c="Standard SSD Managed Disks E80 Disks"/>
        <s v="[Azure Service].[Storage SKU].&amp;[Standard SSD Managed Disks LRS Snapshots]" c="Standard SSD Managed Disks LRS Snapshots"/>
        <s v="[Azure Service].[Storage SKU].&amp;[Storage - Bandwidth Geo-Replication Data Transfer]" c="Storage - Bandwidth Geo-Replication Data Transfer"/>
        <s v="[Azure Service].[Storage SKU].&amp;[Storage - Bandwidth Geo-Replication v2 Data Transfer]" c="Storage - Bandwidth Geo-Replication v2 Data Transfer"/>
        <s v="[Azure Service].[Storage SKU].&amp;[Tables Account Encrypted Batch Write Operations]" c="Tables Account Encrypted Batch Write Operations"/>
        <s v="[Azure Service].[Storage SKU].&amp;[Tables Account Encrypted GRS Batch Write Operations]" c="Tables Account Encrypted GRS Batch Write Operations"/>
        <s v="[Azure Service].[Storage SKU].&amp;[Tables Account Encrypted GRS Write Operations]" c="Tables Account Encrypted GRS Write Operations"/>
        <s v="[Azure Service].[Storage SKU].&amp;[Tables Account Encrypted Read Operations]" c="Tables Account Encrypted Read Operations"/>
        <s v="[Azure Service].[Storage SKU].&amp;[Tables Account Encrypted Scan Operations]" c="Tables Account Encrypted Scan Operations"/>
        <s v="[Azure Service].[Storage SKU].&amp;[Tables Account Encrypted Write Operations]" c="Tables Account Encrypted Write Operations"/>
        <s v="[Azure Service].[Storage SKU].&amp;[Tables Batch Write Operations]" c="Tables Batch Write Operations"/>
        <s v="[Azure Service].[Storage SKU].&amp;[Tables Delete Operations]" c="Tables Delete Operations"/>
        <s v="[Azure Service].[Storage SKU].&amp;[Tables GRS Batch Write Operations]" c="Tables GRS Batch Write Operations"/>
        <s v="[Azure Service].[Storage SKU].&amp;[Tables GRS Data Stored]" c="Tables GRS Data Stored"/>
        <s v="[Azure Service].[Storage SKU].&amp;[Tables GRS Write Operations]" c="Tables GRS Write Operations"/>
        <s v="[Azure Service].[Storage SKU].&amp;[Tables GZRS Data Stored]" c="Tables GZRS Data Stored"/>
        <s v="[Azure Service].[Storage SKU].&amp;[Tables LRS Data Stored]" c="Tables LRS Data Stored"/>
        <s v="[Azure Service].[Storage SKU].&amp;[Tables RA-GRS Data Stored]" c="Tables RA-GRS Data Stored"/>
        <s v="[Azure Service].[Storage SKU].&amp;[Tables RA-GZRS Data Stored]" c="Tables RA-GZRS Data Stored"/>
        <s v="[Azure Service].[Storage SKU].&amp;[Tables Read Operations]" c="Tables Read Operations"/>
        <s v="[Azure Service].[Storage SKU].&amp;[Tables Scan Operations]" c="Tables Scan Operations"/>
        <s v="[Azure Service].[Storage SKU].&amp;[Tables Write Operations]" c="Tables Write Operations"/>
        <s v="[Azure Service].[Storage SKU].&amp;[Tables ZRS Data Stored]" c="Tables ZRS Data Stored"/>
        <s v="[Azure Service].[Storage SKU].&amp;[Ultra Disks Ultra LRS Provisioned Capacity]" c="Ultra Disks Ultra LRS Provisioned Capacity"/>
        <s v="[Azure Service].[Storage SKU].&amp;[Ultra Disks Ultra LRS Provisioned IOPS]" c="Ultra Disks Ultra LRS Provisioned IOPS"/>
        <s v="[Azure Service].[Storage SKU].&amp;[Ultra Disks Ultra LRS Provisioned Throughput (MBps)]" c="Ultra Disks Ultra LRS Provisioned Throughput (MBps)"/>
        <s v="[Azure Service].[Storage SKU].&amp;[Ultra Disks Ultra LRS Reservation per vCPU Provisioned]" c="Ultra Disks Ultra LRS Reservation per vCPU Provisioned"/>
        <s v="[Azure Service].[Storage SKU].&amp;[Azure Data Lake Storage Gen2 Flat Namespace Cool LRS Data Stored]" u="1" c="Azure Data Lake Storage Gen2 Flat Namespace Cool LRS Data Stored"/>
        <s v="[Azure Service].[Storage SKU].&amp;[Azure Data Lake Storage Gen2 Flat Namespace Hot RA-GRS Data Stored]" u="1" c="Azure Data Lake Storage Gen2 Flat Namespace Hot RA-GRS Data Stored"/>
        <s v="[Azure Service].[Storage SKU].&amp;[Files v2 Hot GRS Data Stored]" u="1" c="Files v2 Hot GRS Data Stored"/>
        <s v="[Azure Service].[Storage SKU].&amp;[General Block Blob v2 Hierarchical Namespace Hot ZRS Data Stored]" u="1" c="General Block Blob v2 Hierarchical Namespace Hot ZRS Data Stored"/>
        <s v="[Azure Service].[Storage SKU].&amp;[Premium Page Blob P30 LRS Disk]" u="1" c="Premium Page Blob P30 LRS Disk"/>
        <s v="[Azure Service].[Storage SKU].&amp;[Premium Page Blob P40 LRS Disk]" u="1" c="Premium Page Blob P40 LRS Disk"/>
        <s v="[Azure Service].[Storage SKU].&amp;[Queues LRS Data Stored]" u="1" c="Queues LRS Data Stored"/>
        <s v="[Azure Service].[Storage SKU].&amp;[Queues v2 RA-GRS Data Stored]" u="1" c="Queues v2 RA-GRS Data Stored"/>
      </sharedItems>
    </cacheField>
    <cacheField name="[Azure Service].[Storage Type].[Storage Type]" caption="Storage Type" numFmtId="0" hierarchy="216" level="1">
      <sharedItems count="40">
        <s v="[Azure Service].[Storage Type].&amp;[ADLS Gen 2 Transactions]" c="ADLS Gen 2 Transactions"/>
        <s v="[Azure Service].[Storage Type].&amp;[ADLS Gen 2 Transactions (GB)]" c="ADLS Gen 2 Transactions (GB)"/>
        <s v="[Azure Service].[Storage Type].&amp;[ADLS Gen 2 Data Storage]" c="ADLS Gen 2 Data Storage"/>
        <s v="[Azure Service].[Storage Type].&amp;[Azure NetApp Files Data Storage]" c="Azure NetApp Files Data Storage"/>
        <s v="[Azure Service].[Storage Type].&amp;[Hot Blob Data Storage]" c="Hot Blob Data Storage"/>
        <s v="[Azure Service].[Storage Type].&amp;[Hot Blob Transactions]" c="Hot Blob Transactions"/>
        <s v="[Azure Service].[Storage Type].&amp;[Archive Transactions (GB)]" c="Archive Transactions (GB)"/>
        <s v="[Azure Service].[Storage Type].&amp;[Archive Data Storage]" c="Archive Data Storage"/>
        <s v="[Azure Service].[Storage Type].&amp;[Archive Transactions]" c="Archive Transactions"/>
        <s v="[Azure Service].[Storage Type].&amp;[Cool Blob Transactions (GB)]" c="Cool Blob Transactions (GB)"/>
        <s v="[Azure Service].[Storage Type].&amp;[Cool Blob Data Storage]" c="Cool Blob Data Storage"/>
        <s v="[Azure Service].[Storage Type].&amp;[Cool Blob Transactions]" c="Cool Blob Transactions"/>
        <s v="[Azure Service].[Storage Type].&amp;[GPv1 Blob Data Storage]" c="GPv1 Blob Data Storage"/>
        <s v="[Azure Service].[Storage Type].&amp;[Tx Files Transactions]" c="Tx Files Transactions"/>
        <s v="[Azure Service].[Storage Type].&amp;[Tx Files Data Storage]" c="Tx Files Data Storage"/>
        <s v="[Azure Service].[Storage Type].&amp;[Cool Files Data Storage]" c="Cool Files Data Storage"/>
        <s v="[Azure Service].[Storage Type].&amp;[Cool Files Transactions]" c="Cool Files Transactions"/>
        <s v="[Azure Service].[Storage Type].&amp;[Hot Files Data Storage]" c="Hot Files Data Storage"/>
        <s v="[Azure Service].[Storage Type].&amp;[Hot Files Transactions]" c="Hot Files Transactions"/>
        <s v="[Azure Service].[Storage Type].&amp;[GPv1 Blob Transactions]" c="GPv1 Blob Transactions"/>
        <s v="[Azure Service].[Storage Type].&amp;[Hot Blob Inventory]" c="Hot Blob Inventory"/>
        <s v="[Azure Service].[Storage Type].&amp;[Premium Blob Transactions]" c="Premium Blob Transactions"/>
        <s v="[Azure Service].[Storage Type].&amp;[Premium Blob Data Storage]" c="Premium Blob Data Storage"/>
        <s v="[Azure Service].[Storage Type].&amp;[Premium Files Data Storage]" c="Premium Files Data Storage"/>
        <s v="[Azure Service].[Storage Type].&amp;[Premium SSD Data Storage]" c="Premium SSD Data Storage"/>
        <s v="[Azure Service].[Storage Type].&amp;[Queues Transactions]" c="Queues Transactions"/>
        <s v="[Azure Service].[Storage Type].&amp;[Queues Data Storage]" c="Queues Data Storage"/>
        <s v="[Azure Service].[Storage Type].&amp;[Standard HDD Transactions]" c="Standard HDD Transactions"/>
        <s v="[Azure Service].[Storage Type].&amp;[Standard HDD Data Storage]" c="Standard HDD Data Storage"/>
        <s v="[Azure Service].[Storage Type].&amp;[Unmanaged Disk Transactions]" c="Unmanaged Disk Transactions"/>
        <s v="[Azure Service].[Storage Type].&amp;[Unmanaged Disk Data Storage]" c="Unmanaged Disk Data Storage"/>
        <s v="[Azure Service].[Storage Type].&amp;[Standard SSD Disk Transactions]" c="Standard SSD Disk Transactions"/>
        <s v="[Azure Service].[Storage Type].&amp;[Standard SSD Data Storage]" c="Standard SSD Data Storage"/>
        <s v="[Azure Service].[Storage Type].&amp;[Geo-Replication]" c="Geo-Replication"/>
        <s v="[Azure Service].[Storage Type].&amp;[Tables Transactions]" c="Tables Transactions"/>
        <s v="[Azure Service].[Storage Type].&amp;[Tables Data Storage]" c="Tables Data Storage"/>
        <s v="[Azure Service].[Storage Type].&amp;[Ultra SSD Data Storage]" c="Ultra SSD Data Storage"/>
        <s v="[Azure Service].[Storage Type].&amp;[Ultra Disk Provisioned IOPS]" c="Ultra Disk Provisioned IOPS"/>
        <s v="[Azure Service].[Storage Type].&amp;[Ultra Disk Provisioned Throughput]" c="Ultra Disk Provisioned Throughput"/>
        <s v="[Azure Service].[Storage Type].&amp;[Ultra Disk Reservation per vCPU Provisioned]" c="Ultra Disk Reservation per vCPU Provisioned"/>
      </sharedItems>
    </cacheField>
  </cacheFields>
  <cacheHierarchies count="1303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2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6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4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/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2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2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2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2" unbalanced="0">
      <fieldsUsage count="2">
        <fieldUsage x="-1"/>
        <fieldUsage x="16"/>
      </fieldsUsage>
    </cacheHierarchy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2" unbalanced="0">
      <fieldsUsage count="2">
        <fieldUsage x="-1"/>
        <fieldUsage x="17"/>
      </fieldsUsage>
    </cacheHierarchy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3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5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5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5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5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5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5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5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4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6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4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4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4671180556" createdVersion="7" refreshedVersion="8" minRefreshableVersion="3" recordCount="0" supportSubquery="1" supportAdvancedDrill="1" xr:uid="{B20CF662-5699-454A-8C13-6921D95E4C19}">
  <cacheSource type="external" connectionId="1"/>
  <cacheFields count="15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4" level="32767"/>
    <cacheField name="[Azure Service].[Service Level 2].[Service Level 2]" caption="Service Level 2" numFmtId="0" hierarchy="207" level="1">
      <sharedItems count="18">
        <s v="[Azure Service].[Service Level 2].&amp;[Application Gateway]" c="Application Gateway"/>
        <s v="[Azure Service].[Service Level 2].&amp;[Azure Bastion]" c="Azure Bastion"/>
        <s v="[Azure Service].[Service Level 2].&amp;[Azure DDOS Protection]" c="Azure DDOS Protection"/>
        <s v="[Azure Service].[Service Level 2].&amp;[Azure DNS]" c="Azure DNS"/>
        <s v="[Azure Service].[Service Level 2].&amp;[Azure Firewall]" c="Azure Firewall"/>
        <s v="[Azure Service].[Service Level 2].&amp;[Azure Firewall Manager]" c="Azure Firewall Manager"/>
        <s v="[Azure Service].[Service Level 2].&amp;[Azure Front Door Service]" c="Azure Front Door Service"/>
        <s v="[Azure Service].[Service Level 2].&amp;[Azure Route Server]" c="Azure Route Server"/>
        <s v="[Azure Service].[Service Level 2].&amp;[Bandwidth]" c="Bandwidth"/>
        <s v="[Azure Service].[Service Level 2].&amp;[Content Delivery Network]" c="Content Delivery Network"/>
        <s v="[Azure Service].[Service Level 2].&amp;[ExpressRoute]" c="ExpressRoute"/>
        <s v="[Azure Service].[Service Level 2].&amp;[Load Balancer]" c="Load Balancer"/>
        <s v="[Azure Service].[Service Level 2].&amp;[NAT Gateway]" c="NAT Gateway"/>
        <s v="[Azure Service].[Service Level 2].&amp;[Network Watcher]" c="Network Watcher"/>
        <s v="[Azure Service].[Service Level 2].&amp;[Traffic Manager]" c="Traffic Manager"/>
        <s v="[Azure Service].[Service Level 2].&amp;[Virtual Network]" c="Virtual Network"/>
        <s v="[Azure Service].[Service Level 2].&amp;[Virtual WAN]" c="Virtual WAN"/>
        <s v="[Azure Service].[Service Level 2].&amp;[VPN Gateway]" c="VPN Gateway"/>
      </sharedItems>
    </cacheField>
    <cacheField name="[Pricing Level].[AZ Pricing Level 2].[AZ Pricing Level 2]" caption="AZ Pricing Level 2" numFmtId="0" hierarchy="471" level="1">
      <sharedItems containsSemiMixedTypes="0" containsString="0"/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unt="45">
        <s v="[Azure Service].[Service Level 4].&amp;[Application Gateway Standard v2]" c="Application Gateway Standard v2"/>
        <s v="[Azure Service].[Service Level 4].&amp;[Application Gateway WAF v2]" c="Application Gateway WAF v2"/>
        <s v="[Azure Service].[Service Level 4].&amp;[Basic Application Gateway]" c="Basic Application Gateway"/>
        <s v="[Azure Service].[Service Level 4].&amp;[WAF Application Gateway]" c="WAF Application Gateway"/>
        <s v="[Azure Service].[Service Level 4].&amp;[Azure Bastion]" c="Azure Bastion"/>
        <s v="[Azure Service].[Service Level 4].&amp;[Azure DDOS Protection]" c="Azure DDOS Protection"/>
        <s v="[Azure Service].[Service Level 4].&amp;[Azure DNS]" c="Azure DNS"/>
        <s v="[Azure Service].[Service Level 4].&amp;[Azure Firewall]" c="Azure Firewall"/>
        <s v="[Azure Service].[Service Level 4].&amp;[Azure Firewall Manager]" c="Azure Firewall Manager"/>
        <s v="[Azure Service].[Service Level 4].&amp;[Azure Front Door]" c="Azure Front Door"/>
        <s v="[Azure Service].[Service Level 4].&amp;[Azure Front Door Service]" c="Azure Front Door Service"/>
        <s v="[Azure Service].[Service Level 4].&amp;[Azure Orbital Bandwidth]" c="Azure Orbital Bandwidth"/>
        <s v="[Azure Service].[Service Level 4].&amp;[Azure Orbital Ground Station]" c="Azure Orbital Ground Station"/>
        <s v="[Azure Service].[Service Level 4].&amp;[Azure Route Server]" c="Azure Route Server"/>
        <s v="[Azure Service].[Service Level 4].&amp;[Bandwidth - Routing Preference Unmetered]" c="Bandwidth - Routing Preference Unmetered"/>
        <s v="[Azure Service].[Service Level 4].&amp;[Bandwidth - Routing Preference: Internet]" c="Bandwidth - Routing Preference: Internet"/>
        <s v="[Azure Service].[Service Level 4].&amp;[Bandwidth Inter-Region]" c="Bandwidth Inter-Region"/>
        <s v="[Azure Service].[Service Level 4].&amp;[Rtn Preference: MGN]" c="Rtn Preference: MGN"/>
        <s v="[Azure Service].[Service Level 4].&amp;[Azure CDN for China]" c="Azure CDN for China"/>
        <s v="[Azure Service].[Service Level 4].&amp;[Azure CDN from Akamai]" c="Azure CDN from Akamai"/>
        <s v="[Azure Service].[Service Level 4].&amp;[Azure CDN from Microsoft]" c="Azure CDN from Microsoft"/>
        <s v="[Azure Service].[Service Level 4].&amp;[Azure CDN from Verizon]" c="Azure CDN from Verizon"/>
        <s v="[Azure Service].[Service Level 4].&amp;[ExpressRoute]" c="ExpressRoute"/>
        <s v="[Azure Service].[Service Level 4].&amp;[ExpressRoute Direct]" c="ExpressRoute Direct"/>
        <s v="[Azure Service].[Service Level 4].&amp;[ExpressRoute Gateway]" c="ExpressRoute Gateway"/>
        <s v="[Azure Service].[Service Level 4].&amp;[ExpressRoute Global Reach]" c="ExpressRoute Global Reach"/>
        <s v="[Azure Service].[Service Level 4].&amp;[ExpressRoute High Performance Gateway]" c="ExpressRoute High Performance Gateway"/>
        <s v="[Azure Service].[Service Level 4].&amp;[ExpressRoute Standard Gateway]" c="ExpressRoute Standard Gateway"/>
        <s v="[Azure Service].[Service Level 4].&amp;[ExpressRoute Ultra High Performance Gateway]" c="ExpressRoute Ultra High Performance Gateway"/>
        <s v="[Azure Service].[Service Level 4].&amp;[Load Balancer]" c="Load Balancer"/>
        <s v="[Azure Service].[Service Level 4].&amp;[NAT Gateway]" c="NAT Gateway"/>
        <s v="[Azure Service].[Service Level 4].&amp;[Network Watcher]" c="Network Watcher"/>
        <s v="[Azure Service].[Service Level 4].&amp;[Traffic Manager]" c="Traffic Manager"/>
        <s v="[Azure Service].[Service Level 4].&amp;[Azure Virtual Network Manager]" c="Azure Virtual Network Manager"/>
        <s v="[Azure Service].[Service Level 4].&amp;[Global Virtual Network Peering]" c="Global Virtual Network Peering"/>
        <s v="[Azure Service].[Service Level 4].&amp;[IP Addresses]" c="IP Addresses"/>
        <s v="[Azure Service].[Service Level 4].&amp;[Public IP Prefix]" c="Public IP Prefix"/>
        <s v="[Azure Service].[Service Level 4].&amp;[Virtual Network]" c="Virtual Network"/>
        <s v="[Azure Service].[Service Level 4].&amp;[Virtual Network Peering]" c="Virtual Network Peering"/>
        <s v="[Azure Service].[Service Level 4].&amp;[Virtual Network Private Link]" c="Virtual Network Private Link"/>
        <s v="[Azure Service].[Service Level 4].&amp;[Virtual WAN]" c="Virtual WAN"/>
        <s v="[Azure Service].[Service Level 4].&amp;[VPN Gateway]" c="VPN Gateway"/>
        <s v="[Azure Service].[Service Level 4].&amp;[VPN Gateway Bandwidth]" c="VPN Gateway Bandwidth"/>
        <s v="[Azure Service].[Service Level 4].&amp;[VPN High Performance Gateway]" c="VPN High Performance Gateway"/>
        <s v="[Azure Service].[Service Level 4].&amp;[VPN Standard Gateway]" c="VPN Standard Gateway"/>
      </sharedItems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ntainsSemiMixedTypes="0" containsString="0"/>
    </cacheField>
  </cacheFields>
  <cacheHierarchies count="1305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2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0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4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0" unbalanced="0"/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0" unbalanced="0"/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3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0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0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0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0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0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0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icrosoft Azure Commit To Consume].[Persona]" caption="Persona" attribute="1" defaultMemberUniqueName="[Microsoft Azure Commit To Consume].[Persona].[All]" allUniqueName="[Microsoft Azure Commit To Consume].[Persona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0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0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0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0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0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Microsoft Azure Commit To Consume].[MACC TPID Flag]" caption="MACC TPID Flag" attribute="1" defaultMemberUniqueName="[Microsoft Azure Commit To Consume].[MACC TPID Flag].[All]" allUniqueName="[Microsoft Azure Commit To Consume].[MACC TPID Flag].[All]" dimensionUniqueName="[Microsoft Azure Commit To Consum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474513889" createdVersion="7" refreshedVersion="8" minRefreshableVersion="3" recordCount="0" supportSubquery="1" supportAdvancedDrill="1" xr:uid="{9C5DE249-392B-4677-853E-163A83D68F69}">
  <cacheSource type="external" connectionId="1"/>
  <cacheFields count="22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4" level="32767"/>
    <cacheField name="[Azure Service].[Service Level 2].[Service Level 2]" caption="Service Level 2" numFmtId="0" hierarchy="207" level="1">
      <sharedItems count="7">
        <s v="[Azure Service].[Service Level 2].&amp;[Azure Cosmos DB]" c="Azure Cosmos DB"/>
        <s v="[Azure Service].[Service Level 2].&amp;[Azure Database for MariaDB]" c="Azure Database for MariaDB"/>
        <s v="[Azure Service].[Service Level 2].&amp;[Azure Database for MySQL]" c="Azure Database for MySQL"/>
        <s v="[Azure Service].[Service Level 2].&amp;[Azure Database for PostgreSQL]" c="Azure Database for PostgreSQL"/>
        <s v="[Azure Service].[Service Level 2].&amp;[Redis Cache]" c="Redis Cache"/>
        <s v="[Azure Service].[Service Level 2].&amp;[SQL Database]" c="SQL Database"/>
        <s v="[Azure Service].[Service Level 2].&amp;[SQL Managed Instance]" c="SQL Managed Instance"/>
      </sharedItems>
    </cacheField>
    <cacheField name="[Pricing Level].[AZ Pricing Level 2].[AZ Pricing Level 2]" caption="AZ Pricing Level 2" numFmtId="0" hierarchy="471" level="1">
      <sharedItems containsSemiMixedTypes="0" containsString="0"/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ntainsSemiMixedTypes="0" containsString="0"/>
    </cacheField>
    <cacheField name="[Azure Service].[Service Level 5].[Service Level 5]" caption="Service Level 5" numFmtId="0" hierarchy="210" level="1">
      <sharedItems containsSemiMixedTypes="0" containsString="0"/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ntainsSemiMixedTypes="0" containsString="0"/>
    </cacheField>
    <cacheField name="[Azure Service].[Service Hierarchy].[Service Level 1]" caption="Service Level 1" numFmtId="0" hierarchy="205" level="1">
      <sharedItems containsSemiMixedTypes="0" containsString="0"/>
    </cacheField>
    <cacheField name="[Azure Service].[Service Hierarchy].[Service Level 2]" caption="Service Level 2" numFmtId="0" hierarchy="205" level="2">
      <sharedItems containsSemiMixedTypes="0" containsString="0"/>
    </cacheField>
    <cacheField name="[Azure Service].[Service Hierarchy].[Service Level 3]" caption="Service Level 3" numFmtId="0" hierarchy="205" level="3">
      <sharedItems containsSemiMixedTypes="0" containsString="0"/>
    </cacheField>
    <cacheField name="[Azure Service].[Service Hierarchy].[Service Level 4]" caption="Service Level 4" numFmtId="0" hierarchy="205" level="4">
      <sharedItems containsSemiMixedTypes="0" containsString="0"/>
    </cacheField>
    <cacheField name="[Azure Service].[Service Hierarchy].[Service Level 5]" caption="Service Level 5" numFmtId="0" hierarchy="205" level="5">
      <sharedItems containsSemiMixedTypes="0" containsString="0"/>
    </cacheField>
    <cacheField name="[Azure Service].[Service Level 3].[Service Level 3]" caption="Service Level 3" numFmtId="0" hierarchy="208" level="1">
      <sharedItems containsSemiMixedTypes="0" containsString="0"/>
    </cacheField>
  </cacheFields>
  <cacheHierarchies count="1305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3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6" unbalanced="0">
      <fieldsUsage count="6">
        <fieldUsage x="-1"/>
        <fieldUsage x="16"/>
        <fieldUsage x="17"/>
        <fieldUsage x="18"/>
        <fieldUsage x="19"/>
        <fieldUsage x="20"/>
      </fieldsUsage>
    </cacheHierarchy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21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>
      <fieldsUsage count="2">
        <fieldUsage x="-1"/>
        <fieldUsage x="12"/>
      </fieldsUsage>
    </cacheHierarchy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4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0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0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0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0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0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0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icrosoft Azure Commit To Consume].[Persona]" caption="Persona" attribute="1" defaultMemberUniqueName="[Microsoft Azure Commit To Consume].[Persona].[All]" allUniqueName="[Microsoft Azure Commit To Consume].[Persona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0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0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0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0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0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Microsoft Azure Commit To Consume].[MACC TPID Flag]" caption="MACC TPID Flag" attribute="1" defaultMemberUniqueName="[Microsoft Azure Commit To Consume].[MACC TPID Flag].[All]" allUniqueName="[Microsoft Azure Commit To Consume].[MACC TPID Flag].[All]" dimensionUniqueName="[Microsoft Azure Commit To Consum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4807523147" createdVersion="7" refreshedVersion="8" minRefreshableVersion="3" recordCount="0" supportSubquery="1" supportAdvancedDrill="1" xr:uid="{E440912F-397C-4143-BD04-754749BB821A}">
  <cacheSource type="external" connectionId="1"/>
  <cacheFields count="22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4" level="32767"/>
    <cacheField name="[Azure Service].[Service Level 2].[Service Level 2]" caption="Service Level 2" numFmtId="0" hierarchy="207" level="1">
      <sharedItems count="107">
        <s v="[Azure Service].[Service Level 2].&amp;[Advanced Data Security]" c="Advanced Data Security"/>
        <s v="[Azure Service].[Service Level 2].&amp;[Advanced Threat Protection]" c="Advanced Threat Protection"/>
        <s v="[Azure Service].[Service Level 2].&amp;[API Management]" c="API Management"/>
        <s v="[Azure Service].[Service Level 2].&amp;[App Configuration]" c="App Configuration"/>
        <s v="[Azure Service].[Service Level 2].&amp;[Automation]" c="Automation"/>
        <s v="[Azure Service].[Service Level 2].&amp;[Azure Active Directory Domain Services]" c="Azure Active Directory Domain Services"/>
        <s v="[Azure Service].[Service Level 2].&amp;[Azure Active Directory for External Identities]" c="Azure Active Directory for External Identities"/>
        <s v="[Azure Service].[Service Level 2].&amp;[Azure Analysis Services]" c="Azure Analysis Services"/>
        <s v="[Azure Service].[Service Level 2].&amp;[Azure App Service]" c="Azure App Service"/>
        <s v="[Azure Service].[Service Level 2].&amp;[Azure Applied AI Services]" c="Azure Applied AI Services"/>
        <s v="[Azure Service].[Service Level 2].&amp;[Azure Arc]" c="Azure Arc"/>
        <s v="[Azure Service].[Service Level 2].&amp;[Azure Bot Service]" c="Azure Bot Service"/>
        <s v="[Azure Service].[Service Level 2].&amp;[Azure Cognitive Search]" c="Azure Cognitive Search"/>
        <s v="[Azure Service].[Service Level 2].&amp;[Azure Data Explorer]" c="Azure Data Explorer"/>
        <s v="[Azure Service].[Service Level 2].&amp;[Azure Data Factory v2]" c="Azure Data Factory v2"/>
        <s v="[Azure Service].[Service Level 2].&amp;[Azure Databricks]" c="Azure Databricks"/>
        <s v="[Azure Service].[Service Level 2].&amp;[Azure Defender]" c="Azure Defender"/>
        <s v="[Azure Service].[Service Level 2].&amp;[Azure DevOps]" c="Azure DevOps"/>
        <s v="[Azure Service].[Service Level 2].&amp;[Azure Grafana Service]" c="Azure Grafana Service"/>
        <s v="[Azure Service].[Service Level 2].&amp;[Azure Load Testing]" c="Azure Load Testing"/>
        <s v="[Azure Service].[Service Level 2].&amp;[Azure Maps]" c="Azure Maps"/>
        <s v="[Azure Service].[Service Level 2].&amp;[Azure Monitor]" c="Azure Monitor"/>
        <s v="[Azure Service].[Service Level 2].&amp;[Azure Purview]" c="Azure Purview"/>
        <s v="[Azure Service].[Service Level 2].&amp;[Azure Site Recovery]" c="Azure Site Recovery"/>
        <s v="[Azure Service].[Service Level 2].&amp;[Azure Spring Cloud]" c="Azure Spring Cloud"/>
        <s v="[Azure Service].[Service Level 2].&amp;[Azure Stack HCI]" c="Azure Stack HCI"/>
        <s v="[Azure Service].[Service Level 2].&amp;[Azure Stack Hub]" c="Azure Stack Hub"/>
        <s v="[Azure Service].[Service Level 2].&amp;[Azure Synapse Analytics]" c="Azure Synapse Analytics"/>
        <s v="[Azure Service].[Service Level 2].&amp;[Backup]" c="Backup"/>
        <s v="[Azure Service].[Service Level 2].&amp;[Cognitive Services]" c="Cognitive Services"/>
        <s v="[Azure Service].[Service Level 2].&amp;[Container Instances]" c="Container Instances"/>
        <s v="[Azure Service].[Service Level 2].&amp;[Container Registry]" c="Container Registry"/>
        <s v="[Azure Service].[Service Level 2].&amp;[Data Lake Store]" c="Data Lake Store"/>
        <s v="[Azure Service].[Service Level 2].&amp;[Digital Twins]" c="Digital Twins"/>
        <s v="[Azure Service].[Service Level 2].&amp;[Email]" c="Email"/>
        <s v="[Azure Service].[Service Level 2].&amp;[Event Grid]" c="Event Grid"/>
        <s v="[Azure Service].[Service Level 2].&amp;[Event Hubs]" c="Event Hubs"/>
        <s v="[Azure Service].[Service Level 2].&amp;[HDInsight]" c="HDInsight"/>
        <s v="[Azure Service].[Service Level 2].&amp;[Insight and Analytics]" c="Insight and Analytics"/>
        <s v="[Azure Service].[Service Level 2].&amp;[Intelligent Recommendations]" c="Intelligent Recommendations"/>
        <s v="[Azure Service].[Service Level 2].&amp;[IoT Central]" c="IoT Central"/>
        <s v="[Azure Service].[Service Level 2].&amp;[IoT Hub]" c="IoT Hub"/>
        <s v="[Azure Service].[Service Level 2].&amp;[Key Vault]" c="Key Vault"/>
        <s v="[Azure Service].[Service Level 2].&amp;[Log Analytics]" c="Log Analytics"/>
        <s v="[Azure Service].[Service Level 2].&amp;[Logic Apps]" c="Logic Apps"/>
        <s v="[Azure Service].[Service Level 2].&amp;[Machine Learning Studio]" c="Machine Learning Studio"/>
        <s v="[Azure Service].[Service Level 2].&amp;[MS Bing Services]" c="MS Bing Services"/>
        <s v="[Azure Service].[Service Level 2].&amp;[Notification Hubs]" c="Notification Hubs"/>
        <s v="[Azure Service].[Service Level 2].&amp;[Phone Numbers]" c="Phone Numbers"/>
        <s v="[Azure Service].[Service Level 2].&amp;[Power BI Embedded]" c="Power BI Embedded"/>
        <s v="[Azure Service].[Service Level 2].&amp;[Security Center]" c="Security Center"/>
        <s v="[Azure Service].[Service Level 2].&amp;[Sentinel]" c="Sentinel"/>
        <s v="[Azure Service].[Service Level 2].&amp;[Service Bus]" c="Service Bus"/>
        <s v="[Azure Service].[Service Level 2].&amp;[SignalR]" c="SignalR"/>
        <s v="[Azure Service].[Service Level 2].&amp;[Specialized Compute]" c="Specialized Compute"/>
        <s v="[Azure Service].[Service Level 2].&amp;[Stream Analytics]" c="Stream Analytics"/>
        <s v="[Azure Service].[Service Level 2].&amp;[Time Series Insights]" c="Time Series Insights"/>
        <s v="[Azure Service].[Service Level 2].&amp;[Voice]" c="Voice"/>
        <s v="[Azure Service].[Service Level 2].&amp;[AKS on Azure Stack HCI]" u="1" c="AKS on Azure Stack HCI"/>
        <s v="[Azure Service].[Service Level 2].&amp;[App Center]" u="1" c="App Center"/>
        <s v="[Azure Service].[Service Level 2].&amp;[Application Insights]" u="1" c="Application Insights"/>
        <s v="[Azure Service].[Service Level 2].&amp;[Azure Active Directory B2C]" u="1" c="Azure Active Directory B2C"/>
        <s v="[Azure Service].[Service Level 2].&amp;[Azure API for FHIR]" u="1" c="Azure API for FHIR"/>
        <s v="[Azure Service].[Service Level 2].&amp;[Azure confidential ledger]" u="1" c="Azure confidential ledger"/>
        <s v="[Azure Service].[Service Level 2].&amp;[Azure Data Factory]" u="1" c="Azure Data Factory"/>
        <s v="[Azure Service].[Service Level 2].&amp;[Azure Data Share]" u="1" c="Azure Data Share"/>
        <s v="[Azure Service].[Service Level 2].&amp;[Azure Fluid Relay]" u="1" c="Azure Fluid Relay"/>
        <s v="[Azure Service].[Service Level 2].&amp;[Azure IoT Security]" u="1" c="Azure IoT Security"/>
        <s v="[Azure Service].[Service Level 2].&amp;[Azure Lab Services]" u="1" c="Azure Lab Services"/>
        <s v="[Azure Service].[Service Level 2].&amp;[Azure Orbital Edge]" u="1" c="Azure Orbital Edge"/>
        <s v="[Azure Service].[Service Level 2].&amp;[Azure Remote Rendering]" u="1" c="Azure Remote Rendering"/>
        <s v="[Azure Service].[Service Level 2].&amp;[Azure Resource Mover]" u="1" c="Azure Resource Mover"/>
        <s v="[Azure Service].[Service Level 2].&amp;[Azure Stack Edge]" u="1" c="Azure Stack Edge"/>
        <s v="[Azure Service].[Service Level 2].&amp;[Calling]" u="1" c="Calling"/>
        <s v="[Azure Service].[Service Level 2].&amp;[Chat]" u="1" c="Chat"/>
        <s v="[Azure Service].[Service Level 2].&amp;[Data Catalog]" u="1" c="Data Catalog"/>
        <s v="[Azure Service].[Service Level 2].&amp;[Data Lake Analytics]" u="1" c="Data Lake Analytics"/>
        <s v="[Azure Service].[Service Level 2].&amp;[Dataverse]" u="1" c="Dataverse"/>
        <s v="[Azure Service].[Service Level 2].&amp;[GitHub]" u="1" c="GitHub"/>
        <s v="[Azure Service].[Service Level 2].&amp;[GitHub AE]" u="1" c="GitHub AE"/>
        <s v="[Azure Service].[Service Level 2].&amp;[Gov Consumption]" u="1" c="Gov Consumption"/>
        <s v="[Azure Service].[Service Level 2].&amp;[Media Services]" u="1" c="Media Services"/>
        <s v="[Azure Service].[Service Level 2].&amp;[Microsoft Azure Payment HSM]" u="1" c="Microsoft Azure Payment HSM"/>
        <s v="[Azure Service].[Service Level 2].&amp;[Microsoft Dev Box]" u="1" c="Microsoft Dev Box"/>
        <s v="[Azure Service].[Service Level 2].&amp;[Microsoft Genomics]" u="1" c="Microsoft Genomics"/>
        <s v="[Azure Service].[Service Level 2].&amp;[Microsoft Graph data connect]" u="1" c="Microsoft Graph data connect"/>
        <s v="[Azure Service].[Service Level 2].&amp;[Microsoft Graph Services]" u="1" c="Microsoft Graph Services"/>
        <s v="[Azure Service].[Service Level 2].&amp;[Multi-Factor Authentication]" u="1" c="Multi-Factor Authentication"/>
        <s v="[Azure Service].[Service Level 2].&amp;[Network Traversal]" u="1" c="Network Traversal"/>
        <s v="[Azure Service].[Service Level 2].&amp;[Packet Core]" u="1" c="Packet Core"/>
        <s v="[Azure Service].[Service Level 2].&amp;[PlayFab]" u="1" c="PlayFab"/>
        <s v="[Azure Service].[Service Level 2].&amp;[Power Apps]" u="1" c="Power Apps"/>
        <s v="[Azure Service].[Service Level 2].&amp;[Power Automate]" u="1" c="Power Automate"/>
        <s v="[Azure Service].[Service Level 2].&amp;[Power BI]" u="1" c="Power BI"/>
        <s v="[Azure Service].[Service Level 2].&amp;[Quantum Computing]" u="1" c="Quantum Computing"/>
        <s v="[Azure Service].[Service Level 2].&amp;[SAP Embrace]" u="1" c="SAP Embrace"/>
        <s v="[Azure Service].[Service Level 2].&amp;[Scheduler]" u="1" c="Scheduler"/>
        <s v="[Azure Service].[Service Level 2].&amp;[SMS]" u="1" c="SMS"/>
        <s v="[Azure Service].[Service Level 2].&amp;[Spatial Anchors]" u="1" c="Spatial Anchors"/>
        <s v="[Azure Service].[Service Level 2].&amp;[Syntex]" u="1" c="Syntex"/>
        <s v="[Azure Service].[Service Level 2].&amp;[Test Base]" u="1" c="Test Base"/>
        <s v="[Azure Service].[Service Level 2].&amp;[Web PubSub]" u="1" c="Web PubSub"/>
        <s v="[Azure Service].[Service Level 2].&amp;[Windows 10 IoT Core Services]" u="1" c="Windows 10 IoT Core Services"/>
        <s v="[Azure Service].[Service Level 2].&amp;[Windows Virtual Desktop]" u="1" c="Windows Virtual Desktop"/>
        <s v="[Azure Service].[Service Level 2].&amp;[CVP-101]" u="1" c="CVP-101"/>
        <s v="[Azure Service].[Service Level 2].&amp;[Teams]" u="1" c="Teams"/>
        <s v="[Azure Service].[Service Level 2].&amp;[Unknown]" u="1" c="Unknown"/>
      </sharedItems>
    </cacheField>
    <cacheField name="[Pricing Level].[AZ Pricing Level 2].[AZ Pricing Level 2]" caption="AZ Pricing Level 2" numFmtId="0" hierarchy="471" level="1">
      <sharedItems containsSemiMixedTypes="0" containsString="0"/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ntainsSemiMixedTypes="0" containsString="0"/>
    </cacheField>
    <cacheField name="[Azure Service].[Service Level 5].[Service Level 5]" caption="Service Level 5" numFmtId="0" hierarchy="210" level="1">
      <sharedItems containsSemiMixedTypes="0" containsString="0"/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ntainsSemiMixedTypes="0" containsString="0"/>
    </cacheField>
    <cacheField name="[Azure Service].[Service Level 3].[Service Level 3]" caption="Service Level 3" numFmtId="0" hierarchy="208" level="1">
      <sharedItems containsSemiMixedTypes="0" containsString="0"/>
    </cacheField>
    <cacheField name="[Azure Service].[Service Hierarchy].[Service Level 1]" caption="Service Level 1" numFmtId="0" hierarchy="205" level="1">
      <sharedItems containsSemiMixedTypes="0" containsString="0"/>
    </cacheField>
    <cacheField name="[Azure Service].[Service Hierarchy].[Service Level 2]" caption="Service Level 2" numFmtId="0" hierarchy="205" level="2">
      <sharedItems containsSemiMixedTypes="0" containsString="0"/>
    </cacheField>
    <cacheField name="[Azure Service].[Service Hierarchy].[Service Level 3]" caption="Service Level 3" numFmtId="0" hierarchy="205" level="3">
      <sharedItems containsSemiMixedTypes="0" containsString="0"/>
    </cacheField>
    <cacheField name="[Azure Service].[Service Hierarchy].[Service Level 4]" caption="Service Level 4" numFmtId="0" hierarchy="205" level="4">
      <sharedItems containsSemiMixedTypes="0" containsString="0"/>
    </cacheField>
    <cacheField name="[Azure Service].[Service Hierarchy].[Service Level 5]" caption="Service Level 5" numFmtId="0" hierarchy="205" level="5">
      <sharedItems containsSemiMixedTypes="0" containsString="0"/>
    </cacheField>
  </cacheFields>
  <cacheHierarchies count="1305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3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6" unbalanced="0">
      <fieldsUsage count="6">
        <fieldUsage x="-1"/>
        <fieldUsage x="17"/>
        <fieldUsage x="18"/>
        <fieldUsage x="19"/>
        <fieldUsage x="20"/>
        <fieldUsage x="21"/>
      </fieldsUsage>
    </cacheHierarchy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16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>
      <fieldsUsage count="2">
        <fieldUsage x="-1"/>
        <fieldUsage x="12"/>
      </fieldsUsage>
    </cacheHierarchy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4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5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5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5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5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5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5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icrosoft Azure Commit To Consume].[Persona]" caption="Persona" attribute="1" defaultMemberUniqueName="[Microsoft Azure Commit To Consume].[Persona].[All]" allUniqueName="[Microsoft Azure Commit To Consume].[Persona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5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4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7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4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4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Microsoft Azure Commit To Consume].[MACC TPID Flag]" caption="MACC TPID Flag" attribute="1" defaultMemberUniqueName="[Microsoft Azure Commit To Consume].[MACC TPID Flag].[All]" allUniqueName="[Microsoft Azure Commit To Consume].[MACC TPID Flag].[All]" dimensionUniqueName="[Microsoft Azure Commit To Consum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4860648151" createdVersion="7" refreshedVersion="8" minRefreshableVersion="3" recordCount="0" supportSubquery="1" supportAdvancedDrill="1" xr:uid="{16C125F2-3796-43EB-A994-7A43E6CCD24A}">
  <cacheSource type="external" connectionId="1"/>
  <cacheFields count="17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4" level="32767"/>
    <cacheField name="[Azure Service].[Service Level 2].[Service Level 2]" caption="Service Level 2" numFmtId="0" hierarchy="207" level="1">
      <sharedItems containsSemiMixedTypes="0" containsString="0"/>
    </cacheField>
    <cacheField name="[Pricing Level].[AZ Pricing Level 2].[AZ Pricing Level 2]" caption="AZ Pricing Level 2" numFmtId="0" hierarchy="471" level="1">
      <sharedItems containsSemiMixedTypes="0" containsString="0"/>
    </cacheField>
    <cacheField name="[Azure Service].[Service Region].[Service Region]" caption="Service Region" numFmtId="0" hierarchy="211" level="1">
      <sharedItems count="43">
        <s v="[Azure Service].[Service Region].&amp;" c=""/>
        <s v="[Azure Service].[Service Region].&amp;[AE Central]" c="AE Central"/>
        <s v="[Azure Service].[Service Region].&amp;[AE North]" c="AE North"/>
        <s v="[Azure Service].[Service Region].&amp;[AP East]" c="AP East"/>
        <s v="[Azure Service].[Service Region].&amp;[AP Southeast]" c="AP Southeast"/>
        <s v="[Azure Service].[Service Region].&amp;[AU Central]" c="AU Central"/>
        <s v="[Azure Service].[Service Region].&amp;[AU Central 2]" c="AU Central 2"/>
        <s v="[Azure Service].[Service Region].&amp;[AU East]" c="AU East"/>
        <s v="[Azure Service].[Service Region].&amp;[AU Southeast]" c="AU Southeast"/>
        <s v="[Azure Service].[Service Region].&amp;[BR South]" c="BR South"/>
        <s v="[Azure Service].[Service Region].&amp;[CA Central]" c="CA Central"/>
        <s v="[Azure Service].[Service Region].&amp;[CA East]" c="CA East"/>
        <s v="[Azure Service].[Service Region].&amp;[CH North]" c="CH North"/>
        <s v="[Azure Service].[Service Region].&amp;[DE West Central]" c="DE West Central"/>
        <s v="[Azure Service].[Service Region].&amp;[EU North]" c="EU North"/>
        <s v="[Azure Service].[Service Region].&amp;[EU West]" c="EU West"/>
        <s v="[Azure Service].[Service Region].&amp;[FR Central]" c="FR Central"/>
        <s v="[Azure Service].[Service Region].&amp;[Global]" c="Global"/>
        <s v="[Azure Service].[Service Region].&amp;[IN Central]" c="IN Central"/>
        <s v="[Azure Service].[Service Region].&amp;[IN South]" c="IN South"/>
        <s v="[Azure Service].[Service Region].&amp;[IN West]" c="IN West"/>
        <s v="[Azure Service].[Service Region].&amp;[JA East]" c="JA East"/>
        <s v="[Azure Service].[Service Region].&amp;[JA West]" c="JA West"/>
        <s v="[Azure Service].[Service Region].&amp;[KR Central]" c="KR Central"/>
        <s v="[Azure Service].[Service Region].&amp;[KR South]" c="KR South"/>
        <s v="[Azure Service].[Service Region].&amp;[NO East]" c="NO East"/>
        <s v="[Azure Service].[Service Region].&amp;[QA Central]" c="QA Central"/>
        <s v="[Azure Service].[Service Region].&amp;[SE Central]" c="SE Central"/>
        <s v="[Azure Service].[Service Region].&amp;[UK South]" c="UK South"/>
        <s v="[Azure Service].[Service Region].&amp;[UK West]" c="UK West"/>
        <s v="[Azure Service].[Service Region].&amp;[US Central]" c="US Central"/>
        <s v="[Azure Service].[Service Region].&amp;[US East]" c="US East"/>
        <s v="[Azure Service].[Service Region].&amp;[US East 2]" c="US East 2"/>
        <s v="[Azure Service].[Service Region].&amp;[US Gov AZ]" c="US Gov AZ"/>
        <s v="[Azure Service].[Service Region].&amp;[US Gov TX]" c="US Gov TX"/>
        <s v="[Azure Service].[Service Region].&amp;[US Gov Virginia]" c="US Gov Virginia"/>
        <s v="[Azure Service].[Service Region].&amp;[US North Central]" c="US North Central"/>
        <s v="[Azure Service].[Service Region].&amp;[US South Central]" c="US South Central"/>
        <s v="[Azure Service].[Service Region].&amp;[US West]" c="US West"/>
        <s v="[Azure Service].[Service Region].&amp;[US West 2]" c="US West 2"/>
        <s v="[Azure Service].[Service Region].&amp;[US West 3]" c="US West 3"/>
        <s v="[Azure Service].[Service Region].&amp;[US West Central]" c="US West Central"/>
        <s v="[Azure Service].[Service Region].&amp;[ZA North]" c="ZA North"/>
      </sharedItems>
    </cacheField>
    <cacheField name="[Azure Service].[Service Level 4].[Service Level 4]" caption="Service Level 4" numFmtId="0" hierarchy="209" level="1">
      <sharedItems containsSemiMixedTypes="0" containsString="0"/>
    </cacheField>
    <cacheField name="[Azure Service].[Service Level 5].[Service Level 5]" caption="Service Level 5" numFmtId="0" hierarchy="210" level="1">
      <sharedItems containsSemiMixedTypes="0" containsString="0"/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ntainsSemiMixedTypes="0" containsString="0"/>
    </cacheField>
    <cacheField name="[Azure Service].[Service Level 3].[Service Level 3]" caption="Service Level 3" numFmtId="0" hierarchy="208" level="1">
      <sharedItems containsSemiMixedTypes="0" containsString="0"/>
    </cacheField>
  </cacheFields>
  <cacheHierarchies count="1305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3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0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16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>
      <fieldsUsage count="2">
        <fieldUsage x="-1"/>
        <fieldUsage x="12"/>
      </fieldsUsage>
    </cacheHierarchy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4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0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0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0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0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0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0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icrosoft Azure Commit To Consume].[Persona]" caption="Persona" attribute="1" defaultMemberUniqueName="[Microsoft Azure Commit To Consume].[Persona].[All]" allUniqueName="[Microsoft Azure Commit To Consume].[Persona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0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0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0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0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0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Microsoft Azure Commit To Consume].[MACC TPID Flag]" caption="MACC TPID Flag" attribute="1" defaultMemberUniqueName="[Microsoft Azure Commit To Consume].[MACC TPID Flag].[All]" allUniqueName="[Microsoft Azure Commit To Consume].[MACC TPID Flag].[All]" dimensionUniqueName="[Microsoft Azure Commit To Consum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4958333332" createdVersion="7" refreshedVersion="8" minRefreshableVersion="3" recordCount="0" supportSubquery="1" supportAdvancedDrill="1" xr:uid="{80CCCC6B-06D2-4B3F-B90B-8D49434C687E}">
  <cacheSource type="external" connectionId="1"/>
  <cacheFields count="17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4" level="32767"/>
    <cacheField name="[Azure Service].[Service Level 2].[Service Level 2]" caption="Service Level 2" numFmtId="0" hierarchy="207" level="1">
      <sharedItems count="87">
        <s v="[Azure Service].[Service Level 2].&amp;[Azure Applied AI Services]" c="Azure Applied AI Services"/>
        <s v="[Azure Service].[Service Level 2].&amp;[Azure Bot Service]" c="Azure Bot Service"/>
        <s v="[Azure Service].[Service Level 2].&amp;[Cognitive Services]" c="Cognitive Services"/>
        <s v="[Azure Service].[Service Level 2].&amp;[Intelligent Recommendations]" c="Intelligent Recommendations"/>
        <s v="[Azure Service].[Service Level 2].&amp;[Machine Learning Studio]" c="Machine Learning Studio"/>
        <s v="[Azure Service].[Service Level 2].&amp;[Azure Analysis Services]" c="Azure Analysis Services"/>
        <s v="[Azure Service].[Service Level 2].&amp;[Azure Data Explorer]" c="Azure Data Explorer"/>
        <s v="[Azure Service].[Service Level 2].&amp;[Azure Data Factory v2]" c="Azure Data Factory v2"/>
        <s v="[Azure Service].[Service Level 2].&amp;[Azure Databricks]" c="Azure Databricks"/>
        <s v="[Azure Service].[Service Level 2].&amp;[Azure Purview]" c="Azure Purview"/>
        <s v="[Azure Service].[Service Level 2].&amp;[Azure Synapse Analytics]" c="Azure Synapse Analytics"/>
        <s v="[Azure Service].[Service Level 2].&amp;[Data Lake Store]" c="Data Lake Store"/>
        <s v="[Azure Service].[Service Level 2].&amp;[HDInsight]" c="HDInsight"/>
        <s v="[Azure Service].[Service Level 2].&amp;[Power BI Embedded]" c="Power BI Embedded"/>
        <s v="[Azure Service].[Service Level 2].&amp;[SignalR]" c="SignalR"/>
        <s v="[Azure Service].[Service Level 2].&amp;[Stream Analytics]" c="Stream Analytics"/>
        <s v="[Azure Service].[Service Level 2].&amp;[Azure Arc]" c="Azure Arc"/>
        <s v="[Azure Service].[Service Level 2].&amp;[Email]" c="Email"/>
        <s v="[Azure Service].[Service Level 2].&amp;[Phone Numbers]" c="Phone Numbers"/>
        <s v="[Azure Service].[Service Level 2].&amp;[Voice]" c="Voice"/>
        <s v="[Azure Service].[Service Level 2].&amp;[Azure Stack HCI]" c="Azure Stack HCI"/>
        <s v="[Azure Service].[Service Level 2].&amp;[Azure Stack Hub]" c="Azure Stack Hub"/>
        <s v="[Azure Service].[Service Level 2].&amp;[Azure App Service]" c="Azure App Service"/>
        <s v="[Azure Service].[Service Level 2].&amp;[Azure Container Apps]" c="Azure Container Apps"/>
        <s v="[Azure Service].[Service Level 2].&amp;[Azure Kubernetes Service]" c="Azure Kubernetes Service"/>
        <s v="[Azure Service].[Service Level 2].&amp;[Functions]" c="Functions"/>
        <s v="[Azure Service].[Service Level 2].&amp;[Specialized Compute]" c="Specialized Compute"/>
        <s v="[Azure Service].[Service Level 2].&amp;[Virtual Machines]" c="Virtual Machines"/>
        <s v="[Azure Service].[Service Level 2].&amp;[Virtual Machines Licenses]" c="Virtual Machines Licenses"/>
        <s v="[Azure Service].[Service Level 2].&amp;[Container Instances]" c="Container Instances"/>
        <s v="[Azure Service].[Service Level 2].&amp;[Container Registry]" c="Container Registry"/>
        <s v="[Azure Service].[Service Level 2].&amp;[Azure Cosmos DB]" c="Azure Cosmos DB"/>
        <s v="[Azure Service].[Service Level 2].&amp;[Azure Database for MariaDB]" c="Azure Database for MariaDB"/>
        <s v="[Azure Service].[Service Level 2].&amp;[Azure Database for MySQL]" c="Azure Database for MySQL"/>
        <s v="[Azure Service].[Service Level 2].&amp;[Azure Database for PostgreSQL]" c="Azure Database for PostgreSQL"/>
        <s v="[Azure Service].[Service Level 2].&amp;[Redis Cache]" c="Redis Cache"/>
        <s v="[Azure Service].[Service Level 2].&amp;[SQL Database]" c="SQL Database"/>
        <s v="[Azure Service].[Service Level 2].&amp;[SQL Managed Instance]" c="SQL Managed Instance"/>
        <s v="[Azure Service].[Service Level 2].&amp;[API Management]" c="API Management"/>
        <s v="[Azure Service].[Service Level 2].&amp;[App Configuration]" c="App Configuration"/>
        <s v="[Azure Service].[Service Level 2].&amp;[Azure DevOps]" c="Azure DevOps"/>
        <s v="[Azure Service].[Service Level 2].&amp;[Azure Grafana Service]" c="Azure Grafana Service"/>
        <s v="[Azure Service].[Service Level 2].&amp;[Azure Load Testing]" c="Azure Load Testing"/>
        <s v="[Azure Service].[Service Level 2].&amp;[Logic Apps]" c="Logic Apps"/>
        <s v="[Azure Service].[Service Level 2].&amp;[Service Bus]" c="Service Bus"/>
        <s v="[Azure Service].[Service Level 2].&amp;[Azure Maps]" c="Azure Maps"/>
        <s v="[Azure Service].[Service Level 2].&amp;[Digital Twins]" c="Digital Twins"/>
        <s v="[Azure Service].[Service Level 2].&amp;[Event Grid]" c="Event Grid"/>
        <s v="[Azure Service].[Service Level 2].&amp;[Event Hubs]" c="Event Hubs"/>
        <s v="[Azure Service].[Service Level 2].&amp;[IoT Central]" c="IoT Central"/>
        <s v="[Azure Service].[Service Level 2].&amp;[IoT Hub]" c="IoT Hub"/>
        <s v="[Azure Service].[Service Level 2].&amp;[Notification Hubs]" c="Notification Hubs"/>
        <s v="[Azure Service].[Service Level 2].&amp;[Time Series Insights]" c="Time Series Insights"/>
        <s v="[Azure Service].[Service Level 2].&amp;[Automation]" c="Automation"/>
        <s v="[Azure Service].[Service Level 2].&amp;[Azure Monitor]" c="Azure Monitor"/>
        <s v="[Azure Service].[Service Level 2].&amp;[Azure Site Recovery]" c="Azure Site Recovery"/>
        <s v="[Azure Service].[Service Level 2].&amp;[Insight and Analytics]" c="Insight and Analytics"/>
        <s v="[Azure Service].[Service Level 2].&amp;[Log Analytics]" c="Log Analytics"/>
        <s v="[Azure Service].[Service Level 2].&amp;[Sentinel]" c="Sentinel"/>
        <s v="[Azure Service].[Service Level 2].&amp;[Application Gateway]" c="Application Gateway"/>
        <s v="[Azure Service].[Service Level 2].&amp;[Azure Bastion]" c="Azure Bastion"/>
        <s v="[Azure Service].[Service Level 2].&amp;[Azure DDOS Protection]" c="Azure DDOS Protection"/>
        <s v="[Azure Service].[Service Level 2].&amp;[Azure DNS]" c="Azure DNS"/>
        <s v="[Azure Service].[Service Level 2].&amp;[Azure Firewall]" c="Azure Firewall"/>
        <s v="[Azure Service].[Service Level 2].&amp;[Azure Front Door Service]" c="Azure Front Door Service"/>
        <s v="[Azure Service].[Service Level 2].&amp;[Bandwidth]" c="Bandwidth"/>
        <s v="[Azure Service].[Service Level 2].&amp;[Content Delivery Network]" c="Content Delivery Network"/>
        <s v="[Azure Service].[Service Level 2].&amp;[ExpressRoute]" c="ExpressRoute"/>
        <s v="[Azure Service].[Service Level 2].&amp;[Load Balancer]" c="Load Balancer"/>
        <s v="[Azure Service].[Service Level 2].&amp;[NAT Gateway]" c="NAT Gateway"/>
        <s v="[Azure Service].[Service Level 2].&amp;[Network Watcher]" c="Network Watcher"/>
        <s v="[Azure Service].[Service Level 2].&amp;[Traffic Manager]" c="Traffic Manager"/>
        <s v="[Azure Service].[Service Level 2].&amp;[Virtual Network]" c="Virtual Network"/>
        <s v="[Azure Service].[Service Level 2].&amp;[Virtual WAN]" c="Virtual WAN"/>
        <s v="[Azure Service].[Service Level 2].&amp;[VPN Gateway]" c="VPN Gateway"/>
        <s v="[Azure Service].[Service Level 2].&amp;[Azure Spring Cloud]" c="Azure Spring Cloud"/>
        <s v="[Azure Service].[Service Level 2].&amp;[Advanced Data Security]" c="Advanced Data Security"/>
        <s v="[Azure Service].[Service Level 2].&amp;[Advanced Threat Protection]" c="Advanced Threat Protection"/>
        <s v="[Azure Service].[Service Level 2].&amp;[Azure Active Directory Domain Services]" c="Azure Active Directory Domain Services"/>
        <s v="[Azure Service].[Service Level 2].&amp;[Azure Active Directory for External Identities]" c="Azure Active Directory for External Identities"/>
        <s v="[Azure Service].[Service Level 2].&amp;[Azure Defender]" c="Azure Defender"/>
        <s v="[Azure Service].[Service Level 2].&amp;[Key Vault]" c="Key Vault"/>
        <s v="[Azure Service].[Service Level 2].&amp;[Security Center]" c="Security Center"/>
        <s v="[Azure Service].[Service Level 2].&amp;[Azure NetApp Files]" c="Azure NetApp Files"/>
        <s v="[Azure Service].[Service Level 2].&amp;[Backup]" c="Backup"/>
        <s v="[Azure Service].[Service Level 2].&amp;[Storage]" c="Storage"/>
        <s v="[Azure Service].[Service Level 2].&amp;[Azure Cognitive Search]" c="Azure Cognitive Search"/>
      </sharedItems>
    </cacheField>
    <cacheField name="[Pricing Level].[AZ Pricing Level 2].[AZ Pricing Level 2]" caption="AZ Pricing Level 2" numFmtId="0" hierarchy="471" level="1">
      <sharedItems containsSemiMixedTypes="0" containsString="0"/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ntainsSemiMixedTypes="0" containsString="0"/>
    </cacheField>
    <cacheField name="[Azure Service].[Service Level 5].[Service Level 5]" caption="Service Level 5" numFmtId="0" hierarchy="210" level="1">
      <sharedItems containsSemiMixedTypes="0" containsString="0"/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unt="17">
        <s v="[Azure Service].[Service Level 1].&amp;[AI + Machine Learning]" c="AI + Machine Learning"/>
        <s v="[Azure Service].[Service Level 1].&amp;[Analytics]" c="Analytics"/>
        <s v="[Azure Service].[Service Level 1].&amp;[Azure Arc]" c="Azure Arc"/>
        <s v="[Azure Service].[Service Level 1].&amp;[Azure Communication Services]" c="Azure Communication Services"/>
        <s v="[Azure Service].[Service Level 1].&amp;[Azure Stack]" c="Azure Stack"/>
        <s v="[Azure Service].[Service Level 1].&amp;[Compute]" c="Compute"/>
        <s v="[Azure Service].[Service Level 1].&amp;[Containers]" c="Containers"/>
        <s v="[Azure Service].[Service Level 1].&amp;[Databases]" c="Databases"/>
        <s v="[Azure Service].[Service Level 1].&amp;[Developer Tools]" c="Developer Tools"/>
        <s v="[Azure Service].[Service Level 1].&amp;[Integration]" c="Integration"/>
        <s v="[Azure Service].[Service Level 1].&amp;[Internet of Things]" c="Internet of Things"/>
        <s v="[Azure Service].[Service Level 1].&amp;[Management and Governance]" c="Management and Governance"/>
        <s v="[Azure Service].[Service Level 1].&amp;[Networking]" c="Networking"/>
        <s v="[Azure Service].[Service Level 1].&amp;[Other]" c="Other"/>
        <s v="[Azure Service].[Service Level 1].&amp;[Security]" c="Security"/>
        <s v="[Azure Service].[Service Level 1].&amp;[Storage]" c="Storage"/>
        <s v="[Azure Service].[Service Level 1].&amp;[Web]" c="Web"/>
      </sharedItems>
    </cacheField>
    <cacheField name="[Azure Service].[Service Level 3].[Service Level 3]" caption="Service Level 3" numFmtId="0" hierarchy="208" level="1">
      <sharedItems containsSemiMixedTypes="0" containsString="0"/>
    </cacheField>
  </cacheFields>
  <cacheHierarchies count="1305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3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0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16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>
      <fieldsUsage count="2">
        <fieldUsage x="-1"/>
        <fieldUsage x="12"/>
      </fieldsUsage>
    </cacheHierarchy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4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0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0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0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0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0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0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icrosoft Azure Commit To Consume].[Persona]" caption="Persona" attribute="1" defaultMemberUniqueName="[Microsoft Azure Commit To Consume].[Persona].[All]" allUniqueName="[Microsoft Azure Commit To Consume].[Persona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0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0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0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0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0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Microsoft Azure Commit To Consume].[MACC TPID Flag]" caption="MACC TPID Flag" attribute="1" defaultMemberUniqueName="[Microsoft Azure Commit To Consume].[MACC TPID Flag].[All]" allUniqueName="[Microsoft Azure Commit To Consume].[MACC TPID Flag].[All]" dimensionUniqueName="[Microsoft Azure Commit To Consum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5028356478" createdVersion="7" refreshedVersion="8" minRefreshableVersion="3" recordCount="0" supportSubquery="1" supportAdvancedDrill="1" xr:uid="{1CF5F249-0504-4DB3-B2A7-8CDF4FB7B07D}">
  <cacheSource type="external" connectionId="1"/>
  <cacheFields count="17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4" level="32767"/>
    <cacheField name="[Azure Service].[Service Level 2].[Service Level 2]" caption="Service Level 2" numFmtId="0" hierarchy="207" level="1">
      <sharedItems count="77">
        <s v="[Azure Service].[Service Level 2].&amp;[Azure Applied AI Services]" c="Azure Applied AI Services"/>
        <s v="[Azure Service].[Service Level 2].&amp;[Azure Bot Service]" c="Azure Bot Service"/>
        <s v="[Azure Service].[Service Level 2].&amp;[Cognitive Services]" c="Cognitive Services"/>
        <s v="[Azure Service].[Service Level 2].&amp;[Intelligent Recommendations]" c="Intelligent Recommendations"/>
        <s v="[Azure Service].[Service Level 2].&amp;[Machine Learning Studio]" c="Machine Learning Studio"/>
        <s v="[Azure Service].[Service Level 2].&amp;[Azure Data Factory v2]" c="Azure Data Factory v2"/>
        <s v="[Azure Service].[Service Level 2].&amp;[Azure Databricks]" c="Azure Databricks"/>
        <s v="[Azure Service].[Service Level 2].&amp;[Azure Purview]" c="Azure Purview"/>
        <s v="[Azure Service].[Service Level 2].&amp;[Azure Synapse Analytics]" c="Azure Synapse Analytics"/>
        <s v="[Azure Service].[Service Level 2].&amp;[Data Lake Store]" c="Data Lake Store"/>
        <s v="[Azure Service].[Service Level 2].&amp;[HDInsight]" c="HDInsight"/>
        <s v="[Azure Service].[Service Level 2].&amp;[Power BI Embedded]" c="Power BI Embedded"/>
        <s v="[Azure Service].[Service Level 2].&amp;[SignalR]" c="SignalR"/>
        <s v="[Azure Service].[Service Level 2].&amp;[Stream Analytics]" c="Stream Analytics"/>
        <s v="[Azure Service].[Service Level 2].&amp;[Azure Arc]" c="Azure Arc"/>
        <s v="[Azure Service].[Service Level 2].&amp;[Phone Numbers]" c="Phone Numbers"/>
        <s v="[Azure Service].[Service Level 2].&amp;[Voice]" c="Voice"/>
        <s v="[Azure Service].[Service Level 2].&amp;[Azure App Service]" c="Azure App Service"/>
        <s v="[Azure Service].[Service Level 2].&amp;[Azure Kubernetes Service]" c="Azure Kubernetes Service"/>
        <s v="[Azure Service].[Service Level 2].&amp;[Functions]" c="Functions"/>
        <s v="[Azure Service].[Service Level 2].&amp;[Specialized Compute]" c="Specialized Compute"/>
        <s v="[Azure Service].[Service Level 2].&amp;[Virtual Machines]" c="Virtual Machines"/>
        <s v="[Azure Service].[Service Level 2].&amp;[Virtual Machines Licenses]" c="Virtual Machines Licenses"/>
        <s v="[Azure Service].[Service Level 2].&amp;[Container Instances]" c="Container Instances"/>
        <s v="[Azure Service].[Service Level 2].&amp;[Container Registry]" c="Container Registry"/>
        <s v="[Azure Service].[Service Level 2].&amp;[Azure Cosmos DB]" c="Azure Cosmos DB"/>
        <s v="[Azure Service].[Service Level 2].&amp;[Azure Database for MariaDB]" c="Azure Database for MariaDB"/>
        <s v="[Azure Service].[Service Level 2].&amp;[Azure Database for MySQL]" c="Azure Database for MySQL"/>
        <s v="[Azure Service].[Service Level 2].&amp;[Azure Database for PostgreSQL]" c="Azure Database for PostgreSQL"/>
        <s v="[Azure Service].[Service Level 2].&amp;[Redis Cache]" c="Redis Cache"/>
        <s v="[Azure Service].[Service Level 2].&amp;[SQL Database]" c="SQL Database"/>
        <s v="[Azure Service].[Service Level 2].&amp;[SQL Managed Instance]" c="SQL Managed Instance"/>
        <s v="[Azure Service].[Service Level 2].&amp;[API Management]" c="API Management"/>
        <s v="[Azure Service].[Service Level 2].&amp;[App Configuration]" c="App Configuration"/>
        <s v="[Azure Service].[Service Level 2].&amp;[Azure DevOps]" c="Azure DevOps"/>
        <s v="[Azure Service].[Service Level 2].&amp;[Logic Apps]" c="Logic Apps"/>
        <s v="[Azure Service].[Service Level 2].&amp;[Service Bus]" c="Service Bus"/>
        <s v="[Azure Service].[Service Level 2].&amp;[Azure Maps]" c="Azure Maps"/>
        <s v="[Azure Service].[Service Level 2].&amp;[Digital Twins]" c="Digital Twins"/>
        <s v="[Azure Service].[Service Level 2].&amp;[Event Grid]" c="Event Grid"/>
        <s v="[Azure Service].[Service Level 2].&amp;[Event Hubs]" c="Event Hubs"/>
        <s v="[Azure Service].[Service Level 2].&amp;[IoT Hub]" c="IoT Hub"/>
        <s v="[Azure Service].[Service Level 2].&amp;[Notification Hubs]" c="Notification Hubs"/>
        <s v="[Azure Service].[Service Level 2].&amp;[Automation]" c="Automation"/>
        <s v="[Azure Service].[Service Level 2].&amp;[Azure Monitor]" c="Azure Monitor"/>
        <s v="[Azure Service].[Service Level 2].&amp;[Azure Site Recovery]" c="Azure Site Recovery"/>
        <s v="[Azure Service].[Service Level 2].&amp;[Insight and Analytics]" c="Insight and Analytics"/>
        <s v="[Azure Service].[Service Level 2].&amp;[Log Analytics]" c="Log Analytics"/>
        <s v="[Azure Service].[Service Level 2].&amp;[Sentinel]" c="Sentinel"/>
        <s v="[Azure Service].[Service Level 2].&amp;[Application Gateway]" c="Application Gateway"/>
        <s v="[Azure Service].[Service Level 2].&amp;[Azure Bastion]" c="Azure Bastion"/>
        <s v="[Azure Service].[Service Level 2].&amp;[Azure DDOS Protection]" c="Azure DDOS Protection"/>
        <s v="[Azure Service].[Service Level 2].&amp;[Azure DNS]" c="Azure DNS"/>
        <s v="[Azure Service].[Service Level 2].&amp;[Azure Firewall]" c="Azure Firewall"/>
        <s v="[Azure Service].[Service Level 2].&amp;[Azure Firewall Manager]" c="Azure Firewall Manager"/>
        <s v="[Azure Service].[Service Level 2].&amp;[Azure Front Door Service]" c="Azure Front Door Service"/>
        <s v="[Azure Service].[Service Level 2].&amp;[Bandwidth]" c="Bandwidth"/>
        <s v="[Azure Service].[Service Level 2].&amp;[Content Delivery Network]" c="Content Delivery Network"/>
        <s v="[Azure Service].[Service Level 2].&amp;[ExpressRoute]" c="ExpressRoute"/>
        <s v="[Azure Service].[Service Level 2].&amp;[Load Balancer]" c="Load Balancer"/>
        <s v="[Azure Service].[Service Level 2].&amp;[NAT Gateway]" c="NAT Gateway"/>
        <s v="[Azure Service].[Service Level 2].&amp;[Network Watcher]" c="Network Watcher"/>
        <s v="[Azure Service].[Service Level 2].&amp;[Traffic Manager]" c="Traffic Manager"/>
        <s v="[Azure Service].[Service Level 2].&amp;[Virtual Network]" c="Virtual Network"/>
        <s v="[Azure Service].[Service Level 2].&amp;[Virtual WAN]" c="Virtual WAN"/>
        <s v="[Azure Service].[Service Level 2].&amp;[VPN Gateway]" c="VPN Gateway"/>
        <s v="[Azure Service].[Service Level 2].&amp;[Azure Spring Cloud]" c="Azure Spring Cloud"/>
        <s v="[Azure Service].[Service Level 2].&amp;[Advanced Data Security]" c="Advanced Data Security"/>
        <s v="[Azure Service].[Service Level 2].&amp;[Advanced Threat Protection]" c="Advanced Threat Protection"/>
        <s v="[Azure Service].[Service Level 2].&amp;[Azure Active Directory Domain Services]" c="Azure Active Directory Domain Services"/>
        <s v="[Azure Service].[Service Level 2].&amp;[Azure Defender]" c="Azure Defender"/>
        <s v="[Azure Service].[Service Level 2].&amp;[Key Vault]" c="Key Vault"/>
        <s v="[Azure Service].[Service Level 2].&amp;[Security Center]" c="Security Center"/>
        <s v="[Azure Service].[Service Level 2].&amp;[Azure NetApp Files]" c="Azure NetApp Files"/>
        <s v="[Azure Service].[Service Level 2].&amp;[Backup]" c="Backup"/>
        <s v="[Azure Service].[Service Level 2].&amp;[Storage]" c="Storage"/>
        <s v="[Azure Service].[Service Level 2].&amp;[Azure Cognitive Search]" c="Azure Cognitive Search"/>
      </sharedItems>
    </cacheField>
    <cacheField name="[Pricing Level].[AZ Pricing Level 2].[AZ Pricing Level 2]" caption="AZ Pricing Level 2" numFmtId="0" hierarchy="471" level="1">
      <sharedItems containsSemiMixedTypes="0" containsString="0"/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ntainsSemiMixedTypes="0" containsString="0"/>
    </cacheField>
    <cacheField name="[Azure Service].[Service Level 5].[Service Level 5]" caption="Service Level 5" numFmtId="0" hierarchy="210" level="1">
      <sharedItems containsSemiMixedTypes="0" containsString="0"/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unt="16">
        <s v="[Azure Service].[Service Level 1].&amp;[AI + Machine Learning]" c="AI + Machine Learning"/>
        <s v="[Azure Service].[Service Level 1].&amp;[Analytics]" c="Analytics"/>
        <s v="[Azure Service].[Service Level 1].&amp;[Azure Arc]" c="Azure Arc"/>
        <s v="[Azure Service].[Service Level 1].&amp;[Azure Communication Services]" c="Azure Communication Services"/>
        <s v="[Azure Service].[Service Level 1].&amp;[Compute]" c="Compute"/>
        <s v="[Azure Service].[Service Level 1].&amp;[Containers]" c="Containers"/>
        <s v="[Azure Service].[Service Level 1].&amp;[Databases]" c="Databases"/>
        <s v="[Azure Service].[Service Level 1].&amp;[Developer Tools]" c="Developer Tools"/>
        <s v="[Azure Service].[Service Level 1].&amp;[Integration]" c="Integration"/>
        <s v="[Azure Service].[Service Level 1].&amp;[Internet of Things]" c="Internet of Things"/>
        <s v="[Azure Service].[Service Level 1].&amp;[Management and Governance]" c="Management and Governance"/>
        <s v="[Azure Service].[Service Level 1].&amp;[Networking]" c="Networking"/>
        <s v="[Azure Service].[Service Level 1].&amp;[Other]" c="Other"/>
        <s v="[Azure Service].[Service Level 1].&amp;[Security]" c="Security"/>
        <s v="[Azure Service].[Service Level 1].&amp;[Storage]" c="Storage"/>
        <s v="[Azure Service].[Service Level 1].&amp;[Web]" c="Web"/>
      </sharedItems>
    </cacheField>
    <cacheField name="[Azure Service].[Service Level 3].[Service Level 3]" caption="Service Level 3" numFmtId="0" hierarchy="208" level="1">
      <sharedItems containsSemiMixedTypes="0" containsString="0"/>
    </cacheField>
  </cacheFields>
  <cacheHierarchies count="1305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3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0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16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>
      <fieldsUsage count="2">
        <fieldUsage x="-1"/>
        <fieldUsage x="12"/>
      </fieldsUsage>
    </cacheHierarchy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4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0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0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0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0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0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0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icrosoft Azure Commit To Consume].[Persona]" caption="Persona" attribute="1" defaultMemberUniqueName="[Microsoft Azure Commit To Consume].[Persona].[All]" allUniqueName="[Microsoft Azure Commit To Consume].[Persona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0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0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0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0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0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Microsoft Azure Commit To Consume].[MACC TPID Flag]" caption="MACC TPID Flag" attribute="1" defaultMemberUniqueName="[Microsoft Azure Commit To Consume].[MACC TPID Flag].[All]" allUniqueName="[Microsoft Azure Commit To Consume].[MACC TPID Flag].[All]" dimensionUniqueName="[Microsoft Azure Commit To Consum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5205555558" createdVersion="7" refreshedVersion="8" minRefreshableVersion="3" recordCount="0" supportSubquery="1" supportAdvancedDrill="1" xr:uid="{0BC312DE-4E89-459B-8B62-A50832FC142B}">
  <cacheSource type="external" connectionId="1"/>
  <cacheFields count="17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4" level="32767"/>
    <cacheField name="[Azure Service].[Service Level 2].[Service Level 2]" caption="Service Level 2" numFmtId="0" hierarchy="207" level="1">
      <sharedItems count="81">
        <s v="[Azure Service].[Service Level 2].&amp;[Azure Applied AI Services]" c="Azure Applied AI Services"/>
        <s v="[Azure Service].[Service Level 2].&amp;[Azure Bot Service]" c="Azure Bot Service"/>
        <s v="[Azure Service].[Service Level 2].&amp;[Cognitive Services]" c="Cognitive Services"/>
        <s v="[Azure Service].[Service Level 2].&amp;[Intelligent Recommendations]" c="Intelligent Recommendations"/>
        <s v="[Azure Service].[Service Level 2].&amp;[Machine Learning Studio]" c="Machine Learning Studio"/>
        <s v="[Azure Service].[Service Level 2].&amp;[Azure Data Explorer]" c="Azure Data Explorer"/>
        <s v="[Azure Service].[Service Level 2].&amp;[Azure Data Factory v2]" c="Azure Data Factory v2"/>
        <s v="[Azure Service].[Service Level 2].&amp;[Azure Databricks]" c="Azure Databricks"/>
        <s v="[Azure Service].[Service Level 2].&amp;[Azure Purview]" c="Azure Purview"/>
        <s v="[Azure Service].[Service Level 2].&amp;[Azure Synapse Analytics]" c="Azure Synapse Analytics"/>
        <s v="[Azure Service].[Service Level 2].&amp;[Data Lake Store]" c="Data Lake Store"/>
        <s v="[Azure Service].[Service Level 2].&amp;[Power BI Embedded]" c="Power BI Embedded"/>
        <s v="[Azure Service].[Service Level 2].&amp;[SignalR]" c="SignalR"/>
        <s v="[Azure Service].[Service Level 2].&amp;[Stream Analytics]" c="Stream Analytics"/>
        <s v="[Azure Service].[Service Level 2].&amp;[Azure Arc]" c="Azure Arc"/>
        <s v="[Azure Service].[Service Level 2].&amp;[Phone Numbers]" c="Phone Numbers"/>
        <s v="[Azure Service].[Service Level 2].&amp;[Voice]" c="Voice"/>
        <s v="[Azure Service].[Service Level 2].&amp;[Azure App Service]" c="Azure App Service"/>
        <s v="[Azure Service].[Service Level 2].&amp;[Azure Kubernetes Service]" c="Azure Kubernetes Service"/>
        <s v="[Azure Service].[Service Level 2].&amp;[Functions]" c="Functions"/>
        <s v="[Azure Service].[Service Level 2].&amp;[Specialized Compute]" c="Specialized Compute"/>
        <s v="[Azure Service].[Service Level 2].&amp;[Virtual Machines]" c="Virtual Machines"/>
        <s v="[Azure Service].[Service Level 2].&amp;[Virtual Machines Licenses]" c="Virtual Machines Licenses"/>
        <s v="[Azure Service].[Service Level 2].&amp;[Container Instances]" c="Container Instances"/>
        <s v="[Azure Service].[Service Level 2].&amp;[Container Registry]" c="Container Registry"/>
        <s v="[Azure Service].[Service Level 2].&amp;[Azure Cosmos DB]" c="Azure Cosmos DB"/>
        <s v="[Azure Service].[Service Level 2].&amp;[Azure Database for MariaDB]" c="Azure Database for MariaDB"/>
        <s v="[Azure Service].[Service Level 2].&amp;[Azure Database for MySQL]" c="Azure Database for MySQL"/>
        <s v="[Azure Service].[Service Level 2].&amp;[Azure Database for PostgreSQL]" c="Azure Database for PostgreSQL"/>
        <s v="[Azure Service].[Service Level 2].&amp;[Redis Cache]" c="Redis Cache"/>
        <s v="[Azure Service].[Service Level 2].&amp;[SQL Database]" c="SQL Database"/>
        <s v="[Azure Service].[Service Level 2].&amp;[SQL Managed Instance]" c="SQL Managed Instance"/>
        <s v="[Azure Service].[Service Level 2].&amp;[API Management]" c="API Management"/>
        <s v="[Azure Service].[Service Level 2].&amp;[App Configuration]" c="App Configuration"/>
        <s v="[Azure Service].[Service Level 2].&amp;[Azure DevOps]" c="Azure DevOps"/>
        <s v="[Azure Service].[Service Level 2].&amp;[Azure Grafana Service]" c="Azure Grafana Service"/>
        <s v="[Azure Service].[Service Level 2].&amp;[Logic Apps]" c="Logic Apps"/>
        <s v="[Azure Service].[Service Level 2].&amp;[Service Bus]" c="Service Bus"/>
        <s v="[Azure Service].[Service Level 2].&amp;[Azure Maps]" c="Azure Maps"/>
        <s v="[Azure Service].[Service Level 2].&amp;[Digital Twins]" c="Digital Twins"/>
        <s v="[Azure Service].[Service Level 2].&amp;[Event Grid]" c="Event Grid"/>
        <s v="[Azure Service].[Service Level 2].&amp;[Event Hubs]" c="Event Hubs"/>
        <s v="[Azure Service].[Service Level 2].&amp;[IoT Central]" c="IoT Central"/>
        <s v="[Azure Service].[Service Level 2].&amp;[IoT Hub]" c="IoT Hub"/>
        <s v="[Azure Service].[Service Level 2].&amp;[Notification Hubs]" c="Notification Hubs"/>
        <s v="[Azure Service].[Service Level 2].&amp;[Automation]" c="Automation"/>
        <s v="[Azure Service].[Service Level 2].&amp;[Azure Monitor]" c="Azure Monitor"/>
        <s v="[Azure Service].[Service Level 2].&amp;[Azure Site Recovery]" c="Azure Site Recovery"/>
        <s v="[Azure Service].[Service Level 2].&amp;[Insight and Analytics]" c="Insight and Analytics"/>
        <s v="[Azure Service].[Service Level 2].&amp;[Log Analytics]" c="Log Analytics"/>
        <s v="[Azure Service].[Service Level 2].&amp;[Sentinel]" c="Sentinel"/>
        <s v="[Azure Service].[Service Level 2].&amp;[Application Gateway]" c="Application Gateway"/>
        <s v="[Azure Service].[Service Level 2].&amp;[Azure Bastion]" c="Azure Bastion"/>
        <s v="[Azure Service].[Service Level 2].&amp;[Azure DDOS Protection]" c="Azure DDOS Protection"/>
        <s v="[Azure Service].[Service Level 2].&amp;[Azure DNS]" c="Azure DNS"/>
        <s v="[Azure Service].[Service Level 2].&amp;[Azure Firewall]" c="Azure Firewall"/>
        <s v="[Azure Service].[Service Level 2].&amp;[Azure Front Door Service]" c="Azure Front Door Service"/>
        <s v="[Azure Service].[Service Level 2].&amp;[Azure Route Server]" c="Azure Route Server"/>
        <s v="[Azure Service].[Service Level 2].&amp;[Bandwidth]" c="Bandwidth"/>
        <s v="[Azure Service].[Service Level 2].&amp;[Content Delivery Network]" c="Content Delivery Network"/>
        <s v="[Azure Service].[Service Level 2].&amp;[ExpressRoute]" c="ExpressRoute"/>
        <s v="[Azure Service].[Service Level 2].&amp;[Load Balancer]" c="Load Balancer"/>
        <s v="[Azure Service].[Service Level 2].&amp;[NAT Gateway]" c="NAT Gateway"/>
        <s v="[Azure Service].[Service Level 2].&amp;[Network Watcher]" c="Network Watcher"/>
        <s v="[Azure Service].[Service Level 2].&amp;[Traffic Manager]" c="Traffic Manager"/>
        <s v="[Azure Service].[Service Level 2].&amp;[Virtual Network]" c="Virtual Network"/>
        <s v="[Azure Service].[Service Level 2].&amp;[Virtual WAN]" c="Virtual WAN"/>
        <s v="[Azure Service].[Service Level 2].&amp;[VPN Gateway]" c="VPN Gateway"/>
        <s v="[Azure Service].[Service Level 2].&amp;[Azure Spring Cloud]" c="Azure Spring Cloud"/>
        <s v="[Azure Service].[Service Level 2].&amp;[MS Bing Services]" c="MS Bing Services"/>
        <s v="[Azure Service].[Service Level 2].&amp;[Advanced Data Security]" c="Advanced Data Security"/>
        <s v="[Azure Service].[Service Level 2].&amp;[Advanced Threat Protection]" c="Advanced Threat Protection"/>
        <s v="[Azure Service].[Service Level 2].&amp;[Azure Active Directory Domain Services]" c="Azure Active Directory Domain Services"/>
        <s v="[Azure Service].[Service Level 2].&amp;[Azure Active Directory for External Identities]" c="Azure Active Directory for External Identities"/>
        <s v="[Azure Service].[Service Level 2].&amp;[Azure Defender]" c="Azure Defender"/>
        <s v="[Azure Service].[Service Level 2].&amp;[Key Vault]" c="Key Vault"/>
        <s v="[Azure Service].[Service Level 2].&amp;[Security Center]" c="Security Center"/>
        <s v="[Azure Service].[Service Level 2].&amp;[Azure NetApp Files]" c="Azure NetApp Files"/>
        <s v="[Azure Service].[Service Level 2].&amp;[Backup]" c="Backup"/>
        <s v="[Azure Service].[Service Level 2].&amp;[Storage]" c="Storage"/>
        <s v="[Azure Service].[Service Level 2].&amp;[Azure Cognitive Search]" c="Azure Cognitive Search"/>
      </sharedItems>
    </cacheField>
    <cacheField name="[Pricing Level].[AZ Pricing Level 2].[AZ Pricing Level 2]" caption="AZ Pricing Level 2" numFmtId="0" hierarchy="471" level="1">
      <sharedItems containsSemiMixedTypes="0" containsString="0"/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ntainsSemiMixedTypes="0" containsString="0"/>
    </cacheField>
    <cacheField name="[Azure Service].[Service Level 5].[Service Level 5]" caption="Service Level 5" numFmtId="0" hierarchy="210" level="1">
      <sharedItems containsSemiMixedTypes="0" containsString="0"/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unt="16">
        <s v="[Azure Service].[Service Level 1].&amp;[AI + Machine Learning]" c="AI + Machine Learning"/>
        <s v="[Azure Service].[Service Level 1].&amp;[Analytics]" c="Analytics"/>
        <s v="[Azure Service].[Service Level 1].&amp;[Azure Arc]" c="Azure Arc"/>
        <s v="[Azure Service].[Service Level 1].&amp;[Azure Communication Services]" c="Azure Communication Services"/>
        <s v="[Azure Service].[Service Level 1].&amp;[Compute]" c="Compute"/>
        <s v="[Azure Service].[Service Level 1].&amp;[Containers]" c="Containers"/>
        <s v="[Azure Service].[Service Level 1].&amp;[Databases]" c="Databases"/>
        <s v="[Azure Service].[Service Level 1].&amp;[Developer Tools]" c="Developer Tools"/>
        <s v="[Azure Service].[Service Level 1].&amp;[Integration]" c="Integration"/>
        <s v="[Azure Service].[Service Level 1].&amp;[Internet of Things]" c="Internet of Things"/>
        <s v="[Azure Service].[Service Level 1].&amp;[Management and Governance]" c="Management and Governance"/>
        <s v="[Azure Service].[Service Level 1].&amp;[Networking]" c="Networking"/>
        <s v="[Azure Service].[Service Level 1].&amp;[Other]" c="Other"/>
        <s v="[Azure Service].[Service Level 1].&amp;[Security]" c="Security"/>
        <s v="[Azure Service].[Service Level 1].&amp;[Storage]" c="Storage"/>
        <s v="[Azure Service].[Service Level 1].&amp;[Web]" c="Web"/>
      </sharedItems>
    </cacheField>
    <cacheField name="[Azure Service].[Service Level 3].[Service Level 3]" caption="Service Level 3" numFmtId="0" hierarchy="208" level="1">
      <sharedItems containsSemiMixedTypes="0" containsString="0"/>
    </cacheField>
  </cacheFields>
  <cacheHierarchies count="1305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3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0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16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>
      <fieldsUsage count="2">
        <fieldUsage x="-1"/>
        <fieldUsage x="12"/>
      </fieldsUsage>
    </cacheHierarchy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4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0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0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0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0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0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0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icrosoft Azure Commit To Consume].[Persona]" caption="Persona" attribute="1" defaultMemberUniqueName="[Microsoft Azure Commit To Consume].[Persona].[All]" allUniqueName="[Microsoft Azure Commit To Consume].[Persona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0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0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0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0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0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Microsoft Azure Commit To Consume].[MACC TPID Flag]" caption="MACC TPID Flag" attribute="1" defaultMemberUniqueName="[Microsoft Azure Commit To Consume].[MACC TPID Flag].[All]" allUniqueName="[Microsoft Azure Commit To Consume].[MACC TPID Flag].[All]" dimensionUniqueName="[Microsoft Azure Commit To Consum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iconSet="6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365266203706" createdVersion="7" refreshedVersion="8" minRefreshableVersion="3" recordCount="0" supportSubquery="1" supportAdvancedDrill="1" xr:uid="{81D70292-F7BB-4EE2-89A8-2B75351BA9EF}">
  <cacheSource type="external" connectionId="1"/>
  <cacheFields count="17">
    <cacheField name="[Account Information].[TPID].[TPID]" caption="TPID" numFmtId="0" hierarchy="68" level="1">
      <sharedItems containsSemiMixedTypes="0" containsString="0"/>
    </cacheField>
    <cacheField name="[Enrollment].[Enrollment Number].[Enrollment Number]" caption="Enrollment Number" numFmtId="0" hierarchy="329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Account Information].[Top Parent].[Top Parent]" caption="Top Parent" numFmtId="0" hierarchy="67" level="1">
      <sharedItems containsSemiMixedTypes="0" containsString="0"/>
    </cacheField>
    <cacheField name="[Calendar].[Fiscal Month Short].[Fiscal Month Short]" caption="Fiscal Month Short" numFmtId="0" hierarchy="294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4" level="32767"/>
    <cacheField name="[Azure Service].[Service Level 2].[Service Level 2]" caption="Service Level 2" numFmtId="0" hierarchy="207" level="1">
      <sharedItems containsSemiMixedTypes="0" containsString="0"/>
    </cacheField>
    <cacheField name="[Pricing Level].[AZ Pricing Level 2].[AZ Pricing Level 2]" caption="AZ Pricing Level 2" numFmtId="0" hierarchy="471" level="1">
      <sharedItems count="2">
        <s v="[Pricing Level].[AZ Pricing Level 2].&amp;[EA]" c="EA"/>
        <s v="[Pricing Level].[AZ Pricing Level 2].&amp;[EA RI]" c="EA RI"/>
      </sharedItems>
    </cacheField>
    <cacheField name="[Azure Service].[Service Region].[Service Region]" caption="Service Region" numFmtId="0" hierarchy="211" level="1">
      <sharedItems containsSemiMixedTypes="0" containsString="0"/>
    </cacheField>
    <cacheField name="[Azure Service].[Service Level 4].[Service Level 4]" caption="Service Level 4" numFmtId="0" hierarchy="209" level="1">
      <sharedItems containsSemiMixedTypes="0" containsString="0"/>
    </cacheField>
    <cacheField name="[Azure Service].[Service Level 5].[Service Level 5]" caption="Service Level 5" numFmtId="0" hierarchy="210" level="1">
      <sharedItems containsSemiMixedTypes="0" containsString="0"/>
    </cacheField>
    <cacheField name="[Azure Service].[Resource].[Resource]" caption="Resource" numFmtId="0" hierarchy="203" level="1">
      <sharedItems containsSemiMixedTypes="0" containsString="0"/>
    </cacheField>
    <cacheField name="[Azure Service].[Unit of Measure].[Unit of Measure]" caption="Unit of Measure" numFmtId="0" hierarchy="217" level="1">
      <sharedItems containsSemiMixedTypes="0" containsString="0"/>
    </cacheField>
    <cacheField name="[Azure Service].[Service Level 1].[Service Level 1]" caption="Service Level 1" numFmtId="0" hierarchy="206" level="1">
      <sharedItems count="7">
        <s v="[Azure Service].[Service Level 1].&amp;[Analytics]" c="Analytics"/>
        <s v="[Azure Service].[Service Level 1].&amp;[Compute]" c="Compute"/>
        <s v="[Azure Service].[Service Level 1].&amp;[Databases]" c="Databases"/>
        <s v="[Azure Service].[Service Level 1].&amp;[Management and Governance]" c="Management and Governance"/>
        <s v="[Azure Service].[Service Level 1].&amp;[Networking]" c="Networking"/>
        <s v="[Azure Service].[Service Level 1].&amp;[Security]" c="Security"/>
        <s v="[Azure Service].[Service Level 1].&amp;[Storage]" c="Storage"/>
      </sharedItems>
    </cacheField>
    <cacheField name="[Azure Service].[Service Level 3].[Service Level 3]" caption="Service Level 3" numFmtId="0" hierarchy="208" level="1">
      <sharedItems containsSemiMixedTypes="0" containsString="0"/>
    </cacheField>
  </cacheFields>
  <cacheHierarchies count="1305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3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2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>
      <fieldsUsage count="2">
        <fieldUsage x="-1"/>
        <fieldUsage x="13"/>
      </fieldsUsage>
    </cacheHierarchy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0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15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>
      <fieldsUsage count="2">
        <fieldUsage x="-1"/>
        <fieldUsage x="8"/>
      </fieldsUsage>
    </cacheHierarchy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>
      <fieldsUsage count="2">
        <fieldUsage x="-1"/>
        <fieldUsage x="16"/>
      </fieldsUsage>
    </cacheHierarchy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11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>
      <fieldsUsage count="2">
        <fieldUsage x="-1"/>
        <fieldUsage x="12"/>
      </fieldsUsage>
    </cacheHierarchy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>
      <fieldsUsage count="2">
        <fieldUsage x="-1"/>
        <fieldUsage x="10"/>
      </fieldsUsage>
    </cacheHierarchy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>
      <fieldsUsage count="2">
        <fieldUsage x="-1"/>
        <fieldUsage x="14"/>
      </fieldsUsage>
    </cacheHierarchy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0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0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0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0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0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0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>
      <fieldsUsage count="2">
        <fieldUsage x="-1"/>
        <fieldUsage x="4"/>
      </fieldsUsage>
    </cacheHierarchy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6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5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>
      <fieldsUsage count="2">
        <fieldUsage x="-1"/>
        <fieldUsage x="1"/>
      </fieldsUsage>
    </cacheHierarchy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0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icrosoft Azure Commit To Consume].[Persona]" caption="Persona" attribute="1" defaultMemberUniqueName="[Microsoft Azure Commit To Consume].[Persona].[All]" allUniqueName="[Microsoft Azure Commit To Consume].[Persona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0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0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>
      <fieldsUsage count="2">
        <fieldUsage x="-1"/>
        <fieldUsage x="9"/>
      </fieldsUsage>
    </cacheHierarchy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0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0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0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0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0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Microsoft Azure Commit To Consume].[MACC TPID Flag]" caption="MACC TPID Flag" attribute="1" defaultMemberUniqueName="[Microsoft Azure Commit To Consume].[MACC TPID Flag].[All]" allUniqueName="[Microsoft Azure Commit To Consume].[MACC TPID Flag].[All]" dimensionUniqueName="[Microsoft Azure Commit To Consum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7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ti Marcotte" refreshedDate="44973.422362384263" createdVersion="7" refreshedVersion="8" minRefreshableVersion="3" recordCount="0" supportSubquery="1" supportAdvancedDrill="1" xr:uid="{761E7577-443C-4FE7-AA20-F2E74593C4BD}">
  <cacheSource type="external" connectionId="1"/>
  <cacheFields count="8">
    <cacheField name="[Account Information].[TPID].[TPID]" caption="TPID" numFmtId="0" hierarchy="68" level="1">
      <sharedItems containsSemiMixedTypes="0" containsString="0"/>
    </cacheField>
    <cacheField name="[ACR Adjustment Type].[ACR Adjustment Type].[ACR Adjustment Type]" caption="ACR Adjustment Type" numFmtId="0" hierarchy="73" level="1">
      <sharedItems containsSemiMixedTypes="0" containsString="0"/>
    </cacheField>
    <cacheField name="[Calendar].[Fiscal Year].[Fiscal Year]" caption="Fiscal Year" numFmtId="0" hierarchy="298" level="1">
      <sharedItems containsSemiMixedTypes="0" containsString="0"/>
    </cacheField>
    <cacheField name="[Calendar].[Fiscal Quarter].[Fiscal Quarter]" caption="Fiscal Quarter" numFmtId="0" hierarchy="295" level="1">
      <sharedItems containsSemiMixedTypes="0" containsString="0"/>
    </cacheField>
    <cacheField name="[Measures].[Azure Consumed Revenue]" caption="Azure Consumed Revenue" numFmtId="0" hierarchy="762" level="32767"/>
    <cacheField name="[Azure Service].[Service Level 4].[Service Level 4]" caption="Service Level 4" numFmtId="0" hierarchy="209" level="1">
      <sharedItems count="65">
        <s v="[Azure Service].[Service Level 4].&amp;[Lasv3 Series Linux]" c="Lasv3 Series Linux"/>
        <s v="[Azure Service].[Service Level 4].&amp;[Virtual Machines A Series]" c="Virtual Machines A Series"/>
        <s v="[Azure Service].[Service Level 4].&amp;[Virtual Machines A Series Basic]" c="Virtual Machines A Series Basic"/>
        <s v="[Azure Service].[Service Level 4].&amp;[Virtual Machines A Series Basic Windows]" c="Virtual Machines A Series Basic Windows"/>
        <s v="[Azure Service].[Service Level 4].&amp;[Virtual Machines A Series Windows]" c="Virtual Machines A Series Windows"/>
        <s v="[Azure Service].[Service Level 4].&amp;[Virtual Machines Av2 Series]" c="Virtual Machines Av2 Series"/>
        <s v="[Azure Service].[Service Level 4].&amp;[Virtual Machines Av2 Series Windows]" c="Virtual Machines Av2 Series Windows"/>
        <s v="[Azure Service].[Service Level 4].&amp;[Virtual Machines BS Series]" c="Virtual Machines BS Series"/>
        <s v="[Azure Service].[Service Level 4].&amp;[Virtual Machines BS Series Windows]" c="Virtual Machines BS Series Windows"/>
        <s v="[Azure Service].[Service Level 4].&amp;[Virtual Machines D Series]" c="Virtual Machines D Series"/>
        <s v="[Azure Service].[Service Level 4].&amp;[Virtual Machines D Series Windows]" c="Virtual Machines D Series Windows"/>
        <s v="[Azure Service].[Service Level 4].&amp;[Virtual Machines Dadsv5 Series]" c="Virtual Machines Dadsv5 Series"/>
        <s v="[Azure Service].[Service Level 4].&amp;[Virtual Machines Dasv5 Series]" c="Virtual Machines Dasv5 Series"/>
        <s v="[Azure Service].[Service Level 4].&amp;[Virtual Machines Dav4 Series]" c="Virtual Machines Dav4 Series"/>
        <s v="[Azure Service].[Service Level 4].&amp;[Virtual Machines Ddsv4 Series]" c="Virtual Machines Ddsv4 Series"/>
        <s v="[Azure Service].[Service Level 4].&amp;[Virtual Machines Ddsv4 Series Windows]" c="Virtual Machines Ddsv4 Series Windows"/>
        <s v="[Azure Service].[Service Level 4].&amp;[Virtual Machines Ddsv5 Series]" c="Virtual Machines Ddsv5 Series"/>
        <s v="[Azure Service].[Service Level 4].&amp;[Virtual Machines Ddsv5 Series Windows]" c="Virtual Machines Ddsv5 Series Windows"/>
        <s v="[Azure Service].[Service Level 4].&amp;[Virtual Machines Ddv4 Series]" c="Virtual Machines Ddv4 Series"/>
        <s v="[Azure Service].[Service Level 4].&amp;[Virtual Machines DS Series]" c="Virtual Machines DS Series"/>
        <s v="[Azure Service].[Service Level 4].&amp;[Virtual Machines DSv2 Series]" c="Virtual Machines DSv2 Series"/>
        <s v="[Azure Service].[Service Level 4].&amp;[Virtual Machines DSv3 Series]" c="Virtual Machines DSv3 Series"/>
        <s v="[Azure Service].[Service Level 4].&amp;[Virtual Machines Dsv4 Series]" c="Virtual Machines Dsv4 Series"/>
        <s v="[Azure Service].[Service Level 4].&amp;[Virtual Machines Dsv4 Series Windows]" c="Virtual Machines Dsv4 Series Windows"/>
        <s v="[Azure Service].[Service Level 4].&amp;[Virtual Machines Dsv5 Series]" c="Virtual Machines Dsv5 Series"/>
        <s v="[Azure Service].[Service Level 4].&amp;[Virtual Machines Dv2 promo Series Windows]" c="Virtual Machines Dv2 promo Series Windows"/>
        <s v="[Azure Service].[Service Level 4].&amp;[Virtual Machines Dv2 Series]" c="Virtual Machines Dv2 Series"/>
        <s v="[Azure Service].[Service Level 4].&amp;[Virtual Machines Dv2 Series Windows]" c="Virtual Machines Dv2 Series Windows"/>
        <s v="[Azure Service].[Service Level 4].&amp;[Virtual Machines Dv3 Series]" c="Virtual Machines Dv3 Series"/>
        <s v="[Azure Service].[Service Level 4].&amp;[Virtual Machines Dv3 Series Windows]" c="Virtual Machines Dv3 Series Windows"/>
        <s v="[Azure Service].[Service Level 4].&amp;[Virtual Machines Dv4 Series]" c="Virtual Machines Dv4 Series"/>
        <s v="[Azure Service].[Service Level 4].&amp;[Virtual Machines Easv4 Series]" c="Virtual Machines Easv4 Series"/>
        <s v="[Azure Service].[Service Level 4].&amp;[Virtual Machines Easv5 Series]" c="Virtual Machines Easv5 Series"/>
        <s v="[Azure Service].[Service Level 4].&amp;[Virtual Machines Easv5 Series Windows]" c="Virtual Machines Easv5 Series Windows"/>
        <s v="[Azure Service].[Service Level 4].&amp;[Virtual Machines Eav4 Series]" c="Virtual Machines Eav4 Series"/>
        <s v="[Azure Service].[Service Level 4].&amp;[Virtual Machines Eav4 Series Windows]" c="Virtual Machines Eav4 Series Windows"/>
        <s v="[Azure Service].[Service Level 4].&amp;[Virtual Machines Ebdsv5 Series]" c="Virtual Machines Ebdsv5 Series"/>
        <s v="[Azure Service].[Service Level 4].&amp;[Virtual Machines Ebdsv5 Series Windows]" c="Virtual Machines Ebdsv5 Series Windows"/>
        <s v="[Azure Service].[Service Level 4].&amp;[Virtual Machines Edsv4 Series]" c="Virtual Machines Edsv4 Series"/>
        <s v="[Azure Service].[Service Level 4].&amp;[Virtual Machines Edsv4 Series Windows]" c="Virtual Machines Edsv4 Series Windows"/>
        <s v="[Azure Service].[Service Level 4].&amp;[Virtual Machines Edsv5 Series]" c="Virtual Machines Edsv5 Series"/>
        <s v="[Azure Service].[Service Level 4].&amp;[Virtual Machines Edsv5 Series Windows]" c="Virtual Machines Edsv5 Series Windows"/>
        <s v="[Azure Service].[Service Level 4].&amp;[Virtual Machines Edv4 Series]" c="Virtual Machines Edv4 Series"/>
        <s v="[Azure Service].[Service Level 4].&amp;[Virtual Machines ESv3 Series]" c="Virtual Machines ESv3 Series"/>
        <s v="[Azure Service].[Service Level 4].&amp;[Virtual Machines Esv4 Series]" c="Virtual Machines Esv4 Series"/>
        <s v="[Azure Service].[Service Level 4].&amp;[Virtual Machines Esv5 Series]" c="Virtual Machines Esv5 Series"/>
        <s v="[Azure Service].[Service Level 4].&amp;[Virtual Machines Esv5 Series Windows]" c="Virtual Machines Esv5 Series Windows"/>
        <s v="[Azure Service].[Service Level 4].&amp;[Virtual Machines Ev3 Series]" c="Virtual Machines Ev3 Series"/>
        <s v="[Azure Service].[Service Level 4].&amp;[Virtual Machines Ev3 Series Windows]" c="Virtual Machines Ev3 Series Windows"/>
        <s v="[Azure Service].[Service Level 4].&amp;[Virtual Machines Ev4 Series]" c="Virtual Machines Ev4 Series"/>
        <s v="[Azure Service].[Service Level 4].&amp;[Virtual Machines F Series]" c="Virtual Machines F Series"/>
        <s v="[Azure Service].[Service Level 4].&amp;[Virtual Machines FS Series]" c="Virtual Machines FS Series"/>
        <s v="[Azure Service].[Service Level 4].&amp;[Virtual Machines FSv2 Series]" c="Virtual Machines FSv2 Series"/>
        <s v="[Azure Service].[Service Level 4].&amp;[Virtual Machines FSv2 Series Windows]" c="Virtual Machines FSv2 Series Windows"/>
        <s v="[Azure Service].[Service Level 4].&amp;[Virtual Machines G Series]" c="Virtual Machines G Series"/>
        <s v="[Azure Service].[Service Level 4].&amp;[Virtual Machines G Series Windows]" c="Virtual Machines G Series Windows"/>
        <s v="[Azure Service].[Service Level 4].&amp;[Virtual Machines LS Series]" c="Virtual Machines LS Series"/>
        <s v="[Azure Service].[Service Level 4].&amp;[Virtual Machines LSv2 Series]" c="Virtual Machines LSv2 Series"/>
        <s v="[Azure Service].[Service Level 4].&amp;[Virtual Machines Lsv3 Series]" c="Virtual Machines Lsv3 Series"/>
        <s v="[Azure Service].[Service Level 4].&amp;[Virtual Machines MS Series]" c="Virtual Machines MS Series"/>
        <s v="[Azure Service].[Service Level 4].&amp;[Virtual Machines NC Promo Series]" c="Virtual Machines NC Promo Series"/>
        <s v="[Azure Service].[Service Level 4].&amp;[Virtual Machines NC Series]" c="Virtual Machines NC Series"/>
        <s v="[Azure Service].[Service Level 4].&amp;[Virtual Machines NCasT4 v3 Series]" c="Virtual Machines NCasT4 v3 Series"/>
        <s v="[Azure Service].[Service Level 4].&amp;[Virtual Machines NCSv3 Series]" c="Virtual Machines NCSv3 Series"/>
        <s v="[Azure Service].[Service Level 4].&amp;[Virtual Machines NV Series]" c="Virtual Machines NV Series"/>
      </sharedItems>
    </cacheField>
    <cacheField name="[Azure Service].[Service Level 1].[Service Level 1]" caption="Service Level 1" numFmtId="0" hierarchy="206" level="1">
      <sharedItems containsSemiMixedTypes="0" containsString="0"/>
    </cacheField>
    <cacheField name="[Account Information].[Top Parent].[Top Parent]" caption="Top Parent" numFmtId="0" hierarchy="67" level="1">
      <sharedItems count="1">
        <s v="[Account Information].[Top Parent].&amp;[IBM]" c="IBM"/>
      </sharedItems>
    </cacheField>
  </cacheFields>
  <cacheHierarchies count="1303">
    <cacheHierarchy uniqueName="[Account Information].[AHUB Flag]" caption="AHUB Flag" attribute="1" defaultMemberUniqueName="[Account Information].[AHUB Flag].[All]" allUniqueName="[Account Information].[AHUB Flag].[All]" dimensionUniqueName="[Account Information]" displayFolder="AHUB" count="0" unbalanced="0"/>
    <cacheHierarchy uniqueName="[Account Information].[AM]" caption="AM" attribute="1" defaultMemberUniqueName="[Account Information].[AM].[All]" allUniqueName="[Account Information].[AM].[All]" dimensionUniqueName="[Account Information]" displayFolder="" count="0" unbalanced="0"/>
    <cacheHierarchy uniqueName="[Account Information].[Assigned Hyper Sales Group]" caption="Assigned Hyper Sales Group" attribute="1" defaultMemberUniqueName="[Account Information].[Assigned Hyper Sales Group].[All]" allUniqueName="[Account Information].[Assigned Hyper Sales Group].[All]" dimensionUniqueName="[Account Information]" displayFolder="" count="0" unbalanced="0"/>
    <cacheHierarchy uniqueName="[Account Information].[ATS]" caption="ATS" attribute="1" defaultMemberUniqueName="[Account Information].[ATS].[All]" allUniqueName="[Account Information].[ATS].[All]" dimensionUniqueName="[Account Information]" displayFolder="" count="0" unbalanced="0"/>
    <cacheHierarchy uniqueName="[Account Information].[ATU]" caption="ATU" attribute="1" defaultMemberUniqueName="[Account Information].[ATU].[All]" allUniqueName="[Account Information].[ATU].[All]" dimensionUniqueName="[Account Information]" displayFolder="" count="0" unbalanced="0"/>
    <cacheHierarchy uniqueName="[Account Information].[ATU Group]" caption="ATU Group" attribute="1" defaultMemberUniqueName="[Account Information].[ATU Group].[All]" allUniqueName="[Account Information].[ATU Group].[All]" dimensionUniqueName="[Account Information]" displayFolder="" count="0" unbalanced="0"/>
    <cacheHierarchy uniqueName="[Account Information].[ATU Manager]" caption="ATU Manager" attribute="1" defaultMemberUniqueName="[Account Information].[ATU Manager].[All]" allUniqueName="[Account Information].[ATU Manager].[All]" dimensionUniqueName="[Account Information]" displayFolder="" count="0" unbalanced="0"/>
    <cacheHierarchy uniqueName="[Account Information].[AWS EC2 Flag]" caption="AWS EC2 Flag" attribute="1" defaultMemberUniqueName="[Account Information].[AWS EC2 Flag].[All]" allUniqueName="[Account Information].[AWS EC2 Flag].[All]" dimensionUniqueName="[Account Information]" displayFolder="AWS" count="0" unbalanced="0"/>
    <cacheHierarchy uniqueName="[Account Information].[AWS Flag]" caption="AWS Flag" attribute="1" defaultMemberUniqueName="[Account Information].[AWS Flag].[All]" allUniqueName="[Account Information].[AWS Flag].[All]" dimensionUniqueName="[Account Information]" displayFolder="AWS" count="0" unbalanced="0"/>
    <cacheHierarchy uniqueName="[Account Information].[AWS S3 Flag]" caption="AWS S3 Flag" attribute="1" defaultMemberUniqueName="[Account Information].[AWS S3 Flag].[All]" allUniqueName="[Account Information].[AWS S3 Flag].[All]" dimensionUniqueName="[Account Information]" displayFolder="AWS" count="0" unbalanced="0"/>
    <cacheHierarchy uniqueName="[Account Information].[Azure Consumption Plan Flag]" caption="Azure Consumption Plan Flag" attribute="1" defaultMemberUniqueName="[Account Information].[Azure Consumption Plan Flag].[All]" allUniqueName="[Account Information].[Azure Consumption Plan Flag].[All]" dimensionUniqueName="[Account Information]" displayFolder="" count="0" unbalanced="0"/>
    <cacheHierarchy uniqueName="[Account Information].[Azure Customer Adds Flag]" caption="Azure Customer Adds Flag" attribute="1" defaultMemberUniqueName="[Account Information].[Azure Customer Adds Flag].[All]" allUniqueName="[Account Information].[Azure Customer Adds Flag].[All]" dimensionUniqueName="[Account Information]" displayFolder="" count="0" unbalanced="0"/>
    <cacheHierarchy uniqueName="[Account Information].[Azure DSP POD]" caption="Azure DSP POD" attribute="1" defaultMemberUniqueName="[Account Information].[Azure DSP POD].[All]" allUniqueName="[Account Information].[Azure DSP POD].[All]" dimensionUniqueName="[Account Information]" displayFolder="" count="0" unbalanced="0"/>
    <cacheHierarchy uniqueName="[Account Information].[Azure Hybrid Benefit WS Flag]" caption="Azure Hybrid Benefit WS Flag" attribute="1" defaultMemberUniqueName="[Account Information].[Azure Hybrid Benefit WS Flag].[All]" allUniqueName="[Account Information].[Azure Hybrid Benefit WS Flag].[All]" dimensionUniqueName="[Account Information]" displayFolder="" count="0" unbalanced="0"/>
    <cacheHierarchy uniqueName="[Account Information].[Azure Hybrid Benefit WS Total Units Acquisition Month]" caption="Azure Hybrid Benefit WS Total Units Acquisition Month" attribute="1" defaultMemberUniqueName="[Account Information].[Azure Hybrid Benefit WS Total Units Acquisition Month].[All]" allUniqueName="[Account Information].[Azure Hybrid Benefit WS Total Units Acquisition Month].[All]" dimensionUniqueName="[Account Information]" displayFolder="" count="0" unbalanced="0"/>
    <cacheHierarchy uniqueName="[Account Information].[Azure Hybrid Benefit WS Total Units Flag]" caption="Azure Hybrid Benefit WS Total Units Flag" attribute="1" defaultMemberUniqueName="[Account Information].[Azure Hybrid Benefit WS Total Units Flag].[All]" allUniqueName="[Account Information].[Azure Hybrid Benefit WS Total Units Flag].[All]" dimensionUniqueName="[Account Information]" displayFolder="" count="0" unbalanced="0"/>
    <cacheHierarchy uniqueName="[Account Information].[Cloud Acquisition Azure Flag]" caption="Cloud Acquisition Azure Flag" attribute="1" defaultMemberUniqueName="[Account Information].[Cloud Acquisition Azure Flag].[All]" allUniqueName="[Account Information].[Cloud Acquisition Azure Flag].[All]" dimensionUniqueName="[Account Information]" displayFolder="" count="0" unbalanced="0"/>
    <cacheHierarchy uniqueName="[Account Information].[Cloud Acquisition BizApps Flag]" caption="Cloud Acquisition BizApps Flag" attribute="1" defaultMemberUniqueName="[Account Information].[Cloud Acquisition BizApps Flag].[All]" allUniqueName="[Account Information].[Cloud Acquisition BizApps Flag].[All]" dimensionUniqueName="[Account Information]" displayFolder="" count="0" unbalanced="0"/>
    <cacheHierarchy uniqueName="[Account Information].[Cloud Acquisition MW Flag]" caption="Cloud Acquisition MW Flag" attribute="1" defaultMemberUniqueName="[Account Information].[Cloud Acquisition MW Flag].[All]" allUniqueName="[Account Information].[Cloud Acquisition MW Flag].[All]" dimensionUniqueName="[Account Information]" displayFolder="" count="0" unbalanced="0"/>
    <cacheHierarchy uniqueName="[Account Information].[Consumption Tranche Category CM-1]" caption="Consumption Tranche Category CM-1" attribute="1" defaultMemberUniqueName="[Account Information].[Consumption Tranche Category CM-1].[All]" allUniqueName="[Account Information].[Consumption Tranche Category CM-1].[All]" dimensionUniqueName="[Account Information]" displayFolder="" count="0" unbalanced="0"/>
    <cacheHierarchy uniqueName="[Account Information].[Consumption Tranche CM-1]" caption="Consumption Tranche CM-1" attribute="1" defaultMemberUniqueName="[Account Information].[Consumption Tranche CM-1].[All]" allUniqueName="[Account Information].[Consumption Tranche CM-1].[All]" dimensionUniqueName="[Account Information]" displayFolder="" count="0" unbalanced="0"/>
    <cacheHierarchy uniqueName="[Account Information].[Consumption Tranche Summary Category CM-1]" caption="Consumption Tranche Summary Category CM-1" attribute="1" defaultMemberUniqueName="[Account Information].[Consumption Tranche Summary Category CM-1].[All]" allUniqueName="[Account Information].[Consumption Tranche Summary Category CM-1].[All]" dimensionUniqueName="[Account Information]" displayFolder="" count="0" unbalanced="0"/>
    <cacheHierarchy uniqueName="[Account Information].[CSP ACR Tenure]" caption="CSP ACR Tenure" attribute="1" defaultMemberUniqueName="[Account Information].[CSP ACR Tenure].[All]" allUniqueName="[Account Information].[CSP ACR Tenure].[All]" dimensionUniqueName="[Account Information]" displayFolder="" count="0" unbalanced="0"/>
    <cacheHierarchy uniqueName="[Account Information].[CSP ACR Tenure Bucket]" caption="CSP ACR Tenure Bucket" attribute="1" defaultMemberUniqueName="[Account Information].[CSP ACR Tenure Bucket].[All]" allUniqueName="[Account Information].[CSP ACR Tenure Bucket].[All]" dimensionUniqueName="[Account Information]" displayFolder="" count="0" unbalanced="0"/>
    <cacheHierarchy uniqueName="[Account Information].[Customer Portal Hyperlink]" caption="Customer Portal Hyperlink" attribute="1" defaultMemberUniqueName="[Account Information].[Customer Portal Hyperlink].[All]" allUniqueName="[Account Information].[Customer Portal Hyperlink].[All]" dimensionUniqueName="[Account Information]" displayFolder="" count="0" unbalanced="0"/>
    <cacheHierarchy uniqueName="[Account Information].[EAP Flag]" caption="EAP Flag" attribute="1" defaultMemberUniqueName="[Account Information].[EAP Flag].[All]" allUniqueName="[Account Information].[EAP Flag].[All]" dimensionUniqueName="[Account Information]" displayFolder="" count="0" unbalanced="0"/>
    <cacheHierarchy uniqueName="[Account Information].[Education Priority Account Flag]" caption="Education Priority Account Flag" attribute="1" defaultMemberUniqueName="[Account Information].[Education Priority Account Flag].[All]" allUniqueName="[Account Information].[Education Priority Account Flag].[All]" dimensionUniqueName="[Account Information]" displayFolder="" count="0" unbalanced="0"/>
    <cacheHierarchy uniqueName="[Account Information].[Eligible Azure Hybrid Benefit SQL Flag]" caption="Eligible Azure Hybrid Benefit SQL Flag" attribute="1" defaultMemberUniqueName="[Account Information].[Eligible Azure Hybrid Benefit SQL Flag].[All]" allUniqueName="[Account Information].[Eligible Azure Hybrid Benefit SQL Flag].[All]" dimensionUniqueName="[Account Information]" displayFolder="" count="0" unbalanced="0"/>
    <cacheHierarchy uniqueName="[Account Information].[Eligible Azure Hybrid Benefit WS Flag]" caption="Eligible Azure Hybrid Benefit WS Flag" attribute="1" defaultMemberUniqueName="[Account Information].[Eligible Azure Hybrid Benefit WS Flag].[All]" allUniqueName="[Account Information].[Eligible Azure Hybrid Benefit WS Flag].[All]" dimensionUniqueName="[Account Information]" displayFolder="" count="0" unbalanced="0"/>
    <cacheHierarchy uniqueName="[Account Information].[ES MAL Account Priority]" caption="ES MAL Account Priority" attribute="1" defaultMemberUniqueName="[Account Information].[ES MAL Account Priority].[All]" allUniqueName="[Account Information].[ES MAL Account Priority].[All]" dimensionUniqueName="[Account Information]" displayFolder="" count="0" unbalanced="0"/>
    <cacheHierarchy uniqueName="[Account Information].[Extended MAL Flag]" caption="Extended MAL Flag" attribute="1" defaultMemberUniqueName="[Account Information].[Extended MAL Flag].[All]" allUniqueName="[Account Information].[Extended MAL Flag].[All]" dimensionUniqueName="[Account Information]" displayFolder="" count="0" unbalanced="0"/>
    <cacheHierarchy uniqueName="[Account Information].[FastTrack Flag]" caption="FastTrack Flag" attribute="1" defaultMemberUniqueName="[Account Information].[FastTrack Flag].[All]" allUniqueName="[Account Information].[FastTrack Flag].[All]" dimensionUniqueName="[Account Information]" displayFolder="" count="0" unbalanced="0"/>
    <cacheHierarchy uniqueName="[Account Information].[Fortune 1000 Flag]" caption="Fortune 1000 Flag" attribute="1" defaultMemberUniqueName="[Account Information].[Fortune 1000 Flag].[All]" allUniqueName="[Account Information].[Fortune 1000 Flag].[All]" dimensionUniqueName="[Account Information]" displayFolder="" count="0" unbalanced="0"/>
    <cacheHierarchy uniqueName="[Account Information].[Fortune 500 Flag]" caption="Fortune 500 Flag" attribute="1" defaultMemberUniqueName="[Account Information].[Fortune 500 Flag].[All]" allUniqueName="[Account Information].[Fortune 500 Flag].[All]" dimensionUniqueName="[Account Information]" displayFolder="" count="0" unbalanced="0"/>
    <cacheHierarchy uniqueName="[Account Information].[Fortune Global 500 Flag]" caption="Fortune Global 500 Flag" attribute="1" defaultMemberUniqueName="[Account Information].[Fortune Global 500 Flag].[All]" allUniqueName="[Account Information].[Fortune Global 500 Flag].[All]" dimensionUniqueName="[Account Information]" displayFolder="" count="0" unbalanced="0"/>
    <cacheHierarchy uniqueName="[Account Information].[Fortune Sector]" caption="Fortune Sector" attribute="1" defaultMemberUniqueName="[Account Information].[Fortune Sector].[All]" allUniqueName="[Account Information].[Fortune Sector].[All]" dimensionUniqueName="[Account Information]" displayFolder="" count="0" unbalanced="0"/>
    <cacheHierarchy uniqueName="[Account Information].[Gaming Studios Flag]" caption="Gaming Studios Flag" attribute="1" defaultMemberUniqueName="[Account Information].[Gaming Studios Flag].[All]" allUniqueName="[Account Information].[Gaming Studios Flag].[All]" dimensionUniqueName="[Account Information]" displayFolder="" count="0" unbalanced="0"/>
    <cacheHierarchy uniqueName="[Account Information].[GCE Flag]" caption="GCE Flag" attribute="1" defaultMemberUniqueName="[Account Information].[GCE Flag].[All]" allUniqueName="[Account Information].[GCE Flag].[All]" dimensionUniqueName="[Account Information]" displayFolder="Google" count="0" unbalanced="0"/>
    <cacheHierarchy uniqueName="[Account Information].[GitHub Rev Sum Flag]" caption="GitHub Rev Sum Flag" attribute="1" defaultMemberUniqueName="[Account Information].[GitHub Rev Sum Flag].[All]" allUniqueName="[Account Information].[GitHub Rev Sum Flag].[All]" dimensionUniqueName="[Account Information]" displayFolder="" count="0" unbalanced="0"/>
    <cacheHierarchy uniqueName="[Account Information].[Global Account Org Type]" caption="Global Account Org Type" attribute="1" defaultMemberUniqueName="[Account Information].[Global Account Org Type].[All]" allUniqueName="[Account Information].[Global Account Org Type].[All]" dimensionUniqueName="[Account Information]" displayFolder="" count="0" unbalanced="0"/>
    <cacheHierarchy uniqueName="[Account Information].[Global Parent]" caption="Global Parent" attribute="1" defaultMemberUniqueName="[Account Information].[Global Parent].[All]" allUniqueName="[Account Information].[Global Parent].[All]" dimensionUniqueName="[Account Information]" displayFolder="" count="0" unbalanced="0"/>
    <cacheHierarchy uniqueName="[Account Information].[Global Parent Flag]" caption="Global Parent Flag" attribute="1" defaultMemberUniqueName="[Account Information].[Global Parent Flag].[All]" allUniqueName="[Account Information].[Global Parent Flag].[All]" dimensionUniqueName="[Account Information]" displayFolder="" count="0" unbalanced="0"/>
    <cacheHierarchy uniqueName="[Account Information].[Google Cloud Flag]" caption="Google Cloud Flag" attribute="1" defaultMemberUniqueName="[Account Information].[Google Cloud Flag].[All]" allUniqueName="[Account Information].[Google Cloud Flag].[All]" dimensionUniqueName="[Account Information]" displayFolder="Google" count="0" unbalanced="0"/>
    <cacheHierarchy uniqueName="[Account Information].[Government Level]" caption="Government Level" attribute="1" defaultMemberUniqueName="[Account Information].[Government Level].[All]" allUniqueName="[Account Information].[Government Level].[All]" dimensionUniqueName="[Account Information]" displayFolder="" count="0" unbalanced="0"/>
    <cacheHierarchy uniqueName="[Account Information].[GPID]" caption="GPID" attribute="1" defaultMemberUniqueName="[Account Information].[GPID].[All]" allUniqueName="[Account Information].[GPID].[All]" dimensionUniqueName="[Account Information]" displayFolder="" count="0" unbalanced="0"/>
    <cacheHierarchy uniqueName="[Account Information].[GSIFI]" caption="GSIFI" attribute="1" defaultMemberUniqueName="[Account Information].[GSIFI].[All]" allUniqueName="[Account Information].[GSIFI].[All]" dimensionUniqueName="[Account Information]" displayFolder="" count="0" unbalanced="0"/>
    <cacheHierarchy uniqueName="[Account Information].[GSIFI Flag]" caption="GSIFI Flag" attribute="1" defaultMemberUniqueName="[Account Information].[GSIFI Flag].[All]" allUniqueName="[Account Information].[GSIFI Flag].[All]" dimensionUniqueName="[Account Information]" displayFolder="" count="0" unbalanced="0"/>
    <cacheHierarchy uniqueName="[Account Information].[HQ DS Flag]" caption="HQ DS Flag" attribute="1" defaultMemberUniqueName="[Account Information].[HQ DS Flag].[All]" allUniqueName="[Account Information].[HQ DS Flag].[All]" dimensionUniqueName="[Account Information]" displayFolder="" count="0" unbalanced="0"/>
    <cacheHierarchy uniqueName="[Account Information].[Inactive Flag]" caption="Inactive Flag" attribute="1" defaultMemberUniqueName="[Account Information].[Inactive Flag].[All]" allUniqueName="[Account Information].[Inactive Flag].[All]" dimensionUniqueName="[Account Information]" displayFolder="" count="0" unbalanced="0"/>
    <cacheHierarchy uniqueName="[Account Information].[Industry]" caption="Industry" attribute="1" defaultMemberUniqueName="[Account Information].[Industry].[All]" allUniqueName="[Account Information].[Industry].[All]" dimensionUniqueName="[Account Information]" displayFolder="" count="0" unbalanced="0"/>
    <cacheHierarchy uniqueName="[Account Information].[IoT 600 Flag]" caption="IoT 600 Flag" attribute="1" defaultMemberUniqueName="[Account Information].[IoT 600 Flag].[All]" allUniqueName="[Account Information].[IoT 600 Flag].[All]" dimensionUniqueName="[Account Information]" displayFolder="" count="0" unbalanced="0"/>
    <cacheHierarchy uniqueName="[Account Information].[MAL Flag]" caption="MAL Flag" attribute="1" defaultMemberUniqueName="[Account Information].[MAL Flag].[All]" allUniqueName="[Account Information].[MAL Flag].[All]" dimensionUniqueName="[Account Information]" displayFolder="" count="0" unbalanced="0"/>
    <cacheHierarchy uniqueName="[Account Information].[MAL Penetration Eligible Flag]" caption="MAL Penetration Eligible Flag" attribute="1" defaultMemberUniqueName="[Account Information].[MAL Penetration Eligible Flag].[All]" allUniqueName="[Account Information].[MAL Penetration Eligible Flag].[All]" dimensionUniqueName="[Account Information]" displayFolder="" count="0" unbalanced="0"/>
    <cacheHierarchy uniqueName="[Account Information].[Partner As Customer Flag]" caption="Partner As Customer Flag" attribute="1" defaultMemberUniqueName="[Account Information].[Partner As Customer Flag].[All]" allUniqueName="[Account Information].[Partner As Customer Flag].[All]" dimensionUniqueName="[Account Information]" displayFolder="" count="0" unbalanced="0"/>
    <cacheHierarchy uniqueName="[Account Information].[POD Name]" caption="POD Name" attribute="1" defaultMemberUniqueName="[Account Information].[POD Name].[All]" allUniqueName="[Account Information].[POD Name].[All]" dimensionUniqueName="[Account Information]" displayFolder="" count="0" unbalanced="0"/>
    <cacheHierarchy uniqueName="[Account Information].[Premier Flag]" caption="Premier Flag" attribute="1" defaultMemberUniqueName="[Account Information].[Premier Flag].[All]" allUniqueName="[Account Information].[Premier Flag].[All]" dimensionUniqueName="[Account Information]" displayFolder="" count="0" unbalanced="0"/>
    <cacheHierarchy uniqueName="[Account Information].[PS Blocked Account Flag]" caption="PS Blocked Account Flag" attribute="1" defaultMemberUniqueName="[Account Information].[PS Blocked Account Flag].[All]" allUniqueName="[Account Information].[PS Blocked Account Flag].[All]" dimensionUniqueName="[Account Information]" displayFolder="" count="0" unbalanced="0"/>
    <cacheHierarchy uniqueName="[Account Information].[Sales Group]" caption="Sales Group" attribute="1" defaultMemberUniqueName="[Account Information].[Sales Group].[All]" allUniqueName="[Account Information].[Sales Group].[All]" dimensionUniqueName="[Account Information]" displayFolder="" count="0" unbalanced="0"/>
    <cacheHierarchy uniqueName="[Account Information].[Sales Territory]" caption="Sales Territory" attribute="1" defaultMemberUniqueName="[Account Information].[Sales Territory].[All]" allUniqueName="[Account Information].[Sales Territory].[All]" dimensionUniqueName="[Account Information]" displayFolder="" count="0" unbalanced="0"/>
    <cacheHierarchy uniqueName="[Account Information].[Sales Unit]" caption="Sales Unit" attribute="1" defaultMemberUniqueName="[Account Information].[Sales Unit].[All]" allUniqueName="[Account Information].[Sales Unit].[All]" dimensionUniqueName="[Account Information]" displayFolder="" count="0" unbalanced="0"/>
    <cacheHierarchy uniqueName="[Account Information].[Sector]" caption="Sector" attribute="1" defaultMemberUniqueName="[Account Information].[Sector].[All]" allUniqueName="[Account Information].[Sector].[All]" dimensionUniqueName="[Account Information]" displayFolder="" count="0" unbalanced="0"/>
    <cacheHierarchy uniqueName="[Account Information].[Segment]" caption="Segment" attribute="1" defaultMemberUniqueName="[Account Information].[Segment].[All]" allUniqueName="[Account Information].[Segment].[All]" dimensionUniqueName="[Account Information]" displayFolder="Segment" count="0" unbalanced="0"/>
    <cacheHierarchy uniqueName="[Account Information].[StorSimple Flag]" caption="StorSimple Flag" attribute="1" defaultMemberUniqueName="[Account Information].[StorSimple Flag].[All]" allUniqueName="[Account Information].[StorSimple Flag].[All]" dimensionUniqueName="[Account Information]" displayFolder="StorSimple" count="0" unbalanced="0"/>
    <cacheHierarchy uniqueName="[Account Information].[Strategic Segment Flag (Excl DS)]" caption="Strategic Segment Flag (Excl DS)" attribute="1" defaultMemberUniqueName="[Account Information].[Strategic Segment Flag (Excl DS)].[All]" allUniqueName="[Account Information].[Strategic Segment Flag (Excl DS)].[All]" dimensionUniqueName="[Account Information]" displayFolder="" count="0" unbalanced="0"/>
    <cacheHierarchy uniqueName="[Account Information].[SubSegment]" caption="SubSegment" attribute="1" defaultMemberUniqueName="[Account Information].[SubSegment].[All]" allUniqueName="[Account Information].[SubSegment].[All]" dimensionUniqueName="[Account Information]" displayFolder="Segment" count="0" unbalanced="0"/>
    <cacheHierarchy uniqueName="[Account Information].[Summary Segment]" caption="Summary Segment" attribute="1" defaultMemberUniqueName="[Account Information].[Summary Segment].[All]" allUniqueName="[Account Information].[Summary Segment].[All]" dimensionUniqueName="[Account Information]" displayFolder="Segment" count="0" unbalanced="0"/>
    <cacheHierarchy uniqueName="[Account Information].[TAM Premier Contacts]" caption="TAM Premier Contacts" attribute="1" defaultMemberUniqueName="[Account Information].[TAM Premier Contacts].[All]" allUniqueName="[Account Information].[TAM Premier Contacts].[All]" dimensionUniqueName="[Account Information]" displayFolder="" count="0" unbalanced="0"/>
    <cacheHierarchy uniqueName="[Account Information].[Top Parent]" caption="Top Parent" attribute="1" defaultMemberUniqueName="[Account Information].[Top Parent].[All]" allUniqueName="[Account Information].[Top Parent].[All]" dimensionUniqueName="[Account Information]" displayFolder="" count="2" unbalanced="0">
      <fieldsUsage count="2">
        <fieldUsage x="-1"/>
        <fieldUsage x="7"/>
      </fieldsUsage>
    </cacheHierarchy>
    <cacheHierarchy uniqueName="[Account Information].[TPID]" caption="TPID" attribute="1" keyAttribute="1" defaultMemberUniqueName="[Account Information].[TPID].[All]" allUniqueName="[Account Information].[TPID].[All]" dimensionUniqueName="[Account Information]" displayFolder="" count="2" unbalanced="0">
      <fieldsUsage count="2">
        <fieldUsage x="-1"/>
        <fieldUsage x="0"/>
      </fieldsUsage>
    </cacheHierarchy>
    <cacheHierarchy uniqueName="[Account Information].[Vertical]" caption="Vertical" attribute="1" defaultMemberUniqueName="[Account Information].[Vertical].[All]" allUniqueName="[Account Information].[Vertical].[All]" dimensionUniqueName="[Account Information]" displayFolder="" count="0" unbalanced="0"/>
    <cacheHierarchy uniqueName="[Account Information].[Vertical Category]" caption="Vertical Category" attribute="1" defaultMemberUniqueName="[Account Information].[Vertical Category].[All]" allUniqueName="[Account Information].[Vertical Category].[All]" dimensionUniqueName="[Account Information]" displayFolder="" count="0" unbalanced="0"/>
    <cacheHierarchy uniqueName="[ACR Adjustment Type].[ACA Driver]" caption="ACA Driver" attribute="1" defaultMemberUniqueName="[ACR Adjustment Type].[ACA Driver].[All]" allUniqueName="[ACR Adjustment Type].[ACA Driver].[All]" dimensionUniqueName="[ACR Adjustment Type]" displayFolder="" count="0" unbalanced="0"/>
    <cacheHierarchy uniqueName="[ACR Adjustment Type].[ACR Adjustment Mid Group]" caption="ACR Adjustment Mid Group" attribute="1" defaultMemberUniqueName="[ACR Adjustment Type].[ACR Adjustment Mid Group].[All]" allUniqueName="[ACR Adjustment Type].[ACR Adjustment Mid Group].[All]" dimensionUniqueName="[ACR Adjustment Type]" displayFolder="" count="0" unbalanced="0"/>
    <cacheHierarchy uniqueName="[ACR Adjustment Type].[ACR Adjustment Type]" caption="ACR Adjustment Type" attribute="1" defaultMemberUniqueName="[ACR Adjustment Type].[ACR Adjustment Type].[All]" allUniqueName="[ACR Adjustment Type].[ACR Adjustment Type].[All]" dimensionUniqueName="[ACR Adjustment Type]" displayFolder="" count="2" unbalanced="0">
      <fieldsUsage count="2">
        <fieldUsage x="-1"/>
        <fieldUsage x="1"/>
      </fieldsUsage>
    </cacheHierarchy>
    <cacheHierarchy uniqueName="[ACR Adjustment Type].[ACR Adjustment Type Group]" caption="ACR Adjustment Type Group" attribute="1" defaultMemberUniqueName="[ACR Adjustment Type].[ACR Adjustment Type Group].[All]" allUniqueName="[ACR Adjustment Type].[ACR Adjustment Type Group].[All]" dimensionUniqueName="[ACR Adjustment Type]" displayFolder="" count="0" unbalanced="0"/>
    <cacheHierarchy uniqueName="[ACR Credit Adjustments].[ACR Credit Accounting Type]" caption="ACR Credit Accounting Type" attribute="1" defaultMemberUniqueName="[ACR Credit Adjustments].[ACR Credit Accounting Type].[All]" allUniqueName="[ACR Credit Adjustments].[ACR Credit Accounting Type].[All]" dimensionUniqueName="[ACR Credit Adjustments]" displayFolder="" count="0" unbalanced="0"/>
    <cacheHierarchy uniqueName="[ACR Credit Adjustments].[ACR Credit Adjustment ID]" caption="ACR Credit Adjustment ID" attribute="1" defaultMemberUniqueName="[ACR Credit Adjustments].[ACR Credit Adjustment ID].[All]" allUniqueName="[ACR Credit Adjustments].[ACR Credit Adjustment ID].[All]" dimensionUniqueName="[ACR Credit Adjustments]" displayFolder="" count="0" unbalanced="0"/>
    <cacheHierarchy uniqueName="[ACR Credit Adjustments].[ACR Credit End Month]" caption="ACR Credit End Month" attribute="1" defaultMemberUniqueName="[ACR Credit Adjustments].[ACR Credit End Month].[All]" allUniqueName="[ACR Credit Adjustments].[ACR Credit End Month].[All]" dimensionUniqueName="[ACR Credit Adjustments]" displayFolder="" count="0" unbalanced="0"/>
    <cacheHierarchy uniqueName="[ACR Credit Adjustments].[ACR Credit Issued Month]" caption="ACR Credit Issued Month" attribute="1" defaultMemberUniqueName="[ACR Credit Adjustments].[ACR Credit Issued Month].[All]" allUniqueName="[ACR Credit Adjustments].[ACR Credit Issued Month].[All]" dimensionUniqueName="[ACR Credit Adjustments]" displayFolder="" count="0" unbalanced="0"/>
    <cacheHierarchy uniqueName="[ACR Credit Adjustments].[ACR Credit Start Month]" caption="ACR Credit Start Month" attribute="1" defaultMemberUniqueName="[ACR Credit Adjustments].[ACR Credit Start Month].[All]" allUniqueName="[ACR Credit Adjustments].[ACR Credit Start Month].[All]" dimensionUniqueName="[ACR Credit Adjustments]" displayFolder="" count="0" unbalanced="0"/>
    <cacheHierarchy uniqueName="[ACR Credit Type].[ACR Credit Accounting Treatment Type]" caption="ACR Credit Accounting Treatment Type" attribute="1" defaultMemberUniqueName="[ACR Credit Type].[ACR Credit Accounting Treatment Type].[All]" allUniqueName="[ACR Credit Type].[ACR Credit Accounting Treatment Type].[All]" dimensionUniqueName="[ACR Credit Type]" displayFolder="" count="0" unbalanced="0"/>
    <cacheHierarchy uniqueName="[ACR Credit Type].[ACR Credit Reason Code]" caption="ACR Credit Reason Code" attribute="1" defaultMemberUniqueName="[ACR Credit Type].[ACR Credit Reason Code].[All]" allUniqueName="[ACR Credit Type].[ACR Credit Reason Code].[All]" dimensionUniqueName="[ACR Credit Type]" displayFolder="" count="0" unbalanced="0"/>
    <cacheHierarchy uniqueName="[ACR Credit Type].[ACR Credit Scenario]" caption="ACR Credit Scenario" attribute="1" defaultMemberUniqueName="[ACR Credit Type].[ACR Credit Scenario].[All]" allUniqueName="[ACR Credit Type].[ACR Credit Scenario].[All]" dimensionUniqueName="[ACR Credit Type]" displayFolder="" count="0" unbalanced="0"/>
    <cacheHierarchy uniqueName="[ACR Credit Type].[ACR Credit Scenario Code]" caption="ACR Credit Scenario Code" attribute="1" defaultMemberUniqueName="[ACR Credit Type].[ACR Credit Scenario Code].[All]" allUniqueName="[ACR Credit Type].[ACR Credit Scenario Code].[All]" dimensionUniqueName="[ACR Credit Type]" displayFolder="" count="0" unbalanced="0"/>
    <cacheHierarchy uniqueName="[ACR Credit Type].[ACR Credit Treatment Type]" caption="ACR Credit Treatment Type" attribute="1" defaultMemberUniqueName="[ACR Credit Type].[ACR Credit Treatment Type].[All]" allUniqueName="[ACR Credit Type].[ACR Credit Treatment Type].[All]" dimensionUniqueName="[ACR Credit Type]" displayFolder="" count="0" unbalanced="0"/>
    <cacheHierarchy uniqueName="[ACR Credit Type].[ACR Credit Type]" caption="ACR Credit Type" attribute="1" defaultMemberUniqueName="[ACR Credit Type].[ACR Credit Type].[All]" allUniqueName="[ACR Credit Type].[ACR Credit Type].[All]" dimensionUniqueName="[ACR Credit Type]" displayFolder="" count="0" unbalanced="0"/>
    <cacheHierarchy uniqueName="[ACR Credit Type].[ACR Credit Type Group]" caption="ACR Credit Type Group" attribute="1" defaultMemberUniqueName="[ACR Credit Type].[ACR Credit Type Group].[All]" allUniqueName="[ACR Credit Type].[ACR Credit Type Group].[All]" dimensionUniqueName="[ACR Credit Type]" displayFolder="Custom classification of ACO vs Non-ACO credit" count="0" unbalanced="0"/>
    <cacheHierarchy uniqueName="[ACR Target Type].[ACR Target Category]" caption="ACR Target Category" attribute="1" defaultMemberUniqueName="[ACR Target Type].[ACR Target Category].[All]" allUniqueName="[ACR Target Type].[ACR Target Category].[All]" dimensionUniqueName="[ACR Target Type]" displayFolder="" count="0" unbalanced="0"/>
    <cacheHierarchy uniqueName="[ACR Target Type].[ACR Target Group]" caption="ACR Target Group" attribute="1" defaultMemberUniqueName="[ACR Target Type].[ACR Target Group].[All]" allUniqueName="[ACR Target Type].[ACR Target Group].[All]" dimensionUniqueName="[ACR Target Type]" displayFolder="" count="0" unbalanced="0"/>
    <cacheHierarchy uniqueName="[ACR Target Type].[ACR Target Type]" caption="ACR Target Type" attribute="1" defaultMemberUniqueName="[ACR Target Type].[ACR Target Type].[All]" allUniqueName="[ACR Target Type].[ACR Target Type].[All]" dimensionUniqueName="[ACR Target Type]" displayFolder="" count="0" unbalanced="0"/>
    <cacheHierarchy uniqueName="[AKS Influenced Flag].[AKS Influenced Flag]" caption="AKS Influenced Flag" attribute="1" defaultMemberUniqueName="[AKS Influenced Flag].[AKS Influenced Flag].[All]" allUniqueName="[AKS Influenced Flag].[AKS Influenced Flag].[All]" dimensionUniqueName="[AKS Influenced Flag]" displayFolder="" count="0" unbalanced="0"/>
    <cacheHierarchy uniqueName="[Arc Flag].[Arc Flag]" caption="Arc Flag" attribute="1" defaultMemberUniqueName="[Arc Flag].[Arc Flag].[All]" allUniqueName="[Arc Flag].[Arc Flag].[All]" dimensionUniqueName="[Arc Flag]" displayFolder="" count="0" unbalanced="0"/>
    <cacheHierarchy uniqueName="[AST Assignments].[AST Alias]" caption="AST Alias" attribute="1" defaultMemberUniqueName="[AST Assignments].[AST Alias].[All]" allUniqueName="[AST Assignments].[AST Alias].[All]" dimensionUniqueName="[AST Assignments]" displayFolder="" count="0" unbalanced="0"/>
    <cacheHierarchy uniqueName="[AST Assignments].[AST Role]" caption="AST Role" attribute="1" defaultMemberUniqueName="[AST Assignments].[AST Role].[All]" allUniqueName="[AST Assignments].[AST Role].[All]" dimensionUniqueName="[AST Assignments]" displayFolder="" count="0" unbalanced="0"/>
    <cacheHierarchy uniqueName="[AST Assignments].[AST Title]" caption="AST Title" attribute="1" defaultMemberUniqueName="[AST Assignments].[AST Title].[All]" allUniqueName="[AST Assignments].[AST Title].[All]" dimensionUniqueName="[AST Assignments]" displayFolder="" count="0" unbalanced="0"/>
    <cacheHierarchy uniqueName="[Avere Subscription Flag].[Avere Subscription Flag]" caption="Avere Subscription Flag" attribute="1" defaultMemberUniqueName="[Avere Subscription Flag].[Avere Subscription Flag].[All]" allUniqueName="[Avere Subscription Flag].[Avere Subscription Flag].[All]" dimensionUniqueName="[Avere Subscription Flag]" displayFolder="" count="0" unbalanced="0"/>
    <cacheHierarchy uniqueName="[Azure Commit to Consume].[Amendment Number]" caption="Amendment Number" attribute="1" defaultMemberUniqueName="[Azure Commit to Consume].[Amendment Number].[All]" allUniqueName="[Azure Commit to Consume].[Amendment Number].[All]" dimensionUniqueName="[Azure Commit to Consume]" displayFolder="" count="0" unbalanced="0"/>
    <cacheHierarchy uniqueName="[Azure Commit to Consume].[Applied Date]" caption="Applied Date" attribute="1" defaultMemberUniqueName="[Azure Commit to Consume].[Applied Date].[All]" allUniqueName="[Azure Commit to Consume].[Applied Date].[All]" dimensionUniqueName="[Azure Commit to Consume]" displayFolder="" count="0" unbalanced="0"/>
    <cacheHierarchy uniqueName="[Azure Commit to Consume].[Billing Coverage End Date]" caption="Billing Coverage End Date" attribute="1" defaultMemberUniqueName="[Azure Commit to Consume].[Billing Coverage End Date].[All]" allUniqueName="[Azure Commit to Consume].[Billing Coverage End Date].[All]" dimensionUniqueName="[Azure Commit to Consume]" displayFolder="" count="0" unbalanced="0"/>
    <cacheHierarchy uniqueName="[Azure Commit to Consume].[Billing Coverage Start Date]" caption="Billing Coverage Start Date" attribute="1" defaultMemberUniqueName="[Azure Commit to Consume].[Billing Coverage Start Date].[All]" allUniqueName="[Azure Commit to Consume].[Billing Coverage Start Date].[All]" dimensionUniqueName="[Azure Commit to Consume]" displayFolder="" count="0" unbalanced="0"/>
    <cacheHierarchy uniqueName="[Azure Commit to Consume].[Coverage Period]" caption="Coverage Period" attribute="1" defaultMemberUniqueName="[Azure Commit to Consume].[Coverage Period].[All]" allUniqueName="[Azure Commit to Consume].[Coverage Period].[All]" dimensionUniqueName="[Azure Commit to Consume]" displayFolder="" count="0" unbalanced="0"/>
    <cacheHierarchy uniqueName="[Azure Commit to Consume].[Deal Type]" caption="Deal Type" attribute="1" defaultMemberUniqueName="[Azure Commit to Consume].[Deal Type].[All]" allUniqueName="[Azure Commit to Consume].[Deal Type].[All]" dimensionUniqueName="[Azure Commit to Consume]" displayFolder="" count="0" unbalanced="0"/>
    <cacheHierarchy uniqueName="[Azure Consumed Revenue Acquisition Month].[Azure Consumed Revenue Acquisition Month]" caption="Azure Consumed Revenue Acquisition Month" attribute="1" defaultMemberUniqueName="[Azure Consumed Revenue Acquisition Month].[Azure Consumed Revenue Acquisition Month].[All]" allUniqueName="[Azure Consumed Revenue Acquisition Month].[Azure Consumed Revenue Acquisition Month].[All]" dimensionUniqueName="[Azure Consumed Revenue Acquisition Month]" displayFolder="" count="0" unbalanced="0"/>
    <cacheHierarchy uniqueName="[Azure Consumed Revenue Acquisition Month].[Azure Consumed Revenue Acquisition Month AZ Pricing Level]" caption="Azure Consumed Revenue Acquisition Month AZ Pricing Level" attribute="1" defaultMemberUniqueName="[Azure Consumed Revenue Acquisition Month].[Azure Consumed Revenue Acquisition Month AZ Pricing Level].[All]" allUniqueName="[Azure Consumed Revenue Acquisition Month].[Azure Consumed Revenue Acquisition Month AZ Pricing Level].[All]" dimensionUniqueName="[Azure Consumed Revenue Acquisition Month]" displayFolder="" count="0" unbalanced="0"/>
    <cacheHierarchy uniqueName="[Azure Consumed Revenue Forecast].[Submitted By]" caption="Submitted By" attribute="1" defaultMemberUniqueName="[Azure Consumed Revenue Forecast].[Submitted By].[All]" allUniqueName="[Azure Consumed Revenue Forecast].[Submitted By].[All]" dimensionUniqueName="[Azure Consumed Revenue Forecast]" displayFolder="" count="0" unbalanced="0"/>
    <cacheHierarchy uniqueName="[Azure Consumed Revenue Forecast].[Submitted Date]" caption="Submitted Date" attribute="1" defaultMemberUniqueName="[Azure Consumed Revenue Forecast].[Submitted Date].[All]" allUniqueName="[Azure Consumed Revenue Forecast].[Submitted Date].[All]" dimensionUniqueName="[Azure Consumed Revenue Forecast]" displayFolder="" count="0" unbalanced="0"/>
    <cacheHierarchy uniqueName="[Azure Consumption Tranches QBU].[Consumption Tranche]" caption="Consumption Tranche" attribute="1" defaultMemberUniqueName="[Azure Consumption Tranches QBU].[Consumption Tranche].[All]" allUniqueName="[Azure Consumption Tranches QBU].[Consumption Tranche].[All]" dimensionUniqueName="[Azure Consumption Tranches QBU]" displayFolder="" count="0" unbalanced="0"/>
    <cacheHierarchy uniqueName="[Azure Consumption Tranches QBU].[Consumption Tranche Category]" caption="Consumption Tranche Category" attribute="1" defaultMemberUniqueName="[Azure Consumption Tranches QBU].[Consumption Tranche Category].[All]" allUniqueName="[Azure Consumption Tranches QBU].[Consumption Tranche Category].[All]" dimensionUniqueName="[Azure Consumption Tranches QBU]" displayFolder="" count="0" unbalanced="0"/>
    <cacheHierarchy uniqueName="[Azure Datacenter].[Custom Datacenter Country]" caption="Custom Datacenter Country" attribute="1" defaultMemberUniqueName="[Azure Datacenter].[Custom Datacenter Country].[All]" allUniqueName="[Azure Datacenter].[Custom Datacenter Country].[All]" dimensionUniqueName="[Azure Datacenter]" displayFolder="" count="0" unbalanced="0"/>
    <cacheHierarchy uniqueName="[Azure Datacenter].[Custom Datacenter Location]" caption="Custom Datacenter Location" attribute="1" defaultMemberUniqueName="[Azure Datacenter].[Custom Datacenter Location].[All]" allUniqueName="[Azure Datacenter].[Custom Datacenter Location].[All]" dimensionUniqueName="[Azure Datacenter]" displayFolder="" count="0" unbalanced="0"/>
    <cacheHierarchy uniqueName="[Azure Datacenter].[Resource Location]" caption="Resource Location" attribute="1" defaultMemberUniqueName="[Azure Datacenter].[Resource Location].[All]" allUniqueName="[Azure Datacenter].[Resource Location].[All]" dimensionUniqueName="[Azure Datacenter]" displayFolder="" count="0" unbalanced="0"/>
    <cacheHierarchy uniqueName="[Azure EA Renewals].[Azure Amendment End Date]" caption="Azure Amendment End Date" attribute="1" defaultMemberUniqueName="[Azure EA Renewals].[Azure Amendment End Date].[All]" allUniqueName="[Azure EA Renewals].[Azure Amendment End Date].[All]" dimensionUniqueName="[Azure EA Renewals]" displayFolder="" count="0" unbalanced="0"/>
    <cacheHierarchy uniqueName="[Azure EA Renewals].[Azure Amendment Start Date]" caption="Azure Amendment Start Date" attribute="1" defaultMemberUniqueName="[Azure EA Renewals].[Azure Amendment Start Date].[All]" allUniqueName="[Azure EA Renewals].[Azure Amendment Start Date].[All]" dimensionUniqueName="[Azure EA Renewals]" displayFolder="" count="0" unbalanced="0"/>
    <cacheHierarchy uniqueName="[Azure EA Renewals].[Billed Type]" caption="Billed Type" attribute="1" defaultMemberUniqueName="[Azure EA Renewals].[Billed Type].[All]" allUniqueName="[Azure EA Renewals].[Billed Type].[All]" dimensionUniqueName="[Azure EA Renewals]" displayFolder="" count="0" unbalanced="0"/>
    <cacheHierarchy uniqueName="[Azure EA Renewals].[EA Billed Date]" caption="EA Billed Date" attribute="1" defaultMemberUniqueName="[Azure EA Renewals].[EA Billed Date].[All]" allUniqueName="[Azure EA Renewals].[EA Billed Date].[All]" dimensionUniqueName="[Azure EA Renewals]" displayFolder="" count="0" unbalanced="0"/>
    <cacheHierarchy uniqueName="[Azure EA Renewals].[EA Overage Flag]" caption="EA Overage Flag" attribute="1" defaultMemberUniqueName="[Azure EA Renewals].[EA Overage Flag].[All]" allUniqueName="[Azure EA Renewals].[EA Overage Flag].[All]" dimensionUniqueName="[Azure EA Renewals]" displayFolder="" count="0" unbalanced="0"/>
    <cacheHierarchy uniqueName="[Azure EA Renewals].[Not Renewed Having Util Flag]" caption="Not Renewed Having Util Flag" attribute="1" defaultMemberUniqueName="[Azure EA Renewals].[Not Renewed Having Util Flag].[All]" allUniqueName="[Azure EA Renewals].[Not Renewed Having Util Flag].[All]" dimensionUniqueName="[Azure EA Renewals]" displayFolder="" count="0" unbalanced="0"/>
    <cacheHierarchy uniqueName="[Azure EA Renewals].[Original Enrollment Effective Date]" caption="Original Enrollment Effective Date" attribute="1" defaultMemberUniqueName="[Azure EA Renewals].[Original Enrollment Effective Date].[All]" allUniqueName="[Azure EA Renewals].[Original Enrollment Effective Date].[All]" dimensionUniqueName="[Azure EA Renewals]" displayFolder="" count="0" unbalanced="0"/>
    <cacheHierarchy uniqueName="[Azure EA Renewals].[Overage Only Flag]" caption="Overage Only Flag" attribute="1" defaultMemberUniqueName="[Azure EA Renewals].[Overage Only Flag].[All]" allUniqueName="[Azure EA Renewals].[Overage Only Flag].[All]" dimensionUniqueName="[Azure EA Renewals]" displayFolder="" count="0" unbalanced="0"/>
    <cacheHierarchy uniqueName="[Azure EA Renewals].[Prepaid Exclude Flag]" caption="Prepaid Exclude Flag" attribute="1" defaultMemberUniqueName="[Azure EA Renewals].[Prepaid Exclude Flag].[All]" allUniqueName="[Azure EA Renewals].[Prepaid Exclude Flag].[All]" dimensionUniqueName="[Azure EA Renewals]" displayFolder="" count="0" unbalanced="0"/>
    <cacheHierarchy uniqueName="[Azure EA Renewals].[Renewal Flag]" caption="Renewal Flag" attribute="1" defaultMemberUniqueName="[Azure EA Renewals].[Renewal Flag].[All]" allUniqueName="[Azure EA Renewals].[Renewal Flag].[All]" dimensionUniqueName="[Azure EA Renewals]" displayFolder="" count="0" unbalanced="0"/>
    <cacheHierarchy uniqueName="[Azure Engagement].[Active Engagement Flag]" caption="Active Engagement Flag" attribute="1" defaultMemberUniqueName="[Azure Engagement].[Active Engagement Flag].[All]" allUniqueName="[Azure Engagement].[Active Engagement Flag].[All]" dimensionUniqueName="[Azure Engagement]" displayFolder="" count="0" unbalanced="0"/>
    <cacheHierarchy uniqueName="[Azure Engagement].[Engagement Account Name]" caption="Engagement Account Name" attribute="1" defaultMemberUniqueName="[Azure Engagement].[Engagement Account Name].[All]" allUniqueName="[Azure Engagement].[Engagement Account Name].[All]" dimensionUniqueName="[Azure Engagement]" displayFolder="" count="0" unbalanced="0"/>
    <cacheHierarchy uniqueName="[Azure Engagement].[Engagement Azure Preferred Region]" caption="Engagement Azure Preferred Region" attribute="1" defaultMemberUniqueName="[Azure Engagement].[Engagement Azure Preferred Region].[All]" allUniqueName="[Azure Engagement].[Engagement Azure Preferred Region].[All]" dimensionUniqueName="[Azure Engagement]" displayFolder="" count="0" unbalanced="0"/>
    <cacheHierarchy uniqueName="[Azure Engagement].[Engagement Created Date]" caption="Engagement Created Date" attribute="1" defaultMemberUniqueName="[Azure Engagement].[Engagement Created Date].[All]" allUniqueName="[Azure Engagement].[Engagement Created Date].[All]" dimensionUniqueName="[Azure Engagement]" displayFolder="" count="0" unbalanced="0"/>
    <cacheHierarchy uniqueName="[Azure Engagement].[Engagement CRM-ID]" caption="Engagement CRM-ID" attribute="1" defaultMemberUniqueName="[Azure Engagement].[Engagement CRM-ID].[All]" allUniqueName="[Azure Engagement].[Engagement CRM-ID].[All]" dimensionUniqueName="[Azure Engagement]" displayFolder="" count="0" unbalanced="0"/>
    <cacheHierarchy uniqueName="[Azure Engagement].[Engagement Estimated Completion Date]" caption="Engagement Estimated Completion Date" attribute="1" defaultMemberUniqueName="[Azure Engagement].[Engagement Estimated Completion Date].[All]" allUniqueName="[Azure Engagement].[Engagement Estimated Completion Date].[All]" dimensionUniqueName="[Azure Engagement]" displayFolder="" count="0" unbalanced="0"/>
    <cacheHierarchy uniqueName="[Azure Engagement].[Engagement Estimated Start Date]" caption="Engagement Estimated Start Date" attribute="1" defaultMemberUniqueName="[Azure Engagement].[Engagement Estimated Start Date].[All]" allUniqueName="[Azure Engagement].[Engagement Estimated Start Date].[All]" dimensionUniqueName="[Azure Engagement]" displayFolder="" count="0" unbalanced="0"/>
    <cacheHierarchy uniqueName="[Azure Engagement].[Engagement Forecast Comments]" caption="Engagement Forecast Comments" attribute="1" defaultMemberUniqueName="[Azure Engagement].[Engagement Forecast Comments].[All]" allUniqueName="[Azure Engagement].[Engagement Forecast Comments].[All]" dimensionUniqueName="[Azure Engagement]" displayFolder="" count="0" unbalanced="0"/>
    <cacheHierarchy uniqueName="[Azure Engagement].[Engagement ISV Solution]" caption="Engagement ISV Solution" attribute="1" defaultMemberUniqueName="[Azure Engagement].[Engagement ISV Solution].[All]" allUniqueName="[Azure Engagement].[Engagement ISV Solution].[All]" dimensionUniqueName="[Azure Engagement]" displayFolder="" count="0" unbalanced="0"/>
    <cacheHierarchy uniqueName="[Azure Engagement].[Engagement Name]" caption="Engagement Name" attribute="1" defaultMemberUniqueName="[Azure Engagement].[Engagement Name].[All]" allUniqueName="[Azure Engagement].[Engagement Name].[All]" dimensionUniqueName="[Azure Engagement]" displayFolder="" count="0" unbalanced="0"/>
    <cacheHierarchy uniqueName="[Azure Engagement].[Engagement OSS Flag]" caption="Engagement OSS Flag" attribute="1" defaultMemberUniqueName="[Azure Engagement].[Engagement OSS Flag].[All]" allUniqueName="[Azure Engagement].[Engagement OSS Flag].[All]" dimensionUniqueName="[Azure Engagement]" displayFolder="" count="0" unbalanced="0"/>
    <cacheHierarchy uniqueName="[Azure Engagement].[Engagement Partner Name]" caption="Engagement Partner Name" attribute="1" defaultMemberUniqueName="[Azure Engagement].[Engagement Partner Name].[All]" allUniqueName="[Azure Engagement].[Engagement Partner Name].[All]" dimensionUniqueName="[Azure Engagement]" displayFolder="" count="0" unbalanced="0"/>
    <cacheHierarchy uniqueName="[Azure Engagement].[Engagement Sales Play]" caption="Engagement Sales Play" attribute="1" defaultMemberUniqueName="[Azure Engagement].[Engagement Sales Play].[All]" allUniqueName="[Azure Engagement].[Engagement Sales Play].[All]" dimensionUniqueName="[Azure Engagement]" displayFolder="" count="0" unbalanced="0"/>
    <cacheHierarchy uniqueName="[Azure Engagement].[Engagement Stage]" caption="Engagement Stage" attribute="1" defaultMemberUniqueName="[Azure Engagement].[Engagement Stage].[All]" allUniqueName="[Azure Engagement].[Engagement Stage].[All]" dimensionUniqueName="[Azure Engagement]" displayFolder="" count="0" unbalanced="0"/>
    <cacheHierarchy uniqueName="[Azure Engagement].[Engagement Stage Started On]" caption="Engagement Stage Started On" attribute="1" defaultMemberUniqueName="[Azure Engagement].[Engagement Stage Started On].[All]" allUniqueName="[Azure Engagement].[Engagement Stage Started On].[All]" dimensionUniqueName="[Azure Engagement]" displayFolder="" count="0" unbalanced="0"/>
    <cacheHierarchy uniqueName="[Azure Engagement].[Engagement Status]" caption="Engagement Status" attribute="1" defaultMemberUniqueName="[Azure Engagement].[Engagement Status].[All]" allUniqueName="[Azure Engagement].[Engagement Status].[All]" dimensionUniqueName="[Azure Engagement]" displayFolder="" count="0" unbalanced="0"/>
    <cacheHierarchy uniqueName="[Azure Engagement].[Engagement Validate Initial Usage Flag]" caption="Engagement Validate Initial Usage Flag" attribute="1" defaultMemberUniqueName="[Azure Engagement].[Engagement Validate Initial Usage Flag].[All]" allUniqueName="[Azure Engagement].[Engagement Validate Initial Usage Flag].[All]" dimensionUniqueName="[Azure Engagement]" displayFolder="" count="0" unbalanced="0"/>
    <cacheHierarchy uniqueName="[Azure Engagement].[Engagement Workload Type]" caption="Engagement Workload Type" attribute="1" defaultMemberUniqueName="[Azure Engagement].[Engagement Workload Type].[All]" allUniqueName="[Azure Engagement].[Engagement Workload Type].[All]" dimensionUniqueName="[Azure Engagement]" displayFolder="" count="0" unbalanced="0"/>
    <cacheHierarchy uniqueName="[Azure Engagement].[Engagement Workloads Activated Flag]" caption="Engagement Workloads Activated Flag" attribute="1" defaultMemberUniqueName="[Azure Engagement].[Engagement Workloads Activated Flag].[All]" allUniqueName="[Azure Engagement].[Engagement Workloads Activated Flag].[All]" dimensionUniqueName="[Azure Engagement]" displayFolder="" count="0" unbalanced="0"/>
    <cacheHierarchy uniqueName="[Azure Engagement].[GBB Involved Flag]" caption="GBB Involved Flag" attribute="1" defaultMemberUniqueName="[Azure Engagement].[GBB Involved Flag].[All]" allUniqueName="[Azure Engagement].[GBB Involved Flag].[All]" dimensionUniqueName="[Azure Engagement]" displayFolder="" count="0" unbalanced="0"/>
    <cacheHierarchy uniqueName="[Azure Engagement].[Has Milestone Flag]" caption="Has Milestone Flag" attribute="1" defaultMemberUniqueName="[Azure Engagement].[Has Milestone Flag].[All]" allUniqueName="[Azure Engagement].[Has Milestone Flag].[All]" dimensionUniqueName="[Azure Engagement]" displayFolder="" count="0" unbalanced="0"/>
    <cacheHierarchy uniqueName="[Azure Engagement].[IoT Project Pipeline Flag]" caption="IoT Project Pipeline Flag" attribute="1" defaultMemberUniqueName="[Azure Engagement].[IoT Project Pipeline Flag].[All]" allUniqueName="[Azure Engagement].[IoT Project Pipeline Flag].[All]" dimensionUniqueName="[Azure Engagement]" displayFolder="" count="0" unbalanced="0"/>
    <cacheHierarchy uniqueName="[Azure Engagement].[Qualified Engagement Flag]" caption="Qualified Engagement Flag" attribute="1" defaultMemberUniqueName="[Azure Engagement].[Qualified Engagement Flag].[All]" allUniqueName="[Azure Engagement].[Qualified Engagement Flag].[All]" dimensionUniqueName="[Azure Engagement]" displayFolder="" count="0" unbalanced="0"/>
    <cacheHierarchy uniqueName="[Azure Engagement Milestone Usage].[Create Date]" caption="Create Date" attribute="1" defaultMemberUniqueName="[Azure Engagement Milestone Usage].[Create Date].[All]" allUniqueName="[Azure Engagement Milestone Usage].[Create Date].[All]" dimensionUniqueName="[Azure Engagement Milestone Usage]" displayFolder="" count="0" unbalanced="0"/>
    <cacheHierarchy uniqueName="[Azure Engagement Milestone Usage].[Created By]" caption="Created By" attribute="1" defaultMemberUniqueName="[Azure Engagement Milestone Usage].[Created By].[All]" allUniqueName="[Azure Engagement Milestone Usage].[Created By].[All]" dimensionUniqueName="[Azure Engagement Milestone Usage]" displayFolder="" count="0" unbalanced="0"/>
    <cacheHierarchy uniqueName="[Azure Engagement Milestone Usage].[Engagement Milestone Name]" caption="Engagement Milestone Name" attribute="1" defaultMemberUniqueName="[Azure Engagement Milestone Usage].[Engagement Milestone Name].[All]" allUniqueName="[Azure Engagement Milestone Usage].[Engagement Milestone Name].[All]" dimensionUniqueName="[Azure Engagement Milestone Usage]" displayFolder="" count="0" unbalanced="0"/>
    <cacheHierarchy uniqueName="[Azure Engagement Milestone Usage].[Help Needed]" caption="Help Needed" attribute="1" defaultMemberUniqueName="[Azure Engagement Milestone Usage].[Help Needed].[All]" allUniqueName="[Azure Engagement Milestone Usage].[Help Needed].[All]" dimensionUniqueName="[Azure Engagement Milestone Usage]" displayFolder="" count="0" unbalanced="0"/>
    <cacheHierarchy uniqueName="[Azure Engagement Milestone Usage].[Milestone Category]" caption="Milestone Category" attribute="1" defaultMemberUniqueName="[Azure Engagement Milestone Usage].[Milestone Category].[All]" allUniqueName="[Azure Engagement Milestone Usage].[Milestone Category].[All]" dimensionUniqueName="[Azure Engagement Milestone Usage]" displayFolder="" count="0" unbalanced="0"/>
    <cacheHierarchy uniqueName="[Azure Engagement Milestone Usage].[Milestone Owner]" caption="Milestone Owner" attribute="1" defaultMemberUniqueName="[Azure Engagement Milestone Usage].[Milestone Owner].[All]" allUniqueName="[Azure Engagement Milestone Usage].[Milestone Owner].[All]" dimensionUniqueName="[Azure Engagement Milestone Usage]" displayFolder="" count="0" unbalanced="0"/>
    <cacheHierarchy uniqueName="[Azure Engagement Milestone Usage].[Milestone Status]" caption="Milestone Status" attribute="1" defaultMemberUniqueName="[Azure Engagement Milestone Usage].[Milestone Status].[All]" allUniqueName="[Azure Engagement Milestone Usage].[Milestone Status].[All]" dimensionUniqueName="[Azure Engagement Milestone Usage]" displayFolder="" count="0" unbalanced="0"/>
    <cacheHierarchy uniqueName="[Azure Engagement Milestone Usage].[Non-Recurring Flag]" caption="Non-Recurring Flag" attribute="1" defaultMemberUniqueName="[Azure Engagement Milestone Usage].[Non-Recurring Flag].[All]" allUniqueName="[Azure Engagement Milestone Usage].[Non-Recurring Flag].[All]" dimensionUniqueName="[Azure Engagement Milestone Usage]" displayFolder="" count="0" unbalanced="0"/>
    <cacheHierarchy uniqueName="[Azure Engagement Milestone Usage].[Workload Type]" caption="Workload Type" attribute="1" defaultMemberUniqueName="[Azure Engagement Milestone Usage].[Workload Type].[All]" allUniqueName="[Azure Engagement Milestone Usage].[Workload Type].[All]" dimensionUniqueName="[Azure Engagement Milestone Usage]" displayFolder="" count="0" unbalanced="0"/>
    <cacheHierarchy uniqueName="[Azure Engagement Sales Program].[Engagement Sales Program Name]" caption="Engagement Sales Program Name" attribute="1" defaultMemberUniqueName="[Azure Engagement Sales Program].[Engagement Sales Program Name].[All]" allUniqueName="[Azure Engagement Sales Program].[Engagement Sales Program Name].[All]" dimensionUniqueName="[Azure Engagement Sales Program]" displayFolder="" count="0" unbalanced="0"/>
    <cacheHierarchy uniqueName="[Azure Engagement Sales Program].[Engagement Sales Program Status]" caption="Engagement Sales Program Status" attribute="1" defaultMemberUniqueName="[Azure Engagement Sales Program].[Engagement Sales Program Status].[All]" allUniqueName="[Azure Engagement Sales Program].[Engagement Sales Program Status].[All]" dimensionUniqueName="[Azure Engagement Sales Program]" displayFolder="" count="0" unbalanced="0"/>
    <cacheHierarchy uniqueName="[Azure Engagement Sales Program].[Engagement Sales Program SubType]" caption="Engagement Sales Program SubType" attribute="1" defaultMemberUniqueName="[Azure Engagement Sales Program].[Engagement Sales Program SubType].[All]" allUniqueName="[Azure Engagement Sales Program].[Engagement Sales Program SubType].[All]" dimensionUniqueName="[Azure Engagement Sales Program]" displayFolder="" count="0" unbalanced="0"/>
    <cacheHierarchy uniqueName="[Azure Engagement Sales Program].[Engagement Sales Program Type]" caption="Engagement Sales Program Type" attribute="1" defaultMemberUniqueName="[Azure Engagement Sales Program].[Engagement Sales Program Type].[All]" allUniqueName="[Azure Engagement Sales Program].[Engagement Sales Program Type].[All]" dimensionUniqueName="[Azure Engagement Sales Program]" displayFolder="" count="0" unbalanced="0"/>
    <cacheHierarchy uniqueName="[Azure Engagement Team].[Engagement Owner Flag]" caption="Engagement Owner Flag" attribute="1" defaultMemberUniqueName="[Azure Engagement Team].[Engagement Owner Flag].[All]" allUniqueName="[Azure Engagement Team].[Engagement Owner Flag].[All]" dimensionUniqueName="[Azure Engagement Team]" displayFolder="" count="0" unbalanced="0"/>
    <cacheHierarchy uniqueName="[Azure Engagement Team].[Engagement Team Alias]" caption="Engagement Team Alias" attribute="1" defaultMemberUniqueName="[Azure Engagement Team].[Engagement Team Alias].[All]" allUniqueName="[Azure Engagement Team].[Engagement Team Alias].[All]" dimensionUniqueName="[Azure Engagement Team]" displayFolder="" count="0" unbalanced="0"/>
    <cacheHierarchy uniqueName="[Azure Engagement Team].[Engagement Team Qualifier 1]" caption="Engagement Team Qualifier 1" attribute="1" defaultMemberUniqueName="[Azure Engagement Team].[Engagement Team Qualifier 1].[All]" allUniqueName="[Azure Engagement Team].[Engagement Team Qualifier 1].[All]" dimensionUniqueName="[Azure Engagement Team]" displayFolder="" count="0" unbalanced="0"/>
    <cacheHierarchy uniqueName="[Azure Engagement Team].[Engagement Team Qualifier 2]" caption="Engagement Team Qualifier 2" attribute="1" defaultMemberUniqueName="[Azure Engagement Team].[Engagement Team Qualifier 2].[All]" allUniqueName="[Azure Engagement Team].[Engagement Team Qualifier 2].[All]" dimensionUniqueName="[Azure Engagement Team]" displayFolder="" count="0" unbalanced="0"/>
    <cacheHierarchy uniqueName="[Azure Engagement Team].[Engagement Team Standard Title]" caption="Engagement Team Standard Title" attribute="1" defaultMemberUniqueName="[Azure Engagement Team].[Engagement Team Standard Title].[All]" allUniqueName="[Azure Engagement Team].[Engagement Team Standard Title].[All]" dimensionUniqueName="[Azure Engagement Team]" displayFolder="" count="0" unbalanced="0"/>
    <cacheHierarchy uniqueName="[Azure Engagement Workload].[Engagement Workload]" caption="Engagement Workload" attribute="1" defaultMemberUniqueName="[Azure Engagement Workload].[Engagement Workload].[All]" allUniqueName="[Azure Engagement Workload].[Engagement Workload].[All]" dimensionUniqueName="[Azure Engagement Workload]" displayFolder="" count="0" unbalanced="0"/>
    <cacheHierarchy uniqueName="[Azure Engagement Workload].[Engagement Workload Summary]" caption="Engagement Workload Summary" attribute="1" defaultMemberUniqueName="[Azure Engagement Workload].[Engagement Workload Summary].[All]" allUniqueName="[Azure Engagement Workload].[Engagement Workload Summary].[All]" dimensionUniqueName="[Azure Engagement Workload]" displayFolder="" count="0" unbalanced="0"/>
    <cacheHierarchy uniqueName="[Azure Engagement Workload].[Workload Group]" caption="Workload Group" attribute="1" defaultMemberUniqueName="[Azure Engagement Workload].[Workload Group].[All]" allUniqueName="[Azure Engagement Workload].[Workload Group].[All]" dimensionUniqueName="[Azure Engagement Workload]" displayFolder="" count="0" unbalanced="0"/>
    <cacheHierarchy uniqueName="[Azure FRA Group].[Azure FRA Group 1]" caption="Azure FRA Group 1" attribute="1" defaultMemberUniqueName="[Azure FRA Group].[Azure FRA Group 1].[All]" allUniqueName="[Azure FRA Group].[Azure FRA Group 1].[All]" dimensionUniqueName="[Azure FRA Group]" displayFolder="" count="0" unbalanced="0"/>
    <cacheHierarchy uniqueName="[Azure FRA Group].[Azure FRA Group 2]" caption="Azure FRA Group 2" attribute="1" defaultMemberUniqueName="[Azure FRA Group].[Azure FRA Group 2].[All]" allUniqueName="[Azure FRA Group].[Azure FRA Group 2].[All]" dimensionUniqueName="[Azure FRA Group]" displayFolder="" count="0" unbalanced="0"/>
    <cacheHierarchy uniqueName="[Azure FRA Group].[Azure FRA Group 3]" caption="Azure FRA Group 3" attribute="1" defaultMemberUniqueName="[Azure FRA Group].[Azure FRA Group 3].[All]" allUniqueName="[Azure FRA Group].[Azure FRA Group 3].[All]" dimensionUniqueName="[Azure FRA Group]" displayFolder="" count="0" unbalanced="0"/>
    <cacheHierarchy uniqueName="[Azure FRA Group].[Strategic Pillar]" caption="Strategic Pillar" attribute="1" defaultMemberUniqueName="[Azure FRA Group].[Strategic Pillar].[All]" allUniqueName="[Azure FRA Group].[Strategic Pillar].[All]" dimensionUniqueName="[Azure FRA Group]" displayFolder="" count="0" unbalanced="0"/>
    <cacheHierarchy uniqueName="[Azure Investment].[Azure Investment Name]" caption="Azure Investment Name" attribute="1" defaultMemberUniqueName="[Azure Investment].[Azure Investment Name].[All]" allUniqueName="[Azure Investment].[Azure Investment Name].[All]" dimensionUniqueName="[Azure Investment]" displayFolder="" count="0" unbalanced="0"/>
    <cacheHierarchy uniqueName="[Azure Net New VM].[Azure Region]" caption="Azure Region" attribute="1" defaultMemberUniqueName="[Azure Net New VM].[Azure Region].[All]" allUniqueName="[Azure Net New VM].[Azure Region].[All]" dimensionUniqueName="[Azure Net New VM]" displayFolder="" count="0" unbalanced="0"/>
    <cacheHierarchy uniqueName="[Azure Net New VM].[Container Service VM Flag]" caption="Container Service VM Flag" attribute="1" defaultMemberUniqueName="[Azure Net New VM].[Container Service VM Flag].[All]" allUniqueName="[Azure Net New VM].[Container Service VM Flag].[All]" dimensionUniqueName="[Azure Net New VM]" displayFolder="" count="0" unbalanced="0"/>
    <cacheHierarchy uniqueName="[Azure Net New VM].[OS Name]" caption="OS Name" attribute="1" defaultMemberUniqueName="[Azure Net New VM].[OS Name].[All]" allUniqueName="[Azure Net New VM].[OS Name].[All]" dimensionUniqueName="[Azure Net New VM]" displayFolder="" count="0" unbalanced="0"/>
    <cacheHierarchy uniqueName="[Azure Net New VM].[OS Type]" caption="OS Type" attribute="1" defaultMemberUniqueName="[Azure Net New VM].[OS Type].[All]" allUniqueName="[Azure Net New VM].[OS Type].[All]" dimensionUniqueName="[Azure Net New VM]" displayFolder="" count="0" unbalanced="0"/>
    <cacheHierarchy uniqueName="[Azure Net New VM].[OS Version]" caption="OS Version" attribute="1" defaultMemberUniqueName="[Azure Net New VM].[OS Version].[All]" allUniqueName="[Azure Net New VM].[OS Version].[All]" dimensionUniqueName="[Azure Net New VM]" displayFolder="" count="0" unbalanced="0"/>
    <cacheHierarchy uniqueName="[Azure Net New VM].[Service Fabric VM Flag]" caption="Service Fabric VM Flag" attribute="1" defaultMemberUniqueName="[Azure Net New VM].[Service Fabric VM Flag].[All]" allUniqueName="[Azure Net New VM].[Service Fabric VM Flag].[All]" dimensionUniqueName="[Azure Net New VM]" displayFolder="" count="0" unbalanced="0"/>
    <cacheHierarchy uniqueName="[Azure Net New VM].[VM Scale Flag]" caption="VM Scale Flag" attribute="1" defaultMemberUniqueName="[Azure Net New VM].[VM Scale Flag].[All]" allUniqueName="[Azure Net New VM].[VM Scale Flag].[All]" dimensionUniqueName="[Azure Net New VM]" displayFolder="" count="0" unbalanced="0"/>
    <cacheHierarchy uniqueName="[Azure Net New VM].[VM Size]" caption="VM Size" attribute="1" defaultMemberUniqueName="[Azure Net New VM].[VM Size].[All]" allUniqueName="[Azure Net New VM].[VM Size].[All]" dimensionUniqueName="[Azure Net New VM]" displayFolder="" count="0" unbalanced="0"/>
    <cacheHierarchy uniqueName="[Azure Net New VM].[VM Size Family]" caption="VM Size Family" attribute="1" defaultMemberUniqueName="[Azure Net New VM].[VM Size Family].[All]" allUniqueName="[Azure Net New VM].[VM Size Family].[All]" dimensionUniqueName="[Azure Net New VM]" displayFolder="" count="0" unbalanced="0"/>
    <cacheHierarchy uniqueName="[Azure Net New VM].[Windows 2008 VM Flag]" caption="Windows 2008 VM Flag" attribute="1" defaultMemberUniqueName="[Azure Net New VM].[Windows 2008 VM Flag].[All]" allUniqueName="[Azure Net New VM].[Windows 2008 VM Flag].[All]" dimensionUniqueName="[Azure Net New VM]" displayFolder="" count="0" unbalanced="0"/>
    <cacheHierarchy uniqueName="[Azure New Customer Flag].[Azure New Customer Flag]" caption="Azure New Customer Flag" attribute="1" keyAttribute="1" defaultMemberUniqueName="[Azure New Customer Flag].[Azure New Customer Flag].[All]" allUniqueName="[Azure New Customer Flag].[Azure New Customer Flag].[All]" dimensionUniqueName="[Azure New Customer Flag]" displayFolder="" count="0" unbalanced="0"/>
    <cacheHierarchy uniqueName="[Azure Predicted Usage].[Predicted More Than 10k Flag]" caption="Predicted More Than 10k Flag" attribute="1" defaultMemberUniqueName="[Azure Predicted Usage].[Predicted More Than 10k Flag].[All]" allUniqueName="[Azure Predicted Usage].[Predicted More Than 10k Flag].[All]" dimensionUniqueName="[Azure Predicted Usage]" displayFolder="" count="0" unbalanced="0"/>
    <cacheHierarchy uniqueName="[Azure Predicted Usage].[Predicted Usage Size Group]" caption="Predicted Usage Size Group" attribute="1" defaultMemberUniqueName="[Azure Predicted Usage].[Predicted Usage Size Group].[All]" allUniqueName="[Azure Predicted Usage].[Predicted Usage Size Group].[All]" dimensionUniqueName="[Azure Predicted Usage]" displayFolder="" count="0" unbalanced="0"/>
    <cacheHierarchy uniqueName="[Azure RoC QBU Tranches].[ACR Tranche]" caption="ACR Tranche" attribute="1" defaultMemberUniqueName="[Azure RoC QBU Tranches].[ACR Tranche].[All]" allUniqueName="[Azure RoC QBU Tranches].[ACR Tranche].[All]" dimensionUniqueName="[Azure RoC QBU Tranches]" displayFolder="" count="0" unbalanced="0"/>
    <cacheHierarchy uniqueName="[Azure Service].[ADS Category]" caption="ADS Category" attribute="1" defaultMemberUniqueName="[Azure Service].[ADS Category].[All]" allUniqueName="[Azure Service].[ADS Category].[All]" dimensionUniqueName="[Azure Service]" displayFolder="" count="0" unbalanced="0"/>
    <cacheHierarchy uniqueName="[Azure Service].[ADS Compute Core/SW]" caption="ADS Compute Core/SW" attribute="1" defaultMemberUniqueName="[Azure Service].[ADS Compute Core/SW].[All]" allUniqueName="[Azure Service].[ADS Compute Core/SW].[All]" dimensionUniqueName="[Azure Service]" displayFolder="" count="0" unbalanced="0"/>
    <cacheHierarchy uniqueName="[Azure Service].[ADS Compute Generation]" caption="ADS Compute Generation" attribute="1" defaultMemberUniqueName="[Azure Service].[ADS Compute Generation].[All]" allUniqueName="[Azure Service].[ADS Compute Generation].[All]" dimensionUniqueName="[Azure Service]" displayFolder="" count="0" unbalanced="0"/>
    <cacheHierarchy uniqueName="[Azure Service].[ADS Deployment Type]" caption="ADS Deployment Type" attribute="1" defaultMemberUniqueName="[Azure Service].[ADS Deployment Type].[All]" allUniqueName="[Azure Service].[ADS Deployment Type].[All]" dimensionUniqueName="[Azure Service]" displayFolder="" count="0" unbalanced="0"/>
    <cacheHierarchy uniqueName="[Azure Service].[ADS Normalization Factor]" caption="ADS Normalization Factor" attribute="1" defaultMemberUniqueName="[Azure Service].[ADS Normalization Factor].[All]" allUniqueName="[Azure Service].[ADS Normalization Factor].[All]" dimensionUniqueName="[Azure Service]" displayFolder="" count="0" unbalanced="0"/>
    <cacheHierarchy uniqueName="[Azure Service].[ADS Pricing Model]" caption="ADS Pricing Model" attribute="1" defaultMemberUniqueName="[Azure Service].[ADS Pricing Model].[All]" allUniqueName="[Azure Service].[ADS Pricing Model].[All]" dimensionUniqueName="[Azure Service]" displayFolder="" count="0" unbalanced="0"/>
    <cacheHierarchy uniqueName="[Azure Service].[Compute Category]" caption="Compute Category" attribute="1" defaultMemberUniqueName="[Azure Service].[Compute Category].[All]" allUniqueName="[Azure Service].[Compute Category].[All]" dimensionUniqueName="[Azure Service]" displayFolder="" count="0" unbalanced="0"/>
    <cacheHierarchy uniqueName="[Azure Service].[Compute Core SW]" caption="Compute Core SW" attribute="1" defaultMemberUniqueName="[Azure Service].[Compute Core SW].[All]" allUniqueName="[Azure Service].[Compute Core SW].[All]" dimensionUniqueName="[Azure Service]" displayFolder="" count="0" unbalanced="0"/>
    <cacheHierarchy uniqueName="[Azure Service].[Compute Family]" caption="Compute Family" attribute="1" defaultMemberUniqueName="[Azure Service].[Compute Family].[All]" allUniqueName="[Azure Service].[Compute Family].[All]" dimensionUniqueName="[Azure Service]" displayFolder="" count="0" unbalanced="0"/>
    <cacheHierarchy uniqueName="[Azure Service].[Compute Image]" caption="Compute Image" attribute="1" defaultMemberUniqueName="[Azure Service].[Compute Image].[All]" allUniqueName="[Azure Service].[Compute Image].[All]" dimensionUniqueName="[Azure Service]" displayFolder="" count="0" unbalanced="0"/>
    <cacheHierarchy uniqueName="[Azure Service].[Compute Normalization Factor]" caption="Compute Normalization Factor" attribute="1" defaultMemberUniqueName="[Azure Service].[Compute Normalization Factor].[All]" allUniqueName="[Azure Service].[Compute Normalization Factor].[All]" dimensionUniqueName="[Azure Service]" displayFolder="" count="0" unbalanced="0"/>
    <cacheHierarchy uniqueName="[Azure Service].[Compute Offer]" caption="Compute Offer" attribute="1" defaultMemberUniqueName="[Azure Service].[Compute Offer].[All]" allUniqueName="[Azure Service].[Compute Offer].[All]" dimensionUniqueName="[Azure Service]" displayFolder="" count="0" unbalanced="0"/>
    <cacheHierarchy uniqueName="[Azure Service].[Compute OS]" caption="Compute OS" attribute="1" defaultMemberUniqueName="[Azure Service].[Compute OS].[All]" allUniqueName="[Azure Service].[Compute OS].[All]" dimensionUniqueName="[Azure Service]" displayFolder="" count="0" unbalanced="0"/>
    <cacheHierarchy uniqueName="[Azure Service].[Compute SKU Instance]" caption="Compute SKU Instance" attribute="1" defaultMemberUniqueName="[Azure Service].[Compute SKU Instance].[All]" allUniqueName="[Azure Service].[Compute SKU Instance].[All]" dimensionUniqueName="[Azure Service]" displayFolder="" count="0" unbalanced="0"/>
    <cacheHierarchy uniqueName="[Azure Service].[Compute Specialized Type]" caption="Compute Specialized Type" attribute="1" defaultMemberUniqueName="[Azure Service].[Compute Specialized Type].[All]" allUniqueName="[Azure Service].[Compute Specialized Type].[All]" dimensionUniqueName="[Azure Service]" displayFolder="" count="0" unbalanced="0"/>
    <cacheHierarchy uniqueName="[Azure Service].[Compute SubPillar]" caption="Compute SubPillar" attribute="1" defaultMemberUniqueName="[Azure Service].[Compute SubPillar].[All]" allUniqueName="[Azure Service].[Compute SubPillar].[All]" dimensionUniqueName="[Azure Service]" displayFolder="" count="0" unbalanced="0"/>
    <cacheHierarchy uniqueName="[Azure Service].[IoT Indicator Service Flag]" caption="IoT Indicator Service Flag" attribute="1" defaultMemberUniqueName="[Azure Service].[IoT Indicator Service Flag].[All]" allUniqueName="[Azure Service].[IoT Indicator Service Flag].[All]" dimensionUniqueName="[Azure Service]" displayFolder="" count="0" unbalanced="0"/>
    <cacheHierarchy uniqueName="[Azure Service].[Pillar]" caption="Pillar" attribute="1" defaultMemberUniqueName="[Azure Service].[Pillar].[All]" allUniqueName="[Azure Service].[Pillar].[All]" dimensionUniqueName="[Azure Service]" displayFolder="" count="0" unbalanced="0"/>
    <cacheHierarchy uniqueName="[Azure Service].[Premium Service Flag]" caption="Premium Service Flag" attribute="1" defaultMemberUniqueName="[Azure Service].[Premium Service Flag].[All]" allUniqueName="[Azure Service].[Premium Service Flag].[All]" dimensionUniqueName="[Azure Service]" displayFolder="" count="0" unbalanced="0"/>
    <cacheHierarchy uniqueName="[Azure Service].[Resource]" caption="Resource" attribute="1" defaultMemberUniqueName="[Azure Service].[Resource].[All]" allUniqueName="[Azure Service].[Resource].[All]" dimensionUniqueName="[Azure Service]" displayFolder="" count="2" unbalanced="0"/>
    <cacheHierarchy uniqueName="[Azure Service].[Resource GUID]" caption="Resource GUID" attribute="1" defaultMemberUniqueName="[Azure Service].[Resource GUID].[All]" allUniqueName="[Azure Service].[Resource GUID].[All]" dimensionUniqueName="[Azure Service]" displayFolder="" count="0" unbalanced="0"/>
    <cacheHierarchy uniqueName="[Azure Service].[Service Hierarchy]" caption="Service Hierarchy" defaultMemberUniqueName="[Azure Service].[Service Hierarchy].[All]" allUniqueName="[Azure Service].[Service Hierarchy].[All]" dimensionUniqueName="[Azure Service]" displayFolder="" count="6" unbalanced="0"/>
    <cacheHierarchy uniqueName="[Azure Service].[Service Level 1]" caption="Service Level 1" attribute="1" defaultMemberUniqueName="[Azure Service].[Service Level 1].[All]" allUniqueName="[Azure Service].[Service Level 1].[All]" dimensionUniqueName="[Azure Service]" displayFolder="" count="2" unbalanced="0">
      <fieldsUsage count="2">
        <fieldUsage x="-1"/>
        <fieldUsage x="6"/>
      </fieldsUsage>
    </cacheHierarchy>
    <cacheHierarchy uniqueName="[Azure Service].[Service Level 2]" caption="Service Level 2" attribute="1" defaultMemberUniqueName="[Azure Service].[Service Level 2].[All]" allUniqueName="[Azure Service].[Service Level 2].[All]" dimensionUniqueName="[Azure Service]" displayFolder="" count="2" unbalanced="0"/>
    <cacheHierarchy uniqueName="[Azure Service].[Service Level 3]" caption="Service Level 3" attribute="1" defaultMemberUniqueName="[Azure Service].[Service Level 3].[All]" allUniqueName="[Azure Service].[Service Level 3].[All]" dimensionUniqueName="[Azure Service]" displayFolder="" count="2" unbalanced="0"/>
    <cacheHierarchy uniqueName="[Azure Service].[Service Level 4]" caption="Service Level 4" attribute="1" defaultMemberUniqueName="[Azure Service].[Service Level 4].[All]" allUniqueName="[Azure Service].[Service Level 4].[All]" dimensionUniqueName="[Azure Service]" displayFolder="" count="2" unbalanced="0">
      <fieldsUsage count="2">
        <fieldUsage x="-1"/>
        <fieldUsage x="5"/>
      </fieldsUsage>
    </cacheHierarchy>
    <cacheHierarchy uniqueName="[Azure Service].[Service Level 5]" caption="Service Level 5" attribute="1" defaultMemberUniqueName="[Azure Service].[Service Level 5].[All]" allUniqueName="[Azure Service].[Service Level 5].[All]" dimensionUniqueName="[Azure Service]" displayFolder="" count="2" unbalanced="0"/>
    <cacheHierarchy uniqueName="[Azure Service].[Service Region]" caption="Service Region" attribute="1" defaultMemberUniqueName="[Azure Service].[Service Region].[All]" allUniqueName="[Azure Service].[Service Region].[All]" dimensionUniqueName="[Azure Service]" displayFolder="" count="2" unbalanced="0"/>
    <cacheHierarchy uniqueName="[Azure Service].[Service Tier ID]" caption="Service Tier ID" attribute="1" defaultMemberUniqueName="[Azure Service].[Service Tier ID].[All]" allUniqueName="[Azure Service].[Service Tier ID].[All]" dimensionUniqueName="[Azure Service]" displayFolder="" count="0" unbalanced="0"/>
    <cacheHierarchy uniqueName="[Azure Service].[Storage Category]" caption="Storage Category" attribute="1" defaultMemberUniqueName="[Azure Service].[Storage Category].[All]" allUniqueName="[Azure Service].[Storage Category].[All]" dimensionUniqueName="[Azure Service]" displayFolder="" count="0" unbalanced="0"/>
    <cacheHierarchy uniqueName="[Azure Service].[Storage Normalization Factor]" caption="Storage Normalization Factor" attribute="1" defaultMemberUniqueName="[Azure Service].[Storage Normalization Factor].[All]" allUniqueName="[Azure Service].[Storage Normalization Factor].[All]" dimensionUniqueName="[Azure Service]" displayFolder="" count="0" unbalanced="0"/>
    <cacheHierarchy uniqueName="[Azure Service].[Storage SKU]" caption="Storage SKU" attribute="1" defaultMemberUniqueName="[Azure Service].[Storage SKU].[All]" allUniqueName="[Azure Service].[Storage SKU].[All]" dimensionUniqueName="[Azure Service]" displayFolder="" count="0" unbalanced="0"/>
    <cacheHierarchy uniqueName="[Azure Service].[Storage Type]" caption="Storage Type" attribute="1" defaultMemberUniqueName="[Azure Service].[Storage Type].[All]" allUniqueName="[Azure Service].[Storage Type].[All]" dimensionUniqueName="[Azure Service]" displayFolder="" count="0" unbalanced="0"/>
    <cacheHierarchy uniqueName="[Azure Service].[Unit of Measure]" caption="Unit of Measure" attribute="1" defaultMemberUniqueName="[Azure Service].[Unit of Measure].[All]" allUniqueName="[Azure Service].[Unit of Measure].[All]" dimensionUniqueName="[Azure Service]" displayFolder="" count="2" unbalanced="0"/>
    <cacheHierarchy uniqueName="[Azure Service].[Workload]" caption="Workload" attribute="1" defaultMemberUniqueName="[Azure Service].[Workload].[All]" allUniqueName="[Azure Service].[Workload].[All]" dimensionUniqueName="[Azure Service]" displayFolder="" count="0" unbalanced="0"/>
    <cacheHierarchy uniqueName="[Azure Service Custom Mapping].[App Innovation Services Flag]" caption="App Innovation Services Flag" attribute="1" defaultMemberUniqueName="[Azure Service Custom Mapping].[App Innovation Services Flag].[All]" allUniqueName="[Azure Service Custom Mapping].[App Innovation Services Flag].[All]" dimensionUniqueName="[Azure Service Custom Mapping]" displayFolder="" count="0" unbalanced="0"/>
    <cacheHierarchy uniqueName="[Azure Service Custom Mapping].[Data Platform Services Flag]" caption="Data Platform Services Flag" attribute="1" defaultMemberUniqueName="[Azure Service Custom Mapping].[Data Platform Services Flag].[All]" allUniqueName="[Azure Service Custom Mapping].[Data Platform Services Flag].[All]" dimensionUniqueName="[Azure Service Custom Mapping]" displayFolder="" count="0" unbalanced="0"/>
    <cacheHierarchy uniqueName="[Azure Subscription].[Created as Trial Flag]" caption="Created as Trial Flag" attribute="1" defaultMemberUniqueName="[Azure Subscription].[Created as Trial Flag].[All]" allUniqueName="[Azure Subscription].[Created as Trial Flag].[All]" dimensionUniqueName="[Azure Subscription]" displayFolder="" count="0" unbalanced="0"/>
    <cacheHierarchy uniqueName="[Azure Subscription].[CSP Flag]" caption="CSP Flag" attribute="1" defaultMemberUniqueName="[Azure Subscription].[CSP Flag].[All]" allUniqueName="[Azure Subscription].[CSP Flag].[All]" dimensionUniqueName="[Azure Subscription]" displayFolder="" count="0" unbalanced="0"/>
    <cacheHierarchy uniqueName="[Azure Subscription].[Currently in Trial Flag]" caption="Currently in Trial Flag" attribute="1" defaultMemberUniqueName="[Azure Subscription].[Currently in Trial Flag].[All]" allUniqueName="[Azure Subscription].[Currently in Trial Flag].[All]" dimensionUniqueName="[Azure Subscription]" displayFolder="" count="0" unbalanced="0"/>
    <cacheHierarchy uniqueName="[Azure Subscription].[CycleCloud Acquisition Month]" caption="CycleCloud Acquisition Month" attribute="1" defaultMemberUniqueName="[Azure Subscription].[CycleCloud Acquisition Month].[All]" allUniqueName="[Azure Subscription].[CycleCloud Acquisition Month].[All]" dimensionUniqueName="[Azure Subscription]" displayFolder="" count="0" unbalanced="0"/>
    <cacheHierarchy uniqueName="[Azure Subscription].[CycleCloud Subscription Flag]" caption="CycleCloud Subscription Flag" attribute="1" defaultMemberUniqueName="[Azure Subscription].[CycleCloud Subscription Flag].[All]" allUniqueName="[Azure Subscription].[CycleCloud Subscription Flag].[All]" dimensionUniqueName="[Azure Subscription]" displayFolder="" count="0" unbalanced="0"/>
    <cacheHierarchy uniqueName="[Azure Subscription].[Days to Convert Trial to Paid]" caption="Days to Convert Trial to Paid" attribute="1" defaultMemberUniqueName="[Azure Subscription].[Days to Convert Trial to Paid].[All]" allUniqueName="[Azure Subscription].[Days to Convert Trial to Paid].[All]" dimensionUniqueName="[Azure Subscription]" displayFolder="" count="0" unbalanced="0"/>
    <cacheHierarchy uniqueName="[Azure Subscription].[Fraud Flag]" caption="Fraud Flag" attribute="1" defaultMemberUniqueName="[Azure Subscription].[Fraud Flag].[All]" allUniqueName="[Azure Subscription].[Fraud Flag].[All]" dimensionUniqueName="[Azure Subscription]" displayFolder="" count="0" unbalanced="0"/>
    <cacheHierarchy uniqueName="[Azure Subscription].[Free Tier Anniversary Day]" caption="Free Tier Anniversary Day" attribute="1" defaultMemberUniqueName="[Azure Subscription].[Free Tier Anniversary Day].[All]" allUniqueName="[Azure Subscription].[Free Tier Anniversary Day].[All]" dimensionUniqueName="[Azure Subscription]" displayFolder="" count="0" unbalanced="0"/>
    <cacheHierarchy uniqueName="[Azure Subscription].[Free Tier Benefit Customer Flag]" caption="Free Tier Benefit Customer Flag" attribute="1" defaultMemberUniqueName="[Azure Subscription].[Free Tier Benefit Customer Flag].[All]" allUniqueName="[Azure Subscription].[Free Tier Benefit Customer Flag].[All]" dimensionUniqueName="[Azure Subscription]" displayFolder="" count="0" unbalanced="0"/>
    <cacheHierarchy uniqueName="[Azure Subscription].[Free Tier Benefit End Date]" caption="Free Tier Benefit End Date" attribute="1" defaultMemberUniqueName="[Azure Subscription].[Free Tier Benefit End Date].[All]" allUniqueName="[Azure Subscription].[Free Tier Benefit End Date].[All]" dimensionUniqueName="[Azure Subscription]" displayFolder="" count="0" unbalanced="0"/>
    <cacheHierarchy uniqueName="[Azure Subscription].[Free Tier Benefit Start Date]" caption="Free Tier Benefit Start Date" attribute="1" defaultMemberUniqueName="[Azure Subscription].[Free Tier Benefit Start Date].[All]" allUniqueName="[Azure Subscription].[Free Tier Benefit Start Date].[All]" dimensionUniqueName="[Azure Subscription]" displayFolder="" count="0" unbalanced="0"/>
    <cacheHierarchy uniqueName="[Azure Subscription].[Manual Partner Attribution Date]" caption="Manual Partner Attribution Date" attribute="1" defaultMemberUniqueName="[Azure Subscription].[Manual Partner Attribution Date].[All]" allUniqueName="[Azure Subscription].[Manual Partner Attribution Date].[All]" dimensionUniqueName="[Azure Subscription]" displayFolder="" count="0" unbalanced="0"/>
    <cacheHierarchy uniqueName="[Azure Subscription].[Manual Partner Attribution Flag]" caption="Manual Partner Attribution Flag" attribute="1" defaultMemberUniqueName="[Azure Subscription].[Manual Partner Attribution Flag].[All]" allUniqueName="[Azure Subscription].[Manual Partner Attribution Flag].[All]" dimensionUniqueName="[Azure Subscription]" displayFolder="" count="0" unbalanced="0"/>
    <cacheHierarchy uniqueName="[Azure Subscription].[Manual Partner Attribution Partner]" caption="Manual Partner Attribution Partner" attribute="1" defaultMemberUniqueName="[Azure Subscription].[Manual Partner Attribution Partner].[All]" allUniqueName="[Azure Subscription].[Manual Partner Attribution Partner].[All]" dimensionUniqueName="[Azure Subscription]" displayFolder="" count="0" unbalanced="0"/>
    <cacheHierarchy uniqueName="[Azure Subscription].[Manual Partner Attribution Partner Id]" caption="Manual Partner Attribution Partner Id" attribute="1" defaultMemberUniqueName="[Azure Subscription].[Manual Partner Attribution Partner Id].[All]" allUniqueName="[Azure Subscription].[Manual Partner Attribution Partner Id].[All]" dimensionUniqueName="[Azure Subscription]" displayFolder="" count="0" unbalanced="0"/>
    <cacheHierarchy uniqueName="[Azure Subscription].[MSP Flag]" caption="MSP Flag" attribute="1" defaultMemberUniqueName="[Azure Subscription].[MSP Flag].[All]" allUniqueName="[Azure Subscription].[MSP Flag].[All]" dimensionUniqueName="[Azure Subscription]" displayFolder="" count="0" unbalanced="0"/>
    <cacheHierarchy uniqueName="[Azure Subscription].[Payment Method Type]" caption="Payment Method Type" attribute="1" defaultMemberUniqueName="[Azure Subscription].[Payment Method Type].[All]" allUniqueName="[Azure Subscription].[Payment Method Type].[All]" dimensionUniqueName="[Azure Subscription]" displayFolder="" count="0" unbalanced="0"/>
    <cacheHierarchy uniqueName="[Azure Subscription].[Reseller Partner ID]" caption="Reseller Partner ID" attribute="1" defaultMemberUniqueName="[Azure Subscription].[Reseller Partner ID].[All]" allUniqueName="[Azure Subscription].[Reseller Partner ID].[All]" dimensionUniqueName="[Azure Subscription]" displayFolder="" count="0" unbalanced="0"/>
    <cacheHierarchy uniqueName="[Azure Subscription].[Reseller Partner Name]" caption="Reseller Partner Name" attribute="1" defaultMemberUniqueName="[Azure Subscription].[Reseller Partner Name].[All]" allUniqueName="[Azure Subscription].[Reseller Partner Name].[All]" dimensionUniqueName="[Azure Subscription]" displayFolder="" count="0" unbalanced="0"/>
    <cacheHierarchy uniqueName="[Azure Subscription].[Reseller Partner Name With ID]" caption="Reseller Partner Name With ID" attribute="1" defaultMemberUniqueName="[Azure Subscription].[Reseller Partner Name With ID].[All]" allUniqueName="[Azure Subscription].[Reseller Partner Name With ID].[All]" dimensionUniqueName="[Azure Subscription]" displayFolder="" count="0" unbalanced="0"/>
    <cacheHierarchy uniqueName="[Azure Subscription].[Subscription Canceled Date]" caption="Subscription Canceled Date" attribute="1" defaultMemberUniqueName="[Azure Subscription].[Subscription Canceled Date].[All]" allUniqueName="[Azure Subscription].[Subscription Canceled Date].[All]" dimensionUniqueName="[Azure Subscription]" displayFolder="" count="0" unbalanced="0"/>
    <cacheHierarchy uniqueName="[Azure Subscription].[Subscription Canceled Date Hierarchy]" caption="Subscription Canceled Date Hierarchy" defaultMemberUniqueName="[Azure Subscription].[Subscription Canceled Date Hierarchy].[All]" allUniqueName="[Azure Subscription].[Subscription Canceled Date Hierarchy].[All]" dimensionUniqueName="[Azure Subscription]" displayFolder="" count="5" unbalanced="0"/>
    <cacheHierarchy uniqueName="[Azure Subscription].[Subscription Canceled Flag]" caption="Subscription Canceled Flag" attribute="1" defaultMemberUniqueName="[Azure Subscription].[Subscription Canceled Flag].[All]" allUniqueName="[Azure Subscription].[Subscription Canceled Flag].[All]" dimensionUniqueName="[Azure Subscription]" displayFolder="" count="0" unbalanced="0"/>
    <cacheHierarchy uniqueName="[Azure Subscription].[Subscription Canceled Month]" caption="Subscription Canceled Month" attribute="1" defaultMemberUniqueName="[Azure Subscription].[Subscription Canceled Month].[All]" allUniqueName="[Azure Subscription].[Subscription Canceled Month].[All]" dimensionUniqueName="[Azure Subscription]" displayFolder="" count="0" unbalanced="0"/>
    <cacheHierarchy uniqueName="[Azure Subscription].[Subscription Canceled Quarter]" caption="Subscription Canceled Quarter" attribute="1" defaultMemberUniqueName="[Azure Subscription].[Subscription Canceled Quarter].[All]" allUniqueName="[Azure Subscription].[Subscription Canceled Quarter].[All]" dimensionUniqueName="[Azure Subscription]" displayFolder="" count="0" unbalanced="0"/>
    <cacheHierarchy uniqueName="[Azure Subscription].[Subscription Canceled Year]" caption="Subscription Canceled Year" attribute="1" defaultMemberUniqueName="[Azure Subscription].[Subscription Canceled Year].[All]" allUniqueName="[Azure Subscription].[Subscription Canceled Year].[All]" dimensionUniqueName="[Azure Subscription]" displayFolder="" count="0" unbalanced="0"/>
    <cacheHierarchy uniqueName="[Azure Subscription].[Subscription Created Date]" caption="Subscription Created Date" attribute="1" defaultMemberUniqueName="[Azure Subscription].[Subscription Created Date].[All]" allUniqueName="[Azure Subscription].[Subscription Created Date].[All]" dimensionUniqueName="[Azure Subscription]" displayFolder="" count="0" unbalanced="0"/>
    <cacheHierarchy uniqueName="[Azure Subscription].[Subscription Created Date Hierarchy]" caption="Subscription Created Date Hierarchy" defaultMemberUniqueName="[Azure Subscription].[Subscription Created Date Hierarchy].[All]" allUniqueName="[Azure Subscription].[Subscription Created Date Hierarchy].[All]" dimensionUniqueName="[Azure Subscription]" displayFolder="" count="5" unbalanced="0"/>
    <cacheHierarchy uniqueName="[Azure Subscription].[Subscription Created Month]" caption="Subscription Created Month" attribute="1" defaultMemberUniqueName="[Azure Subscription].[Subscription Created Month].[All]" allUniqueName="[Azure Subscription].[Subscription Created Month].[All]" dimensionUniqueName="[Azure Subscription]" displayFolder="" count="0" unbalanced="0"/>
    <cacheHierarchy uniqueName="[Azure Subscription].[Subscription Created Quarter]" caption="Subscription Created Quarter" attribute="1" defaultMemberUniqueName="[Azure Subscription].[Subscription Created Quarter].[All]" allUniqueName="[Azure Subscription].[Subscription Created Quarter].[All]" dimensionUniqueName="[Azure Subscription]" displayFolder="" count="0" unbalanced="0"/>
    <cacheHierarchy uniqueName="[Azure Subscription].[Subscription Created Year]" caption="Subscription Created Year" attribute="1" defaultMemberUniqueName="[Azure Subscription].[Subscription Created Year].[All]" allUniqueName="[Azure Subscription].[Subscription Created Year].[All]" dimensionUniqueName="[Azure Subscription]" displayFolder="" count="0" unbalanced="0"/>
    <cacheHierarchy uniqueName="[Azure Subscription].[Subscription End Date]" caption="Subscription End Date" attribute="1" defaultMemberUniqueName="[Azure Subscription].[Subscription End Date].[All]" allUniqueName="[Azure Subscription].[Subscription End Date].[All]" dimensionUniqueName="[Azure Subscription]" displayFolder="" count="0" unbalanced="0"/>
    <cacheHierarchy uniqueName="[Azure Subscription].[Subscription GUID]" caption="Subscription GUID" attribute="1" defaultMemberUniqueName="[Azure Subscription].[Subscription GUID].[All]" allUniqueName="[Azure Subscription].[Subscription GUID].[All]" dimensionUniqueName="[Azure Subscription]" displayFolder="" count="0" unbalanced="0"/>
    <cacheHierarchy uniqueName="[Azure Subscription].[Subscription Name]" caption="Subscription Name" attribute="1" defaultMemberUniqueName="[Azure Subscription].[Subscription Name].[All]" allUniqueName="[Azure Subscription].[Subscription Name].[All]" dimensionUniqueName="[Azure Subscription]" displayFolder="" count="0" unbalanced="0"/>
    <cacheHierarchy uniqueName="[Azure Subscription].[Subscription Start Date]" caption="Subscription Start Date" attribute="1" defaultMemberUniqueName="[Azure Subscription].[Subscription Start Date].[All]" allUniqueName="[Azure Subscription].[Subscription Start Date].[All]" dimensionUniqueName="[Azure Subscription]" displayFolder="" count="0" unbalanced="0"/>
    <cacheHierarchy uniqueName="[Azure Subscription].[Subscription Status]" caption="Subscription Status" attribute="1" defaultMemberUniqueName="[Azure Subscription].[Subscription Status].[All]" allUniqueName="[Azure Subscription].[Subscription Status].[All]" dimensionUniqueName="[Azure Subscription]" displayFolder="" count="0" unbalanced="0"/>
    <cacheHierarchy uniqueName="[Azure Subscription].[Tier 1 CSP]" caption="Tier 1 CSP" attribute="1" defaultMemberUniqueName="[Azure Subscription].[Tier 1 CSP].[All]" allUniqueName="[Azure Subscription].[Tier 1 CSP].[All]" dimensionUniqueName="[Azure Subscription]" displayFolder="" count="0" unbalanced="0"/>
    <cacheHierarchy uniqueName="[Azure Subscription].[Tier 1 CSP Flag]" caption="Tier 1 CSP Flag" attribute="1" defaultMemberUniqueName="[Azure Subscription].[Tier 1 CSP Flag].[All]" allUniqueName="[Azure Subscription].[Tier 1 CSP Flag].[All]" dimensionUniqueName="[Azure Subscription]" displayFolder="" count="0" unbalanced="0"/>
    <cacheHierarchy uniqueName="[Azure Subscription].[Tier 2 CSP]" caption="Tier 2 CSP" attribute="1" defaultMemberUniqueName="[Azure Subscription].[Tier 2 CSP].[All]" allUniqueName="[Azure Subscription].[Tier 2 CSP].[All]" dimensionUniqueName="[Azure Subscription]" displayFolder="" count="0" unbalanced="0"/>
    <cacheHierarchy uniqueName="[Azure Subscription].[Tier 2 CSP Flag]" caption="Tier 2 CSP Flag" attribute="1" defaultMemberUniqueName="[Azure Subscription].[Tier 2 CSP Flag].[All]" allUniqueName="[Azure Subscription].[Tier 2 CSP Flag].[All]" dimensionUniqueName="[Azure Subscription]" displayFolder="" count="0" unbalanced="0"/>
    <cacheHierarchy uniqueName="[Azure Subscription].[Trial End Date]" caption="Trial End Date" attribute="1" defaultMemberUniqueName="[Azure Subscription].[Trial End Date].[All]" allUniqueName="[Azure Subscription].[Trial End Date].[All]" dimensionUniqueName="[Azure Subscription]" displayFolder="" count="0" unbalanced="0"/>
    <cacheHierarchy uniqueName="[Azure Subscription].[Trial End Date Hierarchy]" caption="Trial End Date Hierarchy" defaultMemberUniqueName="[Azure Subscription].[Trial End Date Hierarchy].[All]" allUniqueName="[Azure Subscription].[Trial End Date Hierarchy].[All]" dimensionUniqueName="[Azure Subscription]" displayFolder="" count="5" unbalanced="0"/>
    <cacheHierarchy uniqueName="[Azure Subscription].[Trial End Month]" caption="Trial End Month" attribute="1" defaultMemberUniqueName="[Azure Subscription].[Trial End Month].[All]" allUniqueName="[Azure Subscription].[Trial End Month].[All]" dimensionUniqueName="[Azure Subscription]" displayFolder="" count="0" unbalanced="0"/>
    <cacheHierarchy uniqueName="[Azure Subscription].[Trial End Quarter]" caption="Trial End Quarter" attribute="1" defaultMemberUniqueName="[Azure Subscription].[Trial End Quarter].[All]" allUniqueName="[Azure Subscription].[Trial End Quarter].[All]" dimensionUniqueName="[Azure Subscription]" displayFolder="" count="0" unbalanced="0"/>
    <cacheHierarchy uniqueName="[Azure Subscription].[Trial End Year]" caption="Trial End Year" attribute="1" defaultMemberUniqueName="[Azure Subscription].[Trial End Year].[All]" allUniqueName="[Azure Subscription].[Trial End Year].[All]" dimensionUniqueName="[Azure Subscription]" displayFolder="" count="0" unbalanced="0"/>
    <cacheHierarchy uniqueName="[Azure Subscription].[Trial Length (Months)]" caption="Trial Length (Months)" attribute="1" defaultMemberUniqueName="[Azure Subscription].[Trial Length (Months)].[All]" allUniqueName="[Azure Subscription].[Trial Length (Months)].[All]" dimensionUniqueName="[Azure Subscription]" displayFolder="" count="0" unbalanced="0"/>
    <cacheHierarchy uniqueName="[Azure Subscription].[Trial Start Date]" caption="Trial Start Date" attribute="1" defaultMemberUniqueName="[Azure Subscription].[Trial Start Date].[All]" allUniqueName="[Azure Subscription].[Trial Start Date].[All]" dimensionUniqueName="[Azure Subscription]" displayFolder="" count="0" unbalanced="0"/>
    <cacheHierarchy uniqueName="[Azure Subscription].[Trial Start Date Hierarchy]" caption="Trial Start Date Hierarchy" defaultMemberUniqueName="[Azure Subscription].[Trial Start Date Hierarchy].[All]" allUniqueName="[Azure Subscription].[Trial Start Date Hierarchy].[All]" dimensionUniqueName="[Azure Subscription]" displayFolder="" count="5" unbalanced="0"/>
    <cacheHierarchy uniqueName="[Azure Subscription].[Trial Start Month]" caption="Trial Start Month" attribute="1" defaultMemberUniqueName="[Azure Subscription].[Trial Start Month].[All]" allUniqueName="[Azure Subscription].[Trial Start Month].[All]" dimensionUniqueName="[Azure Subscription]" displayFolder="" count="0" unbalanced="0"/>
    <cacheHierarchy uniqueName="[Azure Subscription].[Trial Start Quarter]" caption="Trial Start Quarter" attribute="1" defaultMemberUniqueName="[Azure Subscription].[Trial Start Quarter].[All]" allUniqueName="[Azure Subscription].[Trial Start Quarter].[All]" dimensionUniqueName="[Azure Subscription]" displayFolder="" count="0" unbalanced="0"/>
    <cacheHierarchy uniqueName="[Azure Subscription].[Trial Start Year]" caption="Trial Start Year" attribute="1" defaultMemberUniqueName="[Azure Subscription].[Trial Start Year].[All]" allUniqueName="[Azure Subscription].[Trial Start Year].[All]" dimensionUniqueName="[Azure Subscription]" displayFolder="" count="0" unbalanced="0"/>
    <cacheHierarchy uniqueName="[Azure Subscription].[Trial to Paid Conversion Date]" caption="Trial to Paid Conversion Date" attribute="1" defaultMemberUniqueName="[Azure Subscription].[Trial to Paid Conversion Date].[All]" allUniqueName="[Azure Subscription].[Trial to Paid Conversion Date].[All]" dimensionUniqueName="[Azure Subscription]" displayFolder="" count="0" unbalanced="0"/>
    <cacheHierarchy uniqueName="[Azure Subscription].[Trial to Paid Conversion Date Hierarchy]" caption="Trial to Paid Conversion Date Hierarchy" defaultMemberUniqueName="[Azure Subscription].[Trial to Paid Conversion Date Hierarchy].[All]" allUniqueName="[Azure Subscription].[Trial to Paid Conversion Date Hierarchy].[All]" dimensionUniqueName="[Azure Subscription]" displayFolder="" count="5" unbalanced="0"/>
    <cacheHierarchy uniqueName="[Azure Subscription].[Trial to Paid Conversion Flag]" caption="Trial to Paid Conversion Flag" attribute="1" defaultMemberUniqueName="[Azure Subscription].[Trial to Paid Conversion Flag].[All]" allUniqueName="[Azure Subscription].[Trial to Paid Conversion Flag].[All]" dimensionUniqueName="[Azure Subscription]" displayFolder="" count="0" unbalanced="0"/>
    <cacheHierarchy uniqueName="[Azure Subscription].[Trial to Paid Conversion Month]" caption="Trial to Paid Conversion Month" attribute="1" defaultMemberUniqueName="[Azure Subscription].[Trial to Paid Conversion Month].[All]" allUniqueName="[Azure Subscription].[Trial to Paid Conversion Month].[All]" dimensionUniqueName="[Azure Subscription]" displayFolder="" count="0" unbalanced="0"/>
    <cacheHierarchy uniqueName="[Azure Subscription].[Trial to Paid Conversion Quarter]" caption="Trial to Paid Conversion Quarter" attribute="1" defaultMemberUniqueName="[Azure Subscription].[Trial to Paid Conversion Quarter].[All]" allUniqueName="[Azure Subscription].[Trial to Paid Conversion Quarter].[All]" dimensionUniqueName="[Azure Subscription]" displayFolder="" count="0" unbalanced="0"/>
    <cacheHierarchy uniqueName="[Azure Subscription].[Trial to Paid Conversion Year]" caption="Trial to Paid Conversion Year" attribute="1" defaultMemberUniqueName="[Azure Subscription].[Trial to Paid Conversion Year].[All]" allUniqueName="[Azure Subscription].[Trial to Paid Conversion Year].[All]" dimensionUniqueName="[Azure Subscription]" displayFolder="" count="0" unbalanced="0"/>
    <cacheHierarchy uniqueName="[Azure Usage Growth Tranche].[Azure Usage Growth Status]" caption="Azure Usage Growth Status" attribute="1" defaultMemberUniqueName="[Azure Usage Growth Tranche].[Azure Usage Growth Status].[All]" allUniqueName="[Azure Usage Growth Tranche].[Azure Usage Growth Status].[All]" dimensionUniqueName="[Azure Usage Growth Tranche]" displayFolder="" count="0" unbalanced="0"/>
    <cacheHierarchy uniqueName="[Azure Usage Growth Tranche].[T3M Growth Status]" caption="T3M Growth Status" attribute="1" defaultMemberUniqueName="[Azure Usage Growth Tranche].[T3M Growth Status].[All]" allUniqueName="[Azure Usage Growth Tranche].[T3M Growth Status].[All]" dimensionUniqueName="[Azure Usage Growth Tranche]" displayFolder="" count="0" unbalanced="0"/>
    <cacheHierarchy uniqueName="[Azure Usage Growth Tranche].[Twelve Month Azure Consumed Revenue Run Rate Tranche]" caption="Twelve Month Azure Consumed Revenue Run Rate Tranche" attribute="1" defaultMemberUniqueName="[Azure Usage Growth Tranche].[Twelve Month Azure Consumed Revenue Run Rate Tranche].[All]" allUniqueName="[Azure Usage Growth Tranche].[Twelve Month Azure Consumed Revenue Run Rate Tranche].[All]" dimensionUniqueName="[Azure Usage Growth Tranche]" displayFolder="" count="0" unbalanced="0"/>
    <cacheHierarchy uniqueName="[Azure Usage Growth Tranche].[YTD MoM Growth]" caption="YTD MoM Growth" attribute="1" defaultMemberUniqueName="[Azure Usage Growth Tranche].[YTD MoM Growth].[All]" allUniqueName="[Azure Usage Growth Tranche].[YTD MoM Growth].[All]" dimensionUniqueName="[Azure Usage Growth Tranche]" displayFolder="" count="0" unbalanced="0"/>
    <cacheHierarchy uniqueName="[Billing Group].[Billing Group ID]" caption="Billing Group ID" attribute="1" defaultMemberUniqueName="[Billing Group].[Billing Group ID].[All]" allUniqueName="[Billing Group].[Billing Group ID].[All]" dimensionUniqueName="[Billing Group]" displayFolder="" count="0" unbalanced="0"/>
    <cacheHierarchy uniqueName="[Billing Option].[Billing Option Code]" caption="Billing Option Code" attribute="1" defaultMemberUniqueName="[Billing Option].[Billing Option Code].[All]" allUniqueName="[Billing Option].[Billing Option Code].[All]" dimensionUniqueName="[Billing Option]" displayFolder="" count="0" unbalanced="0"/>
    <cacheHierarchy uniqueName="[Billing Option].[Billing Option Name]" caption="Billing Option Name" attribute="1" defaultMemberUniqueName="[Billing Option].[Billing Option Name].[All]" allUniqueName="[Billing Option].[Billing Option Name].[All]" dimensionUniqueName="[Billing Option]" displayFolder="" count="0" unbalanced="0"/>
    <cacheHierarchy uniqueName="[Billing System].[Billing System]" caption="Billing System" attribute="1" defaultMemberUniqueName="[Billing System].[Billing System].[All]" allUniqueName="[Billing System].[Billing System].[All]" dimensionUniqueName="[Billing System]" displayFolder="" count="0" unbalanced="0"/>
    <cacheHierarchy uniqueName="[Billing Type].[Billing Type Code]" caption="Billing Type Code" attribute="1" defaultMemberUniqueName="[Billing Type].[Billing Type Code].[All]" allUniqueName="[Billing Type].[Billing Type Code].[All]" dimensionUniqueName="[Billing Type]" displayFolder="" count="0" unbalanced="0"/>
    <cacheHierarchy uniqueName="[Billing Type].[Billing Type Name]" caption="Billing Type Name" attribute="1" defaultMemberUniqueName="[Billing Type].[Billing Type Name].[All]" allUniqueName="[Billing Type].[Billing Type Name].[All]" dimensionUniqueName="[Billing Type]" displayFolder="" count="0" unbalanced="0"/>
    <cacheHierarchy uniqueName="[Business].[Business]" caption="Business" attribute="1" defaultMemberUniqueName="[Business].[Business].[All]" allUniqueName="[Business].[Business].[All]" dimensionUniqueName="[Business]" displayFolder="" count="0" unbalanced="0"/>
    <cacheHierarchy uniqueName="[Business].[Business Summary]" caption="Business Summary" attribute="1" defaultMemberUniqueName="[Business].[Business Summary].[All]" allUniqueName="[Business].[Business Summary].[All]" dimensionUniqueName="[Business]" displayFolder="" count="0" unbalanced="0"/>
    <cacheHierarchy uniqueName="[Calendar].[ACR Close Relative Month]" caption="ACR Close Relative Month" attribute="1" time="1" defaultMemberUniqueName="[Calendar].[ACR Close Relative Month].[All]" allUniqueName="[Calendar].[ACR Close Relative Month].[All]" dimensionUniqueName="[Calendar]" displayFolder="" count="0" unbalanced="0"/>
    <cacheHierarchy uniqueName="[Calendar].[ACR Close Time Reference Flag]" caption="ACR Close Time Reference Flag" attribute="1" time="1" defaultMemberUniqueName="[Calendar].[ACR Close Time Reference Flag].[All]" allUniqueName="[Calendar].[ACR Close Time Reference Flag].[All]" dimensionUniqueName="[Calendar]" displayFolder="" count="0" unbalanced="0"/>
    <cacheHierarchy uniqueName="[Calendar].[Fiscal Date Hierarchy]" caption="Fiscal Date Hierarchy" time="1" defaultMemberUniqueName="[Calendar].[Fiscal Date Hierarchy].[All]" allUniqueName="[Calendar].[Fiscal Date Hierarchy].[All]" dimensionUniqueName="[Calendar]" displayFolder="" count="5" unbalanced="0"/>
    <cacheHierarchy uniqueName="[Calendar].[Fiscal Month]" caption="Fiscal Month" attribute="1" time="1" defaultMemberUniqueName="[Calendar].[Fiscal Month].[All]" allUniqueName="[Calendar].[Fiscal Month].[All]" dimensionUniqueName="[Calendar]" displayFolder="" count="0" unbalanced="0"/>
    <cacheHierarchy uniqueName="[Calendar].[Fiscal Month Short]" caption="Fiscal Month Short" attribute="1" time="1" defaultMemberUniqueName="[Calendar].[Fiscal Month Short].[All]" allUniqueName="[Calendar].[Fiscal Month Short].[All]" dimensionUniqueName="[Calendar]" displayFolder="" count="2" unbalanced="0"/>
    <cacheHierarchy uniqueName="[Calendar].[Fiscal Quarter]" caption="Fiscal Quarter" attribute="1" time="1" defaultMemberUniqueName="[Calendar].[Fiscal Quarter].[All]" allUniqueName="[Calendar].[Fiscal Quarter].[All]" dimensionUniqueName="[Calendar]" displayFolder="" count="2" unbalanced="0">
      <fieldsUsage count="2">
        <fieldUsage x="-1"/>
        <fieldUsage x="3"/>
      </fieldsUsage>
    </cacheHierarchy>
    <cacheHierarchy uniqueName="[Calendar].[Fiscal Semester]" caption="Fiscal Semester" attribute="1" time="1" defaultMemberUniqueName="[Calendar].[Fiscal Semester].[All]" allUniqueName="[Calendar].[Fiscal Semester].[All]" dimensionUniqueName="[Calendar]" displayFolder="" count="0" unbalanced="0"/>
    <cacheHierarchy uniqueName="[Calendar].[Fiscal Week]" caption="Fiscal Week" attribute="1" time="1" defaultMemberUniqueName="[Calendar].[Fiscal Week].[All]" allUniqueName="[Calendar].[Fiscal Week].[All]" dimensionUniqueName="[Calendar]" displayFolder="" count="0" unbalanced="0"/>
    <cacheHierarchy uniqueName="[Calendar].[Fiscal Year]" caption="Fiscal Year" attribute="1" time="1" defaultMemberUniqueName="[Calendar].[Fiscal Year].[All]" allUniqueName="[Calendar].[Fiscal Year].[All]" dimensionUniqueName="[Calendar]" displayFolder="" count="2" unbalanced="0">
      <fieldsUsage count="2">
        <fieldUsage x="-1"/>
        <fieldUsage x="2"/>
      </fieldsUsage>
    </cacheHierarchy>
    <cacheHierarchy uniqueName="[Calendar].[Month]" caption="Month" attribute="1" time="1" defaultMemberUniqueName="[Calendar].[Month].[All]" allUniqueName="[Calendar].[Month].[All]" dimensionUniqueName="[Calendar]" displayFolder="" count="0" unbalanced="0"/>
    <cacheHierarchy uniqueName="[Calendar].[MTD]" caption="MTD" attribute="1" time="1" defaultMemberUniqueName="[Calendar].[MTD].[All]" allUniqueName="[Calendar].[MTD].[All]" dimensionUniqueName="[Calendar]" displayFolder="" count="0" unbalanced="0"/>
    <cacheHierarchy uniqueName="[Calendar].[MTD-1]" caption="MTD-1" attribute="1" time="1" defaultMemberUniqueName="[Calendar].[MTD-1].[All]" allUniqueName="[Calendar].[MTD-1].[All]" dimensionUniqueName="[Calendar]" displayFolder="" count="0" unbalanced="0"/>
    <cacheHierarchy uniqueName="[Calendar].[QTD]" caption="QTD" attribute="1" time="1" defaultMemberUniqueName="[Calendar].[QTD].[All]" allUniqueName="[Calendar].[QTD].[All]" dimensionUniqueName="[Calendar]" displayFolder="" count="0" unbalanced="0"/>
    <cacheHierarchy uniqueName="[Calendar].[QTD-1]" caption="QTD-1" attribute="1" time="1" defaultMemberUniqueName="[Calendar].[QTD-1].[All]" allUniqueName="[Calendar].[QTD-1].[All]" dimensionUniqueName="[Calendar]" displayFolder="" count="0" unbalanced="0"/>
    <cacheHierarchy uniqueName="[Calendar].[Relative Month]" caption="Relative Month" attribute="1" time="1" defaultMemberUniqueName="[Calendar].[Relative Month].[All]" allUniqueName="[Calendar].[Relative Month].[All]" dimensionUniqueName="[Calendar]" displayFolder="" count="0" unbalanced="0"/>
    <cacheHierarchy uniqueName="[Calendar].[Relative Quarter]" caption="Relative Quarter" attribute="1" time="1" defaultMemberUniqueName="[Calendar].[Relative Quarter].[All]" allUniqueName="[Calendar].[Relative Quarter].[All]" dimensionUniqueName="[Calendar]" displayFolder="" count="0" unbalanced="0"/>
    <cacheHierarchy uniqueName="[Calendar].[Relative Year]" caption="Relative Year" attribute="1" time="1" defaultMemberUniqueName="[Calendar].[Relative Year].[All]" allUniqueName="[Calendar].[Relative Year].[All]" dimensionUniqueName="[Calendar]" displayFolder="" count="0" unbalanced="0"/>
    <cacheHierarchy uniqueName="[Calendar].[Time Reference Flag]" caption="Time Reference Flag" attribute="1" time="1" defaultMemberUniqueName="[Calendar].[Time Reference Flag].[All]" allUniqueName="[Calendar].[Time Reference Flag].[All]" dimensionUniqueName="[Calendar]" displayFolder="" count="0" unbalanced="0"/>
    <cacheHierarchy uniqueName="[Calendar].[Time Reference Flag Daily]" caption="Time Reference Flag Daily" attribute="1" time="1" defaultMemberUniqueName="[Calendar].[Time Reference Flag Daily].[All]" allUniqueName="[Calendar].[Time Reference Flag Daily].[All]" dimensionUniqueName="[Calendar]" displayFolder="" count="0" unbalanced="0"/>
    <cacheHierarchy uniqueName="[Calendar].[TTM-1]" caption="TTM-1" attribute="1" time="1" defaultMemberUniqueName="[Calendar].[TTM-1].[All]" allUniqueName="[Calendar].[TTM-1].[All]" dimensionUniqueName="[Calendar]" displayFolder="" count="0" unbalanced="0"/>
    <cacheHierarchy uniqueName="[Calendar].[YTD]" caption="YTD" attribute="1" time="1" defaultMemberUniqueName="[Calendar].[YTD].[All]" allUniqueName="[Calendar].[YTD].[All]" dimensionUniqueName="[Calendar]" displayFolder="" count="0" unbalanced="0"/>
    <cacheHierarchy uniqueName="[Calendar].[YTD-1]" caption="YTD-1" attribute="1" time="1" defaultMemberUniqueName="[Calendar].[YTD-1].[All]" allUniqueName="[Calendar].[YTD-1].[All]" dimensionUniqueName="[Calendar]" displayFolder="" count="0" unbalanced="0"/>
    <cacheHierarchy uniqueName="[Compute OS Attribute].[Compute OS Attribute]" caption="Compute OS Attribute" attribute="1" defaultMemberUniqueName="[Compute OS Attribute].[Compute OS Attribute].[All]" allUniqueName="[Compute OS Attribute].[Compute OS Attribute].[All]" dimensionUniqueName="[Compute OS Attribute]" displayFolder="" count="0" unbalanced="0"/>
    <cacheHierarchy uniqueName="[Data Dictionary].[Data Source]" caption="Data Source" attribute="1" defaultMemberUniqueName="[Data Dictionary].[Data Source].[All]" allUniqueName="[Data Dictionary].[Data Source].[All]" dimensionUniqueName="[Data Dictionary]" displayFolder="" count="0" unbalanced="0"/>
    <cacheHierarchy uniqueName="[Data Dictionary].[Description]" caption="Description" attribute="1" defaultMemberUniqueName="[Data Dictionary].[Description].[All]" allUniqueName="[Data Dictionary].[Description].[All]" dimensionUniqueName="[Data Dictionary]" displayFolder="" count="0" unbalanced="0"/>
    <cacheHierarchy uniqueName="[Data Dictionary].[Display Folder]" caption="Display Folder" attribute="1" defaultMemberUniqueName="[Data Dictionary].[Display Folder].[All]" allUniqueName="[Data Dictionary].[Display Folder].[All]" dimensionUniqueName="[Data Dictionary]" displayFolder="" count="0" unbalanced="0"/>
    <cacheHierarchy uniqueName="[Data Dictionary].[Field]" caption="Field" attribute="1" defaultMemberUniqueName="[Data Dictionary].[Field].[All]" allUniqueName="[Data Dictionary].[Field].[All]" dimensionUniqueName="[Data Dictionary]" displayFolder="" count="0" unbalanced="0"/>
    <cacheHierarchy uniqueName="[Data Dictionary].[Field Type]" caption="Field Type" attribute="1" defaultMemberUniqueName="[Data Dictionary].[Field Type].[All]" allUniqueName="[Data Dictionary].[Field Type].[All]" dimensionUniqueName="[Data Dictionary]" displayFolder="" count="0" unbalanced="0"/>
    <cacheHierarchy uniqueName="[Data Dictionary].[In Field View Perspective Flag]" caption="In Field View Perspective Flag" attribute="1" defaultMemberUniqueName="[Data Dictionary].[In Field View Perspective Flag].[All]" allUniqueName="[Data Dictionary].[In Field View Perspective Flag].[All]" dimensionUniqueName="[Data Dictionary]" displayFolder="" count="0" unbalanced="0"/>
    <cacheHierarchy uniqueName="[Data Dictionary].[Last Refreshed Date]" caption="Last Refreshed Date" attribute="1" defaultMemberUniqueName="[Data Dictionary].[Last Refreshed Date].[All]" allUniqueName="[Data Dictionary].[Last Refreshed Date].[All]" dimensionUniqueName="[Data Dictionary]" displayFolder="" count="0" unbalanced="0"/>
    <cacheHierarchy uniqueName="[Data Dictionary].[Measure Formula]" caption="Measure Formula" attribute="1" defaultMemberUniqueName="[Data Dictionary].[Measure Formula].[All]" allUniqueName="[Data Dictionary].[Measure Formula].[All]" dimensionUniqueName="[Data Dictionary]" displayFolder="" count="0" unbalanced="0"/>
    <cacheHierarchy uniqueName="[Data Dictionary].[Perspective]" caption="Perspective" attribute="1" defaultMemberUniqueName="[Data Dictionary].[Perspective].[All]" allUniqueName="[Data Dictionary].[Perspective].[All]" dimensionUniqueName="[Data Dictionary]" displayFolder="" count="0" unbalanced="0"/>
    <cacheHierarchy uniqueName="[Data Dictionary].[Table]" caption="Table" attribute="1" defaultMemberUniqueName="[Data Dictionary].[Table].[All]" allUniqueName="[Data Dictionary].[Table].[All]" dimensionUniqueName="[Data Dictionary]" displayFolder="" count="0" unbalanced="0"/>
    <cacheHierarchy uniqueName="[Data Dictionary].[Table Type]" caption="Table Type" attribute="1" defaultMemberUniqueName="[Data Dictionary].[Table Type].[All]" allUniqueName="[Data Dictionary].[Table Type].[All]" dimensionUniqueName="[Data Dictionary]" displayFolder="" count="0" unbalanced="0"/>
    <cacheHierarchy uniqueName="[Data Structure].[Dimension Table]" caption="Dimension Table" attribute="1" defaultMemberUniqueName="[Data Structure].[Dimension Table].[All]" allUniqueName="[Data Structure].[Dimension Table].[All]" dimensionUniqueName="[Data Structure]" displayFolder="" count="0" unbalanced="0"/>
    <cacheHierarchy uniqueName="[Data Structure].[Fact Table]" caption="Fact Table" attribute="1" defaultMemberUniqueName="[Data Structure].[Fact Table].[All]" allUniqueName="[Data Structure].[Fact Table].[All]" dimensionUniqueName="[Data Structure]" displayFolder="" count="0" unbalanced="0"/>
    <cacheHierarchy uniqueName="[Data Structure].[Relationship Key]" caption="Relationship Key" attribute="1" defaultMemberUniqueName="[Data Structure].[Relationship Key].[All]" allUniqueName="[Data Structure].[Relationship Key].[All]" dimensionUniqueName="[Data Structure]" displayFolder="" count="0" unbalanced="0"/>
    <cacheHierarchy uniqueName="[Dual Credit Program].[Dual Credit Program]" caption="Dual Credit Program" attribute="1" defaultMemberUniqueName="[Dual Credit Program].[Dual Credit Program].[All]" allUniqueName="[Dual Credit Program].[Dual Credit Program].[All]" dimensionUniqueName="[Dual Credit Program]" displayFolder="" count="0" unbalanced="0"/>
    <cacheHierarchy uniqueName="[Enrollment].[Enrollment Customer Name]" caption="Enrollment Customer Name" attribute="1" defaultMemberUniqueName="[Enrollment].[Enrollment Customer Name].[All]" allUniqueName="[Enrollment].[Enrollment Customer Name].[All]" dimensionUniqueName="[Enrollment]" displayFolder="" count="0" unbalanced="0"/>
    <cacheHierarchy uniqueName="[Enrollment].[Enrollment Number]" caption="Enrollment Number" attribute="1" keyAttribute="1" defaultMemberUniqueName="[Enrollment].[Enrollment Number].[All]" allUniqueName="[Enrollment].[Enrollment Number].[All]" dimensionUniqueName="[Enrollment]" displayFolder="" count="2" unbalanced="0"/>
    <cacheHierarchy uniqueName="[Enrollment].[Transfer From Enrollment]" caption="Transfer From Enrollment" attribute="1" defaultMemberUniqueName="[Enrollment].[Transfer From Enrollment].[All]" allUniqueName="[Enrollment].[Transfer From Enrollment].[All]" dimensionUniqueName="[Enrollment]" displayFolder="" count="0" unbalanced="0"/>
    <cacheHierarchy uniqueName="[Enrollment].[Transfer From Enrollment Flag]" caption="Transfer From Enrollment Flag" attribute="1" defaultMemberUniqueName="[Enrollment].[Transfer From Enrollment Flag].[All]" allUniqueName="[Enrollment].[Transfer From Enrollment Flag].[All]" dimensionUniqueName="[Enrollment]" displayFolder="" count="0" unbalanced="0"/>
    <cacheHierarchy uniqueName="[Enrollment].[Transfer To Enrollment]" caption="Transfer To Enrollment" attribute="1" defaultMemberUniqueName="[Enrollment].[Transfer To Enrollment].[All]" allUniqueName="[Enrollment].[Transfer To Enrollment].[All]" dimensionUniqueName="[Enrollment]" displayFolder="" count="0" unbalanced="0"/>
    <cacheHierarchy uniqueName="[Enrollment].[Transfer To Enrollment Date]" caption="Transfer To Enrollment Date" attribute="1" defaultMemberUniqueName="[Enrollment].[Transfer To Enrollment Date].[All]" allUniqueName="[Enrollment].[Transfer To Enrollment Date].[All]" dimensionUniqueName="[Enrollment]" displayFolder="" count="0" unbalanced="0"/>
    <cacheHierarchy uniqueName="[Enrollment].[Transfer To Enrollment Flag]" caption="Transfer To Enrollment Flag" attribute="1" defaultMemberUniqueName="[Enrollment].[Transfer To Enrollment Flag].[All]" allUniqueName="[Enrollment].[Transfer To Enrollment Flag].[All]" dimensionUniqueName="[Enrollment]" displayFolder="" count="0" unbalanced="0"/>
    <cacheHierarchy uniqueName="[Field Geography].[Field Area]" caption="Field Area" attribute="1" defaultMemberUniqueName="[Field Geography].[Field Area].[All]" allUniqueName="[Field Geography].[Field Area].[All]" dimensionUniqueName="[Field Geography]" displayFolder="" count="0" unbalanced="0"/>
    <cacheHierarchy uniqueName="[Field Geography].[Field Big Area]" caption="Field Big Area" attribute="1" defaultMemberUniqueName="[Field Geography].[Field Big Area].[All]" allUniqueName="[Field Geography].[Field Big Area].[All]" dimensionUniqueName="[Field Geography]" displayFolder="" count="0" unbalanced="0"/>
    <cacheHierarchy uniqueName="[Field Geography].[Field Custom Area]" caption="Field Custom Area" attribute="1" defaultMemberUniqueName="[Field Geography].[Field Custom Area].[All]" allUniqueName="[Field Geography].[Field Custom Area].[All]" dimensionUniqueName="[Field Geography]" displayFolder="" count="0" unbalanced="0"/>
    <cacheHierarchy uniqueName="[Field Geography].[Field District]" caption="Field District" attribute="1" defaultMemberUniqueName="[Field Geography].[Field District].[All]" allUniqueName="[Field Geography].[Field District].[All]" dimensionUniqueName="[Field Geography]" displayFolder="" count="0" unbalanced="0"/>
    <cacheHierarchy uniqueName="[Field Geography].[Field Geography Hierarchy]" caption="Field Geography Hierarchy" defaultMemberUniqueName="[Field Geography].[Field Geography Hierarchy].[All]" allUniqueName="[Field Geography].[Field Geography Hierarchy].[All]" dimensionUniqueName="[Field Geography]" displayFolder="" count="10" unbalanced="0"/>
    <cacheHierarchy uniqueName="[Field Geography].[Field Region]" caption="Field Region" attribute="1" defaultMemberUniqueName="[Field Geography].[Field Region].[All]" allUniqueName="[Field Geography].[Field Region].[All]" dimensionUniqueName="[Field Geography]" displayFolder="" count="0" unbalanced="0"/>
    <cacheHierarchy uniqueName="[Field Geography].[Field SubDistrict]" caption="Field SubDistrict" attribute="1" defaultMemberUniqueName="[Field Geography].[Field SubDistrict].[All]" allUniqueName="[Field Geography].[Field SubDistrict].[All]" dimensionUniqueName="[Field Geography]" displayFolder="" count="0" unbalanced="0"/>
    <cacheHierarchy uniqueName="[Field Geography].[Field SubRegion]" caption="Field SubRegion" attribute="1" defaultMemberUniqueName="[Field Geography].[Field SubRegion].[All]" allUniqueName="[Field Geography].[Field SubRegion].[All]" dimensionUniqueName="[Field Geography]" displayFolder="" count="0" unbalanced="0"/>
    <cacheHierarchy uniqueName="[Field Geography].[Field Subsidiary]" caption="Field Subsidiary" attribute="1" defaultMemberUniqueName="[Field Geography].[Field Subsidiary].[All]" allUniqueName="[Field Geography].[Field Subsidiary].[All]" dimensionUniqueName="[Field Geography]" displayFolder="" count="0" unbalanced="0"/>
    <cacheHierarchy uniqueName="[Field Geography].[Field Subsidiary Region]" caption="Field Subsidiary Region" attribute="1" defaultMemberUniqueName="[Field Geography].[Field Subsidiary Region].[All]" allUniqueName="[Field Geography].[Field Subsidiary Region].[All]" dimensionUniqueName="[Field Geography]" displayFolder="" count="0" unbalanced="0"/>
    <cacheHierarchy uniqueName="[Forecast Type].[Forecast Type]" caption="Forecast Type" attribute="1" defaultMemberUniqueName="[Forecast Type].[Forecast Type].[All]" allUniqueName="[Forecast Type].[Forecast Type].[All]" dimensionUniqueName="[Forecast Type]" displayFolder="" count="0" unbalanced="0"/>
    <cacheHierarchy uniqueName="[Forecast Version].[Forecast Version]" caption="Forecast Version" attribute="1" defaultMemberUniqueName="[Forecast Version].[Forecast Version].[All]" allUniqueName="[Forecast Version].[Forecast Version].[All]" dimensionUniqueName="[Forecast Version]" displayFolder="" count="0" unbalanced="0"/>
    <cacheHierarchy uniqueName="[Future Flag].[Future Flag]" caption="Future Flag" attribute="1" defaultMemberUniqueName="[Future Flag].[Future Flag].[All]" allUniqueName="[Future Flag].[Future Flag].[All]" dimensionUniqueName="[Future Flag]" displayFolder="" count="0" unbalanced="0"/>
    <cacheHierarchy uniqueName="[Geography].[Area]" caption="Area" attribute="1" defaultMemberUniqueName="[Geography].[Area].[All]" allUniqueName="[Geography].[Area].[All]" dimensionUniqueName="[Geography]" displayFolder="" count="0" unbalanced="0"/>
    <cacheHierarchy uniqueName="[Geography].[District]" caption="District" attribute="1" defaultMemberUniqueName="[Geography].[District].[All]" allUniqueName="[Geography].[District].[All]" dimensionUniqueName="[Geography]" displayFolder="" count="0" unbalanced="0"/>
    <cacheHierarchy uniqueName="[Geography].[Emerging Market Flag]" caption="Emerging Market Flag" attribute="1" defaultMemberUniqueName="[Geography].[Emerging Market Flag].[All]" allUniqueName="[Geography].[Emerging Market Flag].[All]" dimensionUniqueName="[Geography]" displayFolder="" count="0" unbalanced="0"/>
    <cacheHierarchy uniqueName="[Geography].[Geography Hierarchy]" caption="Geography Hierarchy" defaultMemberUniqueName="[Geography].[Geography Hierarchy].[All]" allUniqueName="[Geography].[Geography Hierarchy].[All]" dimensionUniqueName="[Geography]" displayFolder="" count="6" unbalanced="0"/>
    <cacheHierarchy uniqueName="[Geography].[Region]" caption="Region" attribute="1" defaultMemberUniqueName="[Geography].[Region].[All]" allUniqueName="[Geography].[Region].[All]" dimensionUniqueName="[Geography]" displayFolder="" count="0" unbalanced="0"/>
    <cacheHierarchy uniqueName="[Geography].[SubDistrict]" caption="SubDistrict" attribute="1" defaultMemberUniqueName="[Geography].[SubDistrict].[All]" allUniqueName="[Geography].[SubDistrict].[All]" dimensionUniqueName="[Geography]" displayFolder="" count="0" unbalanced="0"/>
    <cacheHierarchy uniqueName="[Geography].[SubRegion]" caption="SubRegion" attribute="1" defaultMemberUniqueName="[Geography].[SubRegion].[All]" allUniqueName="[Geography].[SubRegion].[All]" dimensionUniqueName="[Geography]" displayFolder="" count="0" unbalanced="0"/>
    <cacheHierarchy uniqueName="[Geography].[SubRegion Cluster]" caption="SubRegion Cluster" attribute="1" defaultMemberUniqueName="[Geography].[SubRegion Cluster].[All]" allUniqueName="[Geography].[SubRegion Cluster].[All]" dimensionUniqueName="[Geography]" displayFolder="" count="0" unbalanced="0"/>
    <cacheHierarchy uniqueName="[Geography].[Subsidiary]" caption="Subsidiary" attribute="1" defaultMemberUniqueName="[Geography].[Subsidiary].[All]" allUniqueName="[Geography].[Subsidiary].[All]" dimensionUniqueName="[Geography]" displayFolder="" count="0" unbalanced="0"/>
    <cacheHierarchy uniqueName="[Geography].[Time Zone]" caption="Time Zone" attribute="1" defaultMemberUniqueName="[Geography].[Time Zone].[All]" allUniqueName="[Geography].[Time Zone].[All]" dimensionUniqueName="[Geography]" displayFolder="" count="0" unbalanced="0"/>
    <cacheHierarchy uniqueName="[In Region Flag].[In Region Flag]" caption="In Region Flag" attribute="1" defaultMemberUniqueName="[In Region Flag].[In Region Flag].[All]" allUniqueName="[In Region Flag].[In Region Flag].[All]" dimensionUniqueName="[In Region Flag]" displayFolder="" count="0" unbalanced="0"/>
    <cacheHierarchy uniqueName="[IoT Sub Status].[IoT Hub Endpoint Subscription Flag]" caption="IoT Hub Endpoint Subscription Flag" attribute="1" defaultMemberUniqueName="[IoT Sub Status].[IoT Hub Endpoint Subscription Flag].[All]" allUniqueName="[IoT Sub Status].[IoT Hub Endpoint Subscription Flag].[All]" dimensionUniqueName="[IoT Sub Status]" displayFolder="" count="0" unbalanced="0"/>
    <cacheHierarchy uniqueName="[IoT Sub Status].[IoT Hub Monthly Dormant Subscription Flag]" caption="IoT Hub Monthly Dormant Subscription Flag" attribute="1" defaultMemberUniqueName="[IoT Sub Status].[IoT Hub Monthly Dormant Subscription Flag].[All]" allUniqueName="[IoT Sub Status].[IoT Hub Monthly Dormant Subscription Flag].[All]" dimensionUniqueName="[IoT Sub Status]" displayFolder="" count="0" unbalanced="0"/>
    <cacheHierarchy uniqueName="[IoT Sub Status].[IoT Hub T3M Dormant Subscription Flag]" caption="IoT Hub T3M Dormant Subscription Flag" attribute="1" defaultMemberUniqueName="[IoT Sub Status].[IoT Hub T3M Dormant Subscription Flag].[All]" allUniqueName="[IoT Sub Status].[IoT Hub T3M Dormant Subscription Flag].[All]" dimensionUniqueName="[IoT Sub Status]" displayFolder="" count="0" unbalanced="0"/>
    <cacheHierarchy uniqueName="[JEDI Flag].[JEDI Flag]" caption="JEDI Flag" attribute="1" defaultMemberUniqueName="[JEDI Flag].[JEDI Flag].[All]" allUniqueName="[JEDI Flag].[JEDI Flag].[All]" dimensionUniqueName="[JEDI Flag]" displayFolder="" count="0" unbalanced="0"/>
    <cacheHierarchy uniqueName="[Licensing Scenario].[Licensing Scenario Name]" caption="Licensing Scenario Name" attribute="1" defaultMemberUniqueName="[Licensing Scenario].[Licensing Scenario Name].[All]" allUniqueName="[Licensing Scenario].[Licensing Scenario Name].[All]" dimensionUniqueName="[Licensing Scenario]" displayFolder="" count="0" unbalanced="0"/>
    <cacheHierarchy uniqueName="[Managed Measure].[Measure]" caption="Measure" attribute="1" defaultMemberUniqueName="[Managed Measure].[Measure].[All]" allUniqueName="[Managed Measure].[Measure].[All]" dimensionUniqueName="[Managed Measure]" displayFolder="" count="0" unbalanced="0"/>
    <cacheHierarchy uniqueName="[Managed Measure].[YTD Flag]" caption="YTD Flag" attribute="1" defaultMemberUniqueName="[Managed Measure].[YTD Flag].[All]" allUniqueName="[Managed Measure].[YTD Flag].[All]" dimensionUniqueName="[Managed Measure]" displayFolder="" count="0" unbalanced="0"/>
    <cacheHierarchy uniqueName="[Managed Partner List].[IPDM]" caption="IPDM" attribute="1" defaultMemberUniqueName="[Managed Partner List].[IPDM].[All]" allUniqueName="[Managed Partner List].[IPDM].[All]" dimensionUniqueName="[Managed Partner List]" displayFolder="" count="0" unbalanced="0"/>
    <cacheHierarchy uniqueName="[Managed Partner List].[MPL Account ID]" caption="MPL Account ID" attribute="1" defaultMemberUniqueName="[Managed Partner List].[MPL Account ID].[All]" allUniqueName="[Managed Partner List].[MPL Account ID].[All]" dimensionUniqueName="[Managed Partner List]" displayFolder="" count="0" unbalanced="0"/>
    <cacheHierarchy uniqueName="[Managed Partner List].[Partner Segment]" caption="Partner Segment" attribute="1" defaultMemberUniqueName="[Managed Partner List].[Partner Segment].[All]" allUniqueName="[Managed Partner List].[Partner Segment].[All]" dimensionUniqueName="[Managed Partner List]" displayFolder="" count="0" unbalanced="0"/>
    <cacheHierarchy uniqueName="[Managed Partner List].[Partner Tier]" caption="Partner Tier" attribute="1" defaultMemberUniqueName="[Managed Partner List].[Partner Tier].[All]" allUniqueName="[Managed Partner List].[Partner Tier].[All]" dimensionUniqueName="[Managed Partner List]" displayFolder="" count="0" unbalanced="0"/>
    <cacheHierarchy uniqueName="[Managed Partner List].[PDM]" caption="PDM" attribute="1" defaultMemberUniqueName="[Managed Partner List].[PDM].[All]" allUniqueName="[Managed Partner List].[PDM].[All]" dimensionUniqueName="[Managed Partner List]" displayFolder="" count="0" unbalanced="0"/>
    <cacheHierarchy uniqueName="[Managed Partner List].[PDMM]" caption="PDMM" attribute="1" defaultMemberUniqueName="[Managed Partner List].[PDMM].[All]" allUniqueName="[Managed Partner List].[PDMM].[All]" dimensionUniqueName="[Managed Partner List]" displayFolder="" count="0" unbalanced="0"/>
    <cacheHierarchy uniqueName="[Managed Partner List].[PTS]" caption="PTS" attribute="1" defaultMemberUniqueName="[Managed Partner List].[PTS].[All]" allUniqueName="[Managed Partner List].[PTS].[All]" dimensionUniqueName="[Managed Partner List]" displayFolder="" count="0" unbalanced="0"/>
    <cacheHierarchy uniqueName="[Marketplace].[Deployment Tracking GUID]" caption="Deployment Tracking GUID" attribute="1" defaultMemberUniqueName="[Marketplace].[Deployment Tracking GUID].[All]" allUniqueName="[Marketplace].[Deployment Tracking GUID].[All]" dimensionUniqueName="[Marketplace]" displayFolder="" count="0" unbalanced="0"/>
    <cacheHierarchy uniqueName="[Marketplace].[Marketplace Offer Type]" caption="Marketplace Offer Type" attribute="1" defaultMemberUniqueName="[Marketplace].[Marketplace Offer Type].[All]" allUniqueName="[Marketplace].[Marketplace Offer Type].[All]" dimensionUniqueName="[Marketplace]" displayFolder="" count="0" unbalanced="0"/>
    <cacheHierarchy uniqueName="[Marketplace].[Offer Active Flag]" caption="Offer Active Flag" attribute="1" defaultMemberUniqueName="[Marketplace].[Offer Active Flag].[All]" allUniqueName="[Marketplace].[Offer Active Flag].[All]" dimensionUniqueName="[Marketplace]" displayFolder="" count="0" unbalanced="0"/>
    <cacheHierarchy uniqueName="[Marketplace].[Offer Displ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queName="[Marketplace].[Offer Id]" caption="Offer Id" attribute="1" defaultMemberUniqueName="[Marketplace].[Offer Id].[All]" allUniqueName="[Marketplace].[Offer Id].[All]" dimensionUniqueName="[Marketplace]" displayFolder="" count="0" unbalanced="0"/>
    <cacheHierarchy uniqueName="[Marketplace].[Offer Status]" caption="Offer Status" attribute="1" defaultMemberUniqueName="[Marketplace].[Offer Status].[All]" allUniqueName="[Marketplace].[Offer Status].[All]" dimensionUniqueName="[Marketplace]" displayFolder="" count="0" unbalanced="0"/>
    <cacheHierarchy uniqueName="[Marketplace].[Publisher Active Flag]" caption="Publisher Active Flag" attribute="1" defaultMemberUniqueName="[Marketplace].[Publisher Active Flag].[All]" allUniqueName="[Marketplace].[Publisher Active Flag].[All]" dimensionUniqueName="[Marketplace]" displayFolder="" count="0" unbalanced="0"/>
    <cacheHierarchy uniqueName="[Marketplace].[Publisher Display Text]" caption="Publisher Display Text" attribute="1" defaultMemberUniqueName="[Marketplace].[Publisher Display Text].[All]" allUniqueName="[Marketplace].[Publisher Display Text].[All]" dimensionUniqueName="[Marketplace]" displayFolder="" count="0" unbalanced="0"/>
    <cacheHierarchy uniqueName="[Marketplace].[Publisher Id]" caption="Publisher Id" attribute="1" defaultMemberUniqueName="[Marketplace].[Publisher Id].[All]" allUniqueName="[Marketplace].[Publisher Id].[All]" dimensionUniqueName="[Marketplace]" displayFolder="" count="0" unbalanced="0"/>
    <cacheHierarchy uniqueName="[Marketplace].[Publisher Tracking GUID]" caption="Publisher Tracking GUID" attribute="1" defaultMemberUniqueName="[Marketplace].[Publisher Tracking GUID].[All]" allUniqueName="[Marketplace].[Publisher Tracking GUID].[All]" dimensionUniqueName="[Marketplace]" displayFolder="" count="0" unbalanced="0"/>
    <cacheHierarchy uniqueName="[Microsoft Azure Commit To Consume].[MACC Amendment Number]" caption="MACC Amendment Number" attribute="1" defaultMemberUniqueName="[Microsoft Azure Commit To Consume].[MACC Amendment Number].[All]" allUniqueName="[Microsoft Azure Commit To Consume].[MACC Amendment Number].[All]" dimensionUniqueName="[Microsoft Azure Commit To Consume]" displayFolder="" count="0" unbalanced="0"/>
    <cacheHierarchy uniqueName="[Microsoft Azure Commit To Consume].[MACC Applied Date]" caption="MACC Applied Date" attribute="1" defaultMemberUniqueName="[Microsoft Azure Commit To Consume].[MACC Applied Date].[All]" allUniqueName="[Microsoft Azure Commit To Consume].[MACC Applied Date].[All]" dimensionUniqueName="[Microsoft Azure Commit To Consume]" displayFolder="" count="0" unbalanced="0"/>
    <cacheHierarchy uniqueName="[Microsoft Azure Commit To Consume].[MACC Coverage Period]" caption="MACC Coverage Period" attribute="1" defaultMemberUniqueName="[Microsoft Azure Commit To Consume].[MACC Coverage Period].[All]" allUniqueName="[Microsoft Azure Commit To Consume].[MACC Coverage Period].[All]" dimensionUniqueName="[Microsoft Azure Commit To Consume]" displayFolder="" count="0" unbalanced="0"/>
    <cacheHierarchy uniqueName="[Microsoft Azure Commit To Consume].[MACC Coverage Period End Date]" caption="MACC Coverage Period End Date" attribute="1" defaultMemberUniqueName="[Microsoft Azure Commit To Consume].[MACC Coverage Period End Date].[All]" allUniqueName="[Microsoft Azure Commit To Consume].[MACC Coverage Period End Date].[All]" dimensionUniqueName="[Microsoft Azure Commit To Consume]" displayFolder="" count="0" unbalanced="0"/>
    <cacheHierarchy uniqueName="[Microsoft Azure Commit To Consume].[MACC Coverage Period Start Date]" caption="MACC Coverage Period Start Date" attribute="1" defaultMemberUniqueName="[Microsoft Azure Commit To Consume].[MACC Coverage Period Start Date].[All]" allUniqueName="[Microsoft Azure Commit To Consume].[MACC Coverage Period Start Date].[All]" dimensionUniqueName="[Microsoft Azure Commit To Consume]" displayFolder="" count="0" unbalanced="0"/>
    <cacheHierarchy uniqueName="[Microsoft Azure Commit To Consume].[MACC Customer Name]" caption="MACC Customer Name" attribute="1" defaultMemberUniqueName="[Microsoft Azure Commit To Consume].[MACC Customer Name].[All]" allUniqueName="[Microsoft Azure Commit To Consume].[MACC Customer Name].[All]" dimensionUniqueName="[Microsoft Azure Commit To Consume]" displayFolder="" count="0" unbalanced="0"/>
    <cacheHierarchy uniqueName="[Microsoft Azure Commit To Consume].[MACC Deal Type]" caption="MACC Deal Type" attribute="1" defaultMemberUniqueName="[Microsoft Azure Commit To Consume].[MACC Deal Type].[All]" allUniqueName="[Microsoft Azure Commit To Consume].[MACC Deal Type].[All]" dimensionUniqueName="[Microsoft Azure Commit To Consume]" displayFolder="" count="0" unbalanced="0"/>
    <cacheHierarchy uniqueName="[Microsoft Azure Commit To Consume].[MACC Discount Provided]" caption="MACC Discount Provided" attribute="1" defaultMemberUniqueName="[Microsoft Azure Commit To Consume].[MACC Discount Provided].[All]" allUniqueName="[Microsoft Azure Commit To Consume].[MACC Discount Provided].[All]" dimensionUniqueName="[Microsoft Azure Commit To Consume]" displayFolder="" count="0" unbalanced="0"/>
    <cacheHierarchy uniqueName="[Microsoft Azure Commit To Consume].[MACC Month Identified by ROC]" caption="MACC Month Identified by ROC" attribute="1" defaultMemberUniqueName="[Microsoft Azure Commit To Consume].[MACC Month Identified by ROC].[All]" allUniqueName="[Microsoft Azure Commit To Consume].[MACC Month Identified by ROC].[All]" dimensionUniqueName="[Microsoft Azure Commit To Consume]" displayFolder="" count="0" unbalanced="0"/>
    <cacheHierarchy uniqueName="[Microsoft Azure Commit To Consume].[MACC Quarter Identified by ROC]" caption="MACC Quarter Identified by ROC" attribute="1" defaultMemberUniqueName="[Microsoft Azure Commit To Consume].[MACC Quarter Identified by ROC].[All]" allUniqueName="[Microsoft Azure Commit To Consume].[MACC Quarter Identified by ROC].[All]" dimensionUniqueName="[Microsoft Azure Commit To Consume]" displayFolder="" count="0" unbalanced="0"/>
    <cacheHierarchy uniqueName="[MPN].[MPN Id]" caption="MPN Id" attribute="1" keyAttribute="1" defaultMemberUniqueName="[MPN].[MPN Id].[All]" allUniqueName="[MPN].[MPN Id].[All]" dimensionUniqueName="[MPN]" displayFolder="" count="0" unbalanced="0"/>
    <cacheHierarchy uniqueName="[Multi Year Monetary Commitment].[Commitment Period]" caption="Commitment Period" attribute="1" defaultMemberUniqueName="[Multi Year Monetary Commitment].[Commitment Period].[All]" allUniqueName="[Multi Year Monetary Commitment].[Commitment Period].[All]" dimensionUniqueName="[Multi Year Monetary Commitment]" displayFolder="" count="0" unbalanced="0"/>
    <cacheHierarchy uniqueName="[Multi Year Monetary Commitment].[Deferral Duration]" caption="Deferral Duration" attribute="1" defaultMemberUniqueName="[Multi Year Monetary Commitment].[Deferral Duration].[All]" allUniqueName="[Multi Year Monetary Commitment].[Deferral Duration].[All]" dimensionUniqueName="[Multi Year Monetary Commitment]" displayFolder="" count="0" unbalanced="0"/>
    <cacheHierarchy uniqueName="[Offer].[Billing Offer Name]" caption="Billing Offer Name" attribute="1" defaultMemberUniqueName="[Offer].[Billing Offer Name].[All]" allUniqueName="[Offer].[Billing Offer Name].[All]" dimensionUniqueName="[Offer]" displayFolder="" count="0" unbalanced="0"/>
    <cacheHierarchy uniqueName="[Offer].[Offer ID]" caption="Offer ID" attribute="1" defaultMemberUniqueName="[Offer].[Offer ID].[All]" allUniqueName="[Offer].[Offer ID].[All]" dimensionUniqueName="[Offer]" displayFolder="" count="0" unbalanced="0"/>
    <cacheHierarchy uniqueName="[Offer].[Offer Name]" caption="Offer Name" attribute="1" defaultMemberUniqueName="[Offer].[Offer Name].[All]" allUniqueName="[Offer].[Offer Name].[All]" dimensionUniqueName="[Offer]" displayFolder="" count="0" unbalanced="0"/>
    <cacheHierarchy uniqueName="[Offer].[Offer Type]" caption="Offer Type" attribute="1" defaultMemberUniqueName="[Offer].[Offer Type].[All]" allUniqueName="[Offer].[Offer Type].[All]" dimensionUniqueName="[Offer]" displayFolder="" count="0" unbalanced="0"/>
    <cacheHierarchy uniqueName="[Open Source Type].[Open Source Type]" caption="Open Source Type" attribute="1" defaultMemberUniqueName="[Open Source Type].[Open Source Type].[All]" allUniqueName="[Open Source Type].[Open Source Type].[All]" dimensionUniqueName="[Open Source Type]" displayFolder="" count="0" unbalanced="0"/>
    <cacheHierarchy uniqueName="[Partner].[Application Development Competency]" caption="Application Development Competency" attribute="1" defaultMemberUniqueName="[Partner].[Application Development Competency].[All]" allUniqueName="[Partner].[Application Development Competency].[All]" dimensionUniqueName="[Partner]" displayFolder="" count="0" unbalanced="0"/>
    <cacheHierarchy uniqueName="[Partner].[Application Integration Competency]" caption="Application Integration Competency" attribute="1" defaultMemberUniqueName="[Partner].[Application Integration Competency].[All]" allUniqueName="[Partner].[Application Integration Competency].[All]" dimensionUniqueName="[Partner]" displayFolder="" count="0" unbalanced="0"/>
    <cacheHierarchy uniqueName="[Partner].[Channel Development Tier]" caption="Channel Development Tier" attribute="1" defaultMemberUniqueName="[Partner].[Channel Development Tier].[All]" allUniqueName="[Partner].[Channel Development Tier].[All]" dimensionUniqueName="[Partner]" displayFolder="" count="0" unbalanced="0"/>
    <cacheHierarchy uniqueName="[Partner].[Cloud Platform Competency]" caption="Cloud Platform Competency" attribute="1" defaultMemberUniqueName="[Partner].[Cloud Platform Competency].[All]" allUniqueName="[Partner].[Cloud Platform Competency].[All]" dimensionUniqueName="[Partner]" displayFolder="" count="0" unbalanced="0"/>
    <cacheHierarchy uniqueName="[Partner].[Data Analytics Competency]" caption="Data Analytics Competency" attribute="1" defaultMemberUniqueName="[Partner].[Data Analytics Competency].[All]" allUniqueName="[Partner].[Data Analytics Competency].[All]" dimensionUniqueName="[Partner]" displayFolder="" count="0" unbalanced="0"/>
    <cacheHierarchy uniqueName="[Partner].[Data Platform Competency]" caption="Data Platform Competency" attribute="1" defaultMemberUniqueName="[Partner].[Data Platform Competency].[All]" allUniqueName="[Partner].[Data Platform Competency].[All]" dimensionUniqueName="[Partner]" displayFolder="" count="0" unbalanced="0"/>
    <cacheHierarchy uniqueName="[Partner].[Datacenter Competency]" caption="Datacenter Competency" attribute="1" defaultMemberUniqueName="[Partner].[Datacenter Competency].[All]" allUniqueName="[Partner].[Datacenter Competency].[All]" dimensionUniqueName="[Partner]" displayFolder="" count="0" unbalanced="0"/>
    <cacheHierarchy uniqueName="[Partner].[DevOps Competency]" caption="DevOps Competency" attribute="1" defaultMemberUniqueName="[Partner].[DevOps Competency].[All]" allUniqueName="[Partner].[DevOps Competency].[All]" dimensionUniqueName="[Partner]" displayFolder="" count="0" unbalanced="0"/>
    <cacheHierarchy uniqueName="[Partner].[Has Any PSeller Flag]" caption="Has Any PSeller Flag" attribute="1" defaultMemberUniqueName="[Partner].[Has Any PSeller Flag].[All]" allUniqueName="[Partner].[Has Any PSeller Flag].[All]" dimensionUniqueName="[Partner]" displayFolder="Has PSeller Flags" count="0" unbalanced="0"/>
    <cacheHierarchy uniqueName="[Partner].[Has Apps and Infrastructure PSeller Flag]" caption="Has Apps and Infrastructure PSeller Flag" attribute="1" defaultMemberUniqueName="[Partner].[Has Apps and Infrastructure PSeller Flag].[All]" allUniqueName="[Partner].[Has Apps and Infrastructure PSeller Flag].[All]" dimensionUniqueName="[Partner]" displayFolder="Has PSeller Flags" count="0" unbalanced="0"/>
    <cacheHierarchy uniqueName="[Partner].[Has Business Applications PSeller Flag]" caption="Has Business Applications PSeller Flag" attribute="1" defaultMemberUniqueName="[Partner].[Has Business Applications PSeller Flag].[All]" allUniqueName="[Partner].[Has Business Applications PSeller Flag].[All]" dimensionUniqueName="[Partner]" displayFolder="Has PSeller Flags" count="0" unbalanced="0"/>
    <cacheHierarchy uniqueName="[Partner].[Has Data And Analytics PSeller Flag]" caption="Has Data And Analytics PSeller Flag" attribute="1" defaultMemberUniqueName="[Partner].[Has Data And Analytics PSeller Flag].[All]" allUniqueName="[Partner].[Has Data And Analytics PSeller Flag].[All]" dimensionUniqueName="[Partner]" displayFolder="Has PSeller Flags" count="0" unbalanced="0"/>
    <cacheHierarchy uniqueName="[Partner].[Has Modern Workplace PSeller Flag]" caption="Has Modern Workplace PSeller Flag" attribute="1" defaultMemberUniqueName="[Partner].[Has Modern Workplace PSeller Flag].[All]" allUniqueName="[Partner].[Has Modern Workplace PSeller Flag].[All]" dimensionUniqueName="[Partner]" displayFolder="Has PSeller Flags" count="0" unbalanced="0"/>
    <cacheHierarchy uniqueName="[Partner].[ISV Partner Cohort]" caption="ISV Partner Cohort" attribute="1" defaultMemberUniqueName="[Partner].[ISV Partner Cohort].[All]" allUniqueName="[Partner].[ISV Partner Cohort].[All]" dimensionUniqueName="[Partner]" displayFolder="" count="0" unbalanced="0"/>
    <cacheHierarchy uniqueName="[Partner].[LSP Flag]" caption="LSP Flag" attribute="1" defaultMemberUniqueName="[Partner].[LSP Flag].[All]" allUniqueName="[Partner].[LSP Flag].[All]" dimensionUniqueName="[Partner]" displayFolder="" count="0" unbalanced="0"/>
    <cacheHierarchy uniqueName="[Partner].[Non-ISV Partner Cohort]" caption="Non-ISV Partner Cohort" attribute="1" defaultMemberUniqueName="[Partner].[Non-ISV Partner Cohort].[All]" allUniqueName="[Partner].[Non-ISV Partner Cohort].[All]" dimensionUniqueName="[Partner]" displayFolder="" count="0" unbalanced="0"/>
    <cacheHierarchy uniqueName="[Partner].[OCP Co-Sell Ready Flag]" caption="OCP Co-Sell Ready Flag" attribute="1" defaultMemberUniqueName="[Partner].[OCP Co-Sell Ready Flag].[All]" allUniqueName="[Partner].[OCP Co-Sell Ready Flag].[All]" dimensionUniqueName="[Partner]" displayFolder="" count="0" unbalanced="0"/>
    <cacheHierarchy uniqueName="[Partner].[OCP Go To Market Readiness]" caption="OCP Go To Market Readiness" attribute="1" defaultMemberUniqueName="[Partner].[OCP Go To Market Readiness].[All]" allUniqueName="[Partner].[OCP Go To Market Readiness].[All]" dimensionUniqueName="[Partner]" displayFolder="" count="0" unbalanced="0"/>
    <cacheHierarchy uniqueName="[Partner].[Onboarded CSP Flag]" caption="Onboarded CSP Flag" attribute="1" defaultMemberUniqueName="[Partner].[Onboarded CSP Flag].[All]" allUniqueName="[Partner].[Onboarded CSP Flag].[All]" dimensionUniqueName="[Partner]" displayFolder="" count="0" unbalanced="0"/>
    <cacheHierarchy uniqueName="[Partner].[Partner Area]" caption="Partner Area" attribute="1" defaultMemberUniqueName="[Partner].[Partner Area].[All]" allUniqueName="[Partner].[Partner Area].[All]" dimensionUniqueName="[Partner]" displayFolder="" count="0" unbalanced="0"/>
    <cacheHierarchy uniqueName="[Partner].[Partner Attached Flag]" caption="Partner Attached Flag" attribute="1" defaultMemberUniqueName="[Partner].[Partner Attached Flag].[All]" allUniqueName="[Partner].[Partner Attached Flag].[All]" dimensionUniqueName="[Partner]" displayFolder="" count="0" unbalanced="0"/>
    <cacheHierarchy uniqueName="[Partner].[Partner ID]" caption="Partner ID" attribute="1" defaultMemberUniqueName="[Partner].[Partner ID].[All]" allUniqueName="[Partner].[Partner ID].[All]" dimensionUniqueName="[Partner]" displayFolder="" count="0" unbalanced="0"/>
    <cacheHierarchy uniqueName="[Partner].[Partner Name]" caption="Partner Name" attribute="1" defaultMemberUniqueName="[Partner].[Partner Name].[All]" allUniqueName="[Partner].[Partner Name].[All]" dimensionUniqueName="[Partner]" displayFolder="" count="0" unbalanced="0"/>
    <cacheHierarchy uniqueName="[Partner].[Partner Name With ID]" caption="Partner Name With ID" attribute="1" defaultMemberUniqueName="[Partner].[Partner Name With ID].[All]" allUniqueName="[Partner].[Partner Name With ID].[All]" dimensionUniqueName="[Partner]" displayFolder="" count="0" unbalanced="0"/>
    <cacheHierarchy uniqueName="[Partner].[Partner SubRegion]" caption="Partner SubRegion" attribute="1" defaultMemberUniqueName="[Partner].[Partner SubRegion].[All]" allUniqueName="[Partner].[Partner SubRegion].[All]" dimensionUniqueName="[Partner]" displayFolder="" count="0" unbalanced="0"/>
    <cacheHierarchy uniqueName="[Partner].[Partner Subsidiary]" caption="Partner Subsidiary" attribute="1" defaultMemberUniqueName="[Partner].[Partner Subsidiary].[All]" allUniqueName="[Partner].[Partner Subsidiary].[All]" dimensionUniqueName="[Partner]" displayFolder="" count="0" unbalanced="0"/>
    <cacheHierarchy uniqueName="[Partner].[PartnerOne URL]" caption="PartnerOne URL" attribute="1" defaultMemberUniqueName="[Partner].[PartnerOne URL].[All]" allUniqueName="[Partner].[PartnerOne URL].[All]" dimensionUniqueName="[Partner]" displayFolder="" count="0" unbalanced="0"/>
    <cacheHierarchy uniqueName="[Partner Overlap].[CSP Direct Flag]" caption="CSP Direct Flag" attribute="1" defaultMemberUniqueName="[Partner Overlap].[CSP Direct Flag].[All]" allUniqueName="[Partner Overlap].[CSP Direct Flag].[All]" dimensionUniqueName="[Partner Overlap]" displayFolder="" count="0" unbalanced="0"/>
    <cacheHierarchy uniqueName="[Partner Overlap].[PAL Admin Type]" caption="PAL Admin Type" attribute="1" defaultMemberUniqueName="[Partner Overlap].[PAL Admin Type].[All]" allUniqueName="[Partner Overlap].[PAL Admin Type].[All]" dimensionUniqueName="[Partner Overlap]" displayFolder="" count="0" unbalanced="0"/>
    <cacheHierarchy uniqueName="[Partner Overlap].[Partner Attribution Type]" caption="Partner Attribution Type" attribute="1" defaultMemberUniqueName="[Partner Overlap].[Partner Attribution Type].[All]" allUniqueName="[Partner Overlap].[Partner Attribution Type].[All]" dimensionUniqueName="[Partner Overlap]" displayFolder="" count="0" unbalanced="0"/>
    <cacheHierarchy uniqueName="[Partner Overlap].[Partner Overlap Combination]" caption="Partner Overlap Combination" attribute="1" defaultMemberUniqueName="[Partner Overlap].[Partner Overlap Combination].[All]" allUniqueName="[Partner Overlap].[Partner Overlap Combination].[All]" dimensionUniqueName="[Partner Overlap]" displayFolder="" count="0" unbalanced="0"/>
    <cacheHierarchy uniqueName="[Partner Overlap].[PEAT Transition Flag]" caption="PEAT Transition Flag" attribute="1" defaultMemberUniqueName="[Partner Overlap].[PEAT Transition Flag].[All]" allUniqueName="[Partner Overlap].[PEAT Transition Flag].[All]" dimensionUniqueName="[Partner Overlap]" displayFolder="" count="0" unbalanced="0"/>
    <cacheHierarchy uniqueName="[Partner Overlap].[PEAT Transition Month]" caption="PEAT Transition Month" attribute="1" defaultMemberUniqueName="[Partner Overlap].[PEAT Transition Month].[All]" allUniqueName="[Partner Overlap].[PEAT Transition Month].[All]" dimensionUniqueName="[Partner Overlap]" displayFolder="" count="0" unbalanced="0"/>
    <cacheHierarchy uniqueName="[Partner Specialization].[IHV Specialization]" caption="IHV Specialization" attribute="1" defaultMemberUniqueName="[Partner Specialization].[IHV Specialization].[All]" allUniqueName="[Partner Specialization].[IHV Specialization].[All]" dimensionUniqueName="[Partner Specialization]" displayFolder="" count="0" unbalanced="0"/>
    <cacheHierarchy uniqueName="[Partner Specialization].[ISV Specialization]" caption="ISV Specialization" attribute="1" defaultMemberUniqueName="[Partner Specialization].[ISV Specialization].[All]" allUniqueName="[Partner Specialization].[ISV Specialization].[All]" dimensionUniqueName="[Partner Specialization]" displayFolder="" count="0" unbalanced="0"/>
    <cacheHierarchy uniqueName="[Partner Specialization].[MPL Flag]" caption="MPL Flag" attribute="1" defaultMemberUniqueName="[Partner Specialization].[MPL Flag].[All]" allUniqueName="[Partner Specialization].[MPL Flag].[All]" dimensionUniqueName="[Partner Specialization]" displayFolder="" count="0" unbalanced="0"/>
    <cacheHierarchy uniqueName="[Partner Specialization].[Sell With Only Specialization]" caption="Sell With Only Specialization" attribute="1" defaultMemberUniqueName="[Partner Specialization].[Sell With Only Specialization].[All]" allUniqueName="[Partner Specialization].[Sell With Only Specialization].[All]" dimensionUniqueName="[Partner Specialization]" displayFolder="" count="0" unbalanced="0"/>
    <cacheHierarchy uniqueName="[Partner Specialization].[Services Specialization]" caption="Services Specialization" attribute="1" defaultMemberUniqueName="[Partner Specialization].[Services Specialization].[All]" allUniqueName="[Partner Specialization].[Services Specialization].[All]" dimensionUniqueName="[Partner Specialization]" displayFolder="" count="0" unbalanced="0"/>
    <cacheHierarchy uniqueName="[Pipeline].[At Risk Pipeline Flag]" caption="At Risk Pipeline Flag" attribute="1" defaultMemberUniqueName="[Pipeline].[At Risk Pipeline Flag].[All]" allUniqueName="[Pipeline].[At Risk Pipeline Flag].[All]" dimensionUniqueName="[Pipeline]" displayFolder="" count="0" unbalanced="0"/>
    <cacheHierarchy uniqueName="[Pipeline].[Cloud Workload]" caption="Cloud Workload" attribute="1" defaultMemberUniqueName="[Pipeline].[Cloud Workload].[All]" allUniqueName="[Pipeline].[Cloud Workload].[All]" dimensionUniqueName="[Pipeline]" displayFolder="" count="0" unbalanced="0"/>
    <cacheHierarchy uniqueName="[Pipeline].[Cloud Workload - Other]" caption="Cloud Workload - Other" attribute="1" defaultMemberUniqueName="[Pipeline].[Cloud Workload - Other].[All]" allUniqueName="[Pipeline].[Cloud Workload - Other].[All]" dimensionUniqueName="[Pipeline]" displayFolder="" count="0" unbalanced="0"/>
    <cacheHierarchy uniqueName="[Pipeline].[Days to Close]" caption="Days to Close" attribute="1" defaultMemberUniqueName="[Pipeline].[Days to Close].[All]" allUniqueName="[Pipeline].[Days to Close].[All]" dimensionUniqueName="[Pipeline]" displayFolder="" count="0" unbalanced="0"/>
    <cacheHierarchy uniqueName="[Pipeline].[Forecast Recommendation]" caption="Forecast Recommendation" attribute="1" defaultMemberUniqueName="[Pipeline].[Forecast Recommendation].[All]" allUniqueName="[Pipeline].[Forecast Recommendation].[All]" dimensionUniqueName="[Pipeline]" displayFolder="" count="0" unbalanced="0"/>
    <cacheHierarchy uniqueName="[Pipeline].[Full Pipeline Flag]" caption="Full Pipeline Flag" attribute="1" defaultMemberUniqueName="[Pipeline].[Full Pipeline Flag].[All]" allUniqueName="[Pipeline].[Full Pipeline Flag].[All]" dimensionUniqueName="[Pipeline]" displayFolder="" count="0" unbalanced="0"/>
    <cacheHierarchy uniqueName="[Pipeline].[MSX Status]" caption="MSX Status" attribute="1" defaultMemberUniqueName="[Pipeline].[MSX Status].[All]" allUniqueName="[Pipeline].[MSX Status].[All]" dimensionUniqueName="[Pipeline]" displayFolder="" count="0" unbalanced="0"/>
    <cacheHierarchy uniqueName="[Pipeline].[Opportunity Closed Date]" caption="Opportunity Closed Date" attribute="1" defaultMemberUniqueName="[Pipeline].[Opportunity Closed Date].[All]" allUniqueName="[Pipeline].[Opportunity Closed Date].[All]" dimensionUniqueName="[Pipeline]" displayFolder="" count="0" unbalanced="0"/>
    <cacheHierarchy uniqueName="[Pipeline].[Opportunity Closed Date Hierarchy]" caption="Opportunity Closed Date Hierarchy" defaultMemberUniqueName="[Pipeline].[Opportunity Closed Date Hierarchy].[All]" allUniqueName="[Pipeline].[Opportunity Closed Date Hierarchy].[All]" dimensionUniqueName="[Pipeline]" displayFolder="" count="5" unbalanced="0"/>
    <cacheHierarchy uniqueName="[Pipeline].[Opportunity Closed Flag]" caption="Opportunity Closed Flag" attribute="1" defaultMemberUniqueName="[Pipeline].[Opportunity Closed Flag].[All]" allUniqueName="[Pipeline].[Opportunity Closed Flag].[All]" dimensionUniqueName="[Pipeline]" displayFolder="" count="0" unbalanced="0"/>
    <cacheHierarchy uniqueName="[Pipeline].[Opportunity Closed Month]" caption="Opportunity Closed Month" attribute="1" defaultMemberUniqueName="[Pipeline].[Opportunity Closed Month].[All]" allUniqueName="[Pipeline].[Opportunity Closed Month].[All]" dimensionUniqueName="[Pipeline]" displayFolder="" count="0" unbalanced="0"/>
    <cacheHierarchy uniqueName="[Pipeline].[Opportunity Closed Quarter]" caption="Opportunity Closed Quarter" attribute="1" defaultMemberUniqueName="[Pipeline].[Opportunity Closed Quarter].[All]" allUniqueName="[Pipeline].[Opportunity Closed Quarter].[All]" dimensionUniqueName="[Pipeline]" displayFolder="" count="0" unbalanced="0"/>
    <cacheHierarchy uniqueName="[Pipeline].[Opportunity Closed Year]" caption="Opportunity Closed Year" attribute="1" defaultMemberUniqueName="[Pipeline].[Opportunity Closed Year].[All]" allUniqueName="[Pipeline].[Opportunity Closed Year].[All]" dimensionUniqueName="[Pipeline]" displayFolder="" count="0" unbalanced="0"/>
    <cacheHierarchy uniqueName="[Pipeline].[Opportunity Created Date]" caption="Opportunity Created Date" attribute="1" defaultMemberUniqueName="[Pipeline].[Opportunity Created Date].[All]" allUniqueName="[Pipeline].[Opportunity Created Date].[All]" dimensionUniqueName="[Pipeline]" displayFolder="" count="0" unbalanced="0"/>
    <cacheHierarchy uniqueName="[Pipeline].[Opportunity Created Date Hierarchy]" caption="Opportunity Created Date Hierarchy" defaultMemberUniqueName="[Pipeline].[Opportunity Created Date Hierarchy].[All]" allUniqueName="[Pipeline].[Opportunity Created Date Hierarchy].[All]" dimensionUniqueName="[Pipeline]" displayFolder="" count="2" unbalanced="0"/>
    <cacheHierarchy uniqueName="[Pipeline].[Opportunity CRM ID]" caption="Opportunity CRM ID" attribute="1" defaultMemberUniqueName="[Pipeline].[Opportunity CRM ID].[All]" allUniqueName="[Pipeline].[Opportunity CRM ID].[All]" dimensionUniqueName="[Pipeline]" displayFolder="" count="0" unbalanced="0"/>
    <cacheHierarchy uniqueName="[Pipeline].[Opportunity Name]" caption="Opportunity Name" attribute="1" defaultMemberUniqueName="[Pipeline].[Opportunity Name].[All]" allUniqueName="[Pipeline].[Opportunity Name].[All]" dimensionUniqueName="[Pipeline]" displayFolder="" count="0" unbalanced="0"/>
    <cacheHierarchy uniqueName="[Pipeline].[Opportunity Owner Standard Title]" caption="Opportunity Owner Standard Title" attribute="1" defaultMemberUniqueName="[Pipeline].[Opportunity Owner Standard Title].[All]" allUniqueName="[Pipeline].[Opportunity Owner Standard Title].[All]" dimensionUniqueName="[Pipeline]" displayFolder="" count="0" unbalanced="0"/>
    <cacheHierarchy uniqueName="[Pipeline].[Owner Name]" caption="Owner Name" attribute="1" defaultMemberUniqueName="[Pipeline].[Owner Name].[All]" allUniqueName="[Pipeline].[Owner Name].[All]" dimensionUniqueName="[Pipeline]" displayFolder="" count="0" unbalanced="0"/>
    <cacheHierarchy uniqueName="[Pipeline].[Ownership Group]" caption="Ownership Group" attribute="1" defaultMemberUniqueName="[Pipeline].[Ownership Group].[All]" allUniqueName="[Pipeline].[Ownership Group].[All]" dimensionUniqueName="[Pipeline]" displayFolder="" count="0" unbalanced="0"/>
    <cacheHierarchy uniqueName="[Pipeline].[Partner Generated Flag]" caption="Partner Generated Flag" attribute="1" defaultMemberUniqueName="[Pipeline].[Partner Generated Flag].[All]" allUniqueName="[Pipeline].[Partner Generated Flag].[All]" dimensionUniqueName="[Pipeline]" displayFolder="" count="0" unbalanced="0"/>
    <cacheHierarchy uniqueName="[Pipeline].[Pipeline Category]" caption="Pipeline Category" attribute="1" defaultMemberUniqueName="[Pipeline].[Pipeline Category].[All]" allUniqueName="[Pipeline].[Pipeline Category].[All]" dimensionUniqueName="[Pipeline]" displayFolder="" count="0" unbalanced="0"/>
    <cacheHierarchy uniqueName="[Pipeline].[Pipeline OSS Flag]" caption="Pipeline OSS Flag" attribute="1" defaultMemberUniqueName="[Pipeline].[Pipeline OSS Flag].[All]" allUniqueName="[Pipeline].[Pipeline OSS Flag].[All]" dimensionUniqueName="[Pipeline]" displayFolder="" count="0" unbalanced="0"/>
    <cacheHierarchy uniqueName="[Pipeline].[Primary Partner Name]" caption="Primary Partner Name" attribute="1" defaultMemberUniqueName="[Pipeline].[Primary Partner Name].[All]" allUniqueName="[Pipeline].[Primary Partner Name].[All]" dimensionUniqueName="[Pipeline]" displayFolder="" count="0" unbalanced="0"/>
    <cacheHierarchy uniqueName="[Pipeline].[Primary Partner Pipeline Attached Flag]" caption="Primary Partner Pipeline Attached Flag" attribute="1" defaultMemberUniqueName="[Pipeline].[Primary Partner Pipeline Attached Flag].[All]" allUniqueName="[Pipeline].[Primary Partner Pipeline Attached Flag].[All]" dimensionUniqueName="[Pipeline]" displayFolder="" count="0" unbalanced="0"/>
    <cacheHierarchy uniqueName="[Pipeline].[Qualified Pipeline Flag]" caption="Qualified Pipeline Flag" attribute="1" defaultMemberUniqueName="[Pipeline].[Qualified Pipeline Flag].[All]" allUniqueName="[Pipeline].[Qualified Pipeline Flag].[All]" dimensionUniqueName="[Pipeline]" displayFolder="" count="0" unbalanced="0"/>
    <cacheHierarchy uniqueName="[Pipeline].[Sales Stage]" caption="Sales Stage" attribute="1" defaultMemberUniqueName="[Pipeline].[Sales Stage].[All]" allUniqueName="[Pipeline].[Sales Stage].[All]" dimensionUniqueName="[Pipeline]" displayFolder="" count="0" unbalanced="0"/>
    <cacheHierarchy uniqueName="[Pipeline].[Workload Capability]" caption="Workload Capability" attribute="1" defaultMemberUniqueName="[Pipeline].[Workload Capability].[All]" allUniqueName="[Pipeline].[Workload Capability].[All]" dimensionUniqueName="[Pipeline]" displayFolder="" count="0" unbalanced="0"/>
    <cacheHierarchy uniqueName="[Pipeline].[Workload Detail]" caption="Workload Detail" attribute="1" defaultMemberUniqueName="[Pipeline].[Workload Detail].[All]" allUniqueName="[Pipeline].[Workload Detail].[All]" dimensionUniqueName="[Pipeline]" displayFolder="" count="0" unbalanced="0"/>
    <cacheHierarchy uniqueName="[Pipeline].[Workload Type]" caption="Workload Type" attribute="1" defaultMemberUniqueName="[Pipeline].[Workload Type].[All]" allUniqueName="[Pipeline].[Workload Type].[All]" dimensionUniqueName="[Pipeline]" displayFolder="" count="0" unbalanced="0"/>
    <cacheHierarchy uniqueName="[Pricing Level].[AZ Pricing Level]" caption="AZ Pricing Level" attribute="1" defaultMemberUniqueName="[Pricing Level].[AZ Pricing Level].[All]" allUniqueName="[Pricing Level].[AZ Pricing Level].[All]" dimensionUniqueName="[Pricing Level]" displayFolder="" count="0" unbalanced="0"/>
    <cacheHierarchy uniqueName="[Pricing Level].[AZ Pricing Level 2]" caption="AZ Pricing Level 2" attribute="1" defaultMemberUniqueName="[Pricing Level].[AZ Pricing Level 2].[All]" allUniqueName="[Pricing Level].[AZ Pricing Level 2].[All]" dimensionUniqueName="[Pricing Level]" displayFolder="" count="2" unbalanced="0"/>
    <cacheHierarchy uniqueName="[Pricing Level].[Modern AZ Pricing Level Flag]" caption="Modern AZ Pricing Level Flag" attribute="1" defaultMemberUniqueName="[Pricing Level].[Modern AZ Pricing Level Flag].[All]" allUniqueName="[Pricing Level].[Modern AZ Pricing Level Flag].[All]" dimensionUniqueName="[Pricing Level]" displayFolder="" count="0" unbalanced="0"/>
    <cacheHierarchy uniqueName="[Product].[Product Hierarchy]" caption="Product Hierarchy" defaultMemberUniqueName="[Product].[Product Hierarchy].[All]" allUniqueName="[Product].[Product Hierarchy].[All]" dimensionUniqueName="[Product]" displayFolder="" count="4" unbalanced="0"/>
    <cacheHierarchy uniqueName="[Product].[Rev Sum Category]" caption="Rev Sum Category" attribute="1" defaultMemberUniqueName="[Product].[Rev Sum Category].[All]" allUniqueName="[Product].[Rev Sum Category].[All]" dimensionUniqueName="[Product]" displayFolder="" count="0" unbalanced="0"/>
    <cacheHierarchy uniqueName="[Product].[Rev Sum Division]" caption="Rev Sum Division" attribute="1" defaultMemberUniqueName="[Product].[Rev Sum Division].[All]" allUniqueName="[Product].[Rev Sum Division].[All]" dimensionUniqueName="[Product]" displayFolder="" count="0" unbalanced="0"/>
    <cacheHierarchy uniqueName="[Product].[Super Rev Sum Division]" caption="Super Rev Sum Division" attribute="1" defaultMemberUniqueName="[Product].[Super Rev Sum Division].[All]" allUniqueName="[Product].[Super Rev Sum Division].[All]" dimensionUniqueName="[Product]" displayFolder="" count="0" unbalanced="0"/>
    <cacheHierarchy uniqueName="[Program Offering Level].[AZ Program Offering Level]" caption="AZ Program Offering Level" attribute="1" defaultMemberUniqueName="[Program Offering Level].[AZ Program Offering Level].[All]" allUniqueName="[Program Offering Level].[AZ Program Offering Level].[All]" dimensionUniqueName="[Program Offering Level]" displayFolder="" count="0" unbalanced="0"/>
    <cacheHierarchy uniqueName="[Program Offering Level].[Program Offering Level]" caption="Program Offering Level" attribute="1" defaultMemberUniqueName="[Program Offering Level].[Program Offering Level].[All]" allUniqueName="[Program Offering Level].[Program Offering Level].[All]" dimensionUniqueName="[Program Offering Level]" displayFolder="" count="0" unbalanced="0"/>
    <cacheHierarchy uniqueName="[PST].[Azure 10 Flag]" caption="Azure 10 Flag" attribute="1" defaultMemberUniqueName="[PST].[Azure 10 Flag].[All]" allUniqueName="[PST].[Azure 10 Flag].[All]" dimensionUniqueName="[PST]" displayFolder="" count="0" unbalanced="0"/>
    <cacheHierarchy uniqueName="[PST].[Data 5 Flag]" caption="Data 5 Flag" attribute="1" defaultMemberUniqueName="[PST].[Data 5 Flag].[All]" allUniqueName="[PST].[Data 5 Flag].[All]" dimensionUniqueName="[PST]" displayFolder="" count="0" unbalanced="0"/>
    <cacheHierarchy uniqueName="[PST].[Play]" caption="Play" attribute="1" defaultMemberUniqueName="[PST].[Play].[All]" allUniqueName="[PST].[Play].[All]" dimensionUniqueName="[PST]" displayFolder="" count="0" unbalanced="0"/>
    <cacheHierarchy uniqueName="[PST].[Solution]" caption="Solution" attribute="1" defaultMemberUniqueName="[PST].[Solution].[All]" allUniqueName="[PST].[Solution].[All]" dimensionUniqueName="[PST]" displayFolder="" count="0" unbalanced="0"/>
    <cacheHierarchy uniqueName="[PST].[Solution Marker Flag]" caption="Solution Marker Flag" attribute="1" defaultMemberUniqueName="[PST].[Solution Marker Flag].[All]" allUniqueName="[PST].[Solution Marker Flag].[All]" dimensionUniqueName="[PST]" displayFolder="" count="0" unbalanced="0"/>
    <cacheHierarchy uniqueName="[Revenue].[AZ Bill Doc Type Code]" caption="AZ Bill Doc Type Code" attribute="1" defaultMemberUniqueName="[Revenue].[AZ Bill Doc Type Code].[All]" allUniqueName="[Revenue].[AZ Bill Doc Type Code].[All]" dimensionUniqueName="[Revenue]" displayFolder="" count="0" unbalanced="0"/>
    <cacheHierarchy uniqueName="[Revenue].[Azure Overage Flag]" caption="Azure Overage Flag" attribute="1" defaultMemberUniqueName="[Revenue].[Azure Overage Flag].[All]" allUniqueName="[Revenue].[Azure Overage Flag].[All]" dimensionUniqueName="[Revenue]" displayFolder="" count="0" unbalanced="0"/>
    <cacheHierarchy uniqueName="[Revenue].[Credit Flag]" caption="Credit Flag" attribute="1" defaultMemberUniqueName="[Revenue].[Credit Flag].[All]" allUniqueName="[Revenue].[Credit Flag].[All]" dimensionUniqueName="[Revenue]" displayFolder="" count="0" unbalanced="0"/>
    <cacheHierarchy uniqueName="[Revenue].[Detail Pricing Level]" caption="Detail Pricing Level" attribute="1" defaultMemberUniqueName="[Revenue].[Detail Pricing Level].[All]" allUniqueName="[Revenue].[Detail Pricing Level].[All]" dimensionUniqueName="[Revenue]" displayFolder="" count="0" unbalanced="0"/>
    <cacheHierarchy uniqueName="[Revenue].[New To Microsoft Customer Flag]" caption="New To Microsoft Customer Flag" attribute="1" defaultMemberUniqueName="[Revenue].[New To Microsoft Customer Flag].[All]" allUniqueName="[Revenue].[New To Microsoft Customer Flag].[All]" dimensionUniqueName="[Revenue]" displayFolder="" count="0" unbalanced="0"/>
    <cacheHierarchy uniqueName="[Revenue].[Purchase Type]" caption="Purchase Type" attribute="1" defaultMemberUniqueName="[Revenue].[Purchase Type].[All]" allUniqueName="[Revenue].[Purchase Type].[All]" dimensionUniqueName="[Revenue]" displayFolder="" count="0" unbalanced="0"/>
    <cacheHierarchy uniqueName="[Revenue].[Record Type]" caption="Record Type" attribute="1" defaultMemberUniqueName="[Revenue].[Record Type].[All]" allUniqueName="[Revenue].[Record Type].[All]" dimensionUniqueName="[Revenue]" displayFolder="" count="0" unbalanced="0"/>
    <cacheHierarchy uniqueName="[Segment].[C+E Segment]" caption="C+E Segment" attribute="1" defaultMemberUniqueName="[Segment].[C+E Segment].[All]" allUniqueName="[Segment].[C+E Segment].[All]" dimensionUniqueName="[Segment]" displayFolder="" count="0" unbalanced="0"/>
    <cacheHierarchy uniqueName="[Segment].[CorporateEnterpriseFlag]" caption="CorporateEnterpriseFlag" attribute="1" defaultMemberUniqueName="[Segment].[CorporateEnterpriseFlag].[All]" allUniqueName="[Segment].[CorporateEnterpriseFlag].[All]" dimensionUniqueName="[Segment]" displayFolder="" count="0" unbalanced="0"/>
    <cacheHierarchy uniqueName="[Segment].[PS Commercial Flag]" caption="PS Commercial Flag" attribute="1" defaultMemberUniqueName="[Segment].[PS Commercial Flag].[All]" allUniqueName="[Segment].[PS Commercial Flag].[All]" dimensionUniqueName="[Segment]" displayFolder="" count="0" unbalanced="0"/>
    <cacheHierarchy uniqueName="[Segment].[Scorecard Segment]" caption="Scorecard Segment" attribute="1" defaultMemberUniqueName="[Segment].[Scorecard Segment].[All]" allUniqueName="[Segment].[Scorecard Segment].[All]" dimensionUniqueName="[Segment]" displayFolder="" count="0" unbalanced="0"/>
    <cacheHierarchy uniqueName="[Segment].[Segment]" caption="Segment" attribute="1" defaultMemberUniqueName="[Segment].[Segment].[All]" allUniqueName="[Segment].[Segment].[All]" dimensionUniqueName="[Segment]" displayFolder="" count="0" unbalanced="0"/>
    <cacheHierarchy uniqueName="[Segment].[Segment Hierarchy]" caption="Segment Hierarchy" defaultMemberUniqueName="[Segment].[Segment Hierarchy].[All]" allUniqueName="[Segment].[Segment Hierarchy].[All]" dimensionUniqueName="[Segment]" displayFolder="" count="4" unbalanced="0"/>
    <cacheHierarchy uniqueName="[Segment].[STB Mid Segment]" caption="STB Mid Segment" attribute="1" defaultMemberUniqueName="[Segment].[STB Mid Segment].[All]" allUniqueName="[Segment].[STB Mid Segment].[All]" dimensionUniqueName="[Segment]" displayFolder="" count="0" unbalanced="0"/>
    <cacheHierarchy uniqueName="[Segment].[STB Mid Segment2]" caption="STB Mid Segment2" attribute="1" defaultMemberUniqueName="[Segment].[STB Mid Segment2].[All]" allUniqueName="[Segment].[STB Mid Segment2].[All]" dimensionUniqueName="[Segment]" displayFolder="" count="0" unbalanced="0"/>
    <cacheHierarchy uniqueName="[Segment].[STB Segment]" caption="STB Segment" attribute="1" defaultMemberUniqueName="[Segment].[STB Segment].[All]" allUniqueName="[Segment].[STB Segment].[All]" dimensionUniqueName="[Segment]" displayFolder="" count="0" unbalanced="0"/>
    <cacheHierarchy uniqueName="[Segment].[STB Segment Hierarchy]" caption="STB Segment Hierarchy" defaultMemberUniqueName="[Segment].[STB Segment Hierarchy].[All]" allUniqueName="[Segment].[STB Segment Hierarchy].[All]" dimensionUniqueName="[Segment]" displayFolder="" count="6" unbalanced="0"/>
    <cacheHierarchy uniqueName="[Segment].[STB SubSegment]" caption="STB SubSegment" attribute="1" defaultMemberUniqueName="[Segment].[STB SubSegment].[All]" allUniqueName="[Segment].[STB SubSegment].[All]" dimensionUniqueName="[Segment]" displayFolder="" count="0" unbalanced="0"/>
    <cacheHierarchy uniqueName="[Segment].[STB Summary Segment]" caption="STB Summary Segment" attribute="1" defaultMemberUniqueName="[Segment].[STB Summary Segment].[All]" allUniqueName="[Segment].[STB Summary Segment].[All]" dimensionUniqueName="[Segment]" displayFolder="" count="0" unbalanced="0"/>
    <cacheHierarchy uniqueName="[Segment].[Std Rptg Mid Reported SubSegment]" caption="Std Rptg Mid Reported SubSegment" attribute="1" defaultMemberUniqueName="[Segment].[Std Rptg Mid Reported SubSegment].[All]" allUniqueName="[Segment].[Std Rptg Mid Reported SubSegment].[All]" dimensionUniqueName="[Segment]" displayFolder="" count="0" unbalanced="0"/>
    <cacheHierarchy uniqueName="[Segment].[Std Rptg Reported SubSegment]" caption="Std Rptg Reported SubSegment" attribute="1" defaultMemberUniqueName="[Segment].[Std Rptg Reported SubSegment].[All]" allUniqueName="[Segment].[Std Rptg Reported SubSegment].[All]" dimensionUniqueName="[Segment]" displayFolder="" count="0" unbalanced="0"/>
    <cacheHierarchy uniqueName="[Segment].[Std Rptg Segment Hierarchy]" caption="Std Rptg Segment Hierarchy" defaultMemberUniqueName="[Segment].[Std Rptg Segment Hierarchy].[All]" allUniqueName="[Segment].[Std Rptg Segment Hierarchy].[All]" dimensionUniqueName="[Segment]" displayFolder="" count="4" unbalanced="0"/>
    <cacheHierarchy uniqueName="[Segment].[Std Rptg Super Reported SubSegment]" caption="Std Rptg Super Reported SubSegment" attribute="1" defaultMemberUniqueName="[Segment].[Std Rptg Super Reported SubSegment].[All]" allUniqueName="[Segment].[Std Rptg Super Reported SubSegment].[All]" dimensionUniqueName="[Segment]" displayFolder="" count="0" unbalanced="0"/>
    <cacheHierarchy uniqueName="[Segment].[SubSegment]" caption="SubSegment" attribute="1" defaultMemberUniqueName="[Segment].[SubSegment].[All]" allUniqueName="[Segment].[SubSegment].[All]" dimensionUniqueName="[Segment]" displayFolder="" count="0" unbalanced="0"/>
    <cacheHierarchy uniqueName="[Segment].[Summary Segment]" caption="Summary Segment" attribute="1" defaultMemberUniqueName="[Segment].[Summary Segment].[All]" allUniqueName="[Segment].[Summary Segment].[All]" dimensionUniqueName="[Segment]" displayFolder="" count="0" unbalanced="0"/>
    <cacheHierarchy uniqueName="[Segment].[TrancheSubsegment]" caption="TrancheSubsegment" attribute="1" defaultMemberUniqueName="[Segment].[TrancheSubsegment].[All]" allUniqueName="[Segment].[TrancheSubsegment].[All]" dimensionUniqueName="[Segment]" displayFolder="" count="0" unbalanced="0"/>
    <cacheHierarchy uniqueName="[Service Comp Grouping].[Service Comp Grouping]" caption="Service Comp Grouping" attribute="1" defaultMemberUniqueName="[Service Comp Grouping].[Service Comp Grouping].[All]" allUniqueName="[Service Comp Grouping].[Service Comp Grouping].[All]" dimensionUniqueName="[Service Comp Grouping]" displayFolder="" count="0" unbalanced="0"/>
    <cacheHierarchy uniqueName="[Service Influencer].[Service Influencer]" caption="Service Influencer" attribute="1" defaultMemberUniqueName="[Service Influencer].[Service Influencer].[All]" allUniqueName="[Service Influencer].[Service Influencer].[All]" dimensionUniqueName="[Service Influencer]" displayFolder="" count="0" unbalanced="0"/>
    <cacheHierarchy uniqueName="[Solution Area].[Commercial Workload]" caption="Commercial Workload" attribute="1" defaultMemberUniqueName="[Solution Area].[Commercial Workload].[All]" allUniqueName="[Solution Area].[Commercial Workload].[All]" dimensionUniqueName="[Solution Area]" displayFolder="" count="0" unbalanced="0"/>
    <cacheHierarchy uniqueName="[Solution Area].[Commercial Workload Detail]" caption="Commercial Workload Detail" attribute="1" defaultMemberUniqueName="[Solution Area].[Commercial Workload Detail].[All]" allUniqueName="[Solution Area].[Commercial Workload Detail].[All]" dimensionUniqueName="[Solution Area]" displayFolder="" count="0" unbalanced="0"/>
    <cacheHierarchy uniqueName="[Solution Area].[Solution Area]" caption="Solution Area" attribute="1" defaultMemberUniqueName="[Solution Area].[Solution Area].[All]" allUniqueName="[Solution Area].[Solution Area].[All]" dimensionUniqueName="[Solution Area]" displayFolder="" count="0" unbalanced="0"/>
    <cacheHierarchy uniqueName="[Solution Area].[Solution Area Detail 1]" caption="Solution Area Detail 1" attribute="1" defaultMemberUniqueName="[Solution Area].[Solution Area Detail 1].[All]" allUniqueName="[Solution Area].[Solution Area Detail 1].[All]" dimensionUniqueName="[Solution Area]" displayFolder="" count="0" unbalanced="0"/>
    <cacheHierarchy uniqueName="[Solution Area].[Solution Area Detail 2]" caption="Solution Area Detail 2" attribute="1" defaultMemberUniqueName="[Solution Area].[Solution Area Detail 2].[All]" allUniqueName="[Solution Area].[Solution Area Detail 2].[All]" dimensionUniqueName="[Solution Area]" displayFolder="" count="0" unbalanced="0"/>
    <cacheHierarchy uniqueName="[Solution Area].[Solution Area Hierarchy]" caption="Solution Area Hierarchy" defaultMemberUniqueName="[Solution Area].[Solution Area Hierarchy].[All]" allUniqueName="[Solution Area].[Solution Area Hierarchy].[All]" dimensionUniqueName="[Solution Area]" displayFolder="" count="4" unbalanced="0"/>
    <cacheHierarchy uniqueName="[Source System].[Source System Name]" caption="Source System Name" attribute="1" defaultMemberUniqueName="[Source System].[Source System Name].[All]" allUniqueName="[Source System].[Source System Name].[All]" dimensionUniqueName="[Source System]" displayFolder="" count="0" unbalanced="0"/>
    <cacheHierarchy uniqueName="[StorSimple].[New StorSimple Customer Flag]" caption="New StorSimple Customer Flag" attribute="1" defaultMemberUniqueName="[StorSimple].[New StorSimple Customer Flag].[All]" allUniqueName="[StorSimple].[New StorSimple Customer Flag].[All]" dimensionUniqueName="[StorSimple]" displayFolder="" count="0" unbalanced="0"/>
    <cacheHierarchy uniqueName="[StorSimple].[Product Family Name]" caption="Product Family Name" attribute="1" defaultMemberUniqueName="[StorSimple].[Product Family Name].[All]" allUniqueName="[StorSimple].[Product Family Name].[All]" dimensionUniqueName="[StorSimple]" displayFolder="" count="0" unbalanced="0"/>
    <cacheHierarchy uniqueName="[StorSimple].[Series]" caption="Series" attribute="1" defaultMemberUniqueName="[StorSimple].[Series].[All]" allUniqueName="[StorSimple].[Series].[All]" dimensionUniqueName="[StorSimple]" displayFolder="" count="0" unbalanced="0"/>
    <cacheHierarchy uniqueName="[Strategic Account].[Sector]" caption="Sector" attribute="1" defaultMemberUniqueName="[Strategic Account].[Sector].[All]" allUniqueName="[Strategic Account].[Sector].[All]" dimensionUniqueName="[Strategic Account]" displayFolder="" count="0" unbalanced="0"/>
    <cacheHierarchy uniqueName="[Strategic Account].[Strategic Account]" caption="Strategic Account" attribute="1" defaultMemberUniqueName="[Strategic Account].[Strategic Account].[All]" allUniqueName="[Strategic Account].[Strategic Account].[All]" dimensionUniqueName="[Strategic Account]" displayFolder="" count="0" unbalanced="0"/>
    <cacheHierarchy uniqueName="[Strategic Account].[Strategic Account Area]" caption="Strategic Account Area" attribute="1" defaultMemberUniqueName="[Strategic Account].[Strategic Account Area].[All]" allUniqueName="[Strategic Account].[Strategic Account Area].[All]" dimensionUniqueName="[Strategic Account]" displayFolder="" count="0" unbalanced="0"/>
    <cacheHierarchy uniqueName="[Strategic Account].[Strategic Account ID]" caption="Strategic Account ID" attribute="1" keyAttribute="1" defaultMemberUniqueName="[Strategic Account].[Strategic Account ID].[All]" allUniqueName="[Strategic Account].[Strategic Account ID].[All]" dimensionUniqueName="[Strategic Account]" displayFolder="" count="0" unbalanced="0"/>
    <cacheHierarchy uniqueName="[Strategic Account].[Strategic Account Industry]" caption="Strategic Account Industry" attribute="1" defaultMemberUniqueName="[Strategic Account].[Strategic Account Industry].[All]" allUniqueName="[Strategic Account].[Strategic Account Industry].[All]" dimensionUniqueName="[Strategic Account]" displayFolder="" count="0" unbalanced="0"/>
    <cacheHierarchy uniqueName="[Strategic Account].[Strategic Account Sub Region]" caption="Strategic Account Sub Region" attribute="1" defaultMemberUniqueName="[Strategic Account].[Strategic Account Sub Region].[All]" allUniqueName="[Strategic Account].[Strategic Account Sub Region].[All]" dimensionUniqueName="[Strategic Account]" displayFolder="" count="0" unbalanced="0"/>
    <cacheHierarchy uniqueName="[Strategic Account].[Strategic Account Type]" caption="Strategic Account Type" attribute="1" defaultMemberUniqueName="[Strategic Account].[Strategic Account Type].[All]" allUniqueName="[Strategic Account].[Strategic Account Type].[All]" dimensionUniqueName="[Strategic Account]" displayFolder="" count="0" unbalanced="0"/>
    <cacheHierarchy uniqueName="[Strategic Account].[Strategic Account US Sales Unit]" caption="Strategic Account US Sales Unit" attribute="1" defaultMemberUniqueName="[Strategic Account].[Strategic Account US Sales Unit].[All]" allUniqueName="[Strategic Account].[Strategic Account US Sales Unit].[All]" dimensionUniqueName="[Strategic Account]" displayFolder="" count="0" unbalanced="0"/>
    <cacheHierarchy uniqueName="[Suites Flag].[Suites Flag]" caption="Suites Flag" attribute="1" defaultMemberUniqueName="[Suites Flag].[Suites Flag].[All]" allUniqueName="[Suites Flag].[Suites Flag].[All]" dimensionUniqueName="[Suites Flag]" displayFolder="" count="0" unbalanced="0"/>
    <cacheHierarchy uniqueName="[TLI].[TLI]" caption="TLI" attribute="1" defaultMemberUniqueName="[TLI].[TLI].[All]" allUniqueName="[TLI].[TLI].[All]" dimensionUniqueName="[TLI]" displayFolder="" count="0" unbalanced="0"/>
    <cacheHierarchy uniqueName="[Transacting Partner].[Transacting Partner Area]" caption="Transacting Partner Area" attribute="1" defaultMemberUniqueName="[Transacting Partner].[Transacting Partner Area].[All]" allUniqueName="[Transacting Partner].[Transacting Partner Area].[All]" dimensionUniqueName="[Transacting Partner]" displayFolder="" count="0" unbalanced="0"/>
    <cacheHierarchy uniqueName="[Transacting Partner].[Transacting Partner ID]" caption="Transacting Partner ID" attribute="1" defaultMemberUniqueName="[Transacting Partner].[Transacting Partner ID].[All]" allUniqueName="[Transacting Partner].[Transacting Partner ID].[All]" dimensionUniqueName="[Transacting Partner]" displayFolder="" count="0" unbalanced="0"/>
    <cacheHierarchy uniqueName="[Transacting Partner].[Transacting Partner Name]" caption="Transacting Partner Name" attribute="1" defaultMemberUniqueName="[Transacting Partner].[Transacting Partner Name].[All]" allUniqueName="[Transacting Partner].[Transacting Partner Name].[All]" dimensionUniqueName="[Transacting Partner]" displayFolder="" count="0" unbalanced="0"/>
    <cacheHierarchy uniqueName="[Transacting Partner].[Transacting Partner Subsidiary]" caption="Transacting Partner Subsidiary" attribute="1" defaultMemberUniqueName="[Transacting Partner].[Transacting Partner Subsidiary].[All]" allUniqueName="[Transacting Partner].[Transacting Partner Subsidiary].[All]" dimensionUniqueName="[Transacting Partner]" displayFolder="" count="0" unbalanced="0"/>
    <cacheHierarchy uniqueName="[US Commercial OU].[US Commercial OU]" caption="US Commercial OU" attribute="1" defaultMemberUniqueName="[US Commercial OU].[US Commercial OU].[All]" allUniqueName="[US Commercial OU].[US Commercial OU].[All]" dimensionUniqueName="[US Commercial OU]" displayFolder="" count="0" unbalanced="0"/>
    <cacheHierarchy uniqueName="[US Commercial OU].[US High Segment]" caption="US High Segment" attribute="1" defaultMemberUniqueName="[US Commercial OU].[US High Segment].[All]" allUniqueName="[US Commercial OU].[US High Segment].[All]" dimensionUniqueName="[US Commercial OU]" displayFolder="" count="0" unbalanced="0"/>
    <cacheHierarchy uniqueName="[US Commercial OU].[US Mid Segment]" caption="US Mid Segment" attribute="1" defaultMemberUniqueName="[US Commercial OU].[US Mid Segment].[All]" allUniqueName="[US Commercial OU].[US Mid Segment].[All]" dimensionUniqueName="[US Commercial OU]" displayFolder="" count="0" unbalanced="0"/>
    <cacheHierarchy uniqueName="[US Commercial OU].[US Segment]" caption="US Segment" attribute="1" defaultMemberUniqueName="[US Commercial OU].[US Segment].[All]" allUniqueName="[US Commercial OU].[US Segment].[All]" dimensionUniqueName="[US Commercial OU]" displayFolder="" count="0" unbalanced="0"/>
    <cacheHierarchy uniqueName="[Usage Type].[Usage Type Name]" caption="Usage Type Name" attribute="1" defaultMemberUniqueName="[Usage Type].[Usage Type Name].[All]" allUniqueName="[Usage Type].[Usage Type Name].[All]" dimensionUniqueName="[Usage Type]" displayFolder="" count="0" unbalanced="0"/>
    <cacheHierarchy uniqueName="[VS Subscription Count].[Agreement End Date]" caption="Agreement End Date" attribute="1" defaultMemberUniqueName="[VS Subscription Count].[Agreement End Date].[All]" allUniqueName="[VS Subscription Count].[Agreement End Date].[All]" dimensionUniqueName="[VS Subscription Count]" displayFolder="" count="0" unbalanced="0"/>
    <cacheHierarchy uniqueName="[VS Subscription Count].[Agreement Start Date]" caption="Agreement Start Date" attribute="1" defaultMemberUniqueName="[VS Subscription Count].[Agreement Start Date].[All]" allUniqueName="[VS Subscription Count].[Agreement Start Date].[All]" dimensionUniqueName="[VS Subscription Count]" displayFolder="" count="0" unbalanced="0"/>
    <cacheHierarchy uniqueName="[VS Subscription Count].[Subscription Level]" caption="Subscription Level" attribute="1" defaultMemberUniqueName="[VS Subscription Count].[Subscription Level].[All]" allUniqueName="[VS Subscription Count].[Subscription Level].[All]" dimensionUniqueName="[VS Subscription Count]" displayFolder="" count="0" unbalanced="0"/>
    <cacheHierarchy uniqueName="[Account Information].[CSPACRTenureBucketSortOrder]" caption="CSPACRTenureBucketSortOrder" attribute="1" defaultMemberUniqueName="[Account Information].[CSPACRTenureBucketSortOrder].[All]" allUniqueName="[Account Information].[CSPACRTenureBucketSortOrder].[All]" dimensionUniqueName="[Account Information]" displayFolder="" count="0" unbalanced="0" hidden="1"/>
    <cacheHierarchy uniqueName="[Azure Consumed Revenue Acquisition Month].[DIM_AcquisitionMonth_DateId]" caption="DIM_AcquisitionMonth_DateId" attribute="1" defaultMemberUniqueName="[Azure Consumed Revenue Acquisition Month].[DIM_AcquisitionMonth_DateId].[All]" allUniqueName="[Azure Consumed Revenue Acquisition Month].[DIM_AcquisitionMonth_DateId].[All]" dimensionUniqueName="[Azure Consumed Revenue Acquisition Month]" displayFolder="" count="0" unbalanced="0" hidden="1"/>
    <cacheHierarchy uniqueName="[Azure Consumption Tranches QBU].[Sort]" caption="Sort" attribute="1" defaultMemberUniqueName="[Azure Consumption Tranches QBU].[Sort].[All]" allUniqueName="[Azure Consumption Tranches QBU].[Sort].[All]" dimensionUniqueName="[Azure Consumption Tranches QBU]" displayFolder="" count="0" unbalanced="0" hidden="1"/>
    <cacheHierarchy uniqueName="[Azure EA Lot].[Enrollment End Date]" caption="Enrollment End Date" attribute="1" defaultMemberUniqueName="[Azure EA Lot].[Enrollment End Date].[All]" allUniqueName="[Azure EA Lot].[Enrollment End Date].[All]" dimensionUniqueName="[Azure EA Lot]" displayFolder="" count="0" unbalanced="0" hidden="1"/>
    <cacheHierarchy uniqueName="[Azure EA Lot].[Enrollment Start Date]" caption="Enrollment Start Date" attribute="1" defaultMemberUniqueName="[Azure EA Lot].[Enrollment Start Date].[All]" allUniqueName="[Azure EA Lot].[Enrollment Start Date].[All]" dimensionUniqueName="[Azure EA Lot]" displayFolder="" count="0" unbalanced="0" hidden="1"/>
    <cacheHierarchy uniqueName="[Azure EA Lot].[Enrollment Status]" caption="Enrollment Status" attribute="1" defaultMemberUniqueName="[Azure EA Lot].[Enrollment Status].[All]" allUniqueName="[Azure EA Lot].[Enrollment Status].[All]" dimensionUniqueName="[Azure EA Lot]" displayFolder="" count="0" unbalanced="0" hidden="1"/>
    <cacheHierarchy uniqueName="[Azure EA Lot].[Lot Created Date]" caption="Lot Created Date" attribute="1" defaultMemberUniqueName="[Azure EA Lot].[Lot Created Date].[All]" allUniqueName="[Azure EA Lot].[Lot Created Date].[All]" dimensionUniqueName="[Azure EA Lot]" displayFolder="" count="0" unbalanced="0" hidden="1"/>
    <cacheHierarchy uniqueName="[Azure EA Lot].[Lot End Date]" caption="Lot End Date" attribute="1" defaultMemberUniqueName="[Azure EA Lot].[Lot End Date].[All]" allUniqueName="[Azure EA Lot].[Lot End Date].[All]" dimensionUniqueName="[Azure EA Lot]" displayFolder="" count="0" unbalanced="0" hidden="1"/>
    <cacheHierarchy uniqueName="[Azure EA Lot].[Lot Id]" caption="Lot Id" attribute="1" defaultMemberUniqueName="[Azure EA Lot].[Lot Id].[All]" allUniqueName="[Azure EA Lot].[Lot Id].[All]" dimensionUniqueName="[Azure EA Lot]" displayFolder="" count="0" unbalanced="0" hidden="1"/>
    <cacheHierarchy uniqueName="[Azure EA Lot].[Lot Start Date]" caption="Lot Start Date" attribute="1" defaultMemberUniqueName="[Azure EA Lot].[Lot Start Date].[All]" allUniqueName="[Azure EA Lot].[Lot Start Date].[All]" dimensionUniqueName="[Azure EA Lot]" displayFolder="" count="0" unbalanced="0" hidden="1"/>
    <cacheHierarchy uniqueName="[Azure EA Lot].[Lot Status]" caption="Lot Status" attribute="1" defaultMemberUniqueName="[Azure EA Lot].[Lot Status].[All]" allUniqueName="[Azure EA Lot].[Lot Status].[All]" dimensionUniqueName="[Azure EA Lot]" displayFolder="" count="0" unbalanced="0" hidden="1"/>
    <cacheHierarchy uniqueName="[Azure RoC QBU Tranches].[ACRTrancheSort]" caption="ACRTrancheSort" attribute="1" defaultMemberUniqueName="[Azure RoC QBU Tranches].[ACRTrancheSort].[All]" allUniqueName="[Azure RoC QBU Tranches].[ACRTrancheSort].[All]" dimensionUniqueName="[Azure RoC QBU Tranches]" displayFolder="" count="0" unbalanced="0" hidden="1"/>
    <cacheHierarchy uniqueName="[Azure Usage Growth Tranche].[AzureUsageStatusRank]" caption="AzureUsageStatusRank" attribute="1" defaultMemberUniqueName="[Azure Usage Growth Tranche].[AzureUsageStatusRank].[All]" allUniqueName="[Azure Usage Growth Tranche].[AzureUsageStatusRank].[All]" dimensionUniqueName="[Azure Usage Growth Tranche]" displayFolder="" count="0" unbalanced="0" hidden="1"/>
    <cacheHierarchy uniqueName="[Azure Usage Growth Tranche].[T3MGrowthStatusRank]" caption="T3MGrowthStatusRank" attribute="1" defaultMemberUniqueName="[Azure Usage Growth Tranche].[T3MGrowthStatusRank].[All]" allUniqueName="[Azure Usage Growth Tranche].[T3MGrowthStatusRank].[All]" dimensionUniqueName="[Azure Usage Growth Tranche]" displayFolder="" count="0" unbalanced="0" hidden="1"/>
    <cacheHierarchy uniqueName="[Azure Usage Growth Tranche].[TwelveMonthRunRateRank]" caption="TwelveMonthRunRateRank" attribute="1" defaultMemberUniqueName="[Azure Usage Growth Tranche].[TwelveMonthRunRateRank].[All]" allUniqueName="[Azure Usage Growth Tranche].[TwelveMonthRunRateRank].[All]" dimensionUniqueName="[Azure Usage Growth Tranche]" displayFolder="" count="0" unbalanced="0" hidden="1"/>
    <cacheHierarchy uniqueName="[Azure Usage Growth Tranche].[YTDMoMGrowthRank]" caption="YTDMoMGrowthRank" attribute="1" defaultMemberUniqueName="[Azure Usage Growth Tranche].[YTDMoMGrowthRank].[All]" allUniqueName="[Azure Usage Growth Tranche].[YTDMoMGrowthRank].[All]" dimensionUniqueName="[Azure Usage Growth Tranche]" displayFolder="" count="0" unbalanced="0" hidden="1"/>
    <cacheHierarchy uniqueName="[Calendar].[FiscalMonthSort]" caption="FiscalMonthSort" attribute="1" time="1" defaultMemberUniqueName="[Calendar].[FiscalMonthSort].[All]" allUniqueName="[Calendar].[FiscalMonthSort].[All]" dimensionUniqueName="[Calendar]" displayFolder="" count="0" unbalanced="0" hidden="1"/>
    <cacheHierarchy uniqueName="[Data Structure].[DimensionTableSort]" caption="DimensionTableSort" attribute="1" defaultMemberUniqueName="[Data Structure].[DimensionTableSort].[All]" allUniqueName="[Data Structure].[DimensionTableSort].[All]" dimensionUniqueName="[Data Structure]" displayFolder="" count="0" unbalanced="0" hidden="1"/>
    <cacheHierarchy uniqueName="[Partner].[ISVPartnerCohortSortOrder]" caption="ISVPartnerCohortSortOrder" attribute="1" defaultMemberUniqueName="[Partner].[ISVPartnerCohortSortOrder].[All]" allUniqueName="[Partner].[ISVPartnerCohortSortOrder].[All]" dimensionUniqueName="[Partner]" displayFolder="" count="0" unbalanced="0" hidden="1"/>
    <cacheHierarchy uniqueName="[Partner].[NonISVPartnerCohortSortOrder]" caption="NonISVPartnerCohortSortOrder" attribute="1" defaultMemberUniqueName="[Partner].[NonISVPartnerCohortSortOrder].[All]" allUniqueName="[Partner].[NonISVPartnerCohortSortOrder].[All]" dimensionUniqueName="[Partner]" displayFolder="" count="0" unbalanced="0" hidden="1"/>
    <cacheHierarchy uniqueName="[Partner Overlap].[PartnerAttributionSort]" caption="PartnerAttributionSort" attribute="1" defaultMemberUniqueName="[Partner Overlap].[PartnerAttributionSort].[All]" allUniqueName="[Partner Overlap].[PartnerAttributionSort].[All]" dimensionUniqueName="[Partner Overlap]" displayFolder="" count="0" unbalanced="0" hidden="1"/>
    <cacheHierarchy uniqueName="[Pipeline].[SalesStageNameSort]" caption="SalesStageNameSort" attribute="1" defaultMemberUniqueName="[Pipeline].[SalesStageNameSort].[All]" allUniqueName="[Pipeline].[SalesStageNameSort].[All]" dimensionUniqueName="[Pipeline]" displayFolder="" count="0" unbalanced="0" hidden="1"/>
    <cacheHierarchy uniqueName="[Segment].[CE_SegmentSort]" caption="CE_SegmentSort" attribute="1" defaultMemberUniqueName="[Segment].[CE_SegmentSort].[All]" allUniqueName="[Segment].[CE_SegmentSort].[All]" dimensionUniqueName="[Segment]" displayFolder="" count="0" unbalanced="0" hidden="1"/>
    <cacheHierarchy uniqueName="[Measures].[# Accounts with Engagement, No ACR MAL Penetration]" caption="# Accounts with Engagement, No ACR MAL Penetration" measure="1" displayFolder="MAL Penetration" measureGroup="Account Information" count="0"/>
    <cacheHierarchy uniqueName="[Measures].[# Accounts with Engagement, No ACR]" caption="# Accounts with Engagement, No ACR" measure="1" displayFolder="TPID Counts" measureGroup="Account Information" count="0"/>
    <cacheHierarchy uniqueName="[Measures].[# Accounts with No QPipe, &lt;$1k ACR]" caption="# Accounts with No QPipe, &lt;$1k ACR" measure="1" displayFolder="TPID Counts" measureGroup="Account Information" count="0"/>
    <cacheHierarchy uniqueName="[Measures].[# Accounts with No Qpipe, MAL Penetration]" caption="# Accounts with No Qpipe, MAL Penetration" measure="1" displayFolder="MAL Penetration" measureGroup="Account Information" count="0"/>
    <cacheHierarchy uniqueName="[Measures].[# Accounts with No QPipe, No Engagement, No ACR MAL Penetration]" caption="# Accounts with No QPipe, No Engagement, No ACR MAL Penetration" measure="1" displayFolder="MAL Penetration" measureGroup="Account Information" count="0"/>
    <cacheHierarchy uniqueName="[Measures].[# Accounts with No QPipe, No Engagement, No ACR]" caption="# Accounts with No QPipe, No Engagement, No ACR" measure="1" displayFolder="TPID Counts" measureGroup="Account Information" count="0"/>
    <cacheHierarchy uniqueName="[Measures].[# Accounts with QPipe, MAL Penetration]" caption="# Accounts with QPipe, MAL Penetration" measure="1" displayFolder="MAL Penetration" measureGroup="Account Information" count="0"/>
    <cacheHierarchy uniqueName="[Measures].[# Accounts with QPipe, No Engagement, No ACR MAL Penetration]" caption="# Accounts with QPipe, No Engagement, No ACR MAL Penetration" measure="1" displayFolder="MAL Penetration" measureGroup="Account Information" count="0"/>
    <cacheHierarchy uniqueName="[Measures].[# Accounts with QPipe, No Engagement, No ACR]" caption="# Accounts with QPipe, No Engagement, No ACR" measure="1" displayFolder="TPID Counts" measureGroup="Account Information" count="0"/>
    <cacheHierarchy uniqueName="[Measures].[# AMs with No QPipe, &lt;$1k ACR]" caption="# AMs with No QPipe, &lt;$1k ACR" measure="1" displayFolder="" measureGroup="Account Information" count="0"/>
    <cacheHierarchy uniqueName="[Measures].[AWS Base Page Count]" caption="AWS Base Page Count" measure="1" displayFolder="AWS" measureGroup="Account Information" count="0"/>
    <cacheHierarchy uniqueName="[Measures].[AWS EC2]" caption="AWS EC2" measure="1" displayFolder="AWS" measureGroup="Account Information" count="0"/>
    <cacheHierarchy uniqueName="[Measures].[AWS MAL Penetration]" caption="AWS MAL Penetration" measure="1" displayFolder="AWS" measureGroup="Account Information" count="0"/>
    <cacheHierarchy uniqueName="[Measures].[AWS Penetration]" caption="AWS Penetration" measure="1" displayFolder="AWS" measureGroup="Account Information" count="0"/>
    <cacheHierarchy uniqueName="[Measures].[AWS S3]" caption="AWS S3" measure="1" displayFolder="AWS" measureGroup="Account Information" count="0"/>
    <cacheHierarchy uniqueName="[Measures].[Azure Hybrid Benefit WS TPID Count]" caption="Azure Hybrid Benefit WS TPID Count" measure="1" displayFolder="AHUB" measureGroup="Account Information" count="0"/>
    <cacheHierarchy uniqueName="[Measures].[Eligible Azure Hybrid Benefit WS MAL Penetration]" caption="Eligible Azure Hybrid Benefit WS MAL Penetration" measure="1" displayFolder="AHUB" measureGroup="Account Information" count="0"/>
    <cacheHierarchy uniqueName="[Measures].[Eligible Azure Hybrid Benefit WS TPID Count]" caption="Eligible Azure Hybrid Benefit WS TPID Count" measure="1" displayFolder="AHUB" measureGroup="Account Information" count="0"/>
    <cacheHierarchy uniqueName="[Measures].[GCE]" caption="GCE" measure="1" displayFolder="Google" measureGroup="Account Information" count="0"/>
    <cacheHierarchy uniqueName="[Measures].[Google Cloud MAL Penetration]" caption="Google Cloud MAL Penetration" measure="1" displayFolder="Google" measureGroup="Account Information" count="0"/>
    <cacheHierarchy uniqueName="[Measures].[Google Cloud Penetration]" caption="Google Cloud Penetration" measure="1" displayFolder="Google" measureGroup="Account Information" count="0"/>
    <cacheHierarchy uniqueName="[Measures].[MAL Penetration Eligible TPID Count]" caption="MAL Penetration Eligible TPID Count" measure="1" displayFolder="TPID Counts" measureGroup="Account Information" count="0"/>
    <cacheHierarchy uniqueName="[Measures].[MAL TPID Count]" caption="MAL TPID Count" measure="1" displayFolder="TPID Counts" measureGroup="Account Information" count="0"/>
    <cacheHierarchy uniqueName="[Measures].[Public Sector Blocked Account TPID Count]" caption="Public Sector Blocked Account TPID Count" measure="1" displayFolder="TPID Counts" measureGroup="Account Information" count="0"/>
    <cacheHierarchy uniqueName="[Measures].[Public Sector Blocked Accounts MAL Penetration]" caption="Public Sector Blocked Accounts MAL Penetration" measure="1" displayFolder="MAL Penetration" measureGroup="Account Information" count="0"/>
    <cacheHierarchy uniqueName="[Measures].[TPID Count]" caption="TPID Count" measure="1" displayFolder="TPID Counts" measureGroup="Account Information" count="0"/>
    <cacheHierarchy uniqueName="[Measures].[ACR Adjustment by Credit Type]" caption="ACR Adjustment by Credit Type" measure="1" displayFolder="" measureGroup="ACR Credit Adjustments" count="0"/>
    <cacheHierarchy uniqueName="[Measures].[ACR Credit Granted]" caption="ACR Credit Granted" measure="1" displayFolder="" measureGroup="ACR Credit Adjustments" count="0"/>
    <cacheHierarchy uniqueName="[Measures].[Azure Commit to Consume Total Commitment]" caption="Azure Commit to Consume Total Commitment" measure="1" displayFolder="" measureGroup="Azure Commit to Consume" count="0"/>
    <cacheHierarchy uniqueName="[Measures].[Azure Commit to Consume Upfront Billed]" caption="Azure Commit to Consume Upfront Billed" measure="1" displayFolder="" measureGroup="Azure Commit to Consume" count="0"/>
    <cacheHierarchy uniqueName="[Measures].[$0 Azure Consumed Revenue TPID Count]" caption="$0 Azure Consumed Revenue TPID Count" measure="1" displayFolder="TPID Counts" measureGroup="Azure Consumed Revenue" count="0"/>
    <cacheHierarchy uniqueName="[Measures].[$1k-$10k Azure Consumed Revenue MAL Penetration]" caption="$1k-$10k Azure Consumed Revenue MAL Penetration" measure="1" displayFolder="MAL Penetration" measureGroup="Azure Consumed Revenue" count="0"/>
    <cacheHierarchy uniqueName="[Measures].[$1k-$10k Azure Consumed Revenue TPID Count]" caption="$1k-$10k Azure Consumed Revenue TPID Count" measure="1" displayFolder="TPID Counts" measureGroup="Azure Consumed Revenue" count="0"/>
    <cacheHierarchy uniqueName="[Measures].[$1k-$3.5k Azure Consumed Revenue TPID Count]" caption="$1k-$3.5k Azure Consumed Revenue TPID Count" measure="1" displayFolder="TPID Counts" measureGroup="Azure Consumed Revenue" count="0"/>
    <cacheHierarchy uniqueName="[Measures].[$1k-$3.5k Azure Consumed Revenue]" caption="$1k-$3.5k Azure Consumed Revenue" measure="1" displayFolder="Custom\Tranche" measureGroup="Azure Consumed Revenue" count="0"/>
    <cacheHierarchy uniqueName="[Measures].[$1k-$3k Azure Consumed Revenue TPID Count]" caption="$1k-$3k Azure Consumed Revenue TPID Count" measure="1" displayFolder="TPID Counts" measureGroup="Azure Consumed Revenue" count="0"/>
    <cacheHierarchy uniqueName="[Measures].[$1k-$3k Azure Consumed Revenue]" caption="$1k-$3k Azure Consumed Revenue" measure="1" displayFolder="Custom\Tranche" measureGroup="Azure Consumed Revenue" count="0"/>
    <cacheHierarchy uniqueName="[Measures].[$1k-$5k Azure Consumed Revenue TPID Count]" caption="$1k-$5k Azure Consumed Revenue TPID Count" measure="1" displayFolder="TPID Counts" measureGroup="Azure Consumed Revenue" count="0"/>
    <cacheHierarchy uniqueName="[Measures].[$1k-$5k Azure Consumed Revenue]" caption="$1k-$5k Azure Consumed Revenue" measure="1" displayFolder="Custom\Tranche" measureGroup="Azure Consumed Revenue" count="0"/>
    <cacheHierarchy uniqueName="[Measures].[$250-$1k Azure Consumed Revenue TPID Count]" caption="$250-$1k Azure Consumed Revenue TPID Count" measure="1" displayFolder="TPID Counts" measureGroup="Azure Consumed Revenue" count="0"/>
    <cacheHierarchy uniqueName="[Measures].[$250-$1k Azure Consumed Revenue]" caption="$250-$1k Azure Consumed Revenue" measure="1" displayFolder="Custom\Tranche" measureGroup="Azure Consumed Revenue" count="0"/>
    <cacheHierarchy uniqueName="[Measures].[$3.5k-$5k Azure Consumed Revenue TPID Count]" caption="$3.5k-$5k Azure Consumed Revenue TPID Count" measure="1" displayFolder="TPID Counts" measureGroup="Azure Consumed Revenue" count="0"/>
    <cacheHierarchy uniqueName="[Measures].[$3.5k-$5k Azure Consumed Revenue]" caption="$3.5k-$5k Azure Consumed Revenue" measure="1" displayFolder="Custom\Tranche" measureGroup="Azure Consumed Revenue" count="0"/>
    <cacheHierarchy uniqueName="[Measures].[$3k-$5k Azure Consumed Revenue TPID Count]" caption="$3k-$5k Azure Consumed Revenue TPID Count" measure="1" displayFolder="TPID Counts" measureGroup="Azure Consumed Revenue" count="0"/>
    <cacheHierarchy uniqueName="[Measures].[$3k-$5k Azure Consumed Revenue]" caption="$3k-$5k Azure Consumed Revenue" measure="1" displayFolder="Custom\Tranche" measureGroup="Azure Consumed Revenue" count="0"/>
    <cacheHierarchy uniqueName="[Measures].[$50-$250 Azure Consumed Revenue TPID Count]" caption="$50-$250 Azure Consumed Revenue TPID Count" measure="1" displayFolder="TPID Counts" measureGroup="Azure Consumed Revenue" count="0"/>
    <cacheHierarchy uniqueName="[Measures].[$50-$250 Azure Consumed Revenue]" caption="$50-$250 Azure Consumed Revenue" measure="1" displayFolder="Custom\Tranche" measureGroup="Azure Consumed Revenue" count="0"/>
    <cacheHierarchy uniqueName="[Measures].[$5k-$10k Azure Consumed Revenue TPID Count]" caption="$5k-$10k Azure Consumed Revenue TPID Count" measure="1" displayFolder="TPID Counts" measureGroup="Azure Consumed Revenue" count="0"/>
    <cacheHierarchy uniqueName="[Measures].[$5k-$10k Azure Consumed Revenue]" caption="$5k-$10k Azure Consumed Revenue" measure="1" displayFolder="Custom\Tranche" measureGroup="Azure Consumed Revenue" count="0"/>
    <cacheHierarchy uniqueName="[Measures].[&lt;$1k Azure Consumed Revenue MAL Penetration]" caption="&lt;$1k Azure Consumed Revenue MAL Penetration" measure="1" displayFolder="MAL Penetration" measureGroup="Azure Consumed Revenue" count="0"/>
    <cacheHierarchy uniqueName="[Measures].[&lt;$1k Azure Consumed Revenue TPID Count]" caption="&lt;$1k Azure Consumed Revenue TPID Count" measure="1" displayFolder="TPID Counts" measureGroup="Azure Consumed Revenue" count="0"/>
    <cacheHierarchy uniqueName="[Measures].[&lt;$50 Azure Consumed Revenue TPID Count]" caption="&lt;$50 Azure Consumed Revenue TPID Count" measure="1" displayFolder="TPID Counts" measureGroup="Azure Consumed Revenue" count="0"/>
    <cacheHierarchy uniqueName="[Measures].[&lt;$50 Azure Consumed Revenue]" caption="&lt;$50 Azure Consumed Revenue" measure="1" displayFolder="Custom\Tranche" measureGroup="Azure Consumed Revenue" count="0"/>
    <cacheHierarchy uniqueName="[Measures].[&gt;$5k Azure Consumed Revenue TPID Count]" caption="&gt;$5k Azure Consumed Revenue TPID Count" measure="1" displayFolder="TPID Counts" measureGroup="Azure Consumed Revenue" count="0"/>
    <cacheHierarchy uniqueName="[Measures].[&gt;=$10k Azure Consumed Revenue MAL Penetration]" caption="&gt;=$10k Azure Consumed Revenue MAL Penetration" measure="1" displayFolder="MAL Penetration" measureGroup="Azure Consumed Revenue" count="0"/>
    <cacheHierarchy uniqueName="[Measures].[&gt;=$10k Azure Consumed Revenue TPID Count]" caption="&gt;=$10k Azure Consumed Revenue TPID Count" measure="1" displayFolder="TPID Counts" measureGroup="Azure Consumed Revenue" count="0"/>
    <cacheHierarchy uniqueName="[Measures].[&gt;=$10k Azure Consumed Revenue]" caption="&gt;=$10k Azure Consumed Revenue" measure="1" displayFolder="Custom\Tranche" measureGroup="Azure Consumed Revenue" count="0"/>
    <cacheHierarchy uniqueName="[Measures].[&gt;=$1k Azure Consumed Revenue MAL Penetration]" caption="&gt;=$1k Azure Consumed Revenue MAL Penetration" measure="1" displayFolder="MAL Penetration" measureGroup="Azure Consumed Revenue" count="0"/>
    <cacheHierarchy uniqueName="[Measures].[&gt;=$1k Azure Consumed Revenue TPID Count]" caption="&gt;=$1k Azure Consumed Revenue TPID Count" measure="1" displayFolder="TPID Counts" measureGroup="Azure Consumed Revenue" count="0"/>
    <cacheHierarchy uniqueName="[Measures].[&gt;=$250 Azure Consumed Revenue Cloud App Dev Wins]" caption="&gt;=$250 Azure Consumed Revenue Cloud App Dev Wins" measure="1" displayFolder="From Azure Usage" measureGroup="Azure Consumed Revenue" count="0"/>
    <cacheHierarchy uniqueName="[Measures].[&gt;=$500 MAL Consumed Revenue Cloud App Dev Wins]" caption="&gt;=$500 MAL Consumed Revenue Cloud App Dev Wins" measure="1" displayFolder="From Azure Usage" measureGroup="Azure Consumed Revenue" count="0"/>
    <cacheHierarchy uniqueName="[Measures].[&gt;=$5k (Enterprise and SMC) Azure Consumed Revenue MAL Penetration TPID Count]" caption="&gt;=$5k (Enterprise and SMC) Azure Consumed Revenue MAL Penetration TPID Count" measure="1" displayFolder="TPID Counts" measureGroup="Azure Consumed Revenue" count="0"/>
    <cacheHierarchy uniqueName="[Measures].[&gt;=$5k (Enterprise), &gt;=$1k (SMC) Azure Consumed Revenue MAL Penetration]" caption="&gt;=$5k (Enterprise), &gt;=$1k (SMC) Azure Consumed Revenue MAL Penetration" measure="1" displayFolder="MAL Penetration" measureGroup="Azure Consumed Revenue" count="0"/>
    <cacheHierarchy uniqueName="[Measures].[&gt;=$5k ACA Azure Consumed Revenue TPID Count ACA Segment Filter]" caption="&gt;=$5k ACA Azure Consumed Revenue TPID Count ACA Segment Filter" measure="1" displayFolder="Customer Adds" measureGroup="Azure Consumed Revenue" count="0"/>
    <cacheHierarchy uniqueName="[Measures].[&gt;=$5k Azure Consumed Revenue MAL Penetration]" caption="&gt;=$5k Azure Consumed Revenue MAL Penetration" measure="1" displayFolder="MAL Penetration" measureGroup="Azure Consumed Revenue" count="0"/>
    <cacheHierarchy uniqueName="[Measures].[30 Day Avg Azure Consumed Revenue MoM $]" caption="30 Day Avg Azure Consumed Revenue MoM $" measure="1" displayFolder="30 Day Average" measureGroup="Azure Consumed Revenue" count="0"/>
    <cacheHierarchy uniqueName="[Measures].[30 Day Avg Azure Consumed Revenue]" caption="30 Day Avg Azure Consumed Revenue" measure="1" displayFolder="30 Day Average" measureGroup="Azure Consumed Revenue" count="0"/>
    <cacheHierarchy uniqueName="[Measures].[ACA ACR TPID Count (Scorecard)]" caption="ACA ACR TPID Count (Scorecard)" measure="1" displayFolder="Customer Adds" measureGroup="Azure Consumed Revenue" count="0"/>
    <cacheHierarchy uniqueName="[Measures].[ACA Azure Consumed Revenue]" caption="ACA Azure Consumed Revenue" measure="1" displayFolder="Customer Adds" measureGroup="Azure Consumed Revenue" count="0"/>
    <cacheHierarchy uniqueName="[Measures].[Accounts with a Premium Service %]" caption="Accounts with a Premium Service %" measure="1" displayFolder="QBU Grid" measureGroup="Azure Consumed Revenue" count="0"/>
    <cacheHierarchy uniqueName="[Measures].[Accounts with a Premium Service (PM) %]" caption="Accounts with a Premium Service (PM) %" measure="1" displayFolder="QBU Grid" measureGroup="Azure Consumed Revenue" count="0"/>
    <cacheHierarchy uniqueName="[Measures].[Accounts with a Premium Service (PQ) %]" caption="Accounts with a Premium Service (PQ) %" measure="1" displayFolder="QBU Grid" measureGroup="Azure Consumed Revenue" count="0"/>
    <cacheHierarchy uniqueName="[Measures].[ACR Close ACR Run Rate]" caption="ACR Close ACR Run Rate" measure="1" displayFolder="Run Rate" measureGroup="Azure Consumed Revenue" count="0"/>
    <cacheHierarchy uniqueName="[Measures].[ACR Run Rate]" caption="ACR Run Rate" measure="1" displayFolder="Run Rate" measureGroup="Azure Consumed Revenue" count="0"/>
    <cacheHierarchy uniqueName="[Measures].[AI Apps Azure Consumed Revenue Run Rate]" caption="AI Apps Azure Consumed Revenue Run Rate" measure="1" displayFolder="Run Rate" measureGroup="Azure Consumed Revenue" count="0"/>
    <cacheHierarchy uniqueName="[Measures].[AI Apps Azure Consumed Revenue Target]" caption="AI Apps Azure Consumed Revenue Target" measure="1" displayFolder="Custom" measureGroup="Azure Consumed Revenue" count="0"/>
    <cacheHierarchy uniqueName="[Measures].[AI Apps Azure Consumed Revenue]" caption="AI Apps Azure Consumed Revenue" measure="1" displayFolder="Custom" measureGroup="Azure Consumed Revenue" count="0"/>
    <cacheHierarchy uniqueName="[Measures].[Applications and Infrastructure Azure Consumed Revenue Target]" caption="Applications and Infrastructure Azure Consumed Revenue Target" measure="1" displayFolder="Custom" measureGroup="Azure Consumed Revenue" count="0"/>
    <cacheHierarchy uniqueName="[Measures].[Applications and Infrastructure Azure Consumed Revenue]" caption="Applications and Infrastructure Azure Consumed Revenue" measure="1" displayFolder="Custom" measureGroup="Azure Consumed Revenue" count="0"/>
    <cacheHierarchy uniqueName="[Measures].[Avg Azure Consumed Revenue Per Customer (PY)]" caption="Avg Azure Consumed Revenue Per Customer (PY)" measure="1" displayFolder="ACPC" measureGroup="Azure Consumed Revenue" count="0"/>
    <cacheHierarchy uniqueName="[Measures].[Avg Azure Consumed Revenue per Customer MoM]" caption="Avg Azure Consumed Revenue per Customer MoM" measure="1" displayFolder="ACPC" measureGroup="Azure Consumed Revenue" count="0"/>
    <cacheHierarchy uniqueName="[Measures].[Avg Azure Consumed Revenue per Customer QoQ]" caption="Avg Azure Consumed Revenue per Customer QoQ" measure="1" displayFolder="ACPC" measureGroup="Azure Consumed Revenue" count="0"/>
    <cacheHierarchy uniqueName="[Measures].[Avg Azure Consumed Revenue Per Customer YoY %]" caption="Avg Azure Consumed Revenue Per Customer YoY %" measure="1" displayFolder="ACPC" measureGroup="Azure Consumed Revenue" count="0"/>
    <cacheHierarchy uniqueName="[Measures].[Avg Azure Consumed Revenue per Customer]" caption="Avg Azure Consumed Revenue per Customer" measure="1" displayFolder="ACPC" measureGroup="Azure Consumed Revenue" count="0"/>
    <cacheHierarchy uniqueName="[Measures].[Avg Azure Consumed Revenue per Partner (PM)]" caption="Avg Azure Consumed Revenue per Partner (PM)" measure="1" displayFolder="Partner" measureGroup="Azure Consumed Revenue" count="0"/>
    <cacheHierarchy uniqueName="[Measures].[Avg Azure Consumed Revenue per Partner (PY)]" caption="Avg Azure Consumed Revenue per Partner (PY)" measure="1" displayFolder="Partner" measureGroup="Azure Consumed Revenue" count="0"/>
    <cacheHierarchy uniqueName="[Measures].[Avg Azure Consumed Revenue per Partner MoM%]" caption="Avg Azure Consumed Revenue per Partner MoM%" measure="1" displayFolder="Partner" measureGroup="Azure Consumed Revenue" count="0"/>
    <cacheHierarchy uniqueName="[Measures].[Avg Azure Consumed Revenue per Partner YoY%]" caption="Avg Azure Consumed Revenue per Partner YoY%" measure="1" displayFolder="Partner" measureGroup="Azure Consumed Revenue" count="0"/>
    <cacheHierarchy uniqueName="[Measures].[Avg Azure Consumed Revenue per Partner]" caption="Avg Azure Consumed Revenue per Partner" measure="1" displayFolder="Partner" measureGroup="Azure Consumed Revenue" count="0"/>
    <cacheHierarchy uniqueName="[Measures].[Avg Daily Azure Consumed Revenue MoM $ (CM-1)]" caption="Avg Daily Azure Consumed Revenue MoM $ (CM-1)" measure="1" displayFolder="Average Daily" measureGroup="Azure Consumed Revenue" count="0"/>
    <cacheHierarchy uniqueName="[Measures].[Avg Daily Azure Consumed Revenue MoM $]" caption="Avg Daily Azure Consumed Revenue MoM $" measure="1" displayFolder="Average Daily" measureGroup="Azure Consumed Revenue" count="0"/>
    <cacheHierarchy uniqueName="[Measures].[Avg Daily Azure Consumed Revenue MoM %]" caption="Avg Daily Azure Consumed Revenue MoM %" measure="1" displayFolder="Average Daily" measureGroup="Azure Consumed Revenue" count="0"/>
    <cacheHierarchy uniqueName="[Measures].[Avg Daily Azure Consumed Revenue per Customer MoM %]" caption="Avg Daily Azure Consumed Revenue per Customer MoM %" measure="1" displayFolder="Average Daily" measureGroup="Azure Consumed Revenue" count="0"/>
    <cacheHierarchy uniqueName="[Measures].[Avg Daily Azure Consumed Revenue per Customer]" caption="Avg Daily Azure Consumed Revenue per Customer" measure="1" displayFolder="Average Daily" measureGroup="Azure Consumed Revenue" count="0"/>
    <cacheHierarchy uniqueName="[Measures].[Avg Daily Azure Consumed Revenue T3M Growth Status TPID Count]" caption="Avg Daily Azure Consumed Revenue T3M Growth Status TPID Count" measure="1" displayFolder="Average Daily" measureGroup="Azure Consumed Revenue" count="0"/>
    <cacheHierarchy uniqueName="[Measures].[Avg Daily Azure Consumed Revenue T3M MoM $]" caption="Avg Daily Azure Consumed Revenue T3M MoM $" measure="1" displayFolder="Average Daily" measureGroup="Azure Consumed Revenue" count="0"/>
    <cacheHierarchy uniqueName="[Measures].[Avg Daily Azure Consumed Revenue T3M MoM %]" caption="Avg Daily Azure Consumed Revenue T3M MoM %" measure="1" displayFolder="Average Daily" measureGroup="Azure Consumed Revenue" count="0"/>
    <cacheHierarchy uniqueName="[Measures].[Avg Daily Azure Consumed Revenue T3M]" caption="Avg Daily Azure Consumed Revenue T3M" measure="1" displayFolder="Average Daily" measureGroup="Azure Consumed Revenue" count="0"/>
    <cacheHierarchy uniqueName="[Measures].[Avg Daily Azure Consumed Revenue]" caption="Avg Daily Azure Consumed Revenue" measure="1" displayFolder="Average Daily" measureGroup="Azure Consumed Revenue" count="0"/>
    <cacheHierarchy uniqueName="[Measures].[Avg Daily Deal Registration Distributed Azure Consumed Revenue]" caption="Avg Daily Deal Registration Distributed Azure Consumed Revenue" measure="1" displayFolder="Average Daily" measureGroup="Azure Consumed Revenue" count="0"/>
    <cacheHierarchy uniqueName="[Measures].[Azure Consumed Revenue - Mainstream (DC+DR only) Target]" caption="Azure Consumed Revenue - Mainstream (DC+DR only) Target" measure="1" displayFolder="Mainstream" measureGroup="Azure Consumed Revenue" count="0"/>
    <cacheHierarchy uniqueName="[Measures].[Azure Consumed Revenue (Apps &amp; Dev)]" caption="Azure Consumed Revenue (Apps &amp; Dev)" measure="1" displayFolder="Custom" measureGroup="Azure Consumed Revenue" count="0"/>
    <cacheHierarchy uniqueName="[Measures].[Azure Consumed Revenue (CM-1)]" caption="Azure Consumed Revenue (CM-1)" measure="1" displayFolder="" measureGroup="Azure Consumed Revenue" count="0"/>
    <cacheHierarchy uniqueName="[Measures].[Azure Consumed Revenue (Data and AI)]" caption="Azure Consumed Revenue (Data and AI)" measure="1" displayFolder="Custom" measureGroup="Azure Consumed Revenue" count="0"/>
    <cacheHierarchy uniqueName="[Measures].[Azure Consumed Revenue (PM)]" caption="Azure Consumed Revenue (PM)" measure="1" displayFolder="" measureGroup="Azure Consumed Revenue" count="0"/>
    <cacheHierarchy uniqueName="[Measures].[Azure Consumed Revenue (YTD-1)]" caption="Azure Consumed Revenue (YTD-1)" measure="1" displayFolder="" measureGroup="Azure Consumed Revenue" count="0"/>
    <cacheHierarchy uniqueName="[Measures].[Azure Consumed Revenue Accounts with a Partner Engaged %]" caption="Azure Consumed Revenue Accounts with a Partner Engaged %" measure="1" displayFolder="Partner\From Azure Usage" measureGroup="Azure Consumed Revenue" count="0"/>
    <cacheHierarchy uniqueName="[Measures].[Azure Consumed Revenue Adjustments]" caption="Azure Consumed Revenue Adjustments" measure="1" displayFolder="" measureGroup="Azure Consumed Revenue" count="0"/>
    <cacheHierarchy uniqueName="[Measures].[Azure Consumed Revenue Attainment %]" caption="Azure Consumed Revenue Attainment %" measure="1" displayFolder="" measureGroup="Azure Consumed Revenue" count="0"/>
    <cacheHierarchy uniqueName="[Measures].[Azure Consumed Revenue Avg # Months per Customer]" caption="Azure Consumed Revenue Avg # Months per Customer" measure="1" displayFolder="From Azure Usage" measureGroup="Azure Consumed Revenue" count="0"/>
    <cacheHierarchy uniqueName="[Measures].[Azure Consumed Revenue Avg # Services per Customer]" caption="Azure Consumed Revenue Avg # Services per Customer" measure="1" displayFolder="From Azure Usage" measureGroup="Azure Consumed Revenue" count="0"/>
    <cacheHierarchy uniqueName="[Measures].[Azure Consumed Revenue Churn %]" caption="Azure Consumed Revenue Churn %" measure="1" displayFolder="Churn" measureGroup="Azure Consumed Revenue" count="0"/>
    <cacheHierarchy uniqueName="[Measures].[Azure Consumed Revenue Churn Risk %]" caption="Azure Consumed Revenue Churn Risk %" measure="1" displayFolder="Churn" measureGroup="Azure Consumed Revenue" count="0"/>
    <cacheHierarchy uniqueName="[Measures].[Azure Consumed Revenue Churn Risk TPID Count]" caption="Azure Consumed Revenue Churn Risk TPID Count" measure="1" displayFolder="Churn" measureGroup="Azure Consumed Revenue" count="0"/>
    <cacheHierarchy uniqueName="[Measures].[Azure Consumed Revenue Churn TPID Count (PM)]" caption="Azure Consumed Revenue Churn TPID Count (PM)" measure="1" displayFolder="Churn" measureGroup="Azure Consumed Revenue" count="0"/>
    <cacheHierarchy uniqueName="[Measures].[Azure Consumed Revenue Churn TPID Count (PY)]" caption="Azure Consumed Revenue Churn TPID Count (PY)" measure="1" displayFolder="Churn" measureGroup="Azure Consumed Revenue" count="0"/>
    <cacheHierarchy uniqueName="[Measures].[Azure Consumed Revenue Churn TPID Count MoM%]" caption="Azure Consumed Revenue Churn TPID Count MoM%" measure="1" displayFolder="Churn" measureGroup="Azure Consumed Revenue" count="0"/>
    <cacheHierarchy uniqueName="[Measures].[Azure Consumed Revenue Churn TPID Count YoY%]" caption="Azure Consumed Revenue Churn TPID Count YoY%" measure="1" displayFolder="Churn" measureGroup="Azure Consumed Revenue" count="0"/>
    <cacheHierarchy uniqueName="[Measures].[Azure Consumed Revenue Churn TPID Count]" caption="Azure Consumed Revenue Churn TPID Count" measure="1" displayFolder="Churn" measureGroup="Azure Consumed Revenue" count="0"/>
    <cacheHierarchy uniqueName="[Measures].[Azure Consumed Revenue Compounded Monthly Growth Rate]" caption="Azure Consumed Revenue Compounded Monthly Growth Rate" measure="1" displayFolder="From Azure Usage" measureGroup="Azure Consumed Revenue" count="0"/>
    <cacheHierarchy uniqueName="[Measures].[Azure Consumed Revenue Customers Per Partner One ID]" caption="Azure Consumed Revenue Customers Per Partner One ID" measure="1" displayFolder="Partner\From Azure Usage" measureGroup="Azure Consumed Revenue" count="0"/>
    <cacheHierarchy uniqueName="[Measures].[Azure Consumed Revenue Customers Per Partner]" caption="Azure Consumed Revenue Customers Per Partner" measure="1" displayFolder="Partner\From Azure Usage" measureGroup="Azure Consumed Revenue" count="0"/>
    <cacheHierarchy uniqueName="[Measures].[Azure Consumed Revenue EOP TPID Count]" caption="Azure Consumed Revenue EOP TPID Count" measure="1" displayFolder="TPID Counts" measureGroup="Azure Consumed Revenue" count="0"/>
    <cacheHierarchy uniqueName="[Measures].[Azure Consumed Revenue Free Units]" caption="Azure Consumed Revenue Free Units" measure="1" displayFolder="From Azure Usage" measureGroup="Azure Consumed Revenue" count="0"/>
    <cacheHierarchy uniqueName="[Measures].[Azure Consumed Revenue Gross]" caption="Azure Consumed Revenue Gross" measure="1" displayFolder="" measureGroup="Azure Consumed Revenue" count="0"/>
    <cacheHierarchy uniqueName="[Measures].[Azure Consumed Revenue Metered Units]" caption="Azure Consumed Revenue Metered Units" measure="1" displayFolder="From Azure Usage" measureGroup="Azure Consumed Revenue" count="0"/>
    <cacheHierarchy uniqueName="[Measures].[Azure Consumed Revenue MoM $ (CM-1)]" caption="Azure Consumed Revenue MoM $ (CM-1)" measure="1" displayFolder="" measureGroup="Azure Consumed Revenue" count="0"/>
    <cacheHierarchy uniqueName="[Measures].[Azure Consumed Revenue MoM $]" caption="Azure Consumed Revenue MoM $" measure="1" displayFolder="" measureGroup="Azure Consumed Revenue" count="0"/>
    <cacheHierarchy uniqueName="[Measures].[Azure Consumed Revenue MoM %]" caption="Azure Consumed Revenue MoM %" measure="1" displayFolder="" measureGroup="Azure Consumed Revenue" count="0"/>
    <cacheHierarchy uniqueName="[Measures].[Azure Consumed Revenue Monthly CAGR YTD]" caption="Azure Consumed Revenue Monthly CAGR YTD" measure="1" displayFolder="POD" measureGroup="Azure Consumed Revenue" count="0"/>
    <cacheHierarchy uniqueName="[Measures].[Azure Consumed Revenue Non-Qualified Pipeline TPID Count Tranche]" caption="Azure Consumed Revenue Non-Qualified Pipeline TPID Count Tranche" measure="1" displayFolder="Azure Consumption Tranches QBU" measureGroup="Azure Consumed Revenue" count="0"/>
    <cacheHierarchy uniqueName="[Measures].[Azure Consumed Revenue Non-Qualified Pipeline Tranche]" caption="Azure Consumed Revenue Non-Qualified Pipeline Tranche" measure="1" displayFolder="Azure Consumption Tranches QBU" measureGroup="Azure Consumed Revenue" count="0"/>
    <cacheHierarchy uniqueName="[Measures].[Azure Consumed Revenue Paid Units]" caption="Azure Consumed Revenue Paid Units" measure="1" displayFolder="From Azure Usage" measureGroup="Azure Consumed Revenue" count="0"/>
    <cacheHierarchy uniqueName="[Measures].[Azure Consumed Revenue Partner One Count (Reach) (PY)]" caption="Azure Consumed Revenue Partner One Count (Reach) (PY)" measure="1" displayFolder="Partner" measureGroup="Azure Consumed Revenue" count="0"/>
    <cacheHierarchy uniqueName="[Measures].[Azure Consumed Revenue Partner One Count (Reach) YoY %]" caption="Azure Consumed Revenue Partner One Count (Reach) YoY %" measure="1" displayFolder="Partner" measureGroup="Azure Consumed Revenue" count="0"/>
    <cacheHierarchy uniqueName="[Measures].[Azure Consumed Revenue Partner One Count (Reach)]" caption="Azure Consumed Revenue Partner One Count (Reach)" measure="1" displayFolder="Partner" measureGroup="Azure Consumed Revenue" count="0"/>
    <cacheHierarchy uniqueName="[Measures].[Azure Consumed Revenue Partner Subscription Count]" caption="Azure Consumed Revenue Partner Subscription Count" measure="1" displayFolder="Partner" measureGroup="Azure Consumed Revenue" count="0"/>
    <cacheHierarchy uniqueName="[Measures].[Azure Consumed Revenue Partner TPID Count]" caption="Azure Consumed Revenue Partner TPID Count" measure="1" displayFolder="Partner" measureGroup="Azure Consumed Revenue" count="0"/>
    <cacheHierarchy uniqueName="[Measures].[Azure Consumed Revenue Per Partner One ID]" caption="Azure Consumed Revenue Per Partner One ID" measure="1" displayFolder="Partner\From Azure Usage" measureGroup="Azure Consumed Revenue" count="0"/>
    <cacheHierarchy uniqueName="[Measures].[Azure Consumed Revenue Per Partner]" caption="Azure Consumed Revenue Per Partner" measure="1" displayFolder="Partner\From Azure Usage" measureGroup="Azure Consumed Revenue" count="0"/>
    <cacheHierarchy uniqueName="[Measures].[Azure Consumed Revenue Per Subscription]" caption="Azure Consumed Revenue Per Subscription" measure="1" displayFolder="From Azure Usage" measureGroup="Azure Consumed Revenue" count="0"/>
    <cacheHierarchy uniqueName="[Measures].[Azure Consumed Revenue Pipeline TPID Count Tranche]" caption="Azure Consumed Revenue Pipeline TPID Count Tranche" measure="1" displayFolder="Azure Consumption Tranches QBU" measureGroup="Azure Consumed Revenue" count="0"/>
    <cacheHierarchy uniqueName="[Measures].[Azure Consumed Revenue Pipeline Tranche]" caption="Azure Consumed Revenue Pipeline Tranche" measure="1" displayFolder="Azure Consumption Tranches QBU" measureGroup="Azure Consumed Revenue" count="0"/>
    <cacheHierarchy uniqueName="[Measures].[Azure Consumed Revenue POR Attach %]" caption="Azure Consumed Revenue POR Attach %" measure="1" displayFolder="Partner\From Azure Usage" measureGroup="Azure Consumed Revenue" count="0"/>
    <cacheHierarchy uniqueName="[Measures].[Azure Consumed Revenue Premium GBB Goals]" caption="Azure Consumed Revenue Premium GBB Goals" measure="1" displayFolder="" measureGroup="Azure Consumed Revenue" count="0"/>
    <cacheHierarchy uniqueName="[Measures].[Azure Consumed Revenue Premium Mix]" caption="Azure Consumed Revenue Premium Mix" measure="1" displayFolder="Custom" measureGroup="Azure Consumed Revenue" count="0"/>
    <cacheHierarchy uniqueName="[Measures].[Azure Consumed Revenue Premium Service Target]" caption="Azure Consumed Revenue Premium Service Target" measure="1" displayFolder="" measureGroup="Azure Consumed Revenue" count="0"/>
    <cacheHierarchy uniqueName="[Measures].[Azure Consumed Revenue PST Solutions Used]" caption="Azure Consumed Revenue PST Solutions Used" measure="1" displayFolder="From Azure Usage" measureGroup="Azure Consumed Revenue" count="0"/>
    <cacheHierarchy uniqueName="[Measures].[Azure Consumed Revenue QTD (PY)]" caption="Azure Consumed Revenue QTD (PY)" measure="1" displayFolder="" measureGroup="Azure Consumed Revenue" count="0"/>
    <cacheHierarchy uniqueName="[Measures].[Azure Consumed Revenue QTD YoY %]" caption="Azure Consumed Revenue QTD YoY %" measure="1" displayFolder="" measureGroup="Azure Consumed Revenue" count="0"/>
    <cacheHierarchy uniqueName="[Measures].[Azure Consumed Revenue QTD]" caption="Azure Consumed Revenue QTD" measure="1" displayFolder="" measureGroup="Azure Consumed Revenue" count="0"/>
    <cacheHierarchy uniqueName="[Measures].[Azure Consumed Revenue Qualified Pipeline TPID Count Tranche]" caption="Azure Consumed Revenue Qualified Pipeline TPID Count Tranche" measure="1" displayFolder="Azure Consumption Tranches QBU" measureGroup="Azure Consumed Revenue" count="0"/>
    <cacheHierarchy uniqueName="[Measures].[Azure Consumed Revenue Qualified Pipeline Tranche]" caption="Azure Consumed Revenue Qualified Pipeline Tranche" measure="1" displayFolder="Azure Consumption Tranches QBU" measureGroup="Azure Consumed Revenue" count="0"/>
    <cacheHierarchy uniqueName="[Measures].[Azure Consumed Revenue Sequential QoQ %]" caption="Azure Consumed Revenue Sequential QoQ %" measure="1" displayFolder="Custom" measureGroup="Azure Consumed Revenue" count="0"/>
    <cacheHierarchy uniqueName="[Measures].[Azure Consumed Revenue Subscription Count (PM)]" caption="Azure Consumed Revenue Subscription Count (PM)" measure="1" displayFolder="From Azure Usage" measureGroup="Azure Consumed Revenue" count="0"/>
    <cacheHierarchy uniqueName="[Measures].[Azure Consumed Revenue Subscription Count (PY)]" caption="Azure Consumed Revenue Subscription Count (PY)" measure="1" displayFolder="From Azure Usage" measureGroup="Azure Consumed Revenue" count="0"/>
    <cacheHierarchy uniqueName="[Measures].[Azure Consumed Revenue Subscription Count MoM %]" caption="Azure Consumed Revenue Subscription Count MoM %" measure="1" displayFolder="From Azure Usage" measureGroup="Azure Consumed Revenue" count="0"/>
    <cacheHierarchy uniqueName="[Measures].[Azure Consumed Revenue Subscription Count POR Attach % (PM)]" caption="Azure Consumed Revenue Subscription Count POR Attach % (PM)" measure="1" displayFolder="Partner\From Azure Usage" measureGroup="Azure Consumed Revenue" count="0"/>
    <cacheHierarchy uniqueName="[Measures].[Azure Consumed Revenue Subscription Count POR Attach % (PQ)]" caption="Azure Consumed Revenue Subscription Count POR Attach % (PQ)" measure="1" displayFolder="Partner\From Azure Usage" measureGroup="Azure Consumed Revenue" count="0"/>
    <cacheHierarchy uniqueName="[Measures].[Azure Consumed Revenue Subscription Count POR Attach %]" caption="Azure Consumed Revenue Subscription Count POR Attach %" measure="1" displayFolder="Partner\From Azure Usage" measureGroup="Azure Consumed Revenue" count="0"/>
    <cacheHierarchy uniqueName="[Measures].[Azure Consumed Revenue Subscription Count POR Attach MoM %]" caption="Azure Consumed Revenue Subscription Count POR Attach MoM %" measure="1" displayFolder="Partner\From Azure Usage" measureGroup="Azure Consumed Revenue" count="0"/>
    <cacheHierarchy uniqueName="[Measures].[Azure Consumed Revenue Subscription Count POR Attach QoQ %]" caption="Azure Consumed Revenue Subscription Count POR Attach QoQ %" measure="1" displayFolder="Partner\From Azure Usage" measureGroup="Azure Consumed Revenue" count="0"/>
    <cacheHierarchy uniqueName="[Measures].[Azure Consumed Revenue Subscription Count POR Attach]" caption="Azure Consumed Revenue Subscription Count POR Attach" measure="1" displayFolder="Partner\From Azure Usage" measureGroup="Azure Consumed Revenue" count="0"/>
    <cacheHierarchy uniqueName="[Measures].[Azure Consumed Revenue Subscription Count YoY %]" caption="Azure Consumed Revenue Subscription Count YoY %" measure="1" displayFolder="From Azure Usage" measureGroup="Azure Consumed Revenue" count="0"/>
    <cacheHierarchy uniqueName="[Measures].[Azure Consumed Revenue Subscription Count]" caption="Azure Consumed Revenue Subscription Count" measure="1" displayFolder="From Azure Usage" measureGroup="Azure Consumed Revenue" count="0"/>
    <cacheHierarchy uniqueName="[Measures].[Azure Consumed Revenue Subscriptions Per Customer MoM %]" caption="Azure Consumed Revenue Subscriptions Per Customer MoM %" measure="1" displayFolder="From Azure Usage" measureGroup="Azure Consumed Revenue" count="0"/>
    <cacheHierarchy uniqueName="[Measures].[Azure Consumed Revenue Subscriptions Per Customer]" caption="Azure Consumed Revenue Subscriptions Per Customer" measure="1" displayFolder="From Azure Usage" measureGroup="Azure Consumed Revenue" count="0"/>
    <cacheHierarchy uniqueName="[Measures].[Azure Consumed Revenue T6M (PY)]" caption="Azure Consumed Revenue T6M (PY)" measure="1" displayFolder="" measureGroup="Azure Consumed Revenue" count="0"/>
    <cacheHierarchy uniqueName="[Measures].[Azure Consumed Revenue T6M YoY%]" caption="Azure Consumed Revenue T6M YoY%" measure="1" displayFolder="" measureGroup="Azure Consumed Revenue" count="0"/>
    <cacheHierarchy uniqueName="[Measures].[Azure Consumed Revenue T6M]" caption="Azure Consumed Revenue T6M" measure="1" displayFolder="" measureGroup="Azure Consumed Revenue" count="0"/>
    <cacheHierarchy uniqueName="[Measures].[Azure Consumed Revenue Target]" caption="Azure Consumed Revenue Target" measure="1" displayFolder="" measureGroup="Azure Consumed Revenue" count="0"/>
    <cacheHierarchy uniqueName="[Measures].[Azure Consumed Revenue TPID Count (PY)]" caption="Azure Consumed Revenue TPID Count (PY)" measure="1" displayFolder="From Azure Usage" measureGroup="Azure Consumed Revenue" count="0"/>
    <cacheHierarchy uniqueName="[Measures].[Azure Consumed Revenue TPID Count MoM %]" caption="Azure Consumed Revenue TPID Count MoM %" measure="1" displayFolder="From Azure Usage" measureGroup="Azure Consumed Revenue" count="0"/>
    <cacheHierarchy uniqueName="[Measures].[Azure Consumed Revenue TPID Count Partner Attach]" caption="Azure Consumed Revenue TPID Count Partner Attach" measure="1" displayFolder="Partner\From Azure Usage" measureGroup="Azure Consumed Revenue" count="0"/>
    <cacheHierarchy uniqueName="[Measures].[Azure Consumed Revenue TPID Count POR Attach % (PM)]" caption="Azure Consumed Revenue TPID Count POR Attach % (PM)" measure="1" displayFolder="Partner\From Azure Usage" measureGroup="Azure Consumed Revenue" count="0"/>
    <cacheHierarchy uniqueName="[Measures].[Azure Consumed Revenue TPID Count POR Attach %]" caption="Azure Consumed Revenue TPID Count POR Attach %" measure="1" displayFolder="Partner\From Azure Usage" measureGroup="Azure Consumed Revenue" count="0"/>
    <cacheHierarchy uniqueName="[Measures].[Azure Consumed Revenue TPID Count POR Attach MoM %]" caption="Azure Consumed Revenue TPID Count POR Attach MoM %" measure="1" displayFolder="Partner\From Azure Usage" measureGroup="Azure Consumed Revenue" count="0"/>
    <cacheHierarchy uniqueName="[Measures].[Azure Consumed Revenue TPID Count POR Attach]" caption="Azure Consumed Revenue TPID Count POR Attach" measure="1" displayFolder="Partner\From Azure Usage" measureGroup="Azure Consumed Revenue" count="0"/>
    <cacheHierarchy uniqueName="[Measures].[Azure Consumed Revenue TPID Count Premium % (PM)]" caption="Azure Consumed Revenue TPID Count Premium % (PM)" measure="1" displayFolder="QBU Grid" measureGroup="Azure Consumed Revenue" count="0"/>
    <cacheHierarchy uniqueName="[Measures].[Azure Consumed Revenue TPID Count Premium %]" caption="Azure Consumed Revenue TPID Count Premium %" measure="1" displayFolder="QBU Grid" measureGroup="Azure Consumed Revenue" count="0"/>
    <cacheHierarchy uniqueName="[Measures].[Azure Consumed Revenue TPID Count Premium MoM %]" caption="Azure Consumed Revenue TPID Count Premium MoM %" measure="1" displayFolder="QBU Grid" measureGroup="Azure Consumed Revenue" count="0"/>
    <cacheHierarchy uniqueName="[Measures].[Azure Consumed Revenue TPID Count YoY %]" caption="Azure Consumed Revenue TPID Count YoY %" measure="1" displayFolder="From Azure Usage" measureGroup="Azure Consumed Revenue" count="0"/>
    <cacheHierarchy uniqueName="[Measures].[Azure Consumed Revenue TPID Count]" caption="Azure Consumed Revenue TPID Count" measure="1" displayFolder="TPID Counts" measureGroup="Azure Consumed Revenue" count="0"/>
    <cacheHierarchy uniqueName="[Measures].[Azure Consumed Revenue Tranche (CM-1)]" caption="Azure Consumed Revenue Tranche (CM-1)" measure="1" displayFolder="Azure Consumption Tranches QBU" measureGroup="Azure Consumed Revenue" count="0"/>
    <cacheHierarchy uniqueName="[Measures].[Azure Consumed Revenue Tranche (YTD-1)]" caption="Azure Consumed Revenue Tranche (YTD-1)" measure="1" displayFolder="Azure Consumption Tranches QBU" measureGroup="Azure Consumed Revenue" count="0"/>
    <cacheHierarchy uniqueName="[Measures].[Azure Consumed Revenue Tranche TPID Count (CM-1)]" caption="Azure Consumed Revenue Tranche TPID Count (CM-1)" measure="1" displayFolder="Azure Consumption Tranches QBU" measureGroup="Azure Consumed Revenue" count="0"/>
    <cacheHierarchy uniqueName="[Measures].[Azure Consumed Revenue Tranche TPID Count (YTD-1)]" caption="Azure Consumed Revenue Tranche TPID Count (YTD-1)" measure="1" displayFolder="Azure Consumption Tranches QBU" measureGroup="Azure Consumed Revenue" count="0"/>
    <cacheHierarchy uniqueName="[Measures].[Azure Consumed Revenue TTM]" caption="Azure Consumed Revenue TTM" measure="1" displayFolder="" measureGroup="Azure Consumed Revenue" count="0"/>
    <cacheHierarchy uniqueName="[Measures].[Azure Consumed Revenue USD]" caption="Azure Consumed Revenue USD" measure="1" displayFolder="" measureGroup="Azure Consumed Revenue" count="0"/>
    <cacheHierarchy uniqueName="[Measures].[Azure Consumed Revenue VTF $]" caption="Azure Consumed Revenue VTF $" measure="1" displayFolder="" measureGroup="Azure Consumed Revenue" count="0"/>
    <cacheHierarchy uniqueName="[Measures].[Azure Consumed Revenue VTT $]" caption="Azure Consumed Revenue VTT $" measure="1" displayFolder="" measureGroup="Azure Consumed Revenue" count="0"/>
    <cacheHierarchy uniqueName="[Measures].[Azure Consumed Revenue with Partner Attached]" caption="Azure Consumed Revenue with Partner Attached" measure="1" displayFolder="Partner\From Azure Usage" measureGroup="Azure Consumed Revenue" count="0"/>
    <cacheHierarchy uniqueName="[Measures].[Azure Consumed Revenue without Partner Attached]" caption="Azure Consumed Revenue without Partner Attached" measure="1" displayFolder="Partner\From Azure Usage" measureGroup="Azure Consumed Revenue" count="0"/>
    <cacheHierarchy uniqueName="[Measures].[Azure Consumed Revenue YoY %]" caption="Azure Consumed Revenue YoY %" measure="1" displayFolder="" measureGroup="Azure Consumed Revenue" count="0"/>
    <cacheHierarchy uniqueName="[Measures].[Azure Consumed Revenue YTD YoY %]" caption="Azure Consumed Revenue YTD YoY %" measure="1" displayFolder="" measureGroup="Azure Consumed Revenue" count="0"/>
    <cacheHierarchy uniqueName="[Measures].[Azure Consumed Revenue YTD]" caption="Azure Consumed Revenue YTD" measure="1" displayFolder="" measureGroup="Azure Consumed Revenue" count="0"/>
    <cacheHierarchy uniqueName="[Measures].[Azure Consumed Revenue]" caption="Azure Consumed Revenue" measure="1" displayFolder="" measureGroup="Azure Consumed Revenue" count="0" oneField="1">
      <fieldsUsage count="1">
        <fieldUsage x="4"/>
      </fieldsUsage>
    </cacheHierarchy>
    <cacheHierarchy uniqueName="[Measures].[Azure Customer Adds Added Customers MoM %]" caption="Azure Customer Adds Added Customers MoM %" measure="1" displayFolder="Customer Adds" measureGroup="Azure Consumed Revenue" count="0"/>
    <cacheHierarchy uniqueName="[Measures].[Azure Customer Adds Added Customers]" caption="Azure Customer Adds Added Customers" measure="1" displayFolder="Customer Adds" measureGroup="Azure Consumed Revenue" count="0"/>
    <cacheHierarchy uniqueName="[Measures].[Azure Customer Adds Lost Customers MoM %]" caption="Azure Customer Adds Lost Customers MoM %" measure="1" displayFolder="Customer Adds" measureGroup="Azure Consumed Revenue" count="0"/>
    <cacheHierarchy uniqueName="[Measures].[Azure Customer Adds Lost Customers]" caption="Azure Customer Adds Lost Customers" measure="1" displayFolder="Customer Adds" measureGroup="Azure Consumed Revenue" count="0"/>
    <cacheHierarchy uniqueName="[Measures].[Azure Customer Adds Target]" caption="Azure Customer Adds Target" measure="1" displayFolder="Customer Adds" measureGroup="Azure Consumed Revenue" count="0"/>
    <cacheHierarchy uniqueName="[Measures].[Azure Customer Adds VTT]" caption="Azure Customer Adds VTT" measure="1" displayFolder="Customer Adds" measureGroup="Azure Consumed Revenue" count="0"/>
    <cacheHierarchy uniqueName="[Measures].[Azure Customer Adds]" caption="Azure Customer Adds" measure="1" displayFolder="Customer Adds" measureGroup="Azure Consumed Revenue" count="0"/>
    <cacheHierarchy uniqueName="[Measures].[Azure Data Services Consumed Revenue Target]" caption="Azure Data Services Consumed Revenue Target" measure="1" displayFolder="" measureGroup="Azure Consumed Revenue" count="0"/>
    <cacheHierarchy uniqueName="[Measures].[Azure Data Services Consumed Revenue VTT $]" caption="Azure Data Services Consumed Revenue VTT $" measure="1" displayFolder="" measureGroup="Azure Consumed Revenue" count="0"/>
    <cacheHierarchy uniqueName="[Measures].[Azure Data Services Consumed Revenue]" caption="Azure Data Services Consumed Revenue" measure="1" displayFolder="" measureGroup="Azure Consumed Revenue" count="0"/>
    <cacheHierarchy uniqueName="[Measures].[Azure Databricks &gt;=$1000 Azure Consumed Revenue MAL TPID Count]" caption="Azure Databricks &gt;=$1000 Azure Consumed Revenue MAL TPID Count" measure="1" displayFolder="TPID Counts" measureGroup="Azure Consumed Revenue" count="0"/>
    <cacheHierarchy uniqueName="[Measures].[Azure Gross Customer Adds Status]" caption="Azure Gross Customer Adds Status" measure="1" displayFolder="Customer Adds" measureGroup="Azure Consumed Revenue" count="0"/>
    <cacheHierarchy uniqueName="[Measures].[Azure Hybrid Benefit SQL Azure Consumed Revenue Paid Units TPID Count]" caption="Azure Hybrid Benefit SQL Azure Consumed Revenue Paid Units TPID Count" measure="1" displayFolder="From Azure Usage" measureGroup="Azure Consumed Revenue" count="0"/>
    <cacheHierarchy uniqueName="[Measures].[Azure Hybrid Benefit SQL Azure Consumed Revenue Paid Units]" caption="Azure Hybrid Benefit SQL Azure Consumed Revenue Paid Units" measure="1" displayFolder="From Azure Usage" measureGroup="Azure Consumed Revenue" count="0"/>
    <cacheHierarchy uniqueName="[Measures].[Azure Hybrid Benefit SQL Azure Consumed Revenue TPID Count]" caption="Azure Hybrid Benefit SQL Azure Consumed Revenue TPID Count" measure="1" displayFolder="From Azure Usage" measureGroup="Azure Consumed Revenue" count="0"/>
    <cacheHierarchy uniqueName="[Measures].[Azure Hybrid Benefit SQL Database Compute Azure Consumed Revenue]" caption="Azure Hybrid Benefit SQL Database Compute Azure Consumed Revenue" measure="1" displayFolder="Custom" measureGroup="Azure Consumed Revenue" count="0"/>
    <cacheHierarchy uniqueName="[Measures].[Azure Security Services Consumed Revenue]" caption="Azure Security Services Consumed Revenue" measure="1" displayFolder="Custom" measureGroup="Azure Consumed Revenue" count="0"/>
    <cacheHierarchy uniqueName="[Measures].[Base Rate vCore Azure Consumed Revenue Paid Units]" caption="Base Rate vCore Azure Consumed Revenue Paid Units" measure="1" displayFolder="From Azure Usage" measureGroup="Azure Consumed Revenue" count="0"/>
    <cacheHierarchy uniqueName="[Measures].[Baseline RI Azure Consumed Revenue]" caption="Baseline RI Azure Consumed Revenue" measure="1" displayFolder="RI" measureGroup="Azure Consumed Revenue" count="0"/>
    <cacheHierarchy uniqueName="[Measures].[Cognitive Services &gt;= $300 Azure Consumed Revenue MAL TPID Count]" caption="Cognitive Services &gt;= $300 Azure Consumed Revenue MAL TPID Count" measure="1" displayFolder="TPID Counts" measureGroup="Azure Consumed Revenue" count="0"/>
    <cacheHierarchy uniqueName="[Measures].[CSP Azure Consumed Revenue %]" caption="CSP Azure Consumed Revenue %" measure="1" displayFolder="From Azure Usage" measureGroup="Azure Consumed Revenue" count="0"/>
    <cacheHierarchy uniqueName="[Measures].[CSP Azure Consumed Revenue TPID Count (PM)]" caption="CSP Azure Consumed Revenue TPID Count (PM)" measure="1" displayFolder="Partner\From Azure Usage" measureGroup="Azure Consumed Revenue" count="0"/>
    <cacheHierarchy uniqueName="[Measures].[CSP Azure Consumed Revenue TPID Count (PQ)]" caption="CSP Azure Consumed Revenue TPID Count (PQ)" measure="1" displayFolder="Partner\From Azure Usage" measureGroup="Azure Consumed Revenue" count="0"/>
    <cacheHierarchy uniqueName="[Measures].[CSP Azure Consumed Revenue TPID Count MoM %]" caption="CSP Azure Consumed Revenue TPID Count MoM %" measure="1" displayFolder="Partner\From Azure Usage" measureGroup="Azure Consumed Revenue" count="0"/>
    <cacheHierarchy uniqueName="[Measures].[CSP Azure Consumed Revenue TPID Count QoQ %]" caption="CSP Azure Consumed Revenue TPID Count QoQ %" measure="1" displayFolder="Partner\From Azure Usage" measureGroup="Azure Consumed Revenue" count="0"/>
    <cacheHierarchy uniqueName="[Measures].[CSP Azure Consumed Revenue TPID Count]" caption="CSP Azure Consumed Revenue TPID Count" measure="1" displayFolder="Partner\From Azure Usage" measureGroup="Azure Consumed Revenue" count="0"/>
    <cacheHierarchy uniqueName="[Measures].[CSP Azure Consumed Revenue]" caption="CSP Azure Consumed Revenue" measure="1" displayFolder="From Azure Usage" measureGroup="Azure Consumed Revenue" count="0"/>
    <cacheHierarchy uniqueName="[Measures].[Data and AI Azure Consumed Revenue Target]" caption="Data and AI Azure Consumed Revenue Target" measure="1" displayFolder="Custom" measureGroup="Azure Consumed Revenue" count="0"/>
    <cacheHierarchy uniqueName="[Measures].[Data and AI Azure Consumed Revenue]" caption="Data and AI Azure Consumed Revenue" measure="1" displayFolder="Custom" measureGroup="Azure Consumed Revenue" count="0"/>
    <cacheHierarchy uniqueName="[Measures].[Deal Registration Distributed Azure Consumed Revenue]" caption="Deal Registration Distributed Azure Consumed Revenue" measure="1" displayFolder="Custom" measureGroup="Azure Consumed Revenue" count="0"/>
    <cacheHierarchy uniqueName="[Measures].[Direct % of Azure Consumed Revenue]" caption="Direct % of Azure Consumed Revenue" measure="1" displayFolder="From Azure Usage" measureGroup="Azure Consumed Revenue" count="0"/>
    <cacheHierarchy uniqueName="[Measures].[Direct Accountability Azure Consumed Revenue Budget]" caption="Direct Accountability Azure Consumed Revenue Budget" measure="1" displayFolder="" measureGroup="Azure Consumed Revenue" count="0"/>
    <cacheHierarchy uniqueName="[Measures].[Direct Accountability Azure Consumed Revenue]" caption="Direct Accountability Azure Consumed Revenue" measure="1" displayFolder="" measureGroup="Azure Consumed Revenue" count="0"/>
    <cacheHierarchy uniqueName="[Measures].[Direct Avg Daily Azure Consumed Revenue MoM %]" caption="Direct Avg Daily Azure Consumed Revenue MoM %" measure="1" displayFolder="QBU Grid" measureGroup="Azure Consumed Revenue" count="0"/>
    <cacheHierarchy uniqueName="[Measures].[Direct Azure Consumed Revenue ACPC]" caption="Direct Azure Consumed Revenue ACPC" measure="1" displayFolder="QBU Grid" measureGroup="Azure Consumed Revenue" count="0"/>
    <cacheHierarchy uniqueName="[Measures].[Direct Azure Consumed Revenue YTD]" caption="Direct Azure Consumed Revenue YTD" measure="1" displayFolder="QBU Grid" measureGroup="Azure Consumed Revenue" count="0"/>
    <cacheHierarchy uniqueName="[Measures].[Direct Azure Consumed Revenue]" caption="Direct Azure Consumed Revenue" measure="1" displayFolder="Custom" measureGroup="Azure Consumed Revenue" count="0"/>
    <cacheHierarchy uniqueName="[Measures].[Dual Credit + Deal Reg Azure Consumed Revenue Target]" caption="Dual Credit + Deal Reg Azure Consumed Revenue Target" measure="1" displayFolder="Custom" measureGroup="Azure Consumed Revenue" count="0"/>
    <cacheHierarchy uniqueName="[Measures].[ExpressRoute Azure Consumed Revenue TPID Count]" caption="ExpressRoute Azure Consumed Revenue TPID Count" measure="1" displayFolder="ExpressRoute" measureGroup="Azure Consumed Revenue" count="0"/>
    <cacheHierarchy uniqueName="[Measures].[FY21 IoT Project Azure Consumed Revenue]" caption="FY21 IoT Project Azure Consumed Revenue" measure="1" displayFolder="" measureGroup="Azure Consumed Revenue" count="0"/>
    <cacheHierarchy uniqueName="[Measures].[IoT Project Azure Consumed Revenue Run Rate]" caption="IoT Project Azure Consumed Revenue Run Rate" measure="1" displayFolder="Run Rate" measureGroup="Azure Consumed Revenue" count="0"/>
    <cacheHierarchy uniqueName="[Measures].[IoT Project Azure Consumed Revenue Target]" caption="IoT Project Azure Consumed Revenue Target" measure="1" displayFolder="" measureGroup="Azure Consumed Revenue" count="0"/>
    <cacheHierarchy uniqueName="[Measures].[IoT Project Azure Consumed Revenue]" caption="IoT Project Azure Consumed Revenue" measure="1" displayFolder="From Azure Usage" measureGroup="Azure Consumed Revenue" count="0"/>
    <cacheHierarchy uniqueName="[Measures].[IoT Services Azure Consumed Revenue]" caption="IoT Services Azure Consumed Revenue" measure="1" displayFolder="From Azure Usage" measureGroup="Azure Consumed Revenue" count="0"/>
    <cacheHierarchy uniqueName="[Measures].[License Included SQL Azure Consumed Revenue Paid Units]" caption="License Included SQL Azure Consumed Revenue Paid Units" measure="1" displayFolder="From Azure Usage" measureGroup="Azure Consumed Revenue" count="0"/>
    <cacheHierarchy uniqueName="[Measures].[License Included SQL Azure Consumed Revenue]" caption="License Included SQL Azure Consumed Revenue" measure="1" displayFolder="Custom" measureGroup="Azure Consumed Revenue" count="0"/>
    <cacheHierarchy uniqueName="[Measures].[M Series Project Revenue]" caption="M Series Project Revenue" measure="1" displayFolder="Custom" measureGroup="Azure Consumed Revenue" count="0"/>
    <cacheHierarchy uniqueName="[Measures].[Media Project Revenue]" caption="Media Project Revenue" measure="1" displayFolder="Custom" measureGroup="Azure Consumed Revenue" count="0"/>
    <cacheHierarchy uniqueName="[Measures].[Median Customer ACPC]" caption="Median Customer ACPC" measure="1" displayFolder="Median" measureGroup="Azure Consumed Revenue" count="0"/>
    <cacheHierarchy uniqueName="[Measures].[Median Customer Azure Consumed Revenue]" caption="Median Customer Azure Consumed Revenue" measure="1" displayFolder="Median" measureGroup="Azure Consumed Revenue" count="0"/>
    <cacheHierarchy uniqueName="[Measures].[Median Partner ACPC]" caption="Median Partner ACPC" measure="1" displayFolder="Median" measureGroup="Azure Consumed Revenue" count="0"/>
    <cacheHierarchy uniqueName="[Measures].[Median Partner Azure Consumed Revenue]" caption="Median Partner Azure Consumed Revenue" measure="1" displayFolder="Median" measureGroup="Azure Consumed Revenue" count="0"/>
    <cacheHierarchy uniqueName="[Measures].[MSP Avg Daily Azure Consumed Revenue MoM %]" caption="MSP Avg Daily Azure Consumed Revenue MoM %" measure="1" displayFolder="From Azure Usage" measureGroup="Azure Consumed Revenue" count="0"/>
    <cacheHierarchy uniqueName="[Measures].[MSP Azure Consumed Revenue ACPC]" caption="MSP Azure Consumed Revenue ACPC" measure="1" displayFolder="From Azure Usage" measureGroup="Azure Consumed Revenue" count="0"/>
    <cacheHierarchy uniqueName="[Measures].[MSP Azure Consumed Revenue YTD]" caption="MSP Azure Consumed Revenue YTD" measure="1" displayFolder="From Azure Usage" measureGroup="Azure Consumed Revenue" count="0"/>
    <cacheHierarchy uniqueName="[Measures].[NetApp Project Revenue]" caption="NetApp Project Revenue" measure="1" displayFolder="Custom" measureGroup="Azure Consumed Revenue" count="0"/>
    <cacheHierarchy uniqueName="[Measures].[New Acquisition ACA TPID Count]" caption="New Acquisition ACA TPID Count" measure="1" displayFolder="Customer Adds" measureGroup="Azure Consumed Revenue" count="0"/>
    <cacheHierarchy uniqueName="[Measures].[New ExpressRoute Azure Consumed Revenue TPID Count]" caption="New ExpressRoute Azure Consumed Revenue TPID Count" measure="1" displayFolder="ExpressRoute" measureGroup="Azure Consumed Revenue" count="0"/>
    <cacheHierarchy uniqueName="[Measures].[New RI Azure Consumed Revenue]" caption="New RI Azure Consumed Revenue" measure="1" displayFolder="RI" measureGroup="Azure Consumed Revenue" count="0"/>
    <cacheHierarchy uniqueName="[Measures].[No Longer Customer ACA TPID Count]" caption="No Longer Customer ACA TPID Count" measure="1" displayFolder="Customer Adds" measureGroup="Azure Consumed Revenue" count="0"/>
    <cacheHierarchy uniqueName="[Measures].[No Longer Qualified ACA TPID Count]" caption="No Longer Qualified ACA TPID Count" measure="1" displayFolder="Customer Adds" measureGroup="Azure Consumed Revenue" count="0"/>
    <cacheHierarchy uniqueName="[Measures].[Normalized ADS Paid Units]" caption="Normalized ADS Paid Units" measure="1" displayFolder="From Azure Usage" measureGroup="Azure Consumed Revenue" count="0"/>
    <cacheHierarchy uniqueName="[Measures].[Normalized Compute Paid Units]" caption="Normalized Compute Paid Units" measure="1" displayFolder="From Azure Usage" measureGroup="Azure Consumed Revenue" count="0"/>
    <cacheHierarchy uniqueName="[Measures].[Normalized Storage Paid Units]" caption="Normalized Storage Paid Units" measure="1" displayFolder="From Azure Usage" measureGroup="Azure Consumed Revenue" count="0"/>
    <cacheHierarchy uniqueName="[Measures].[OSS Azure Consumed Revenue Benchmark]" caption="OSS Azure Consumed Revenue Benchmark" measure="1" displayFolder="Linux/Windows VM" measureGroup="Azure Consumed Revenue" count="0"/>
    <cacheHierarchy uniqueName="[Measures].[OSS Data Azure Consumed Revenue Benchmark]" caption="OSS Data Azure Consumed Revenue Benchmark" measure="1" displayFolder="Linux/Windows VM" measureGroup="Azure Consumed Revenue" count="0"/>
    <cacheHierarchy uniqueName="[Measures].[OSS Infra Azure Consumed Revenue Benchmark]" caption="OSS Infra Azure Consumed Revenue Benchmark" measure="1" displayFolder="Linux/Windows VM" measureGroup="Azure Consumed Revenue" count="0"/>
    <cacheHierarchy uniqueName="[Measures].[Partner Influenced ACR as % of Total ACR]" caption="Partner Influenced ACR as % of Total ACR" measure="1" displayFolder="Partner" measureGroup="Azure Consumed Revenue" count="0"/>
    <cacheHierarchy uniqueName="[Measures].[Partner Influenced ACR as % of Total Partner Influenced ACR]" caption="Partner Influenced ACR as % of Total Partner Influenced ACR" measure="1" displayFolder="Partner" measureGroup="Azure Consumed Revenue" count="0"/>
    <cacheHierarchy uniqueName="[Measures].[Partner Influenced Azure Consumed Revenue TPID Count %]" caption="Partner Influenced Azure Consumed Revenue TPID Count %" measure="1" displayFolder="Partner\From Azure Usage" measureGroup="Azure Consumed Revenue" count="0"/>
    <cacheHierarchy uniqueName="[Measures].[POR Avg Daily Azure Consumed Revenue MoM %]" caption="POR Avg Daily Azure Consumed Revenue MoM %" measure="1" displayFolder="Partner\From Azure Usage" measureGroup="Azure Consumed Revenue" count="0"/>
    <cacheHierarchy uniqueName="[Measures].[POR Azure Consumed Revenue ACPC]" caption="POR Azure Consumed Revenue ACPC" measure="1" displayFolder="Partner\From Azure Usage" measureGroup="Azure Consumed Revenue" count="0"/>
    <cacheHierarchy uniqueName="[Measures].[POR Azure Consumed Revenue YTD]" caption="POR Azure Consumed Revenue YTD" measure="1" displayFolder="Partner\From Azure Usage" measureGroup="Azure Consumed Revenue" count="0"/>
    <cacheHierarchy uniqueName="[Measures].[Premium Avg Daily Azure Consumed Revenue MoM %]" caption="Premium Avg Daily Azure Consumed Revenue MoM %" measure="1" displayFolder="Premium" measureGroup="Azure Consumed Revenue" count="0"/>
    <cacheHierarchy uniqueName="[Measures].[Premium Avg Daily Azure Consumed Revenue]" caption="Premium Avg Daily Azure Consumed Revenue" measure="1" displayFolder="Premium" measureGroup="Azure Consumed Revenue" count="0"/>
    <cacheHierarchy uniqueName="[Measures].[Premium Azure Consumed Revenue YoY %]" caption="Premium Azure Consumed Revenue YoY %" measure="1" displayFolder="Premium" measureGroup="Azure Consumed Revenue" count="0"/>
    <cacheHierarchy uniqueName="[Measures].[Premium Azure Consumed Revenue YTD YoY %]" caption="Premium Azure Consumed Revenue YTD YoY %" measure="1" displayFolder="Premium" measureGroup="Azure Consumed Revenue" count="0"/>
    <cacheHierarchy uniqueName="[Measures].[Premium Azure Consumed Revenue YTD]" caption="Premium Azure Consumed Revenue YTD" measure="1" displayFolder="Premium" measureGroup="Azure Consumed Revenue" count="0"/>
    <cacheHierarchy uniqueName="[Measures].[Premium Azure Consumed Revenue]" caption="Premium Azure Consumed Revenue" measure="1" displayFolder="Premium" measureGroup="Azure Consumed Revenue" count="0"/>
    <cacheHierarchy uniqueName="[Measures].[Recapture ACA TPID Count]" caption="Recapture ACA TPID Count" measure="1" displayFolder="Customer Adds" measureGroup="Azure Consumed Revenue" count="0"/>
    <cacheHierarchy uniqueName="[Measures].[SAP Bare Metal Project Revenue]" caption="SAP Bare Metal Project Revenue" measure="1" displayFolder="Custom" measureGroup="Azure Consumed Revenue" count="0"/>
    <cacheHierarchy uniqueName="[Measures].[T3M Growth Status Azure Consumed Revenue]" caption="T3M Growth Status Azure Consumed Revenue" measure="1" displayFolder="Average Daily" measureGroup="Azure Consumed Revenue" count="0"/>
    <cacheHierarchy uniqueName="[Measures].[Total Azure Consumed Revenue for IoT subs]" caption="Total Azure Consumed Revenue for IoT subs" measure="1" displayFolder="" measureGroup="Azure Consumed Revenue" count="0"/>
    <cacheHierarchy uniqueName="[Measures].[Twelve Month Azure Consumed Revenue Run Rate (Account Level)]" caption="Twelve Month Azure Consumed Revenue Run Rate (Account Level)" measure="1" displayFolder="Run Rate" measureGroup="Azure Consumed Revenue" count="0"/>
    <cacheHierarchy uniqueName="[Measures].[ACR Monthly Baseline Erosion (excl SMB)]" caption="ACR Monthly Baseline Erosion (excl SMB)" measure="1" displayFolder="ACR Baseline Erosion and New Consumption" measureGroup="Azure Consumed Revenue" count="0"/>
    <cacheHierarchy uniqueName="[Measures].[ACR Monthly Baseline Erosion Rate]" caption="ACR Monthly Baseline Erosion Rate" measure="1" displayFolder="ACR Baseline Erosion and New Consumption" measureGroup="Azure Consumed Revenue" count="0"/>
    <cacheHierarchy uniqueName="[Measures].[ACR Monthly Expected Baseline (excl SMB)]" caption="ACR Monthly Expected Baseline (excl SMB)" measure="1" displayFolder="ACR Baseline Erosion and New Consumption" measureGroup="Azure Consumed Revenue" count="0"/>
    <cacheHierarchy uniqueName="[Measures].[ACR Monthly Net M/M Increase (excl SMB)]" caption="ACR Monthly Net M/M Increase (excl SMB)" measure="1" displayFolder="ACR Baseline Erosion and New Consumption" measureGroup="Azure Consumed Revenue" count="0"/>
    <cacheHierarchy uniqueName="[Measures].[ACR Monthly Net M/M Increase Rate]" caption="ACR Monthly Net M/M Increase Rate" measure="1" displayFolder="ACR Baseline Erosion and New Consumption" measureGroup="Azure Consumed Revenue" count="0"/>
    <cacheHierarchy uniqueName="[Measures].[ACR Monthly New Consumption (excl SMB)]" caption="ACR Monthly New Consumption (excl SMB)" measure="1" displayFolder="ACR Baseline Erosion and New Consumption" measureGroup="Azure Consumed Revenue" count="0"/>
    <cacheHierarchy uniqueName="[Measures].[ACR Monthly New Consumption Rate]" caption="ACR Monthly New Consumption Rate" measure="1" displayFolder="ACR Baseline Erosion and New Consumption" measureGroup="Azure Consumed Revenue" count="0"/>
    <cacheHierarchy uniqueName="[Measures].[Gross ACR Monthly Baseline Erosion (excl SMB)]" caption="Gross ACR Monthly Baseline Erosion (excl SMB)" measure="1" displayFolder="ACR Baseline Erosion and New Consumption" measureGroup="Azure Consumed Revenue" count="0"/>
    <cacheHierarchy uniqueName="[Measures].[Gross ACR Monthly Baseline Erosion Rate]" caption="Gross ACR Monthly Baseline Erosion Rate" measure="1" displayFolder="ACR Baseline Erosion and New Consumption" measureGroup="Azure Consumed Revenue" count="0"/>
    <cacheHierarchy uniqueName="[Measures].[Gross ACR Monthly Expected Baseline (excl SMB)]" caption="Gross ACR Monthly Expected Baseline (excl SMB)" measure="1" displayFolder="ACR Baseline Erosion and New Consumption" measureGroup="Azure Consumed Revenue" count="0"/>
    <cacheHierarchy uniqueName="[Measures].[Gross ACR Monthly Net M/M Increase (excl SMB)]" caption="Gross ACR Monthly Net M/M Increase (excl SMB)" measure="1" displayFolder="ACR Baseline Erosion and New Consumption" measureGroup="Azure Consumed Revenue" count="0"/>
    <cacheHierarchy uniqueName="[Measures].[Gross ACR Monthly Net M/M Increase Rate]" caption="Gross ACR Monthly Net M/M Increase Rate" measure="1" displayFolder="ACR Baseline Erosion and New Consumption" measureGroup="Azure Consumed Revenue" count="0"/>
    <cacheHierarchy uniqueName="[Measures].[Gross ACR Monthly New Consumption (excl SMB)]" caption="Gross ACR Monthly New Consumption (excl SMB)" measure="1" displayFolder="ACR Baseline Erosion and New Consumption" measureGroup="Azure Consumed Revenue" count="0"/>
    <cacheHierarchy uniqueName="[Measures].[Gross ACR Monthly New Consumption Rate]" caption="Gross ACR Monthly New Consumption Rate" measure="1" displayFolder="ACR Baseline Erosion and New Consumption" measureGroup="Azure Consumed Revenue" count="0"/>
    <cacheHierarchy uniqueName="[Measures].[ACA Azure Consumed Revenue (SMC C)]" caption="ACA Azure Consumed Revenue (SMC C)" measure="1" displayFolder="Customer Adds\SM&amp;C Corporate" measureGroup="Azure Consumed Revenue" count="0"/>
    <cacheHierarchy uniqueName="[Measures].[Avg Azure Consumed Revenue per Reseller]" caption="Avg Azure Consumed Revenue per Reseller" measure="1" displayFolder="Reseller" measureGroup="Azure Consumed Revenue" count="0"/>
    <cacheHierarchy uniqueName="[Measures].[Azure AI MAL Penetration %]" caption="Azure AI MAL Penetration %" measure="1" displayFolder="SLT SC Azure" measureGroup="Azure Consumed Revenue" count="0"/>
    <cacheHierarchy uniqueName="[Measures].[Azure AI MAL Penetration TPID Count]" caption="Azure AI MAL Penetration TPID Count" measure="1" displayFolder="SLT SC Azure" measureGroup="Azure Consumed Revenue" count="0"/>
    <cacheHierarchy uniqueName="[Measures].[Azure Consumed Revenue Churn TPID Count (excl Service Level 1)]" caption="Azure Consumed Revenue Churn TPID Count (excl Service Level 1)" measure="1" displayFolder="Churn" measureGroup="Azure Consumed Revenue" count="0"/>
    <cacheHierarchy uniqueName="[Measures].[Azure Consumed Revenue Reseller Count]" caption="Azure Consumed Revenue Reseller Count" measure="1" displayFolder="Reseller" measureGroup="Azure Consumed Revenue" count="0"/>
    <cacheHierarchy uniqueName="[Measures].[Azure Consumed Revenue YTD YoY $]" caption="Azure Consumed Revenue YTD YoY $" measure="1" displayFolder="" measureGroup="Azure Consumed Revenue" count="0"/>
    <cacheHierarchy uniqueName="[Measures].[Reseller Azure Consumed Revenue]" caption="Reseller Azure Consumed Revenue" measure="1" displayFolder="Reseller" measureGroup="Azure Consumed Revenue" count="0"/>
    <cacheHierarchy uniqueName="[Measures].[Pre-Credit Azure Consumed Revenue]" caption="Pre-Credit Azure Consumed Revenue" measure="1" displayFolder="" measureGroup="Azure Consumed Revenue" count="0"/>
    <cacheHierarchy uniqueName="[Measures].[Pre-Credit Baseline RI Azure Consumed Revenue]" caption="Pre-Credit Baseline RI Azure Consumed Revenue" measure="1" displayFolder="RI" measureGroup="Azure Consumed Revenue" count="0"/>
    <cacheHierarchy uniqueName="[Measures].[Pre-Credit New RI Azure Consumed Revenue]" caption="Pre-Credit New RI Azure Consumed Revenue" measure="1" displayFolder="RI" measureGroup="Azure Consumed Revenue" count="0"/>
    <cacheHierarchy uniqueName="[Measures].[Pre-Credit RI Azure Consumed Revenue]" caption="Pre-Credit RI Azure Consumed Revenue" measure="1" displayFolder="RI" measureGroup="Azure Consumed Revenue" count="0"/>
    <cacheHierarchy uniqueName="[Measures].[CSP Gross Adds]" caption="CSP Gross Adds" measure="1" displayFolder="Customer Adds" measureGroup="Azure Consumed Revenue" count="0"/>
    <cacheHierarchy uniqueName="[Measures].[Direct Channel Motion Azure Consumed Revenue YoY %]" caption="Direct Channel Motion Azure Consumed Revenue YoY %" measure="1" displayFolder="" measureGroup="Azure Consumed Revenue" count="0"/>
    <cacheHierarchy uniqueName="[Measures].[Direct Channel Motion Azure Consumed Revenue]" caption="Direct Channel Motion Azure Consumed Revenue" measure="1" displayFolder="" measureGroup="Azure Consumed Revenue" count="0"/>
    <cacheHierarchy uniqueName="[Measures].[Indirect Channel Motion Azure Consumed Revenue YoY %]" caption="Indirect Channel Motion Azure Consumed Revenue YoY %" measure="1" displayFolder="" measureGroup="Azure Consumed Revenue" count="0"/>
    <cacheHierarchy uniqueName="[Measures].[Indirect Channel Motion Azure Consumed Revenue]" caption="Indirect Channel Motion Azure Consumed Revenue" measure="1" displayFolder="" measureGroup="Azure Consumed Revenue" count="0"/>
    <cacheHierarchy uniqueName="[Measures].[OSS Apps Azure Consumed Revenue Benchmark]" caption="OSS Apps Azure Consumed Revenue Benchmark" measure="1" displayFolder="Linux/Windows VM" measureGroup="Azure Consumed Revenue" count="0"/>
    <cacheHierarchy uniqueName="[Measures].[&gt;=$3k ACA Azure Consumed Revenue TPID Count ACA Segment Filter (SMC C)]" caption="&gt;=$3k ACA Azure Consumed Revenue TPID Count ACA Segment Filter (SMC C)" measure="1" displayFolder="Customer Adds\SM&amp;C Corporate" measureGroup="Azure Consumed Revenue" count="0"/>
    <cacheHierarchy uniqueName="[Measures].[Azure Customer Adds Added Customers (&gt;=$3k SMC C)]" caption="Azure Customer Adds Added Customers (&gt;=$3k SMC C)" measure="1" displayFolder="Customer Adds\SM&amp;C Corporate" measureGroup="Azure Consumed Revenue" count="0"/>
    <cacheHierarchy uniqueName="[Measures].[Azure Customer Adds Lost Customers (&gt;=$3k SMC C)]" caption="Azure Customer Adds Lost Customers (&gt;=$3k SMC C)" measure="1" displayFolder="Customer Adds\SM&amp;C Corporate" measureGroup="Azure Consumed Revenue" count="0"/>
    <cacheHierarchy uniqueName="[Measures].[FY23 Azure Customer Adds (&gt;=$3k SMC C)]" caption="FY23 Azure Customer Adds (&gt;=$3k SMC C)" measure="1" displayFolder="Customer Adds\SM&amp;C Corporate" measureGroup="Azure Consumed Revenue" count="0"/>
    <cacheHierarchy uniqueName="[Measures].[DACA Azure Consumed Revenue TPID Count DACA Segment Filter]" caption="DACA Azure Consumed Revenue TPID Count DACA Segment Filter" measure="1" displayFolder="Customer Adds" measureGroup="Azure Consumed Revenue" count="0"/>
    <cacheHierarchy uniqueName="[Measures].[DACA Azure Consumed Revenue]" caption="DACA Azure Consumed Revenue" measure="1" displayFolder="Customer Adds" measureGroup="Azure Consumed Revenue" count="0"/>
    <cacheHierarchy uniqueName="[Measures].[Data and AI Customer Adds Added Customers]" caption="Data and AI Customer Adds Added Customers" measure="1" displayFolder="Customer Adds" measureGroup="Azure Consumed Revenue" count="0"/>
    <cacheHierarchy uniqueName="[Measures].[Data and AI Customer Adds Lost Customers]" caption="Data and AI Customer Adds Lost Customers" measure="1" displayFolder="Customer Adds" measureGroup="Azure Consumed Revenue" count="0"/>
    <cacheHierarchy uniqueName="[Measures].[Data and AI Customer Adds]" caption="Data and AI Customer Adds" measure="1" displayFolder="Customer Adds" measureGroup="Azure Consumed Revenue" count="0"/>
    <cacheHierarchy uniqueName="[Measures].[ACA ACR TPID Count (&gt;=$3k SMC C) (Scorecard)]" caption="ACA ACR TPID Count (&gt;=$3k SMC C) (Scorecard)" measure="1" displayFolder="Customer Adds" measureGroup="Azure Consumed Revenue" count="0"/>
    <cacheHierarchy uniqueName="[Measures].[Azure SQL Migrations ACR TPID Count Segment Filter]" caption="Azure SQL Migrations ACR TPID Count Segment Filter" measure="1" displayFolder="SQL Migrations" measureGroup="Azure Consumed Revenue" count="0"/>
    <cacheHierarchy uniqueName="[Measures].[Azure SQL Migrations Added Customers]" caption="Azure SQL Migrations Added Customers" measure="1" displayFolder="SQL Migrations" measureGroup="Azure Consumed Revenue" count="0"/>
    <cacheHierarchy uniqueName="[Measures].[Azure SQL Migrations Azure Consumed Revenue]" caption="Azure SQL Migrations Azure Consumed Revenue" measure="1" displayFolder="SQL Migrations" measureGroup="Azure Consumed Revenue" count="0"/>
    <cacheHierarchy uniqueName="[Measures].[Azure SQL Migrations Lost Customers]" caption="Azure SQL Migrations Lost Customers" measure="1" displayFolder="SQL Migrations" measureGroup="Azure Consumed Revenue" count="0"/>
    <cacheHierarchy uniqueName="[Measures].[Azure SQL Migrations]" caption="Azure SQL Migrations" measure="1" displayFolder="SQL Migrations" measureGroup="Azure Consumed Revenue" count="0"/>
    <cacheHierarchy uniqueName="[Measures].[AI Lighthouse Wins]" caption="AI Lighthouse Wins" measure="1" displayFolder="Custom\AI Lighthouse Wins" measureGroup="Azure Consumed Revenue" count="0"/>
    <cacheHierarchy uniqueName="[Measures].[ACA Azure Consumed Revenue TPID Count ACA Segment Filter]" caption="ACA Azure Consumed Revenue TPID Count ACA Segment Filter" measure="1" displayFolder="Customer Adds" measureGroup="Azure Consumed Revenue" count="0"/>
    <cacheHierarchy uniqueName="[Measures].[Data and AI CA ACR TPID Count (Scorecard)]" caption="Data and AI CA ACR TPID Count (Scorecard)" measure="1" displayFolder="Customer Adds" measureGroup="Azure Consumed Revenue" count="0"/>
    <cacheHierarchy uniqueName="[Measures].[Active IoT Services Azure Consumed Revenue]" caption="Active IoT Services Azure Consumed Revenue" measure="1" displayFolder="" measureGroup="Azure Consumed Revenue" count="0"/>
    <cacheHierarchy uniqueName="[Measures].[Eligible IoT Services Azure Consumed Revenue]" caption="Eligible IoT Services Azure Consumed Revenue" measure="1" displayFolder="" measureGroup="Azure Consumed Revenue" count="0"/>
    <cacheHierarchy uniqueName="[Measures].[IoT Project Azure Consumed Revenue Base]" caption="IoT Project Azure Consumed Revenue Base" measure="1" displayFolder="" measureGroup="Azure Consumed Revenue" count="0"/>
    <cacheHierarchy uniqueName="[Measures].[AI Lighthouse Wins ACR TPID Count Segment Filter]" caption="AI Lighthouse Wins ACR TPID Count Segment Filter" measure="1" displayFolder="Custom\AI Lighthouse Wins" measureGroup="Azure Consumed Revenue" count="0"/>
    <cacheHierarchy uniqueName="[Measures].[AI Lighthouse Wins Added Customers]" caption="AI Lighthouse Wins Added Customers" measure="1" displayFolder="Custom\AI Lighthouse Wins" measureGroup="Azure Consumed Revenue" count="0"/>
    <cacheHierarchy uniqueName="[Measures].[AI Lighthouse Wins Azure Consumed Revenue]" caption="AI Lighthouse Wins Azure Consumed Revenue" measure="1" displayFolder="Custom\AI Lighthouse Wins" measureGroup="Azure Consumed Revenue" count="0"/>
    <cacheHierarchy uniqueName="[Measures].[AI Lighthouse Wins Lost Customers]" caption="AI Lighthouse Wins Lost Customers" measure="1" displayFolder="Custom\AI Lighthouse Wins" measureGroup="Azure Consumed Revenue" count="0"/>
    <cacheHierarchy uniqueName="[Measures].[Azure Consumed Revenue Acquisition Month TPID Count]" caption="Azure Consumed Revenue Acquisition Month TPID Count" measure="1" displayFolder="" measureGroup="Azure Consumed Revenue Acquisition Month" count="0"/>
    <cacheHierarchy uniqueName="[Measures].[Azure Consumed Revenue Forecast EOP]" caption="Azure Consumed Revenue Forecast EOP" measure="1" displayFolder="EOP" measureGroup="Azure Consumed Revenue Forecast" count="0"/>
    <cacheHierarchy uniqueName="[Measures].[Azure Consumed Revenue Forecast]" caption="Azure Consumed Revenue Forecast" measure="1" displayFolder="" measureGroup="Azure Consumed Revenue Forecast" count="0"/>
    <cacheHierarchy uniqueName="[Measures].[MACC Forecast]" caption="MACC Forecast" measure="1" displayFolder="" measureGroup="Azure Consumed Revenue Forecast" count="0"/>
    <cacheHierarchy uniqueName="[Measures].[Azure EA Converted from Direct %]" caption="Azure EA Converted from Direct %" measure="1" displayFolder="" measureGroup="Azure EA Converted From Direct" count="0"/>
    <cacheHierarchy uniqueName="[Measures].[Azure EA Converted from Direct TPID Count]" caption="Azure EA Converted from Direct TPID Count" measure="1" displayFolder="" measureGroup="Azure EA Converted From Direct" count="0"/>
    <cacheHierarchy uniqueName="[Measures].[Azure EA Expiration $]" caption="Azure EA Expiration $" measure="1" displayFolder="Expiration" measureGroup="Azure EA Renewals" count="0"/>
    <cacheHierarchy uniqueName="[Measures].[Azure EA Expiration Count]" caption="Azure EA Expiration Count" measure="1" displayFolder="Expiration" measureGroup="Azure EA Renewals" count="0"/>
    <cacheHierarchy uniqueName="[Measures].[Azure EA Renewal $]" caption="Azure EA Renewal $" measure="1" displayFolder="Renewal" measureGroup="Azure EA Renewals" count="0"/>
    <cacheHierarchy uniqueName="[Measures].[Azure EA Renewal Count]" caption="Azure EA Renewal Count" measure="1" displayFolder="Renewal" measureGroup="Azure EA Renewals" count="0"/>
    <cacheHierarchy uniqueName="[Measures].[Azure EA Renewal Rate (Billed)]" caption="Azure EA Renewal Rate (Billed)" measure="1" displayFolder="Renewal" measureGroup="Azure EA Renewals" count="0"/>
    <cacheHierarchy uniqueName="[Measures].[Azure EA Renewal Rate (Customer)]" caption="Azure EA Renewal Rate (Customer)" measure="1" displayFolder="Renewal" measureGroup="Azure EA Renewals" count="0"/>
    <cacheHierarchy uniqueName="[Measures].[Azure EA Renewal Revenue]" caption="Azure EA Renewal Revenue" measure="1" displayFolder="Renewal" measureGroup="Azure EA Renewals" count="0"/>
    <cacheHierarchy uniqueName="[Measures].[Azure EA Renewal TPID Count]" caption="Azure EA Renewal TPID Count" measure="1" displayFolder="Renewal" measureGroup="Azure EA Renewals" count="0"/>
    <cacheHierarchy uniqueName="[Measures].[Azure Engagement Milestone Count with Partner Attached]" caption="Azure Engagement Milestone Count with Partner Attached" measure="1" displayFolder="" measureGroup="Azure Engagement Milestone Usage" count="0"/>
    <cacheHierarchy uniqueName="[Measures].[Azure Engagement Milestone Count]" caption="Azure Engagement Milestone Count" measure="1" displayFolder="" measureGroup="Azure Engagement Milestone Usage" count="0"/>
    <cacheHierarchy uniqueName="[Measures].[Azure Engagement Milestone Partner Attached % (#)]" caption="Azure Engagement Milestone Partner Attached % (#)" measure="1" displayFolder="" measureGroup="Azure Engagement Milestone Usage" count="0"/>
    <cacheHierarchy uniqueName="[Measures].[Estimated Monthly Milestone Azure Usage]" caption="Estimated Monthly Milestone Azure Usage" measure="1" displayFolder="" measureGroup="Azure Engagement Milestone Usage" count="0"/>
    <cacheHierarchy uniqueName="[Measures].[% Partner Attached to MSX Consumption Engagements]" caption="% Partner Attached to MSX Consumption Engagements" measure="1" displayFolder="" measureGroup="Azure Engagement Usage" count="0"/>
    <cacheHierarchy uniqueName="[Measures].[Active Engagement Partner Attach % (#)]" caption="Active Engagement Partner Attach % (#)" measure="1" displayFolder="Active" measureGroup="Azure Engagement Usage" count="0"/>
    <cacheHierarchy uniqueName="[Measures].[Avg Azure Engagement Life Cycle Duration]" caption="Avg Azure Engagement Life Cycle Duration" measure="1" displayFolder="" measureGroup="Azure Engagement Usage" count="0"/>
    <cacheHierarchy uniqueName="[Measures].[Avg Azure Engagement Workloads Per MAL Account]" caption="Avg Azure Engagement Workloads Per MAL Account" measure="1" displayFolder="" measureGroup="Azure Engagement Usage" count="0"/>
    <cacheHierarchy uniqueName="[Measures].[Avg Azure Engagements Per MAL Account]" caption="Avg Azure Engagements Per MAL Account" measure="1" displayFolder="" measureGroup="Azure Engagement Usage" count="0"/>
    <cacheHierarchy uniqueName="[Measures].[Azure Active Engagement Count with Partner Attach]" caption="Azure Active Engagement Count with Partner Attach" measure="1" displayFolder="Active" measureGroup="Azure Engagement Usage" count="0"/>
    <cacheHierarchy uniqueName="[Measures].[Azure Active Engagement Count]" caption="Azure Active Engagement Count" measure="1" displayFolder="Active" measureGroup="Azure Engagement Usage" count="0"/>
    <cacheHierarchy uniqueName="[Measures].[Azure Active Engagement Partner Count]" caption="Azure Active Engagement Partner Count" measure="1" displayFolder="Active" measureGroup="Azure Engagement Usage" count="0"/>
    <cacheHierarchy uniqueName="[Measures].[Azure Active Engagement TPID Count]" caption="Azure Active Engagement TPID Count" measure="1" displayFolder="Active" measureGroup="Azure Engagement Usage" count="0"/>
    <cacheHierarchy uniqueName="[Measures].[Azure Consumed Revenue Baseline + Pipeline]" caption="Azure Consumed Revenue Baseline + Pipeline" measure="1" displayFolder="" measureGroup="Azure Engagement Usage" count="0"/>
    <cacheHierarchy uniqueName="[Measures].[Azure Consumed Revenue Baseline]" caption="Azure Consumed Revenue Baseline" measure="1" displayFolder="" measureGroup="Azure Engagement Usage" count="0"/>
    <cacheHierarchy uniqueName="[Measures].[Azure Consumed Revenue Non-Recurring Pipeline Snapshot]" caption="Azure Consumed Revenue Non-Recurring Pipeline Snapshot" measure="1" displayFolder="" measureGroup="Azure Engagement Usage" count="0"/>
    <cacheHierarchy uniqueName="[Measures].[Azure Consumed Revenue Non-Recurring Pipeline]" caption="Azure Consumed Revenue Non-Recurring Pipeline" measure="1" displayFolder="" measureGroup="Azure Engagement Usage" count="0"/>
    <cacheHierarchy uniqueName="[Measures].[Azure Consumed Revenue Pipeline Snapshot]" caption="Azure Consumed Revenue Pipeline Snapshot" measure="1" displayFolder="" measureGroup="Azure Engagement Usage" count="0"/>
    <cacheHierarchy uniqueName="[Measures].[Azure Consumed Revenue Pipeline]" caption="Azure Consumed Revenue Pipeline" measure="1" displayFolder="" measureGroup="Azure Engagement Usage" count="0"/>
    <cacheHierarchy uniqueName="[Measures].[Azure Consumed Revenue Recurring Pipeline Snapshot]" caption="Azure Consumed Revenue Recurring Pipeline Snapshot" measure="1" displayFolder="" measureGroup="Azure Engagement Usage" count="0"/>
    <cacheHierarchy uniqueName="[Measures].[Azure Consumed Revenue Recurring Pipeline]" caption="Azure Consumed Revenue Recurring Pipeline" measure="1" displayFolder="" measureGroup="Azure Engagement Usage" count="0"/>
    <cacheHierarchy uniqueName="[Measures].[Azure Engagement (Qualified and Active) Partner Attach % (#)]" caption="Azure Engagement (Qualified and Active) Partner Attach % (#)" measure="1" displayFolder="Active" measureGroup="Azure Engagement Usage" count="0"/>
    <cacheHierarchy uniqueName="[Measures].[Azure Engagement Count with Partner Attached]" caption="Azure Engagement Count with Partner Attached" measure="1" displayFolder="" measureGroup="Azure Engagement Usage" count="0"/>
    <cacheHierarchy uniqueName="[Measures].[Azure Engagement Count]" caption="Azure Engagement Count" measure="1" displayFolder="" measureGroup="Azure Engagement Usage" count="0"/>
    <cacheHierarchy uniqueName="[Measures].[Azure Engagement MAL Penetration]" caption="Azure Engagement MAL Penetration" measure="1" displayFolder="" measureGroup="Azure Engagement Usage" count="0"/>
    <cacheHierarchy uniqueName="[Measures].[Azure Engagement Partner Count]" caption="Azure Engagement Partner Count" measure="1" displayFolder="" measureGroup="Azure Engagement Usage" count="0"/>
    <cacheHierarchy uniqueName="[Measures].[Azure Engagement Qualified Opportunities %]" caption="Azure Engagement Qualified Opportunities %" measure="1" displayFolder="" measureGroup="Azure Engagement Usage" count="0"/>
    <cacheHierarchy uniqueName="[Measures].[Azure Engagement TPID Count]" caption="Azure Engagement TPID Count" measure="1" displayFolder="" measureGroup="Azure Engagement Usage" count="0"/>
    <cacheHierarchy uniqueName="[Measures].[Azure Engagement Workload Count]" caption="Azure Engagement Workload Count" measure="1" displayFolder="" measureGroup="Azure Engagement Usage" count="0"/>
    <cacheHierarchy uniqueName="[Measures].[Azure Milestone Estimated Monthly Usage Rollup]" caption="Azure Milestone Estimated Monthly Usage Rollup" measure="1" displayFolder="" measureGroup="Azure Engagement Usage" count="0"/>
    <cacheHierarchy uniqueName="[Measures].[Azure Qualified Active Engagement Count with Partner Attach]" caption="Azure Qualified Active Engagement Count with Partner Attach" measure="1" displayFolder="Active" measureGroup="Azure Engagement Usage" count="0"/>
    <cacheHierarchy uniqueName="[Measures].[Azure Qualified Active Engagement Count]" caption="Azure Qualified Active Engagement Count" measure="1" displayFolder="Active" measureGroup="Azure Engagement Usage" count="0"/>
    <cacheHierarchy uniqueName="[Measures].[Engagement Partner Attach % (#)]" caption="Engagement Partner Attach % (#)" measure="1" displayFolder="" measureGroup="Azure Engagement Usage" count="0"/>
    <cacheHierarchy uniqueName="[Measures].[Estimated Monthly Azure Usage with Partner Attached]" caption="Estimated Monthly Azure Usage with Partner Attached" measure="1" displayFolder="" measureGroup="Azure Engagement Usage" count="0"/>
    <cacheHierarchy uniqueName="[Measures].[Estimated Monthly Azure Usage]" caption="Estimated Monthly Azure Usage" measure="1" displayFolder="" measureGroup="Azure Engagement Usage" count="0"/>
    <cacheHierarchy uniqueName="[Measures].[Azure Hybrid Benefit WS Active TPID Count]" caption="Azure Hybrid Benefit WS Active TPID Count" measure="1" displayFolder="" measureGroup="Azure Hybrid Benefit WS Usage" count="0"/>
    <cacheHierarchy uniqueName="[Measures].[Azure Hybrid Benefit WS Churned Customers]" caption="Azure Hybrid Benefit WS Churned Customers" measure="1" displayFolder="" measureGroup="Azure Hybrid Benefit WS Usage" count="0"/>
    <cacheHierarchy uniqueName="[Measures].[Azure Hybrid Benefit WS Core Hours]" caption="Azure Hybrid Benefit WS Core Hours" measure="1" displayFolder="" measureGroup="Azure Hybrid Benefit WS Usage" count="0"/>
    <cacheHierarchy uniqueName="[Measures].[Azure Hybrid Benefit WS Core Size]" caption="Azure Hybrid Benefit WS Core Size" measure="1" displayFolder="" measureGroup="Azure Hybrid Benefit WS Usage" count="0"/>
    <cacheHierarchy uniqueName="[Measures].[Azure Hybrid Benefit WS Net New Customers]" caption="Azure Hybrid Benefit WS Net New Customers" measure="1" displayFolder="" measureGroup="Azure Hybrid Benefit WS Usage" count="0"/>
    <cacheHierarchy uniqueName="[Measures].[Azure Hybrid Benefit WS Normalized Usage]" caption="Azure Hybrid Benefit WS Normalized Usage" measure="1" displayFolder="" measureGroup="Azure Hybrid Benefit WS Usage" count="0"/>
    <cacheHierarchy uniqueName="[Measures].[Azure Hybrid Benefit WS Units]" caption="Azure Hybrid Benefit WS Units" measure="1" displayFolder="" measureGroup="Azure Hybrid Benefit WS Usage" count="0"/>
    <cacheHierarchy uniqueName="[Measures].[Azure Hybrid Benefit WS VM]" caption="Azure Hybrid Benefit WS VM" measure="1" displayFolder="" measureGroup="Azure Hybrid Benefit WS Usage" count="0"/>
    <cacheHierarchy uniqueName="[Measures].[Azure Investment Count]" caption="Azure Investment Count" measure="1" displayFolder="" measureGroup="Azure Investment Influence" count="0"/>
    <cacheHierarchy uniqueName="[Measures].[Azure Investment Gross Azure Consumed Revenue Baseline]" caption="Azure Investment Gross Azure Consumed Revenue Baseline" measure="1" displayFolder="" measureGroup="Azure Investment Influence" count="0"/>
    <cacheHierarchy uniqueName="[Measures].[Azure Investment Incremental Azure Consumed Revenue]" caption="Azure Investment Incremental Azure Consumed Revenue" measure="1" displayFolder="" measureGroup="Azure Investment Influence" count="0"/>
    <cacheHierarchy uniqueName="[Measures].[Azure Investment TPID Count]" caption="Azure Investment TPID Count" measure="1" displayFolder="" measureGroup="Azure Investment Influence" count="0"/>
    <cacheHierarchy uniqueName="[Measures].[Avg Daily Azure Normalized Usage]" caption="Avg Daily Azure Normalized Usage" measure="1" displayFolder="Average Daily" measureGroup="Azure Metered Usage" count="0"/>
    <cacheHierarchy uniqueName="[Measures].[Azure Normalized Usage (PM)]" caption="Azure Normalized Usage (PM)" measure="1" displayFolder="" measureGroup="Azure Metered Usage" count="0"/>
    <cacheHierarchy uniqueName="[Measures].[Azure Normalized Usage (PW)]" caption="Azure Normalized Usage (PW)" measure="1" displayFolder="" measureGroup="Azure Metered Usage" count="0"/>
    <cacheHierarchy uniqueName="[Measures].[Azure Normalized Usage (PY)]" caption="Azure Normalized Usage (PY)" measure="1" displayFolder="" measureGroup="Azure Metered Usage" count="0"/>
    <cacheHierarchy uniqueName="[Measures].[Azure Normalized Usage MAL Penetration]" caption="Azure Normalized Usage MAL Penetration" measure="1" displayFolder="MAL Penetration" measureGroup="Azure Metered Usage" count="0"/>
    <cacheHierarchy uniqueName="[Measures].[Azure Normalized Usage MoM %]" caption="Azure Normalized Usage MoM %" measure="1" displayFolder="" measureGroup="Azure Metered Usage" count="0"/>
    <cacheHierarchy uniqueName="[Measures].[Azure Normalized Usage TPID Count]" caption="Azure Normalized Usage TPID Count" measure="1" displayFolder="TPID Counts" measureGroup="Azure Metered Usage" count="0"/>
    <cacheHierarchy uniqueName="[Measures].[Azure Normalized Usage TTM]" caption="Azure Normalized Usage TTM" measure="1" displayFolder="" measureGroup="Azure Metered Usage" count="0"/>
    <cacheHierarchy uniqueName="[Measures].[Azure Normalized Usage WoW %]" caption="Azure Normalized Usage WoW %" measure="1" displayFolder="" measureGroup="Azure Metered Usage" count="0"/>
    <cacheHierarchy uniqueName="[Measures].[Azure Normalized Usage YoY %]" caption="Azure Normalized Usage YoY %" measure="1" displayFolder="" measureGroup="Azure Metered Usage" count="0"/>
    <cacheHierarchy uniqueName="[Measures].[Azure Normalized Usage YTD]" caption="Azure Normalized Usage YTD" measure="1" displayFolder="" measureGroup="Azure Metered Usage" count="0"/>
    <cacheHierarchy uniqueName="[Measures].[Azure Normalized Usage]" caption="Azure Normalized Usage" measure="1" displayFolder="" measureGroup="Azure Metered Usage" count="0"/>
    <cacheHierarchy uniqueName="[Measures].[Azure Net New VCPU Count]" caption="Azure Net New VCPU Count" measure="1" displayFolder="" measureGroup="Azure Net New VM" count="0"/>
    <cacheHierarchy uniqueName="[Measures].[Azure Net New VM Count]" caption="Azure Net New VM Count" measure="1" displayFolder="" measureGroup="Azure Net New VM" count="0"/>
    <cacheHierarchy uniqueName="[Measures].[Azure Included Units Charges CD]" caption="Azure Included Units Charges CD" measure="1" displayFolder="" measureGroup="Azure Plan SKU" count="0"/>
    <cacheHierarchy uniqueName="[Measures].[Azure Included Units Charges LC]" caption="Azure Included Units Charges LC" measure="1" displayFolder="" measureGroup="Azure Plan SKU" count="0"/>
    <cacheHierarchy uniqueName="[Measures].[Azure Suite Consumed Charges CD]" caption="Azure Suite Consumed Charges CD" measure="1" displayFolder="" measureGroup="Azure Plan SKU" count="0"/>
    <cacheHierarchy uniqueName="[Measures].[Azure Suite Overage Consumed Charges CD]" caption="Azure Suite Overage Consumed Charges CD" measure="1" displayFolder="" measureGroup="Azure Plan SKU" count="0"/>
    <cacheHierarchy uniqueName="[Measures].[Actual Azure Usage (Prior Six Months)]" caption="Actual Azure Usage (Prior Six Months)" measure="1" displayFolder="" measureGroup="Azure Predicted Usage" count="0"/>
    <cacheHierarchy uniqueName="[Measures].[Azure Predicted Usage (Next Six Months)]" caption="Azure Predicted Usage (Next Six Months)" measure="1" displayFolder="" measureGroup="Azure Predicted Usage" count="0"/>
    <cacheHierarchy uniqueName="[Measures].[Azure Predicted Usage TPID Count]" caption="Azure Predicted Usage TPID Count" measure="1" displayFolder="" measureGroup="Azure Predicted Usage" count="0"/>
    <cacheHierarchy uniqueName="[Measures].[Azure Usage Growth (Next Six Months)]" caption="Azure Usage Growth (Next Six Months)" measure="1" displayFolder="" measureGroup="Azure Predicted Usage" count="0"/>
    <cacheHierarchy uniqueName="[Measures].[% of Accounts with Engagement]" caption="% of Accounts with Engagement" measure="1" displayFolder="" measureGroup="Azure RoC QBU Tranches" count="0"/>
    <cacheHierarchy uniqueName="[Measures].[% of Accts with ADS &gt;$5K p/mth]" caption="% of Accts with ADS &gt;$5K p/mth" measure="1" displayFolder="" measureGroup="Azure RoC QBU Tranches" count="0"/>
    <cacheHierarchy uniqueName="[Measures].[% of Engagements with P-Attach]" caption="% of Engagements with P-Attach" measure="1" displayFolder="" measureGroup="Azure RoC QBU Tranches" count="0"/>
    <cacheHierarchy uniqueName="[Measures].[% of Revenue - T3M ACR]" caption="% of Revenue - T3M ACR" measure="1" displayFolder="" measureGroup="Azure RoC QBU Tranches" count="0"/>
    <cacheHierarchy uniqueName="[Measures].[Avg Eng/Customer]" caption="Avg Eng/Customer" measure="1" displayFolder="" measureGroup="Azure RoC QBU Tranches" count="0"/>
    <cacheHierarchy uniqueName="[Measures].[TPID Count - Tranche]" caption="TPID Count - Tranche" measure="1" displayFolder="" measureGroup="Azure RoC QBU Tranches" count="0"/>
    <cacheHierarchy uniqueName="[Measures].[TPID Movement]" caption="TPID Movement" measure="1" displayFolder="" measureGroup="Azure RoC QBU Tranches" count="0"/>
    <cacheHierarchy uniqueName="[Measures].[Average Days to Convert Trial to Paid]" caption="Average Days to Convert Trial to Paid" measure="1" displayFolder="" measureGroup="Azure Subscription" count="0"/>
    <cacheHierarchy uniqueName="[Measures].[Subscription Count (Created as Trial)]" caption="Subscription Count (Created as Trial)" measure="1" displayFolder="" measureGroup="Azure Subscription" count="0"/>
    <cacheHierarchy uniqueName="[Measures].[Subscription Count]" caption="Subscription Count" measure="1" displayFolder="" measureGroup="Azure Subscription" count="0"/>
    <cacheHierarchy uniqueName="[Measures].[Adjusted Budget YTD]" caption="Adjusted Budget YTD" measure="1" displayFolder="Adjusted" measureGroup="Budget" count="0"/>
    <cacheHierarchy uniqueName="[Measures].[Adjusted Budget]" caption="Adjusted Budget" measure="1" displayFolder="Adjusted" measureGroup="Budget" count="0"/>
    <cacheHierarchy uniqueName="[Measures].[Adjusted Revenue VTB $ YTD]" caption="Adjusted Revenue VTB $ YTD" measure="1" displayFolder="Adjusted" measureGroup="Budget" count="0"/>
    <cacheHierarchy uniqueName="[Measures].[Adjusted Revenue VTB $]" caption="Adjusted Revenue VTB $" measure="1" displayFolder="Adjusted" measureGroup="Budget" count="0"/>
    <cacheHierarchy uniqueName="[Measures].[Adjusted Revenue VTB %]" caption="Adjusted Revenue VTB %" measure="1" displayFolder="Adjusted" measureGroup="Budget" count="0"/>
    <cacheHierarchy uniqueName="[Measures].[Azure Billed Budget]" caption="Azure Billed Budget" measure="1" displayFolder="Billed\Azure" measureGroup="Budget" count="0"/>
    <cacheHierarchy uniqueName="[Measures].[Billed Budget Attainment % Rank]" caption="Billed Budget Attainment % Rank" measure="1" displayFolder="Billed" measureGroup="Budget" count="0"/>
    <cacheHierarchy uniqueName="[Measures].[Billed Budget Attainment % YTD]" caption="Billed Budget Attainment % YTD" measure="1" displayFolder="Billed" measureGroup="Budget" count="0"/>
    <cacheHierarchy uniqueName="[Measures].[Billed Budget Attainment %]" caption="Billed Budget Attainment %" measure="1" displayFolder="Billed" measureGroup="Budget" count="0"/>
    <cacheHierarchy uniqueName="[Measures].[Billed Budget Gap]" caption="Billed Budget Gap" measure="1" displayFolder="Billed" measureGroup="Budget" count="0"/>
    <cacheHierarchy uniqueName="[Measures].[Billed Budget YTD]" caption="Billed Budget YTD" measure="1" displayFolder="Billed" measureGroup="Budget" count="0"/>
    <cacheHierarchy uniqueName="[Measures].[Billed Budget]" caption="Billed Budget" measure="1" displayFolder="Billed" measureGroup="Budget" count="0"/>
    <cacheHierarchy uniqueName="[Measures].[Billed Revenue VTB $ YTD]" caption="Billed Revenue VTB $ YTD" measure="1" displayFolder="Billed" measureGroup="Budget" count="0"/>
    <cacheHierarchy uniqueName="[Measures].[Billed Revenue VTB $]" caption="Billed Revenue VTB $" measure="1" displayFolder="Billed" measureGroup="Budget" count="0"/>
    <cacheHierarchy uniqueName="[Measures].[Billed Revenue VTB %]" caption="Billed Revenue VTB %" measure="1" displayFolder="Billed" measureGroup="Budget" count="0"/>
    <cacheHierarchy uniqueName="[Measures].[Close Rate]" caption="Close Rate" measure="1" displayFolder="" measureGroup="Close Rate" count="0"/>
    <cacheHierarchy uniqueName="[Measures].[Field Count]" caption="Field Count" measure="1" displayFolder="" measureGroup="Data Dictionary" count="0"/>
    <cacheHierarchy uniqueName="[Measures].[Table Row Count]" caption="Table Row Count" measure="1" displayFolder="" measureGroup="Data Dictionary" count="0"/>
    <cacheHierarchy uniqueName="[Measures].[Relationship]" caption="Relationship" measure="1" displayFolder="" measureGroup="Data Structure" count="0"/>
    <cacheHierarchy uniqueName="[Measures].[Adjusted Forecast]" caption="Adjusted Forecast" measure="1" displayFolder="Adjusted" measureGroup="Forecast" count="0"/>
    <cacheHierarchy uniqueName="[Measures].[Adjusted Revenue VTF $]" caption="Adjusted Revenue VTF $" measure="1" displayFolder="Adjusted" measureGroup="Forecast" count="0"/>
    <cacheHierarchy uniqueName="[Measures].[Adjusted Revenue VTF %]" caption="Adjusted Revenue VTF %" measure="1" displayFolder="Adjusted" measureGroup="Forecast" count="0"/>
    <cacheHierarchy uniqueName="[Measures].[Billed Forecast]" caption="Billed Forecast" measure="1" displayFolder="Billed" measureGroup="Forecast" count="0"/>
    <cacheHierarchy uniqueName="[Measures].[Billed Revenue VTF $]" caption="Billed Revenue VTF $" measure="1" displayFolder="Billed" measureGroup="Forecast" count="0"/>
    <cacheHierarchy uniqueName="[Measures].[Billed Revenue VTF %]" caption="Billed Revenue VTF %" measure="1" displayFolder="Billed" measureGroup="Forecast" count="0"/>
    <cacheHierarchy uniqueName="[Measures].[Scorecard Target]" caption="Scorecard Target" measure="1" displayFolder="" measureGroup="Managed Measure" count="0"/>
    <cacheHierarchy uniqueName="[Measures].[MACC Budget]" caption="MACC Budget" measure="1" displayFolder="" measureGroup="Microsoft Azure Commit To Consume" count="0"/>
    <cacheHierarchy uniqueName="[Measures].[MACC Net VTF $]" caption="MACC Net VTF $" measure="1" displayFolder="" measureGroup="Microsoft Azure Commit To Consume" count="0"/>
    <cacheHierarchy uniqueName="[Measures].[MACC Net]" caption="MACC Net" measure="1" displayFolder="" measureGroup="Microsoft Azure Commit To Consume" count="0"/>
    <cacheHierarchy uniqueName="[Measures].[MACC Prepayment]" caption="MACC Prepayment" measure="1" displayFolder="" measureGroup="Microsoft Azure Commit To Consume" count="0"/>
    <cacheHierarchy uniqueName="[Measures].[MACC YoY%]" caption="MACC YoY%" measure="1" displayFolder="" measureGroup="Microsoft Azure Commit To Consume" count="0"/>
    <cacheHierarchy uniqueName="[Measures].[MACC]" caption="MACC" measure="1" displayFolder="" measureGroup="Microsoft Azure Commit To Consume" count="0"/>
    <cacheHierarchy uniqueName="[Measures].[Multi Year Monetary Commitment (MYMC)]" caption="Multi Year Monetary Commitment (MYMC)" measure="1" displayFolder="" measureGroup="Multi Year Monetary Commitment" count="0"/>
    <cacheHierarchy uniqueName="[Measures].[Total Azure Commitment (PY)]" caption="Total Azure Commitment (PY)" measure="1" displayFolder="TAC" measureGroup="Multi Year Monetary Commitment" count="0"/>
    <cacheHierarchy uniqueName="[Measures].[Total Azure Commitment Budget]" caption="Total Azure Commitment Budget" measure="1" displayFolder="TAC" measureGroup="Multi Year Monetary Commitment" count="0"/>
    <cacheHierarchy uniqueName="[Measures].[Total Azure Commitment Forecast]" caption="Total Azure Commitment Forecast" measure="1" displayFolder="TAC" measureGroup="Multi Year Monetary Commitment" count="0"/>
    <cacheHierarchy uniqueName="[Measures].[Total Azure Commitment VTB]" caption="Total Azure Commitment VTB" measure="1" displayFolder="TAC" measureGroup="Multi Year Monetary Commitment" count="0"/>
    <cacheHierarchy uniqueName="[Measures].[Total Azure Commitment VTF $]" caption="Total Azure Commitment VTF $" measure="1" displayFolder="TAC" measureGroup="Multi Year Monetary Commitment" count="0"/>
    <cacheHierarchy uniqueName="[Measures].[Total Azure Commitment YoY%]" caption="Total Azure Commitment YoY%" measure="1" displayFolder="TAC" measureGroup="Multi Year Monetary Commitment" count="0"/>
    <cacheHierarchy uniqueName="[Measures].[Total Azure Commitment]" caption="Total Azure Commitment" measure="1" displayFolder="TAC" measureGroup="Multi Year Monetary Commitment" count="0"/>
    <cacheHierarchy uniqueName="[Measures].[Gold Cloud Platform Competency]" caption="Gold Cloud Platform Competency" measure="1" displayFolder="" measureGroup="Partner" count="0"/>
    <cacheHierarchy uniqueName="[Measures].[Partner Count]" caption="Partner Count" measure="1" displayFolder="" measureGroup="Partner" count="0"/>
    <cacheHierarchy uniqueName="[Measures].[Silver Cloud Platform Competency]" caption="Silver Cloud Platform Competency" measure="1" displayFolder="" measureGroup="Partner" count="0"/>
    <cacheHierarchy uniqueName="[Measures].[Primary Business Model]" caption="Primary Business Model" measure="1" displayFolder="" measureGroup="Partner Specialization" count="0"/>
    <cacheHierarchy uniqueName="[Measures].[Average Days to Close]" caption="Average Days to Close" measure="1" displayFolder="" measureGroup="Pipeline" count="0"/>
    <cacheHierarchy uniqueName="[Measures].[Avg Opportunity Size]" caption="Avg Opportunity Size" measure="1" displayFolder="" measureGroup="Pipeline" count="0"/>
    <cacheHierarchy uniqueName="[Measures].[Full Opportunity Count]" caption="Full Opportunity Count" measure="1" displayFolder="" measureGroup="Pipeline" count="0"/>
    <cacheHierarchy uniqueName="[Measures].[Full Pipeline]" caption="Full Pipeline" measure="1" displayFolder="" measureGroup="Pipeline" count="0"/>
    <cacheHierarchy uniqueName="[Measures].[Opportunity Count]" caption="Opportunity Count" measure="1" displayFolder="" measureGroup="Pipeline" count="0"/>
    <cacheHierarchy uniqueName="[Measures].[Pipeline Partner Attach % (#)]" caption="Pipeline Partner Attach % (#)" measure="1" displayFolder="Partner Attach" measureGroup="Pipeline" count="0"/>
    <cacheHierarchy uniqueName="[Measures].[Pipeline TPID Count]" caption="Pipeline TPID Count" measure="1" displayFolder="TPID Counts" measureGroup="Pipeline" count="0"/>
    <cacheHierarchy uniqueName="[Measures].[Pipeline Win Rate %]" caption="Pipeline Win Rate %" measure="1" displayFolder="" measureGroup="Pipeline" count="0"/>
    <cacheHierarchy uniqueName="[Measures].[Pipeline]" caption="Pipeline" measure="1" displayFolder="" measureGroup="Pipeline" count="0"/>
    <cacheHierarchy uniqueName="[Measures].[QPC to Budget]" caption="QPC to Budget" measure="1" displayFolder="QPC" measureGroup="Pipeline" count="0"/>
    <cacheHierarchy uniqueName="[Measures].[Qualified Opportunity Count (No Partner Attached)]" caption="Qualified Opportunity Count (No Partner Attached)" measure="1" displayFolder="" measureGroup="Pipeline" count="0"/>
    <cacheHierarchy uniqueName="[Measures].[Qualified Opportunity Count]" caption="Qualified Opportunity Count" measure="1" displayFolder="" measureGroup="Pipeline" count="0"/>
    <cacheHierarchy uniqueName="[Measures].[Qualified Pipeline Partner Attach % (#)]" caption="Qualified Pipeline Partner Attach % (#)" measure="1" displayFolder="Partner Attach" measureGroup="Pipeline" count="0"/>
    <cacheHierarchy uniqueName="[Measures].[Qualified Pipeline Partner Attach % ($)]" caption="Qualified Pipeline Partner Attach % ($)" measure="1" displayFolder="Partner Attach" measureGroup="Pipeline" count="0"/>
    <cacheHierarchy uniqueName="[Measures].[Qualified Pipeline]" caption="Qualified Pipeline" measure="1" displayFolder="" measureGroup="Pipeline" count="0"/>
    <cacheHierarchy uniqueName="[Measures].[$1k-$5k Billed Revenue TPID Count]" caption="$1k-$5k Billed Revenue TPID Count" measure="1" displayFolder="TPID Counts" measureGroup="Revenue" count="0"/>
    <cacheHierarchy uniqueName="[Measures].[$1k-$5k Billed Revenue]" caption="$1k-$5k Billed Revenue" measure="1" displayFolder="Billed\Tranche" measureGroup="Revenue" count="0"/>
    <cacheHierarchy uniqueName="[Measures].[$250-$1k Billed Revenue TPID Count]" caption="$250-$1k Billed Revenue TPID Count" measure="1" displayFolder="TPID Counts" measureGroup="Revenue" count="0"/>
    <cacheHierarchy uniqueName="[Measures].[$50-$250 Billed Revenue TPID Count]" caption="$50-$250 Billed Revenue TPID Count" measure="1" displayFolder="TPID Counts" measureGroup="Revenue" count="0"/>
    <cacheHierarchy uniqueName="[Measures].[$5k-$10k Billed Revenue TPID Count]" caption="$5k-$10k Billed Revenue TPID Count" measure="1" displayFolder="TPID Counts" measureGroup="Revenue" count="0"/>
    <cacheHierarchy uniqueName="[Measures].[&lt;$50 Billed Revenue TPID Count]" caption="&lt;$50 Billed Revenue TPID Count" measure="1" displayFolder="TPID Counts" measureGroup="Revenue" count="0"/>
    <cacheHierarchy uniqueName="[Measures].[&lt;$50 Billed Revenue]" caption="&lt;$50 Billed Revenue" measure="1" displayFolder="Billed\Tranche" measureGroup="Revenue" count="0"/>
    <cacheHierarchy uniqueName="[Measures].[&gt;$10k Billed Revenue TPID Count TTM]" caption="&gt;$10k Billed Revenue TPID Count TTM" measure="1" displayFolder="TPID Counts\TTM" measureGroup="Revenue" count="0"/>
    <cacheHierarchy uniqueName="[Measures].[&gt;$12k Billed Revenue MAL Penetration TTM]" caption="&gt;$12k Billed Revenue MAL Penetration TTM" measure="1" displayFolder="MAL Penetration\TTM" measureGroup="Revenue" count="0"/>
    <cacheHierarchy uniqueName="[Measures].[&gt;$12k Billed Revenue TPID Count TTM]" caption="&gt;$12k Billed Revenue TPID Count TTM" measure="1" displayFolder="TPID Counts\TTM" measureGroup="Revenue" count="0"/>
    <cacheHierarchy uniqueName="[Measures].[&gt;$12k Billed Revenue TPID Count]" caption="&gt;$12k Billed Revenue TPID Count" measure="1" displayFolder="TPID Counts" measureGroup="Revenue" count="0"/>
    <cacheHierarchy uniqueName="[Measures].[&gt;$1k Billed Revenue TPID Count TTM]" caption="&gt;$1k Billed Revenue TPID Count TTM" measure="1" displayFolder="TPID Counts\TTM" measureGroup="Revenue" count="0"/>
    <cacheHierarchy uniqueName="[Measures].[&gt;=$10k Billed Revenue TPID Count]" caption="&gt;=$10k Billed Revenue TPID Count" measure="1" displayFolder="TPID Counts" measureGroup="Revenue" count="0"/>
    <cacheHierarchy uniqueName="[Measures].[&gt;=$10k Billed Revenue]" caption="&gt;=$10k Billed Revenue" measure="1" displayFolder="Billed\Tranche" measureGroup="Revenue" count="0"/>
    <cacheHierarchy uniqueName="[Measures].[Adjusted Revenue (USD)]" caption="Adjusted Revenue (USD)" measure="1" displayFolder="Adjusted\USD" measureGroup="Revenue" count="0"/>
    <cacheHierarchy uniqueName="[Measures].[Adjusted Revenue MoM %]" caption="Adjusted Revenue MoM %" measure="1" displayFolder="Adjusted" measureGroup="Revenue" count="0"/>
    <cacheHierarchy uniqueName="[Measures].[Adjusted Revenue YTD YoY %]" caption="Adjusted Revenue YTD YoY %" measure="1" displayFolder="Adjusted" measureGroup="Revenue" count="0"/>
    <cacheHierarchy uniqueName="[Measures].[Adjusted Revenue YTD]" caption="Adjusted Revenue YTD" measure="1" displayFolder="Adjusted" measureGroup="Revenue" count="0"/>
    <cacheHierarchy uniqueName="[Measures].[Adjusted Revenue]" caption="Adjusted Revenue" measure="1" displayFolder="Adjusted" measureGroup="Revenue" count="0"/>
    <cacheHierarchy uniqueName="[Measures].[Azure Billed Revenue]" caption="Azure Billed Revenue" measure="1" displayFolder="Billed\Azure" measureGroup="Revenue" count="0"/>
    <cacheHierarchy uniqueName="[Measures].[Azure Billed Run Rate]" caption="Azure Billed Run Rate" measure="1" displayFolder="Billed\Azure" measureGroup="Revenue" count="0"/>
    <cacheHierarchy uniqueName="[Measures].[Billed ARPC (Existing)]" caption="Billed ARPC (Existing)" measure="1" displayFolder="ARPC" measureGroup="Revenue" count="0"/>
    <cacheHierarchy uniqueName="[Measures].[Billed ARPC MoM %]" caption="Billed ARPC MoM %" measure="1" displayFolder="ARPC" measureGroup="Revenue" count="0"/>
    <cacheHierarchy uniqueName="[Measures].[Billed ARPC TTM MoM %]" caption="Billed ARPC TTM MoM %" measure="1" displayFolder="ARPC\TTM" measureGroup="Revenue" count="0"/>
    <cacheHierarchy uniqueName="[Measures].[Billed ARPC TTM YoY %]" caption="Billed ARPC TTM YoY %" measure="1" displayFolder="ARPC\TTM" measureGroup="Revenue" count="0"/>
    <cacheHierarchy uniqueName="[Measures].[Billed ARPC TTM]" caption="Billed ARPC TTM" measure="1" displayFolder="ARPC\TTM" measureGroup="Revenue" count="0"/>
    <cacheHierarchy uniqueName="[Measures].[Billed ARPC YoY %]" caption="Billed ARPC YoY %" measure="1" displayFolder="ARPC" measureGroup="Revenue" count="0"/>
    <cacheHierarchy uniqueName="[Measures].[Billed ARPC]" caption="Billed ARPC" measure="1" displayFolder="ARPC" measureGroup="Revenue" count="0"/>
    <cacheHierarchy uniqueName="[Measures].[Billed Revenue (USD) MoM %]" caption="Billed Revenue (USD) MoM %" measure="1" displayFolder="Billed\USD" measureGroup="Revenue" count="0"/>
    <cacheHierarchy uniqueName="[Measures].[Billed Revenue (USD) YoY %]" caption="Billed Revenue (USD) YoY %" measure="1" displayFolder="Billed\USD" measureGroup="Revenue" count="0"/>
    <cacheHierarchy uniqueName="[Measures].[Billed Revenue (USD)]" caption="Billed Revenue (USD)" measure="1" displayFolder="Billed\USD" measureGroup="Revenue" count="0"/>
    <cacheHierarchy uniqueName="[Measures].[Billed Revenue MAL Penetration TTM]" caption="Billed Revenue MAL Penetration TTM" measure="1" displayFolder="MAL Penetration\TTM" measureGroup="Revenue" count="0"/>
    <cacheHierarchy uniqueName="[Measures].[Billed Revenue MAL Penetration]" caption="Billed Revenue MAL Penetration" measure="1" displayFolder="MAL Penetration" measureGroup="Revenue" count="0"/>
    <cacheHierarchy uniqueName="[Measures].[Billed Revenue MoM %]" caption="Billed Revenue MoM %" measure="1" displayFolder="Billed" measureGroup="Revenue" count="0"/>
    <cacheHierarchy uniqueName="[Measures].[Billed Revenue Partner Count]" caption="Billed Revenue Partner Count" measure="1" displayFolder="Partner" measureGroup="Revenue" count="0"/>
    <cacheHierarchy uniqueName="[Measures].[Billed Revenue TPID Count TTM YoY %]" caption="Billed Revenue TPID Count TTM YoY %" measure="1" displayFolder="TPID Counts\TTM" measureGroup="Revenue" count="0"/>
    <cacheHierarchy uniqueName="[Measures].[Billed Revenue TPID Count TTM]" caption="Billed Revenue TPID Count TTM" measure="1" displayFolder="TPID Counts\TTM" measureGroup="Revenue" count="0"/>
    <cacheHierarchy uniqueName="[Measures].[Billed Revenue TPID Count]" caption="Billed Revenue TPID Count" measure="1" displayFolder="TPID Counts" measureGroup="Revenue" count="0"/>
    <cacheHierarchy uniqueName="[Measures].[Billed Revenue TTM YoY %]" caption="Billed Revenue TTM YoY %" measure="1" displayFolder="Billed" measureGroup="Revenue" count="0"/>
    <cacheHierarchy uniqueName="[Measures].[Billed Revenue TTM]" caption="Billed Revenue TTM" measure="1" displayFolder="Billed" measureGroup="Revenue" count="0"/>
    <cacheHierarchy uniqueName="[Measures].[Billed Revenue YoY %]" caption="Billed Revenue YoY %" measure="1" displayFolder="Billed" measureGroup="Revenue" count="0"/>
    <cacheHierarchy uniqueName="[Measures].[Billed Revenue YTD YoY %]" caption="Billed Revenue YTD YoY %" measure="1" displayFolder="Billed" measureGroup="Revenue" count="0"/>
    <cacheHierarchy uniqueName="[Measures].[Billed Revenue YTD]" caption="Billed Revenue YTD" measure="1" displayFolder="Billed" measureGroup="Revenue" count="0"/>
    <cacheHierarchy uniqueName="[Measures].[Billed Revenue]" caption="Billed Revenue" measure="1" displayFolder="Billed" measureGroup="Revenue" count="0"/>
    <cacheHierarchy uniqueName="[Measures].[Direct % of Billed Revenue]" caption="Direct % of Billed Revenue" measure="1" displayFolder="Billed\Custom" measureGroup="Revenue" count="0"/>
    <cacheHierarchy uniqueName="[Measures].[Direct Billed ARPC TTM YoY %]" caption="Direct Billed ARPC TTM YoY %" measure="1" displayFolder="ARPC\TTM" measureGroup="Revenue" count="0"/>
    <cacheHierarchy uniqueName="[Measures].[Direct Billed ARPC TTM]" caption="Direct Billed ARPC TTM" measure="1" displayFolder="ARPC\TTM" measureGroup="Revenue" count="0"/>
    <cacheHierarchy uniqueName="[Measures].[Direct Billed Revenue MAL Penetration TTM]" caption="Direct Billed Revenue MAL Penetration TTM" measure="1" displayFolder="MAL Penetration\TTM" measureGroup="Revenue" count="0"/>
    <cacheHierarchy uniqueName="[Measures].[Direct Billed Revenue MAL Penetration]" caption="Direct Billed Revenue MAL Penetration" measure="1" displayFolder="MAL Penetration" measureGroup="Revenue" count="0"/>
    <cacheHierarchy uniqueName="[Measures].[Direct Billed Revenue]" caption="Direct Billed Revenue" measure="1" displayFolder="Billed\Custom" measureGroup="Revenue" count="0"/>
    <cacheHierarchy uniqueName="[Measures].[EA &gt;$150k Billed Revenue MAL Penetration TTM]" caption="EA &gt;$150k Billed Revenue MAL Penetration TTM" measure="1" displayFolder="MAL Penetration\TTM" measureGroup="Revenue" count="0"/>
    <cacheHierarchy uniqueName="[Measures].[EA &gt;$150k Billed Revenue MAL Penetration]" caption="EA &gt;$150k Billed Revenue MAL Penetration" measure="1" displayFolder="MAL Penetration" measureGroup="Revenue" count="0"/>
    <cacheHierarchy uniqueName="[Measures].[EA &gt;$1m Billed Revenue MAL Penetration TTM]" caption="EA &gt;$1m Billed Revenue MAL Penetration TTM" measure="1" displayFolder="MAL Penetration\TTM" measureGroup="Revenue" count="0"/>
    <cacheHierarchy uniqueName="[Measures].[EA &gt;$1m Billed Revenue MAL Penetration]" caption="EA &gt;$1m Billed Revenue MAL Penetration" measure="1" displayFolder="MAL Penetration" measureGroup="Revenue" count="0"/>
    <cacheHierarchy uniqueName="[Measures].[EA &gt;$24k Billed Revenue MAL Penetration TTM]" caption="EA &gt;$24k Billed Revenue MAL Penetration TTM" measure="1" displayFolder="MAL Penetration\TTM" measureGroup="Revenue" count="0"/>
    <cacheHierarchy uniqueName="[Measures].[EA &gt;$24k Billed Revenue MAL Penetration]" caption="EA &gt;$24k Billed Revenue MAL Penetration" measure="1" displayFolder="MAL Penetration" measureGroup="Revenue" count="0"/>
    <cacheHierarchy uniqueName="[Measures].[EA &gt;=$12k Billed Revenue MAL Penetration TTM]" caption="EA &gt;=$12k Billed Revenue MAL Penetration TTM" measure="1" displayFolder="MAL Penetration\TTM" measureGroup="Revenue" count="0"/>
    <cacheHierarchy uniqueName="[Measures].[EA Billed ARPC TTM MoM %]" caption="EA Billed ARPC TTM MoM %" measure="1" displayFolder="ARPC\TTM" measureGroup="Revenue" count="0"/>
    <cacheHierarchy uniqueName="[Measures].[EA Billed ARPC TTM YoY %]" caption="EA Billed ARPC TTM YoY %" measure="1" displayFolder="ARPC\TTM" measureGroup="Revenue" count="0"/>
    <cacheHierarchy uniqueName="[Measures].[EA Billed ARPC TTM]" caption="EA Billed ARPC TTM" measure="1" displayFolder="ARPC\TTM" measureGroup="Revenue" count="0"/>
    <cacheHierarchy uniqueName="[Measures].[EA Billed Revenue MAL Penetration TTM]" caption="EA Billed Revenue MAL Penetration TTM" measure="1" displayFolder="MAL Penetration\TTM" measureGroup="Revenue" count="0"/>
    <cacheHierarchy uniqueName="[Measures].[EA Billed Revenue MAL Penetration]" caption="EA Billed Revenue MAL Penetration" measure="1" displayFolder="MAL Penetration" measureGroup="Revenue" count="0"/>
    <cacheHierarchy uniqueName="[Measures].[Overage % of Azure EA Billed Revenue]" caption="Overage % of Azure EA Billed Revenue" measure="1" displayFolder="Billed\Custom" measureGroup="Revenue" count="0"/>
    <cacheHierarchy uniqueName="[Measures].[StorSimple 7000 Units MoM %]" caption="StorSimple 7000 Units MoM %" measure="1" displayFolder="7000 Series" measureGroup="StorSimple" count="0"/>
    <cacheHierarchy uniqueName="[Measures].[StorSimple 7000 Units]" caption="StorSimple 7000 Units" measure="1" displayFolder="7000 Series" measureGroup="StorSimple" count="0"/>
    <cacheHierarchy uniqueName="[Measures].[StorSimple Units MoM %]" caption="StorSimple Units MoM %" measure="1" displayFolder="" measureGroup="StorSimple" count="0"/>
    <cacheHierarchy uniqueName="[Measures].[StorSimple Units YoY %]" caption="StorSimple Units YoY %" measure="1" displayFolder="" measureGroup="StorSimple" count="0"/>
    <cacheHierarchy uniqueName="[Measures].[StorSimple Units]" caption="StorSimple Units" measure="1" displayFolder="" measureGroup="StorSimple" count="0"/>
    <cacheHierarchy uniqueName="[Measures].[Strategic Account Count]" caption="Strategic Account Count" measure="1" displayFolder="" measureGroup="Strategic Account" count="0"/>
    <cacheHierarchy uniqueName="[Measures].[Azure Consumed Revenue MAL Penetration &gt;= $1k (%)]" caption="Azure Consumed Revenue MAL Penetration &gt;= $1k (%)" measure="1" displayFolder="Azure" measureGroup="TLI" count="0"/>
    <cacheHierarchy uniqueName="[Measures].[Azure Consumption MoM (%)]" caption="Azure Consumption MoM (%)" measure="1" displayFolder="Azure" measureGroup="TLI" count="0"/>
    <cacheHierarchy uniqueName="[Measures].[Azure Consumption YoY (%)]" caption="Azure Consumption YoY (%)" measure="1" displayFolder="Azure" measureGroup="TLI" count="0"/>
    <cacheHierarchy uniqueName="[Measures].[Azure EA Activation Rate @ 3 months (%)]" caption="Azure EA Activation Rate @ 3 months (%)" measure="1" displayFolder="Azure" measureGroup="TLI" count="0"/>
    <cacheHierarchy uniqueName="[Measures].[Azure EA Average Monthly Consumption $ (&gt;=3m)]" caption="Azure EA Average Monthly Consumption $ (&gt;=3m)" measure="1" displayFolder="Azure" measureGroup="TLI" count="0"/>
    <cacheHierarchy uniqueName="[Measures].[Azure EA Customers On Track to Use Their Consumption Commitment (%)]" caption="Azure EA Customers On Track to Use Their Consumption Commitment (%)" measure="1" displayFolder="Azure" measureGroup="TLI" count="0"/>
    <cacheHierarchy uniqueName="[Measures].[Azure EA Projected Utilization Rate (&gt;=3mo) (%)]" caption="Azure EA Projected Utilization Rate (&gt;=3mo) (%)" measure="1" displayFolder="Azure" measureGroup="TLI" count="0"/>
    <cacheHierarchy uniqueName="[Measures].[Azure EA Revenue per Customer ($)]" caption="Azure EA Revenue per Customer ($)" measure="1" displayFolder="Azure" measureGroup="TLI" count="0"/>
    <cacheHierarchy uniqueName="[Measures].[Azure Linux/OSS MAL Penetration (%)]" caption="Azure Linux/OSS MAL Penetration (%)" measure="1" displayFolder="Linux/Windows VM" measureGroup="TLI" count="0"/>
    <cacheHierarchy uniqueName="[Measures].[Azure Managed Accounts Penetration $12K+ (%)]" caption="Azure Managed Accounts Penetration $12K+ (%)" measure="1" displayFolder="Azure" measureGroup="TLI" count="0"/>
    <cacheHierarchy uniqueName="[Measures].[Azure Managed Accounts Penetration $5K+ (%)]" caption="Azure Managed Accounts Penetration $5K+ (%)" measure="1" displayFolder="Azure" measureGroup="TLI" count="0"/>
    <cacheHierarchy uniqueName="[Measures].[Azure Managed Accounts Penetration &gt;$0 (%)]" caption="Azure Managed Accounts Penetration &gt;$0 (%)" measure="1" displayFolder="Azure" measureGroup="TLI" count="0"/>
    <cacheHierarchy uniqueName="[Measures].[Azure Usage Revenue Linux/OSS Share (%)]" caption="Azure Usage Revenue Linux/OSS Share (%)" measure="1" displayFolder="Linux/Windows VM" measureGroup="TLI" count="0"/>
    <cacheHierarchy uniqueName="[Measures].[Azure VM Usage Linux Share (%)]" caption="Azure VM Usage Linux Share (%)" measure="1" displayFolder="Linux/Windows VM" measureGroup="TLI" count="0"/>
    <cacheHierarchy uniqueName="[Measures].[TLI Actual #]" caption="TLI Actual #" measure="1" displayFolder="TLI" measureGroup="TLI" count="0"/>
    <cacheHierarchy uniqueName="[Measures].[TLI Actual $]" caption="TLI Actual $" measure="1" displayFolder="TLI" measureGroup="TLI" count="0"/>
    <cacheHierarchy uniqueName="[Measures].[TLI Target $]" caption="TLI Target $" measure="1" displayFolder="TLI" measureGroup="TLI" count="0"/>
    <cacheHierarchy uniqueName="[Measures].[VS Subscription Assigned Count]" caption="VS Subscription Assigned Count" measure="1" displayFolder="" measureGroup="VS Subscription Count" count="0"/>
    <cacheHierarchy uniqueName="[Measures].[VS Subscription High Watermark Count]" caption="VS Subscription High Watermark Count" measure="1" displayFolder="" measureGroup="VS Subscription Count" count="0"/>
    <cacheHierarchy uniqueName="[Measures].[VS Subscription Purchased Count]" caption="VS Subscription Purchased Count" measure="1" displayFolder="" measureGroup="VS Subscription Count" count="0"/>
    <cacheHierarchy uniqueName="[Measures].[VS Subscriptions Purchased Minus Assigned]" caption="VS Subscriptions Purchased Minus Assigned" measure="1" displayFolder="" measureGroup="VS Subscription Count" count="0"/>
    <cacheHierarchy uniqueName="[Measures].[Azure Virtual Desktop MAU EOP]" caption="Azure Virtual Desktop MAU EOP" measure="1" displayFolder="" measureGroup="Monthly Active Users" count="0"/>
    <cacheHierarchy uniqueName="[Measures].[ACO Credit Charges (Internal)]" caption="ACO Credit Charges (Internal)" measure="1" displayFolder="Usage" measureGroup="IACBlendedRate" count="0"/>
    <cacheHierarchy uniqueName="[Measures].[ACO Credits]" caption="ACO Credits" measure="1" displayFolder="Usage" measureGroup="IACBlendedRate" count="0"/>
    <cacheHierarchy uniqueName="[Measures].[ACO Units]" caption="ACO Units" measure="1" displayFolder="Usage" measureGroup="IACBlendedRate" count="0"/>
    <cacheHierarchy uniqueName="[Measures].[AIRS Blended Rate]" caption="AIRS Blended Rate" measure="1" displayFolder="Usage" measureGroup="IACBlendedRate" count="0"/>
    <cacheHierarchy uniqueName="[Measures].[AIRS Charges]" caption="AIRS Charges" measure="1" displayFolder="Usage" measureGroup="IACBlendedRate" count="0"/>
    <cacheHierarchy uniqueName="[Measures].[AIRS Quantity]" caption="AIRS Quantity" measure="1" displayFolder="Usage" measureGroup="IACBlendedRate" count="0"/>
    <cacheHierarchy uniqueName="[Measures].[Paid Units]" caption="Paid Units" measure="1" displayFolder="Usage" measureGroup="IACBlendedRate" count="0"/>
    <cacheHierarchy uniqueName="[Measures].[Resource Consumed Quantity]" caption="Resource Consumed Quantity" measure="1" displayFolder="Usage" measureGroup="IACBlendedRate" count="0"/>
    <cacheHierarchy uniqueName="[Measures].[__Default measure]" caption="__Default measure" measure="1" displayFolder="" count="0" hidden="1"/>
    <cacheHierarchy uniqueName="[Measures].[&gt;=$5k Azure Consumed Revenue TPID Count]" caption="&gt;=$5k Azure Consumed Revenue TPID Count" measure="1" displayFolder="TPID Counts" measureGroup="Azure Consumed Revenue" count="0" hidden="1"/>
    <cacheHierarchy uniqueName="[Measures].[30 Day Avg Azure Consumed Revenue (PM)]" caption="30 Day Avg Azure Consumed Revenue (PM)" measure="1" displayFolder="30 Day Average" measureGroup="Azure Consumed Revenue" count="0" hidden="1"/>
    <cacheHierarchy uniqueName="[Measures].[30 Day Avg Azure Consumed Revenue Stage]" caption="30 Day Avg Azure Consumed Revenue Stage" measure="1" displayFolder="30 Day Average" measureGroup="Azure Consumed Revenue" count="0" hidden="1"/>
    <cacheHierarchy uniqueName="[Measures].[ACA Threshold TPID Count PM1]" caption="ACA Threshold TPID Count PM1" measure="1" displayFolder="Customer Adds" measureGroup="Azure Consumed Revenue" count="0" hidden="1"/>
    <cacheHierarchy uniqueName="[Measures].[ACA Threshold TPID Count PM2]" caption="ACA Threshold TPID Count PM2" measure="1" displayFolder="Customer Adds" measureGroup="Azure Consumed Revenue" count="0" hidden="1"/>
    <cacheHierarchy uniqueName="[Measures].[ACR July CY]" caption="ACR July CY" measure="1" displayFolder="" measureGroup="Azure Consumed Revenue" count="0" hidden="1"/>
    <cacheHierarchy uniqueName="[Measures].[Avg Azure Consumed Revenue Per Customer (PM)]" caption="Avg Azure Consumed Revenue Per Customer (PM)" measure="1" displayFolder="ACPC" measureGroup="Azure Consumed Revenue" count="0" hidden="1"/>
    <cacheHierarchy uniqueName="[Measures].[Avg Azure Consumed Revenue Per Customer (PQ)]" caption="Avg Azure Consumed Revenue Per Customer (PQ)" measure="1" displayFolder="ACPC" measureGroup="Azure Consumed Revenue" count="0" hidden="1"/>
    <cacheHierarchy uniqueName="[Measures].[Avg Daily Azure Consumed Revenue (PM)]" caption="Avg Daily Azure Consumed Revenue (PM)" measure="1" displayFolder="Average Daily" measureGroup="Azure Consumed Revenue" count="0" hidden="1"/>
    <cacheHierarchy uniqueName="[Measures].[Avg Daily Azure Consumed Revenue per Customer (PM)]" caption="Avg Daily Azure Consumed Revenue per Customer (PM)" measure="1" displayFolder="Average Daily" measureGroup="Azure Consumed Revenue" count="0" hidden="1"/>
    <cacheHierarchy uniqueName="[Measures].[Avg Daily Azure Consumed Revenue T3M (PM)]" caption="Avg Daily Azure Consumed Revenue T3M (PM)" measure="1" displayFolder="Average Daily" measureGroup="Azure Consumed Revenue" count="0" hidden="1"/>
    <cacheHierarchy uniqueName="[Measures].[Avg Daily Azure Consumed Revenue T3M Stage (PM)]" caption="Avg Daily Azure Consumed Revenue T3M Stage (PM)" measure="1" displayFolder="Average Daily" measureGroup="Azure Consumed Revenue" count="0" hidden="1"/>
    <cacheHierarchy uniqueName="[Measures].[Avg Daily Azure Consumed Revenue T3M Stage MoM $]" caption="Avg Daily Azure Consumed Revenue T3M Stage MoM $" measure="1" displayFolder="Average Daily" measureGroup="Azure Consumed Revenue" count="0" hidden="1"/>
    <cacheHierarchy uniqueName="[Measures].[Avg Daily Azure Consumed Revenue T3M Stage MoM %]" caption="Avg Daily Azure Consumed Revenue T3M Stage MoM %" measure="1" displayFolder="Average Daily" measureGroup="Azure Consumed Revenue" count="0" hidden="1"/>
    <cacheHierarchy uniqueName="[Measures].[Avg Daily Azure Consumed Revenue T3M Stage]" caption="Avg Daily Azure Consumed Revenue T3M Stage" measure="1" displayFolder="Average Daily" measureGroup="Azure Consumed Revenue" count="0" hidden="1"/>
    <cacheHierarchy uniqueName="[Measures].[Azure Consumed Revenue (M-2)]" caption="Azure Consumed Revenue (M-2)" measure="1" displayFolder="" measureGroup="Azure Consumed Revenue" count="0" hidden="1"/>
    <cacheHierarchy uniqueName="[Measures].[Azure Consumed Revenue (PY)]" caption="Azure Consumed Revenue (PY)" measure="1" displayFolder="" measureGroup="Azure Consumed Revenue" count="0" hidden="1"/>
    <cacheHierarchy uniqueName="[Measures].[Azure Consumed Revenue AllocatedConsumption_ACADiff]" caption="Azure Consumed Revenue AllocatedConsumption_ACADiff" measure="1" displayFolder="" measureGroup="Azure Consumed Revenue" count="0" hidden="1"/>
    <cacheHierarchy uniqueName="[Measures].[Azure Consumed Revenue Partner]" caption="Azure Consumed Revenue Partner" measure="1" displayFolder="Partner" measureGroup="Azure Consumed Revenue" count="0" hidden="1"/>
    <cacheHierarchy uniqueName="[Measures].[Azure Consumed Revenue Subscriptions Per Customer (PM)]" caption="Azure Consumed Revenue Subscriptions Per Customer (PM)" measure="1" displayFolder="From Azure Usage" measureGroup="Azure Consumed Revenue" count="0" hidden="1"/>
    <cacheHierarchy uniqueName="[Measures].[Azure Consumed Revenue T3M Stage]" caption="Azure Consumed Revenue T3M Stage" measure="1" displayFolder="" measureGroup="Azure Consumed Revenue" count="0" hidden="1"/>
    <cacheHierarchy uniqueName="[Measures].[Azure Consumed Revenue T3M]" caption="Azure Consumed Revenue T3M" measure="1" displayFolder="" measureGroup="Azure Consumed Revenue" count="0" hidden="1"/>
    <cacheHierarchy uniqueName="[Measures].[Azure Consumed Revenue TPID Count (PM)]" caption="Azure Consumed Revenue TPID Count (PM)" measure="1" displayFolder="TPID Counts" measureGroup="Azure Consumed Revenue" count="0" hidden="1"/>
    <cacheHierarchy uniqueName="[Measures].[Azure Consumed Revenue YTD (PY)]" caption="Azure Consumed Revenue YTD (PY)" measure="1" displayFolder="" measureGroup="Azure Consumed Revenue" count="0" hidden="1"/>
    <cacheHierarchy uniqueName="[Measures].[Azure Hybrid Benefit Compute Azure Consumed Revenue Paid Units]" caption="Azure Hybrid Benefit Compute Azure Consumed Revenue Paid Units" measure="1" displayFolder="From Azure Usage" measureGroup="Azure Consumed Revenue" count="0" hidden="1"/>
    <cacheHierarchy uniqueName="[Measures].[Azure Hybrid Benefit Compute Price per Paid Unit]" caption="Azure Hybrid Benefit Compute Price per Paid Unit" measure="1" displayFolder="From Azure Usage" measureGroup="Azure Consumed Revenue" count="0" hidden="1"/>
    <cacheHierarchy uniqueName="[Measures].[AzureConsumedRevenuePipelineTPIDCountTranchestage]" caption="AzureConsumedRevenuePipelineTPIDCountTranchestage" measure="1" displayFolder="Azure Consumption Tranches QBU" measureGroup="Azure Consumed Revenue" count="0" hidden="1"/>
    <cacheHierarchy uniqueName="[Measures].[AzureConsumedRevenuePipelineTranchestage]" caption="AzureConsumedRevenuePipelineTranchestage" measure="1" displayFolder="Azure Consumption Tranches QBU" measureGroup="Azure Consumed Revenue" count="0" hidden="1"/>
    <cacheHierarchy uniqueName="[Measures].[AzureConsumedRevenueStage0]" caption="AzureConsumedRevenueStage0" measure="1" displayFolder="" measureGroup="Azure Consumed Revenue" count="0" hidden="1"/>
    <cacheHierarchy uniqueName="[Measures].[AzureConsumedRevenueTranche(CM-1)stage]" caption="AzureConsumedRevenueTranche(CM-1)stage" measure="1" displayFolder="Azure Consumption Tranches QBU" measureGroup="Azure Consumed Revenue" count="0" hidden="1"/>
    <cacheHierarchy uniqueName="[Measures].[AzureConsumedRevenueTranche(YTD-1)stage]" caption="AzureConsumedRevenueTranche(YTD-1)stage" measure="1" displayFolder="Azure Consumption Tranches QBU" measureGroup="Azure Consumed Revenue" count="0" hidden="1"/>
    <cacheHierarchy uniqueName="[Measures].[AzureConsumedRevenueTrancheTPIDCount(CM-1)stage]" caption="AzureConsumedRevenueTrancheTPIDCount(CM-1)stage" measure="1" displayFolder="Azure Consumption Tranches QBU" measureGroup="Azure Consumed Revenue" count="0" hidden="1"/>
    <cacheHierarchy uniqueName="[Measures].[AzureConsumedRevenueTrancheTPIDCount(YTD-1)stage]" caption="AzureConsumedRevenueTrancheTPIDCount(YTD-1)stage" measure="1" displayFolder="Azure Consumption Tranches QBU" measureGroup="Azure Consumed Revenue" count="0" hidden="1"/>
    <cacheHierarchy uniqueName="[Measures].[Base Rate vCore Azure Consumed Revenue]" caption="Base Rate vCore Azure Consumed Revenue" measure="1" displayFolder="Custom" measureGroup="Azure Consumed Revenue" count="0" hidden="1"/>
    <cacheHierarchy uniqueName="[Measures].[Deal Registration Distributed Azure Consumed Revenue Stage]" caption="Deal Registration Distributed Azure Consumed Revenue Stage" measure="1" displayFolder="Custom" measureGroup="Azure Consumed Revenue" count="0" hidden="1"/>
    <cacheHierarchy uniqueName="[Measures].[FY21 Total Azure Consumed Revenue for IoT subs]" caption="FY21 Total Azure Consumed Revenue for IoT subs" measure="1" displayFolder="" measureGroup="Azure Consumed Revenue" count="0" hidden="1"/>
    <cacheHierarchy uniqueName="[Measures].[IoT Services Azure Consumed Revenue context]" caption="IoT Services Azure Consumed Revenue context" measure="1" displayFolder="From Azure Usage" measureGroup="Azure Consumed Revenue" count="0" hidden="1"/>
    <cacheHierarchy uniqueName="[Measures].[SQL Database Compute Azure Consumed Revenue Paid Units]" caption="SQL Database Compute Azure Consumed Revenue Paid Units" measure="1" displayFolder="From Azure Usage" measureGroup="Azure Consumed Revenue" count="0" hidden="1"/>
    <cacheHierarchy uniqueName="[Measures].[SQL Database Compute Azure Consumed Revenue]" caption="SQL Database Compute Azure Consumed Revenue" measure="1" displayFolder="From Azure Usage" measureGroup="Azure Consumed Revenue" count="0" hidden="1"/>
    <cacheHierarchy uniqueName="[Measures].[SQL Database IP Azure Consumed Revenue Paid Units]" caption="SQL Database IP Azure Consumed Revenue Paid Units" measure="1" displayFolder="From Azure Usage" measureGroup="Azure Consumed Revenue" count="0" hidden="1"/>
    <cacheHierarchy uniqueName="[Measures].[Direct Channel Motion Azure Consumed Revenue (PY)]" caption="Direct Channel Motion Azure Consumed Revenue (PY)" measure="1" displayFolder="" measureGroup="Azure Consumed Revenue" count="0" hidden="1"/>
    <cacheHierarchy uniqueName="[Measures].[Indirect Channel Motion Azure Consumed Revenue (PY)]" caption="Indirect Channel Motion Azure Consumed Revenue (PY)" measure="1" displayFolder="" measureGroup="Azure Consumed Revenue" count="0" hidden="1"/>
    <cacheHierarchy uniqueName="[Measures].[&gt;=$3k ACA Threshold TPID Count PM1 (SMC C)]" caption="&gt;=$3k ACA Threshold TPID Count PM1 (SMC C)" measure="1" displayFolder="Customer Adds\SM&amp;C Corporate" measureGroup="Azure Consumed Revenue" count="0" hidden="1"/>
    <cacheHierarchy uniqueName="[Measures].[&gt;=$3k ACA Threshold TPID Count PM2 (SMC C)]" caption="&gt;=$3k ACA Threshold TPID Count PM2 (SMC C)" measure="1" displayFolder="Customer Adds\SM&amp;C Corporate" measureGroup="Azure Consumed Revenue" count="0" hidden="1"/>
    <cacheHierarchy uniqueName="[Measures].[DACA Threshold TPID Count PM1]" caption="DACA Threshold TPID Count PM1" measure="1" displayFolder="Customer Adds" measureGroup="Azure Consumed Revenue" count="0" hidden="1"/>
    <cacheHierarchy uniqueName="[Measures].[DACA Threshold TPID Count PM2]" caption="DACA Threshold TPID Count PM2" measure="1" displayFolder="Customer Adds" measureGroup="Azure Consumed Revenue" count="0" hidden="1"/>
    <cacheHierarchy uniqueName="[Measures].[Azure SQL Migrations Threshold TPID Count PM1]" caption="Azure SQL Migrations Threshold TPID Count PM1" measure="1" displayFolder="SQL Migrations" measureGroup="Azure Consumed Revenue" count="0" hidden="1"/>
    <cacheHierarchy uniqueName="[Measures].[Azure SQL Migrations Threshold TPID Count PM2]" caption="Azure SQL Migrations Threshold TPID Count PM2" measure="1" displayFolder="SQL Migrations" measureGroup="Azure Consumed Revenue" count="0" hidden="1"/>
    <cacheHierarchy uniqueName="[Measures].[AI Lighthouse Wins Threshold TPID Count PM1]" caption="AI Lighthouse Wins Threshold TPID Count PM1" measure="1" displayFolder="Custom\AI Lighthouse Wins" measureGroup="Azure Consumed Revenue" count="0" hidden="1"/>
    <cacheHierarchy uniqueName="[Measures].[AI Lighthouse Wins Threshold TPID Count PM2]" caption="AI Lighthouse Wins Threshold TPID Count PM2" measure="1" displayFolder="Custom\AI Lighthouse Wins" measureGroup="Azure Consumed Revenue" count="0" hidden="1"/>
    <cacheHierarchy uniqueName="[Measures].[AzureConsumedRevenueForecastStage]" caption="AzureConsumedRevenueForecastStage" measure="1" displayFolder="" measureGroup="Azure Consumed Revenue Forecast" count="0" hidden="1"/>
    <cacheHierarchy uniqueName="[Measures].[Azure EA Enrollment Count]" caption="Azure EA Enrollment Count" measure="1" displayFolder="" measureGroup="Azure EA Lot Commitment" count="0" hidden="1"/>
    <cacheHierarchy uniqueName="[Measures].[Azure EA Lot Commitment]" caption="Azure EA Lot Commitment" measure="1" displayFolder="" measureGroup="Azure EA Lot Commitment" count="0" hidden="1"/>
    <cacheHierarchy uniqueName="[Measures].[Azure EA Lot Count]" caption="Azure EA Lot Count" measure="1" displayFolder="" measureGroup="Azure EA Lot Commitment" count="0" hidden="1"/>
    <cacheHierarchy uniqueName="[Measures].[Azure EA Lot Monthly Commitment]" caption="Azure EA Lot Monthly Commitment" measure="1" displayFolder="" measureGroup="Azure EA Lot Commitment" count="0" hidden="1"/>
    <cacheHierarchy uniqueName="[Measures].[Azure EA Lot Monthly Remaining Balance]" caption="Azure EA Lot Monthly Remaining Balance" measure="1" displayFolder="" measureGroup="Azure EA Lot Commitment" count="0" hidden="1"/>
    <cacheHierarchy uniqueName="[Measures].[Azure EA Enrollment On-Track %]" caption="Azure EA Enrollment On-Track %" measure="1" displayFolder="" measureGroup="Azure EA Lot Utilization" count="0" hidden="1"/>
    <cacheHierarchy uniqueName="[Measures].[Azure EA Enrollment On-Track Count]" caption="Azure EA Enrollment On-Track Count" measure="1" displayFolder="" measureGroup="Azure EA Lot Utilization" count="0" hidden="1"/>
    <cacheHierarchy uniqueName="[Measures].[Azure EA Lot Billed Overage]" caption="Azure EA Lot Billed Overage" measure="1" displayFolder="" measureGroup="Azure EA Lot Utilization" count="0" hidden="1"/>
    <cacheHierarchy uniqueName="[Measures].[Azure EA Lot Overage]" caption="Azure EA Lot Overage" measure="1" displayFolder="" measureGroup="Azure EA Lot Utilization" count="0" hidden="1"/>
    <cacheHierarchy uniqueName="[Measures].[Azure EA Lot Projected Total Usage]" caption="Azure EA Lot Projected Total Usage" measure="1" displayFolder="" measureGroup="Azure EA Lot Utilization" count="0" hidden="1"/>
    <cacheHierarchy uniqueName="[Measures].[Azure EA Lot Projected Utilization %]" caption="Azure EA Lot Projected Utilization %" measure="1" displayFolder="" measureGroup="Azure EA Lot Utilization" count="0" hidden="1"/>
    <cacheHierarchy uniqueName="[Measures].[Azure EA Lot Remaining Balance]" caption="Azure EA Lot Remaining Balance" measure="1" displayFolder="" measureGroup="Azure EA Lot Utilization" count="0" hidden="1"/>
    <cacheHierarchy uniqueName="[Measures].[Azure EA Lot Total Usage]" caption="Azure EA Lot Total Usage" measure="1" displayFolder="" measureGroup="Azure EA Lot Utilization" count="0" hidden="1"/>
    <cacheHierarchy uniqueName="[Measures].[Azure EA Lot Total Utilization Rate]" caption="Azure EA Lot Total Utilization Rate" measure="1" displayFolder="" measureGroup="Azure EA Lot Utilization" count="0" hidden="1"/>
    <cacheHierarchy uniqueName="[Measures].[Azure EA Lot Unbilled Overage]" caption="Azure EA Lot Unbilled Overage" measure="1" displayFolder="" measureGroup="Azure EA Lot Utilization" count="0" hidden="1"/>
    <cacheHierarchy uniqueName="[Measures].[Azure EA Lot Usage]" caption="Azure EA Lot Usage" measure="1" displayFolder="" measureGroup="Azure EA Lot Utilization" count="0" hidden="1"/>
    <cacheHierarchy uniqueName="[Measures].[Azure EA Lot Utilization %]" caption="Azure EA Lot Utilization %" measure="1" displayFolder="" measureGroup="Azure EA Lot Utilization" count="0" hidden="1"/>
    <cacheHierarchy uniqueName="[Measures].[Azure EA Expiration Overage $]" caption="Azure EA Expiration Overage $" measure="1" displayFolder="Expiration" measureGroup="Azure EA Renewals" count="0" hidden="1"/>
    <cacheHierarchy uniqueName="[Measures].[Azure Consumed Revenue Baseline Stage]" caption="Azure Consumed Revenue Baseline Stage" measure="1" displayFolder="" measureGroup="Azure Engagement Usage" count="0" hidden="1"/>
    <cacheHierarchy uniqueName="[Measures].[Azure Normalized Net New VCPU Count]" caption="Azure Normalized Net New VCPU Count" measure="1" displayFolder="" measureGroup="Azure Net New VM" count="0" hidden="1"/>
    <cacheHierarchy uniqueName="[Measures].[Azure Normalized Net New VM Count]" caption="Azure Normalized Net New VM Count" measure="1" displayFolder="" measureGroup="Azure Net New VM" count="0" hidden="1"/>
    <cacheHierarchy uniqueName="[Measures].[ACR(ADS)]" caption="ACR(ADS)" measure="1" displayFolder="" measureGroup="Azure RoC QBU Tranches" count="0" hidden="1"/>
    <cacheHierarchy uniqueName="[Measures].[ACR(CM)]" caption="ACR(CM)" measure="1" displayFolder="" measureGroup="Azure RoC QBU Tranches" count="0" hidden="1"/>
    <cacheHierarchy uniqueName="[Measures].[ACRPY]" caption="ACRPY" measure="1" displayFolder="" measureGroup="Azure RoC QBU Tranches" count="0" hidden="1"/>
    <cacheHierarchy uniqueName="[Measures].[AzureUsageGrowthTrendHighMax]" caption="AzureUsageGrowthTrendHighMax" measure="1" displayFolder="" measureGroup="Azure Usage Growth Tranche" count="0" hidden="1"/>
    <cacheHierarchy uniqueName="[Measures].[AzureUsageGrowthTrendLowMin]" caption="AzureUsageGrowthTrendLowMin" measure="1" displayFolder="" measureGroup="Azure Usage Growth Tranche" count="0" hidden="1"/>
    <cacheHierarchy uniqueName="[Measures].[AzureUsageHighMax]" caption="AzureUsageHighMax" measure="1" displayFolder="" measureGroup="Azure Usage Growth Tranche" count="0" hidden="1"/>
    <cacheHierarchy uniqueName="[Measures].[AzureUsageLowMin]" caption="AzureUsageLowMin" measure="1" displayFolder="" measureGroup="Azure Usage Growth Tranche" count="0" hidden="1"/>
    <cacheHierarchy uniqueName="[Measures].[AzureUsageStatusHighMax]" caption="AzureUsageStatusHighMax" measure="1" displayFolder="" measureGroup="Azure Usage Growth Tranche" count="0" hidden="1"/>
    <cacheHierarchy uniqueName="[Measures].[AzureUsageStatusLowMin]" caption="AzureUsageStatusLowMin" measure="1" displayFolder="" measureGroup="Azure Usage Growth Tranche" count="0" hidden="1"/>
    <cacheHierarchy uniqueName="[Measures].[TwelveMonthRunRateHighMax]" caption="TwelveMonthRunRateHighMax" measure="1" displayFolder="" measureGroup="Azure Usage Growth Tranche" count="0" hidden="1"/>
    <cacheHierarchy uniqueName="[Measures].[TwelveMonthRunRateLowMin]" caption="TwelveMonthRunRateLowMin" measure="1" displayFolder="" measureGroup="Azure Usage Growth Tranche" count="0" hidden="1"/>
    <cacheHierarchy uniqueName="[Measures].[YTDMoMGrowthHighMax]" caption="YTDMoMGrowthHighMax" measure="1" displayFolder="" measureGroup="Azure Usage Growth Tranche" count="0" hidden="1"/>
    <cacheHierarchy uniqueName="[Measures].[YTDMoMGrowthLowMin]" caption="YTDMoMGrowthLowMin" measure="1" displayFolder="" measureGroup="Azure Usage Growth Tranche" count="0" hidden="1"/>
    <cacheHierarchy uniqueName="[Measures].[Area Budget Attainment Rank]" caption="Area Budget Attainment Rank" measure="1" displayFolder="" measureGroup="Budget" count="0" hidden="1"/>
    <cacheHierarchy uniqueName="[Measures].[District Budget Attainment Rank]" caption="District Budget Attainment Rank" measure="1" displayFolder="" measureGroup="Budget" count="0" hidden="1"/>
    <cacheHierarchy uniqueName="[Measures].[Region Budget Attainment Rank]" caption="Region Budget Attainment Rank" measure="1" displayFolder="" measureGroup="Budget" count="0" hidden="1"/>
    <cacheHierarchy uniqueName="[Measures].[SubRegion Budget Attainment Rank]" caption="SubRegion Budget Attainment Rank" measure="1" displayFolder="" measureGroup="Budget" count="0" hidden="1"/>
    <cacheHierarchy uniqueName="[Measures].[Subsidiary Budget Attainment Rank]" caption="Subsidiary Budget Attainment Rank" measure="1" displayFolder="" measureGroup="Budget" count="0" hidden="1"/>
    <cacheHierarchy uniqueName="[Measures].[DateNormalizer]" caption="DateNormalizer" measure="1" displayFolder="" measureGroup="Calendar" count="0" hidden="1"/>
    <cacheHierarchy uniqueName="[Measures].[_Relationship Goal]" caption="_Relationship Goal" measure="1" displayFolder="" measureGroup="Data Structure" count="0" hidden="1"/>
    <cacheHierarchy uniqueName="[Measures].[_Relationship Status]" caption="_Relationship Status" measure="1" displayFolder="" measureGroup="Data Structure" count="0" hidden="1"/>
    <cacheHierarchy uniqueName="[Measures].[defFcstType]" caption="defFcstType" measure="1" displayFolder="" measureGroup="Forecast Type" count="0" hidden="1"/>
    <cacheHierarchy uniqueName="[Measures].[defaultFcstVersion]" caption="defaultFcstVersion" measure="1" displayFolder="" measureGroup="Forecast Version" count="0" hidden="1"/>
    <cacheHierarchy uniqueName="[Measures].[FieldGeographyLevel]" caption="FieldGeographyLevel" measure="1" displayFolder="" measureGroup="Managed Measure" count="0" hidden="1"/>
    <cacheHierarchy uniqueName="[Measures].[GeographyLevel]" caption="GeographyLevel" measure="1" displayFolder="" measureGroup="Managed Measure" count="0" hidden="1"/>
    <cacheHierarchy uniqueName="[Measures].[Scorecard Target Staging 2]" caption="Scorecard Target Staging 2" measure="1" displayFolder="" measureGroup="Managed Measure" count="0" hidden="1"/>
    <cacheHierarchy uniqueName="[Measures].[Scorecard Target Staging]" caption="Scorecard Target Staging" measure="1" displayFolder="" measureGroup="Managed Measure" count="0" hidden="1"/>
    <cacheHierarchy uniqueName="[Measures].[SegmentLevel]" caption="SegmentLevel" measure="1" displayFolder="" measureGroup="Managed Measure" count="0" hidden="1"/>
    <cacheHierarchy uniqueName="[Measures].[MACC (PY)]" caption="MACC (PY)" measure="1" displayFolder="" measureGroup="Microsoft Azure Commit To Consume" count="0" hidden="1"/>
    <cacheHierarchy uniqueName="[Measures].[Primary Business Model Concat Result]" caption="Primary Business Model Concat Result" measure="1" displayFolder="" measureGroup="Partner Specialization" count="0" hidden="1"/>
    <cacheHierarchy uniqueName="[Measures].[Primary Business Model Ratio]" caption="Primary Business Model Ratio" measure="1" displayFolder="" measureGroup="Partner Specialization" count="0" hidden="1"/>
    <cacheHierarchy uniqueName="[Measures].[Primary Business Model Result]" caption="Primary Business Model Result" measure="1" displayFolder="" measureGroup="Partner Specialization" count="0" hidden="1"/>
    <cacheHierarchy uniqueName="[Measures].[Adjusted Revenue (PM)]" caption="Adjusted Revenue (PM)" measure="1" displayFolder="Adjusted" measureGroup="Revenue" count="0" hidden="1"/>
    <cacheHierarchy uniqueName="[Measures].[Adjusted Revenue (PY)]" caption="Adjusted Revenue (PY)" measure="1" displayFolder="Adjusted" measureGroup="Revenue" count="0" hidden="1"/>
    <cacheHierarchy uniqueName="[Measures].[Adjusted Revenue (USD) (PY)]" caption="Adjusted Revenue (USD) (PY)" measure="1" displayFolder="Adjusted\USD" measureGroup="Revenue" count="0" hidden="1"/>
    <cacheHierarchy uniqueName="[Measures].[Adjusted Revenue YTD (PY)]" caption="Adjusted Revenue YTD (PY)" measure="1" displayFolder="Adjusted" measureGroup="Revenue" count="0" hidden="1"/>
    <cacheHierarchy uniqueName="[Measures].[Billed ARPC (PM)]" caption="Billed ARPC (PM)" measure="1" displayFolder="ARPC" measureGroup="Revenue" count="0" hidden="1"/>
    <cacheHierarchy uniqueName="[Measures].[Billed ARPC (PY)]" caption="Billed ARPC (PY)" measure="1" displayFolder="ARPC" measureGroup="Revenue" count="0" hidden="1"/>
    <cacheHierarchy uniqueName="[Measures].[Billed ARPC TTM (PM)]" caption="Billed ARPC TTM (PM)" measure="1" displayFolder="ARPC\TTM" measureGroup="Revenue" count="0" hidden="1"/>
    <cacheHierarchy uniqueName="[Measures].[Billed ARPC TTM (PY)]" caption="Billed ARPC TTM (PY)" measure="1" displayFolder="ARPC\TTM" measureGroup="Revenue" count="0" hidden="1"/>
    <cacheHierarchy uniqueName="[Measures].[Billed Revenue (PM)]" caption="Billed Revenue (PM)" measure="1" displayFolder="Billed" measureGroup="Revenue" count="0" hidden="1"/>
    <cacheHierarchy uniqueName="[Measures].[Billed Revenue (PY)]" caption="Billed Revenue (PY)" measure="1" displayFolder="Billed" measureGroup="Revenue" count="0" hidden="1"/>
    <cacheHierarchy uniqueName="[Measures].[Billed Revenue (USD) (PM)]" caption="Billed Revenue (USD) (PM)" measure="1" displayFolder="Billed\USD" measureGroup="Revenue" count="0" hidden="1"/>
    <cacheHierarchy uniqueName="[Measures].[Billed Revenue (USD) (PY)]" caption="Billed Revenue (USD) (PY)" measure="1" displayFolder="Billed\USD" measureGroup="Revenue" count="0" hidden="1"/>
    <cacheHierarchy uniqueName="[Measures].[Billed Revenue TPID Count (PY)]" caption="Billed Revenue TPID Count (PY)" measure="1" displayFolder="TPID Counts" measureGroup="Revenue" count="0" hidden="1"/>
    <cacheHierarchy uniqueName="[Measures].[Billed Revenue TPID Count TTM &gt; $5,000]" caption="Billed Revenue TPID Count TTM &gt; $5,000" measure="1" displayFolder="TPID Counts\TTM" measureGroup="Revenue" count="0" hidden="1"/>
    <cacheHierarchy uniqueName="[Measures].[Billed Revenue TPID Count TTM (PY)]" caption="Billed Revenue TPID Count TTM (PY)" measure="1" displayFolder="TPID Counts\TTM" measureGroup="Revenue" count="0" hidden="1"/>
    <cacheHierarchy uniqueName="[Measures].[Billed Revenue TTM (PM)]" caption="Billed Revenue TTM (PM)" measure="1" displayFolder="Billed" measureGroup="Revenue" count="0" hidden="1"/>
    <cacheHierarchy uniqueName="[Measures].[Billed Revenue TTM (PY)]" caption="Billed Revenue TTM (PY)" measure="1" displayFolder="Billed" measureGroup="Revenue" count="0" hidden="1"/>
    <cacheHierarchy uniqueName="[Measures].[Billed Revenue YTD (PY)]" caption="Billed Revenue YTD (PY)" measure="1" displayFolder="Billed" measureGroup="Revenue" count="0" hidden="1"/>
    <cacheHierarchy uniqueName="[Measures].[Direct Billed ARPC TTM (PY)]" caption="Direct Billed ARPC TTM (PY)" measure="1" displayFolder="ARPC\TTM" measureGroup="Revenue" count="0" hidden="1"/>
    <cacheHierarchy uniqueName="[Measures].[Direct Billed Revenue TPID Count TTM]" caption="Direct Billed Revenue TPID Count TTM" measure="1" displayFolder="TPID Counts\TTM" measureGroup="Revenue" count="0" hidden="1"/>
    <cacheHierarchy uniqueName="[Measures].[Direct Billed Revenue TPID Count]" caption="Direct Billed Revenue TPID Count" measure="1" displayFolder="TPID Counts" measureGroup="Revenue" count="0" hidden="1"/>
    <cacheHierarchy uniqueName="[Measures].[EA &gt;$150k Billed Revenue TPID Count TTM]" caption="EA &gt;$150k Billed Revenue TPID Count TTM" measure="1" displayFolder="TPID Counts\TTM" measureGroup="Revenue" count="0" hidden="1"/>
    <cacheHierarchy uniqueName="[Measures].[EA &gt;$150k Billed Revenue TPID Count]" caption="EA &gt;$150k Billed Revenue TPID Count" measure="1" displayFolder="TPID Counts" measureGroup="Revenue" count="0" hidden="1"/>
    <cacheHierarchy uniqueName="[Measures].[EA &gt;$1m Billed Revenue TPID Count TTM]" caption="EA &gt;$1m Billed Revenue TPID Count TTM" measure="1" displayFolder="TPID Counts\TTM" measureGroup="Revenue" count="0" hidden="1"/>
    <cacheHierarchy uniqueName="[Measures].[EA &gt;$1m Billed Revenue TPID Count]" caption="EA &gt;$1m Billed Revenue TPID Count" measure="1" displayFolder="TPID Counts" measureGroup="Revenue" count="0" hidden="1"/>
    <cacheHierarchy uniqueName="[Measures].[EA &gt;$24k Billed Revenue TPID Count TTM]" caption="EA &gt;$24k Billed Revenue TPID Count TTM" measure="1" displayFolder="TPID Counts\TTM" measureGroup="Revenue" count="0" hidden="1"/>
    <cacheHierarchy uniqueName="[Measures].[EA &gt;$24k Billed Revenue TPID Count]" caption="EA &gt;$24k Billed Revenue TPID Count" measure="1" displayFolder="TPID Counts" measureGroup="Revenue" count="0" hidden="1"/>
    <cacheHierarchy uniqueName="[Measures].[EA &gt;=$12k Billed Revenue TPID Count TTM]" caption="EA &gt;=$12k Billed Revenue TPID Count TTM" measure="1" displayFolder="TPID Counts\TTM" measureGroup="Revenue" count="0" hidden="1"/>
    <cacheHierarchy uniqueName="[Measures].[EA Billed ARPC TTM (PM)]" caption="EA Billed ARPC TTM (PM)" measure="1" displayFolder="ARPC\TTM" measureGroup="Revenue" count="0" hidden="1"/>
    <cacheHierarchy uniqueName="[Measures].[EA Billed ARPC TTM (PY)]" caption="EA Billed ARPC TTM (PY)" measure="1" displayFolder="ARPC\TTM" measureGroup="Revenue" count="0" hidden="1"/>
    <cacheHierarchy uniqueName="[Measures].[EA Billed Revenue TPID Count TTM]" caption="EA Billed Revenue TPID Count TTM" measure="1" displayFolder="TPID Counts\TTM" measureGroup="Revenue" count="0" hidden="1"/>
    <cacheHierarchy uniqueName="[Measures].[EA Billed Revenue TPID Count]" caption="EA Billed Revenue TPID Count" measure="1" displayFolder="TPID Counts" measureGroup="Revenue" count="0" hidden="1"/>
    <cacheHierarchy uniqueName="[Measures].[Scheduled Billed Revenue]" caption="Scheduled Billed Revenue" measure="1" displayFolder="Billed" measureGroup="Revenue" count="0" hidden="1"/>
    <cacheHierarchy uniqueName="[Measures].[StorSimple 7000 Units (PM)]" caption="StorSimple 7000 Units (PM)" measure="1" displayFolder="" measureGroup="StorSimple" count="0" hidden="1"/>
    <cacheHierarchy uniqueName="[Measures].[StorSimple Units (PM)]" caption="StorSimple Units (PM)" measure="1" displayFolder="" measureGroup="StorSimple" count="0" hidden="1"/>
    <cacheHierarchy uniqueName="[Measures].[StorSimple Units (PY)]" caption="StorSimple Units (PY)" measure="1" displayFolder="" measureGroup="StorSimple" count="0" hidden="1"/>
    <cacheHierarchy uniqueName="[Measures].[Supplemental Projections (CA)]" caption="Supplemental Projections (CA)" measure="1" displayFolder="" measureGroup="Supplemental Projections" count="0" hidden="1"/>
    <cacheHierarchy uniqueName="[Measures].[TLI Denominator]" caption="TLI Denominator" measure="1" displayFolder="" measureGroup="TLI" count="0" hidden="1"/>
    <cacheHierarchy uniqueName="[Measures].[TLI Numerator]" caption="TLI Numerator" measure="1" displayFolder="" measureGroup="TLI" count="0" hidden="1"/>
    <cacheHierarchy uniqueName="[Measures].[TLIActual]" caption="TLIActual" measure="1" displayFolder="" measureGroup="TLI" count="0" hidden="1"/>
    <cacheHierarchy uniqueName="[Measures].[TLITarget]" caption="TLITarget" measure="1" displayFolder="" measureGroup="TLI" count="0" hidden="1"/>
    <cacheHierarchy uniqueName="[Measures].[AIRSBlendedRateBase]" caption="AIRSBlendedRateBase" measure="1" displayFolder="Usage" measureGroup="IACBlendedRate" count="0" hidden="1"/>
    <cacheHierarchy uniqueName="[Measures].[grossACR%]" caption="grossACR%" measure="1" displayFolder="Usage" measureGroup="IACBlendedRate" count="0" hidden="1"/>
  </cacheHierarchies>
  <kpis count="1">
    <kpi uniqueName="Relationship" caption="Relationship" displayFolder="" measureGroup="Data Structure" parent="" value="[Measures].[Relationship]" goal="[Measures].[_Relationship Goal]" status="[Measures].[_Relationship Status]" trend="" weight=""/>
  </kpis>
  <dimensions count="82">
    <dimension name="Account Information" uniqueName="[Account Information]" caption="Account Information"/>
    <dimension name="ACR Adjustment Type" uniqueName="[ACR Adjustment Type]" caption="ACR Adjustment Type"/>
    <dimension name="ACR Credit Adjustments" uniqueName="[ACR Credit Adjustments]" caption="ACR Credit Adjustments"/>
    <dimension name="ACR Credit Type" uniqueName="[ACR Credit Type]" caption="ACR Credit Type"/>
    <dimension name="ACR Target Type" uniqueName="[ACR Target Type]" caption="ACR Target Type"/>
    <dimension name="AKS Influenced Flag" uniqueName="[AKS Influenced Flag]" caption="AKS Influenced Flag"/>
    <dimension name="Arc Flag" uniqueName="[Arc Flag]" caption="Arc Flag"/>
    <dimension name="AST Assignments" uniqueName="[AST Assignments]" caption="AST Assignments"/>
    <dimension name="Avere Subscription Flag" uniqueName="[Avere Subscription Flag]" caption="Avere Subscription Flag"/>
    <dimension name="Azure Commit to Consume" uniqueName="[Azure Commit to Consume]" caption="Azure Commit to Consume"/>
    <dimension name="Azure Consumed Revenue Acquisition Month" uniqueName="[Azure Consumed Revenue Acquisition Month]" caption="Azure Consumed Revenue Acquisition Month"/>
    <dimension name="Azure Consumed Revenue Forecast" uniqueName="[Azure Consumed Revenue Forecast]" caption="Azure Consumed Revenue Forecast"/>
    <dimension name="Azure Consumption Tranches QBU" uniqueName="[Azure Consumption Tranches QBU]" caption="Azure Consumption Tranches QBU"/>
    <dimension name="Azure Datacenter" uniqueName="[Azure Datacenter]" caption="Azure Datacenter"/>
    <dimension name="Azure EA Renewals" uniqueName="[Azure EA Renewals]" caption="Azure EA Renewals"/>
    <dimension name="Azure Engagement" uniqueName="[Azure Engagement]" caption="Azure Engagement"/>
    <dimension name="Azure Engagement Milestone Usage" uniqueName="[Azure Engagement Milestone Usage]" caption="Azure Engagement Milestone Usage"/>
    <dimension name="Azure Engagement Sales Program" uniqueName="[Azure Engagement Sales Program]" caption="Azure Engagement Sales Program"/>
    <dimension name="Azure Engagement Team" uniqueName="[Azure Engagement Team]" caption="Azure Engagement Team"/>
    <dimension name="Azure Engagement Workload" uniqueName="[Azure Engagement Workload]" caption="Azure Engagement Workload"/>
    <dimension name="Azure FRA Group" uniqueName="[Azure FRA Group]" caption="Azure FRA Group"/>
    <dimension name="Azure Investment" uniqueName="[Azure Investment]" caption="Azure Investment"/>
    <dimension name="Azure Net New VM" uniqueName="[Azure Net New VM]" caption="Azure Net New VM"/>
    <dimension name="Azure New Customer Flag" uniqueName="[Azure New Customer Flag]" caption="Azure New Customer Flag"/>
    <dimension name="Azure Predicted Usage" uniqueName="[Azure Predicted Usage]" caption="Azure Predicted Usage"/>
    <dimension name="Azure RoC QBU Tranches" uniqueName="[Azure RoC QBU Tranches]" caption="Azure RoC QBU Tranches"/>
    <dimension name="Azure Service" uniqueName="[Azure Service]" caption="Azure Service"/>
    <dimension name="Azure Service Custom Mapping" uniqueName="[Azure Service Custom Mapping]" caption="Azure Service Custom Mapping"/>
    <dimension name="Azure Subscription" uniqueName="[Azure Subscription]" caption="Azure Subscription"/>
    <dimension name="Azure Usage Growth Tranche" uniqueName="[Azure Usage Growth Tranche]" caption="Azure Usage Growth Tranche"/>
    <dimension name="Billing Group" uniqueName="[Billing Group]" caption="Billing Group"/>
    <dimension name="Billing Option" uniqueName="[Billing Option]" caption="Billing Option"/>
    <dimension name="Billing System" uniqueName="[Billing System]" caption="Billing System"/>
    <dimension name="Billing Type" uniqueName="[Billing Type]" caption="Billing Type"/>
    <dimension name="Business" uniqueName="[Business]" caption="Business"/>
    <dimension name="Calendar" uniqueName="[Calendar]" caption="Calendar"/>
    <dimension name="Compute OS Attribute" uniqueName="[Compute OS Attribute]" caption="Compute OS Attribute"/>
    <dimension name="Data Dictionary" uniqueName="[Data Dictionary]" caption="Data Dictionary"/>
    <dimension name="Data Structure" uniqueName="[Data Structure]" caption="Data Structure"/>
    <dimension name="Dual Credit Program" uniqueName="[Dual Credit Program]" caption="Dual Credit Program"/>
    <dimension name="Enrollment" uniqueName="[Enrollment]" caption="Enrollment"/>
    <dimension name="Field Geography" uniqueName="[Field Geography]" caption="Field Geography"/>
    <dimension name="Forecast Type" uniqueName="[Forecast Type]" caption="Forecast Type"/>
    <dimension name="Forecast Version" uniqueName="[Forecast Version]" caption="Forecast Version"/>
    <dimension name="Future Flag" uniqueName="[Future Flag]" caption="Future Flag"/>
    <dimension name="Geography" uniqueName="[Geography]" caption="Geography"/>
    <dimension name="IACBlendedRate" uniqueName="[IACBlendedRate]" caption="IACBlendedRate"/>
    <dimension name="In Region Flag" uniqueName="[In Region Flag]" caption="In Region Flag"/>
    <dimension name="IoT Sub Status" uniqueName="[IoT Sub Status]" caption="IoT Sub Status"/>
    <dimension name="JEDI Flag" uniqueName="[JEDI Flag]" caption="JEDI Flag"/>
    <dimension name="Licensing Scenario" uniqueName="[Licensing Scenario]" caption="Licensing Scenario"/>
    <dimension name="Managed Measure" uniqueName="[Managed Measure]" caption="Managed Measure"/>
    <dimension name="Managed Partner List" uniqueName="[Managed Partner List]" caption="Managed Partner List"/>
    <dimension name="Marketplace" uniqueName="[Marketplace]" caption="Marketplace"/>
    <dimension measure="1" name="Measures" uniqueName="[Measures]" caption="Measures"/>
    <dimension name="Microsoft Azure Commit To Consume" uniqueName="[Microsoft Azure Commit To Consume]" caption="Microsoft Azure Commit To Consume"/>
    <dimension name="MPN" uniqueName="[MPN]" caption="MPN"/>
    <dimension name="Multi Year Monetary Commitment" uniqueName="[Multi Year Monetary Commitment]" caption="Multi Year Monetary Commitment"/>
    <dimension name="Offer" uniqueName="[Offer]" caption="Offer"/>
    <dimension name="Open Source Type" uniqueName="[Open Source Type]" caption="Open Source Type"/>
    <dimension name="Partner" uniqueName="[Partner]" caption="Partner"/>
    <dimension name="Partner Overlap" uniqueName="[Partner Overlap]" caption="Partner Overlap"/>
    <dimension name="Partner Specialization" uniqueName="[Partner Specialization]" caption="Partner Specialization"/>
    <dimension name="Pipeline" uniqueName="[Pipeline]" caption="Pipeline"/>
    <dimension name="Pricing Level" uniqueName="[Pricing Level]" caption="Pricing Level"/>
    <dimension name="Product" uniqueName="[Product]" caption="Product"/>
    <dimension name="Program Offering Level" uniqueName="[Program Offering Level]" caption="Program Offering Level"/>
    <dimension name="PST" uniqueName="[PST]" caption="PST"/>
    <dimension name="Revenue" uniqueName="[Revenue]" caption="Revenue"/>
    <dimension name="Segment" uniqueName="[Segment]" caption="Segment"/>
    <dimension name="Service Comp Grouping" uniqueName="[Service Comp Grouping]" caption="Service Comp Grouping"/>
    <dimension name="Service Influencer" uniqueName="[Service Influencer]" caption="Service Influencer"/>
    <dimension name="Solution Area" uniqueName="[Solution Area]" caption="Solution Area"/>
    <dimension name="Source System" uniqueName="[Source System]" caption="Source System"/>
    <dimension name="StorSimple" uniqueName="[StorSimple]" caption="StorSimple"/>
    <dimension name="Strategic Account" uniqueName="[Strategic Account]" caption="Strategic Account"/>
    <dimension name="Suites Flag" uniqueName="[Suites Flag]" caption="Suites Flag"/>
    <dimension name="TLI" uniqueName="[TLI]" caption="TLI"/>
    <dimension name="Transacting Partner" uniqueName="[Transacting Partner]" caption="Transacting Partner"/>
    <dimension name="US Commercial OU" uniqueName="[US Commercial OU]" caption="US Commercial OU"/>
    <dimension name="Usage Type" uniqueName="[Usage Type]" caption="Usage Type"/>
    <dimension name="VS Subscription Count" uniqueName="[VS Subscription Count]" caption="VS Subscription Count"/>
  </dimensions>
  <measureGroups count="115">
    <measureGroup name="Account Information" caption="Account Information"/>
    <measureGroup name="ACR Adjustment Type" caption="ACR Adjustment Type"/>
    <measureGroup name="ACR Credit Adjustments" caption="ACR Credit Adjustments"/>
    <measureGroup name="ACR Credit Type" caption="ACR Credit Type"/>
    <measureGroup name="ACR Target Type" caption="ACR Target Type"/>
    <measureGroup name="AKS Influenced Flag" caption="AKS Influenced Flag"/>
    <measureGroup name="Arc Flag" caption="Arc Flag"/>
    <measureGroup name="AST Assignments" caption="AST Assignments"/>
    <measureGroup name="Avere Subscription Flag" caption="Avere Subscription Flag"/>
    <measureGroup name="Azure Commit to Consume" caption="Azure Commit to Consume"/>
    <measureGroup name="Azure Consumed Revenue" caption="Azure Consumed Revenue"/>
    <measureGroup name="Azure Consumed Revenue Acquisition Month" caption="Azure Consumed Revenue Acquisition Month"/>
    <measureGroup name="Azure Consumed Revenue Forecast" caption="Azure Consumed Revenue Forecast"/>
    <measureGroup name="Azure Consumed Revenue Partner" caption="Azure Consumed Revenue Partner"/>
    <measureGroup name="Azure Consumed Revenue Target" caption="Azure Consumed Revenue Target"/>
    <measureGroup name="Azure Consumption Tranches QBU" caption="Azure Consumption Tranches QBU"/>
    <measureGroup name="Azure Datacenter" caption="Azure Datacenter"/>
    <measureGroup name="Azure EA Converted From Direct" caption="Azure EA Converted From Direct"/>
    <measureGroup name="Azure EA Lot" caption="Azure EA Lot"/>
    <measureGroup name="Azure EA Lot Commitment" caption="Azure EA Lot Commitment"/>
    <measureGroup name="Azure EA Lot Utilization" caption="Azure EA Lot Utilization"/>
    <measureGroup name="Azure EA Renewals" caption="Azure EA Renewals"/>
    <measureGroup name="Azure Engagement" caption="Azure Engagement"/>
    <measureGroup name="Azure Engagement Milestone Usage" caption="Azure Engagement Milestone Usage"/>
    <measureGroup name="Azure Engagement Sales Program" caption="Azure Engagement Sales Program"/>
    <measureGroup name="Azure Engagement Team" caption="Azure Engagement Team"/>
    <measureGroup name="Azure Engagement Usage" caption="Azure Engagement Usage"/>
    <measureGroup name="Azure Engagement Workload" caption="Azure Engagement Workload"/>
    <measureGroup name="Azure FRA Group" caption="Azure FRA Group"/>
    <measureGroup name="Azure Hybrid Benefit WS Usage" caption="Azure Hybrid Benefit WS Usage"/>
    <measureGroup name="Azure Investment" caption="Azure Investment"/>
    <measureGroup name="Azure Investment Detail" caption="Azure Investment Detail"/>
    <measureGroup name="Azure Investment Influence" caption="Azure Investment Influence"/>
    <measureGroup name="Azure Metered Usage" caption="Azure Metered Usage"/>
    <measureGroup name="Azure Net New VM" caption="Azure Net New VM"/>
    <measureGroup name="Azure New Customer Flag" caption="Azure New Customer Flag"/>
    <measureGroup name="Azure Plan SKU" caption="Azure Plan SKU"/>
    <measureGroup name="Azure Predicted Usage" caption="Azure Predicted Usage"/>
    <measureGroup name="Azure RoC QBU Tranches" caption="Azure RoC QBU Tranches"/>
    <measureGroup name="Azure Service" caption="Azure Service"/>
    <measureGroup name="Azure Service Custom Mapping" caption="Azure Service Custom Mapping"/>
    <measureGroup name="Azure Subscription" caption="Azure Subscription"/>
    <measureGroup name="Azure Usage Growth Tranche" caption="Azure Usage Growth Tranche"/>
    <measureGroup name="Billing Group" caption="Billing Group"/>
    <measureGroup name="Billing Option" caption="Billing Option"/>
    <measureGroup name="Billing System" caption="Billing System"/>
    <measureGroup name="Billing Type" caption="Billing Type"/>
    <measureGroup name="BRIDGE ACR Partner Allocation" caption="BRIDGE ACR Partner Allocation"/>
    <measureGroup name="BRIDGE ACR Partner Allocation Set" caption="BRIDGE ACR Partner Allocation Set"/>
    <measureGroup name="BRIDGE Azure Engagement Workload" caption="BRIDGE Azure Engagement Workload"/>
    <measureGroup name="BRIDGE Opportunity Partner" caption="BRIDGE Opportunity Partner"/>
    <measureGroup name="BRIDGE Partner Overlap Combination Id" caption="BRIDGE Partner Overlap Combination Id"/>
    <measureGroup name="BRIDGE Transacting Partner" caption="BRIDGE Transacting Partner"/>
    <measureGroup name="BRIDGE_FiscalMonth" caption="BRIDGE_FiscalMonth"/>
    <measureGroup name="BRIDGE_ResourceGUID" caption="BRIDGE_ResourceGUID"/>
    <measureGroup name="Budget" caption="Budget"/>
    <measureGroup name="Business" caption="Business"/>
    <measureGroup name="Calendar" caption="Calendar"/>
    <measureGroup name="Close Rate" caption="Close Rate"/>
    <measureGroup name="Compute OS Attribute" caption="Compute OS Attribute"/>
    <measureGroup name="Data Dictionary" caption="Data Dictionary"/>
    <measureGroup name="Data Structure" caption="Data Structure"/>
    <measureGroup name="Dual Credit Program" caption="Dual Credit Program"/>
    <measureGroup name="EA Lot Bridge" caption="EA Lot Bridge"/>
    <measureGroup name="Enrollment" caption="Enrollment"/>
    <measureGroup name="Field Geography" caption="Field Geography"/>
    <measureGroup name="Forecast" caption="Forecast"/>
    <measureGroup name="Forecast Type" caption="Forecast Type"/>
    <measureGroup name="Forecast Version" caption="Forecast Version"/>
    <measureGroup name="Future Flag" caption="Future Flag"/>
    <measureGroup name="Geography" caption="Geography"/>
    <measureGroup name="IACBlendedRate" caption="IACBlendedRate"/>
    <measureGroup name="In Region Flag" caption="In Region Flag"/>
    <measureGroup name="IoT Sub Status" caption="IoT Sub Status"/>
    <measureGroup name="JEDI Flag" caption="JEDI Flag"/>
    <measureGroup name="Licensing Scenario" caption="Licensing Scenario"/>
    <measureGroup name="Managed Measure" caption="Managed Measure"/>
    <measureGroup name="Managed Partner List" caption="Managed Partner List"/>
    <measureGroup name="Marketplace" caption="Marketplace"/>
    <measureGroup name="Microsoft Azure Commit To Consume" caption="Microsoft Azure Commit To Consume"/>
    <measureGroup name="Monthly Active Users" caption="Monthly Active Users"/>
    <measureGroup name="MPN" caption="MPN"/>
    <measureGroup name="Multi Year Monetary Commitment" caption="Multi Year Monetary Commitment"/>
    <measureGroup name="Offer" caption="Offer"/>
    <measureGroup name="Open Source Type" caption="Open Source Type"/>
    <measureGroup name="Partner" caption="Partner"/>
    <measureGroup name="Partner Overlap" caption="Partner Overlap"/>
    <measureGroup name="Partner Specialization" caption="Partner Specialization"/>
    <measureGroup name="Pipeline" caption="Pipeline"/>
    <measureGroup name="PipelineFact" caption="PipelineFact"/>
    <measureGroup name="Pricing Level" caption="Pricing Level"/>
    <measureGroup name="Product" caption="Product"/>
    <measureGroup name="Program Offering Level" caption="Program Offering Level"/>
    <measureGroup name="PST" caption="PST"/>
    <measureGroup name="Revenue" caption="Revenue"/>
    <measureGroup name="Scorecard Target" caption="Scorecard Target"/>
    <measureGroup name="Segment" caption="Segment"/>
    <measureGroup name="Service Comp Grouping" caption="Service Comp Grouping"/>
    <measureGroup name="Service Influencer" caption="Service Influencer"/>
    <measureGroup name="Solution Area" caption="Solution Area"/>
    <measureGroup name="Source System" caption="Source System"/>
    <measureGroup name="StorSimple" caption="StorSimple"/>
    <measureGroup name="Strategic Account" caption="Strategic Account"/>
    <measureGroup name="SubscriptionLifeCycle" caption="SubscriptionLifeCycle"/>
    <measureGroup name="Subsidiary" caption="Subsidiary"/>
    <measureGroup name="Suites Flag" caption="Suites Flag"/>
    <measureGroup name="Supplemental Projections" caption="Supplemental Projections"/>
    <measureGroup name="TLI" caption="TLI"/>
    <measureGroup name="TPAccountFact" caption="TPAccountFact"/>
    <measureGroup name="Transacting Partner" caption="Transacting Partner"/>
    <measureGroup name="US Commercial OU" caption="US Commercial OU"/>
    <measureGroup name="Usage Type" caption="Usage Type"/>
    <measureGroup name="UserBusiness" caption="UserBusiness"/>
    <measureGroup name="UserSubsidiary" caption="UserSubsidiary"/>
    <measureGroup name="VS Subscription Count" caption="VS Subscription Count"/>
  </measureGroups>
  <maps count="535">
    <map measureGroup="0" dimension="0"/>
    <map measureGroup="0" dimension="7"/>
    <map measureGroup="0" dimension="75"/>
    <map measureGroup="1" dimension="1"/>
    <map measureGroup="2" dimension="0"/>
    <map measureGroup="2" dimension="2"/>
    <map measureGroup="2" dimension="3"/>
    <map measureGroup="2" dimension="7"/>
    <map measureGroup="2" dimension="26"/>
    <map measureGroup="2" dimension="35"/>
    <map measureGroup="2" dimension="40"/>
    <map measureGroup="2" dimension="45"/>
    <map measureGroup="2" dimension="69"/>
    <map measureGroup="2" dimension="75"/>
    <map measureGroup="2" dimension="78"/>
    <map measureGroup="3" dimension="3"/>
    <map measureGroup="4" dimension="4"/>
    <map measureGroup="5" dimension="5"/>
    <map measureGroup="6" dimension="6"/>
    <map measureGroup="7" dimension="0"/>
    <map measureGroup="7" dimension="7"/>
    <map measureGroup="7" dimension="75"/>
    <map measureGroup="8" dimension="8"/>
    <map measureGroup="9" dimension="9"/>
    <map measureGroup="9" dimension="35"/>
    <map measureGroup="9" dimension="40"/>
    <map measureGroup="9" dimension="78"/>
    <map measureGroup="10" dimension="0"/>
    <map measureGroup="10" dimension="1"/>
    <map measureGroup="10" dimension="5"/>
    <map measureGroup="10" dimension="6"/>
    <map measureGroup="10" dimension="7"/>
    <map measureGroup="10" dimension="8"/>
    <map measureGroup="10" dimension="13"/>
    <map measureGroup="10" dimension="20"/>
    <map measureGroup="10" dimension="23"/>
    <map measureGroup="10" dimension="26"/>
    <map measureGroup="10" dimension="27"/>
    <map measureGroup="10" dimension="28"/>
    <map measureGroup="10" dimension="30"/>
    <map measureGroup="10" dimension="32"/>
    <map measureGroup="10" dimension="34"/>
    <map measureGroup="10" dimension="35"/>
    <map measureGroup="10" dimension="36"/>
    <map measureGroup="10" dimension="39"/>
    <map measureGroup="10" dimension="40"/>
    <map measureGroup="10" dimension="41"/>
    <map measureGroup="10" dimension="45"/>
    <map measureGroup="10" dimension="47"/>
    <map measureGroup="10" dimension="48"/>
    <map measureGroup="10" dimension="49"/>
    <map measureGroup="10" dimension="52"/>
    <map measureGroup="10" dimension="53"/>
    <map measureGroup="10" dimension="56"/>
    <map measureGroup="10" dimension="58"/>
    <map measureGroup="10" dimension="59"/>
    <map measureGroup="10" dimension="60"/>
    <map measureGroup="10" dimension="61"/>
    <map measureGroup="10" dimension="62"/>
    <map measureGroup="10" dimension="63"/>
    <map measureGroup="10" dimension="64"/>
    <map measureGroup="10" dimension="65"/>
    <map measureGroup="10" dimension="67"/>
    <map measureGroup="10" dimension="69"/>
    <map measureGroup="10" dimension="70"/>
    <map measureGroup="10" dimension="71"/>
    <map measureGroup="10" dimension="72"/>
    <map measureGroup="10" dimension="75"/>
    <map measureGroup="10" dimension="76"/>
    <map measureGroup="10" dimension="78"/>
    <map measureGroup="10" dimension="79"/>
    <map measureGroup="11" dimension="0"/>
    <map measureGroup="11" dimension="1"/>
    <map measureGroup="11" dimension="7"/>
    <map measureGroup="11" dimension="10"/>
    <map measureGroup="11" dimension="35"/>
    <map measureGroup="11" dimension="40"/>
    <map measureGroup="11" dimension="45"/>
    <map measureGroup="11" dimension="69"/>
    <map measureGroup="11" dimension="75"/>
    <map measureGroup="11" dimension="78"/>
    <map measureGroup="12" dimension="1"/>
    <map measureGroup="12" dimension="11"/>
    <map measureGroup="12" dimension="35"/>
    <map measureGroup="12" dimension="41"/>
    <map measureGroup="12" dimension="42"/>
    <map measureGroup="12" dimension="43"/>
    <map measureGroup="12" dimension="45"/>
    <map measureGroup="12" dimension="47"/>
    <map measureGroup="12" dimension="64"/>
    <map measureGroup="12" dimension="65"/>
    <map measureGroup="12" dimension="69"/>
    <map measureGroup="12" dimension="72"/>
    <map measureGroup="13" dimension="0"/>
    <map measureGroup="13" dimension="1"/>
    <map measureGroup="13" dimension="5"/>
    <map measureGroup="13" dimension="6"/>
    <map measureGroup="13" dimension="7"/>
    <map measureGroup="13" dimension="8"/>
    <map measureGroup="13" dimension="13"/>
    <map measureGroup="13" dimension="20"/>
    <map measureGroup="13" dimension="23"/>
    <map measureGroup="13" dimension="26"/>
    <map measureGroup="13" dimension="27"/>
    <map measureGroup="13" dimension="28"/>
    <map measureGroup="13" dimension="30"/>
    <map measureGroup="13" dimension="32"/>
    <map measureGroup="13" dimension="34"/>
    <map measureGroup="13" dimension="35"/>
    <map measureGroup="13" dimension="36"/>
    <map measureGroup="13" dimension="39"/>
    <map measureGroup="13" dimension="40"/>
    <map measureGroup="13" dimension="41"/>
    <map measureGroup="13" dimension="45"/>
    <map measureGroup="13" dimension="47"/>
    <map measureGroup="13" dimension="48"/>
    <map measureGroup="13" dimension="49"/>
    <map measureGroup="13" dimension="52"/>
    <map measureGroup="13" dimension="53"/>
    <map measureGroup="13" dimension="56"/>
    <map measureGroup="13" dimension="58"/>
    <map measureGroup="13" dimension="59"/>
    <map measureGroup="13" dimension="60"/>
    <map measureGroup="13" dimension="61"/>
    <map measureGroup="13" dimension="62"/>
    <map measureGroup="13" dimension="63"/>
    <map measureGroup="13" dimension="64"/>
    <map measureGroup="13" dimension="65"/>
    <map measureGroup="13" dimension="67"/>
    <map measureGroup="13" dimension="69"/>
    <map measureGroup="13" dimension="70"/>
    <map measureGroup="13" dimension="71"/>
    <map measureGroup="13" dimension="72"/>
    <map measureGroup="13" dimension="75"/>
    <map measureGroup="13" dimension="76"/>
    <map measureGroup="13" dimension="78"/>
    <map measureGroup="13" dimension="79"/>
    <map measureGroup="14" dimension="1"/>
    <map measureGroup="14" dimension="4"/>
    <map measureGroup="14" dimension="20"/>
    <map measureGroup="14" dimension="35"/>
    <map measureGroup="14" dimension="41"/>
    <map measureGroup="14" dimension="45"/>
    <map measureGroup="14" dimension="47"/>
    <map measureGroup="14" dimension="64"/>
    <map measureGroup="14" dimension="69"/>
    <map measureGroup="14" dimension="72"/>
    <map measureGroup="14" dimension="79"/>
    <map measureGroup="15" dimension="12"/>
    <map measureGroup="16" dimension="13"/>
    <map measureGroup="17" dimension="0"/>
    <map measureGroup="17" dimension="7"/>
    <map measureGroup="17" dimension="35"/>
    <map measureGroup="17" dimension="45"/>
    <map measureGroup="17" dimension="69"/>
    <map measureGroup="17" dimension="75"/>
    <map measureGroup="19" dimension="0"/>
    <map measureGroup="19" dimension="7"/>
    <map measureGroup="19" dimension="34"/>
    <map measureGroup="19" dimension="35"/>
    <map measureGroup="19" dimension="40"/>
    <map measureGroup="19" dimension="45"/>
    <map measureGroup="19" dimension="64"/>
    <map measureGroup="19" dimension="65"/>
    <map measureGroup="19" dimension="69"/>
    <map measureGroup="19" dimension="75"/>
    <map measureGroup="19" dimension="78"/>
    <map measureGroup="20" dimension="0"/>
    <map measureGroup="20" dimension="7"/>
    <map measureGroup="20" dimension="34"/>
    <map measureGroup="20" dimension="35"/>
    <map measureGroup="20" dimension="40"/>
    <map measureGroup="20" dimension="45"/>
    <map measureGroup="20" dimension="64"/>
    <map measureGroup="20" dimension="65"/>
    <map measureGroup="20" dimension="69"/>
    <map measureGroup="20" dimension="75"/>
    <map measureGroup="20" dimension="78"/>
    <map measureGroup="21" dimension="0"/>
    <map measureGroup="21" dimension="7"/>
    <map measureGroup="21" dimension="14"/>
    <map measureGroup="21" dimension="34"/>
    <map measureGroup="21" dimension="35"/>
    <map measureGroup="21" dimension="40"/>
    <map measureGroup="21" dimension="45"/>
    <map measureGroup="21" dimension="65"/>
    <map measureGroup="21" dimension="69"/>
    <map measureGroup="21" dimension="75"/>
    <map measureGroup="21" dimension="78"/>
    <map measureGroup="22" dimension="15"/>
    <map measureGroup="22" dimension="17"/>
    <map measureGroup="22" dimension="18"/>
    <map measureGroup="23" dimension="0"/>
    <map measureGroup="23" dimension="7"/>
    <map measureGroup="23" dimension="15"/>
    <map measureGroup="23" dimension="16"/>
    <map measureGroup="23" dimension="17"/>
    <map measureGroup="23" dimension="18"/>
    <map measureGroup="23" dimension="19"/>
    <map measureGroup="23" dimension="35"/>
    <map measureGroup="23" dimension="45"/>
    <map measureGroup="23" dimension="52"/>
    <map measureGroup="23" dimension="60"/>
    <map measureGroup="23" dimension="63"/>
    <map measureGroup="23" dimension="65"/>
    <map measureGroup="23" dimension="67"/>
    <map measureGroup="23" dimension="69"/>
    <map measureGroup="23" dimension="75"/>
    <map measureGroup="24" dimension="15"/>
    <map measureGroup="24" dimension="17"/>
    <map measureGroup="24" dimension="18"/>
    <map measureGroup="25" dimension="15"/>
    <map measureGroup="25" dimension="17"/>
    <map measureGroup="25" dimension="18"/>
    <map measureGroup="26" dimension="0"/>
    <map measureGroup="26" dimension="7"/>
    <map measureGroup="26" dimension="15"/>
    <map measureGroup="26" dimension="17"/>
    <map measureGroup="26" dimension="18"/>
    <map measureGroup="26" dimension="35"/>
    <map measureGroup="26" dimension="45"/>
    <map measureGroup="26" dimension="52"/>
    <map measureGroup="26" dimension="60"/>
    <map measureGroup="26" dimension="63"/>
    <map measureGroup="26" dimension="65"/>
    <map measureGroup="26" dimension="69"/>
    <map measureGroup="26" dimension="75"/>
    <map measureGroup="27" dimension="15"/>
    <map measureGroup="27" dimension="17"/>
    <map measureGroup="27" dimension="18"/>
    <map measureGroup="27" dimension="19"/>
    <map measureGroup="28" dimension="20"/>
    <map measureGroup="29" dimension="0"/>
    <map measureGroup="29" dimension="7"/>
    <map measureGroup="29" dimension="26"/>
    <map measureGroup="29" dimension="28"/>
    <map measureGroup="29" dimension="35"/>
    <map measureGroup="29" dimension="45"/>
    <map measureGroup="29" dimension="58"/>
    <map measureGroup="29" dimension="69"/>
    <map measureGroup="29" dimension="75"/>
    <map measureGroup="30" dimension="21"/>
    <map measureGroup="31" dimension="0"/>
    <map measureGroup="31" dimension="7"/>
    <map measureGroup="31" dimension="21"/>
    <map measureGroup="31" dimension="34"/>
    <map measureGroup="31" dimension="35"/>
    <map measureGroup="31" dimension="45"/>
    <map measureGroup="31" dimension="75"/>
    <map measureGroup="32" dimension="0"/>
    <map measureGroup="32" dimension="7"/>
    <map measureGroup="32" dimension="34"/>
    <map measureGroup="32" dimension="35"/>
    <map measureGroup="32" dimension="45"/>
    <map measureGroup="32" dimension="75"/>
    <map measureGroup="33" dimension="0"/>
    <map measureGroup="33" dimension="7"/>
    <map measureGroup="33" dimension="26"/>
    <map measureGroup="33" dimension="34"/>
    <map measureGroup="33" dimension="35"/>
    <map measureGroup="33" dimension="40"/>
    <map measureGroup="33" dimension="45"/>
    <map measureGroup="33" dimension="58"/>
    <map measureGroup="33" dimension="64"/>
    <map measureGroup="33" dimension="65"/>
    <map measureGroup="33" dimension="69"/>
    <map measureGroup="33" dimension="75"/>
    <map measureGroup="33" dimension="78"/>
    <map measureGroup="34" dimension="0"/>
    <map measureGroup="34" dimension="7"/>
    <map measureGroup="34" dimension="22"/>
    <map measureGroup="34" dimension="28"/>
    <map measureGroup="34" dimension="35"/>
    <map measureGroup="34" dimension="36"/>
    <map measureGroup="34" dimension="75"/>
    <map measureGroup="35" dimension="23"/>
    <map measureGroup="36" dimension="26"/>
    <map measureGroup="36" dimension="35"/>
    <map measureGroup="36" dimension="40"/>
    <map measureGroup="36" dimension="65"/>
    <map measureGroup="36" dimension="78"/>
    <map measureGroup="37" dimension="0"/>
    <map measureGroup="37" dimension="7"/>
    <map measureGroup="37" dimension="24"/>
    <map measureGroup="37" dimension="34"/>
    <map measureGroup="37" dimension="45"/>
    <map measureGroup="37" dimension="65"/>
    <map measureGroup="37" dimension="69"/>
    <map measureGroup="37" dimension="75"/>
    <map measureGroup="38" dimension="25"/>
    <map measureGroup="39" dimension="26"/>
    <map measureGroup="40" dimension="27"/>
    <map measureGroup="41" dimension="28"/>
    <map measureGroup="42" dimension="29"/>
    <map measureGroup="43" dimension="30"/>
    <map measureGroup="44" dimension="31"/>
    <map measureGroup="45" dimension="32"/>
    <map measureGroup="46" dimension="33"/>
    <map measureGroup="47" dimension="52"/>
    <map measureGroup="47" dimension="56"/>
    <map measureGroup="47" dimension="60"/>
    <map measureGroup="47" dimension="61"/>
    <map measureGroup="47" dimension="62"/>
    <map measureGroup="47" dimension="63"/>
    <map measureGroup="48" dimension="52"/>
    <map measureGroup="48" dimension="56"/>
    <map measureGroup="48" dimension="60"/>
    <map measureGroup="48" dimension="61"/>
    <map measureGroup="48" dimension="62"/>
    <map measureGroup="48" dimension="63"/>
    <map measureGroup="49" dimension="15"/>
    <map measureGroup="49" dimension="17"/>
    <map measureGroup="49" dimension="18"/>
    <map measureGroup="49" dimension="19"/>
    <map measureGroup="50" dimension="52"/>
    <map measureGroup="50" dimension="60"/>
    <map measureGroup="50" dimension="63"/>
    <map measureGroup="51" dimension="61"/>
    <map measureGroup="52" dimension="40"/>
    <map measureGroup="52" dimension="78"/>
    <map measureGroup="53" dimension="35"/>
    <map measureGroup="54" dimension="26"/>
    <map measureGroup="55" dimension="34"/>
    <map measureGroup="55" dimension="35"/>
    <map measureGroup="55" dimension="41"/>
    <map measureGroup="55" dimension="45"/>
    <map measureGroup="55" dimension="64"/>
    <map measureGroup="55" dimension="65"/>
    <map measureGroup="55" dimension="69"/>
    <map measureGroup="55" dimension="72"/>
    <map measureGroup="56" dimension="34"/>
    <map measureGroup="57" dimension="35"/>
    <map measureGroup="58" dimension="34"/>
    <map measureGroup="58" dimension="35"/>
    <map measureGroup="58" dimension="41"/>
    <map measureGroup="58" dimension="45"/>
    <map measureGroup="58" dimension="64"/>
    <map measureGroup="58" dimension="65"/>
    <map measureGroup="58" dimension="69"/>
    <map measureGroup="58" dimension="72"/>
    <map measureGroup="59" dimension="36"/>
    <map measureGroup="60" dimension="37"/>
    <map measureGroup="61" dimension="38"/>
    <map measureGroup="62" dimension="39"/>
    <map measureGroup="63" dimension="0"/>
    <map measureGroup="63" dimension="7"/>
    <map measureGroup="63" dimension="34"/>
    <map measureGroup="63" dimension="35"/>
    <map measureGroup="63" dimension="40"/>
    <map measureGroup="63" dimension="45"/>
    <map measureGroup="63" dimension="64"/>
    <map measureGroup="63" dimension="65"/>
    <map measureGroup="63" dimension="69"/>
    <map measureGroup="63" dimension="75"/>
    <map measureGroup="63" dimension="78"/>
    <map measureGroup="64" dimension="40"/>
    <map measureGroup="64" dimension="78"/>
    <map measureGroup="65" dimension="41"/>
    <map measureGroup="66" dimension="34"/>
    <map measureGroup="66" dimension="35"/>
    <map measureGroup="66" dimension="41"/>
    <map measureGroup="66" dimension="42"/>
    <map measureGroup="66" dimension="43"/>
    <map measureGroup="66" dimension="45"/>
    <map measureGroup="66" dimension="64"/>
    <map measureGroup="66" dimension="65"/>
    <map measureGroup="66" dimension="69"/>
    <map measureGroup="66" dimension="72"/>
    <map measureGroup="67" dimension="42"/>
    <map measureGroup="68" dimension="43"/>
    <map measureGroup="69" dimension="44"/>
    <map measureGroup="70" dimension="45"/>
    <map measureGroup="71" dimension="26"/>
    <map measureGroup="71" dimension="35"/>
    <map measureGroup="71" dimension="46"/>
    <map measureGroup="72" dimension="47"/>
    <map measureGroup="73" dimension="48"/>
    <map measureGroup="74" dimension="49"/>
    <map measureGroup="75" dimension="50"/>
    <map measureGroup="76" dimension="51"/>
    <map measureGroup="77" dimension="52"/>
    <map measureGroup="77" dimension="60"/>
    <map measureGroup="77" dimension="63"/>
    <map measureGroup="78" dimension="53"/>
    <map measureGroup="79" dimension="0"/>
    <map measureGroup="79" dimension="7"/>
    <map measureGroup="79" dimension="34"/>
    <map measureGroup="79" dimension="35"/>
    <map measureGroup="79" dimension="40"/>
    <map measureGroup="79" dimension="45"/>
    <map measureGroup="79" dimension="55"/>
    <map measureGroup="79" dimension="64"/>
    <map measureGroup="79" dimension="65"/>
    <map measureGroup="79" dimension="69"/>
    <map measureGroup="79" dimension="73"/>
    <map measureGroup="79" dimension="75"/>
    <map measureGroup="79" dimension="78"/>
    <map measureGroup="80" dimension="0"/>
    <map measureGroup="80" dimension="7"/>
    <map measureGroup="80" dimension="28"/>
    <map measureGroup="80" dimension="35"/>
    <map measureGroup="80" dimension="40"/>
    <map measureGroup="80" dimension="45"/>
    <map measureGroup="80" dimension="50"/>
    <map measureGroup="80" dimension="69"/>
    <map measureGroup="80" dimension="71"/>
    <map measureGroup="80" dimension="75"/>
    <map measureGroup="80" dimension="78"/>
    <map measureGroup="80" dimension="80"/>
    <map measureGroup="81" dimension="56"/>
    <map measureGroup="82" dimension="0"/>
    <map measureGroup="82" dimension="7"/>
    <map measureGroup="82" dimension="31"/>
    <map measureGroup="82" dimension="33"/>
    <map measureGroup="82" dimension="35"/>
    <map measureGroup="82" dimension="40"/>
    <map measureGroup="82" dimension="45"/>
    <map measureGroup="82" dimension="57"/>
    <map measureGroup="82" dimension="64"/>
    <map measureGroup="82" dimension="65"/>
    <map measureGroup="82" dimension="69"/>
    <map measureGroup="82" dimension="73"/>
    <map measureGroup="82" dimension="75"/>
    <map measureGroup="82" dimension="78"/>
    <map measureGroup="83" dimension="58"/>
    <map measureGroup="84" dimension="59"/>
    <map measureGroup="85" dimension="52"/>
    <map measureGroup="85" dimension="60"/>
    <map measureGroup="85" dimension="63"/>
    <map measureGroup="86" dimension="61"/>
    <map measureGroup="87" dimension="62"/>
    <map measureGroup="88" dimension="52"/>
    <map measureGroup="88" dimension="60"/>
    <map measureGroup="88" dimension="63"/>
    <map measureGroup="89" dimension="0"/>
    <map measureGroup="89" dimension="7"/>
    <map measureGroup="89" dimension="34"/>
    <map measureGroup="89" dimension="35"/>
    <map measureGroup="89" dimension="41"/>
    <map measureGroup="89" dimension="45"/>
    <map measureGroup="89" dimension="52"/>
    <map measureGroup="89" dimension="60"/>
    <map measureGroup="89" dimension="63"/>
    <map measureGroup="89" dimension="64"/>
    <map measureGroup="89" dimension="65"/>
    <map measureGroup="89" dimension="69"/>
    <map measureGroup="89" dimension="72"/>
    <map measureGroup="89" dimension="75"/>
    <map measureGroup="90" dimension="64"/>
    <map measureGroup="91" dimension="65"/>
    <map measureGroup="92" dimension="66"/>
    <map measureGroup="93" dimension="67"/>
    <map measureGroup="94" dimension="0"/>
    <map measureGroup="94" dimension="7"/>
    <map measureGroup="94" dimension="23"/>
    <map measureGroup="94" dimension="30"/>
    <map measureGroup="94" dimension="34"/>
    <map measureGroup="94" dimension="35"/>
    <map measureGroup="94" dimension="40"/>
    <map measureGroup="94" dimension="41"/>
    <map measureGroup="94" dimension="44"/>
    <map measureGroup="94" dimension="45"/>
    <map measureGroup="94" dimension="52"/>
    <map measureGroup="94" dimension="60"/>
    <map measureGroup="94" dimension="63"/>
    <map measureGroup="94" dimension="64"/>
    <map measureGroup="94" dimension="65"/>
    <map measureGroup="94" dimension="66"/>
    <map measureGroup="94" dimension="68"/>
    <map measureGroup="94" dimension="69"/>
    <map measureGroup="94" dimension="72"/>
    <map measureGroup="94" dimension="75"/>
    <map measureGroup="94" dimension="78"/>
    <map measureGroup="95" dimension="35"/>
    <map measureGroup="95" dimension="45"/>
    <map measureGroup="95" dimension="51"/>
    <map measureGroup="95" dimension="69"/>
    <map measureGroup="96" dimension="69"/>
    <map measureGroup="97" dimension="70"/>
    <map measureGroup="98" dimension="71"/>
    <map measureGroup="99" dimension="72"/>
    <map measureGroup="100" dimension="73"/>
    <map measureGroup="101" dimension="0"/>
    <map measureGroup="101" dimension="7"/>
    <map measureGroup="101" dimension="34"/>
    <map measureGroup="101" dimension="35"/>
    <map measureGroup="101" dimension="45"/>
    <map measureGroup="101" dimension="69"/>
    <map measureGroup="101" dimension="74"/>
    <map measureGroup="101" dimension="75"/>
    <map measureGroup="102" dimension="75"/>
    <map measureGroup="103" dimension="0"/>
    <map measureGroup="103" dimension="7"/>
    <map measureGroup="103" dimension="28"/>
    <map measureGroup="103" dimension="32"/>
    <map measureGroup="103" dimension="34"/>
    <map measureGroup="103" dimension="45"/>
    <map measureGroup="103" dimension="58"/>
    <map measureGroup="103" dimension="64"/>
    <map measureGroup="103" dimension="65"/>
    <map measureGroup="103" dimension="69"/>
    <map measureGroup="103" dimension="75"/>
    <map measureGroup="105" dimension="76"/>
    <map measureGroup="106" dimension="35"/>
    <map measureGroup="106" dimension="41"/>
    <map measureGroup="106" dimension="45"/>
    <map measureGroup="106" dimension="64"/>
    <map measureGroup="106" dimension="65"/>
    <map measureGroup="106" dimension="69"/>
    <map measureGroup="106" dimension="72"/>
    <map measureGroup="107" dimension="0"/>
    <map measureGroup="107" dimension="7"/>
    <map measureGroup="107" dimension="35"/>
    <map measureGroup="107" dimension="45"/>
    <map measureGroup="107" dimension="69"/>
    <map measureGroup="107" dimension="75"/>
    <map measureGroup="107" dimension="77"/>
    <map measureGroup="108" dimension="0"/>
    <map measureGroup="108" dimension="7"/>
    <map measureGroup="108" dimension="45"/>
    <map measureGroup="108" dimension="69"/>
    <map measureGroup="108" dimension="75"/>
    <map measureGroup="109" dimension="78"/>
    <map measureGroup="110" dimension="79"/>
    <map measureGroup="111" dimension="80"/>
    <map measureGroup="112" dimension="34"/>
    <map measureGroup="114" dimension="0"/>
    <map measureGroup="114" dimension="7"/>
    <map measureGroup="114" dimension="35"/>
    <map measureGroup="114" dimension="40"/>
    <map measureGroup="114" dimension="45"/>
    <map measureGroup="114" dimension="69"/>
    <map measureGroup="114" dimension="75"/>
    <map measureGroup="114" dimension="78"/>
    <map measureGroup="114" dimension="8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F26609-CD8F-45C4-AD21-9842B007A47F}" name="PivotTable2" cacheId="1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I23:J26" firstHeaderRow="2" firstDataRow="2" firstDataCol="1" rowPageCount="4" colPageCount="1"/>
  <pivotFields count="8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sortType="descending" defaultSubtotal="0" defaultAttributeDrillState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 t="grand">
      <x/>
    </i>
  </rowItems>
  <colItems count="1">
    <i/>
  </colItems>
  <pageFields count="4">
    <pageField fld="0" hier="68" name="[Account Information].[TPID].&amp;[641728]" cap="641728"/>
    <pageField fld="1" hier="73" name="[ACR Adjustment Type].[ACR Adjustment Type].&amp;[N/A]" cap="N/A"/>
    <pageField fld="2" hier="298" name="[Calendar].[Fiscal Year].&amp;[FY23]" cap="FY23"/>
    <pageField fld="3" hier="295" name="[Calendar].[Fiscal Quarter].&amp;[FY23-Q1]" cap="FY23-Q1"/>
  </pageFields>
  <dataFields count="1">
    <dataField fld="4" baseField="0" baseItem="0"/>
  </dataFields>
  <formats count="1">
    <format dxfId="212">
      <pivotArea dataOnly="0" labelOnly="1" outline="0" fieldPosition="0">
        <references count="1">
          <reference field="0" count="0"/>
        </references>
      </pivotArea>
    </format>
  </formats>
  <pivotHierarchies count="130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Azure Service].[Service Level 1].&amp;[Compute]"/>
      </members>
    </pivotHierarchy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67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C9523-7695-4296-A818-0F1A13620036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B23:C146" firstHeaderRow="2" firstDataRow="2" firstDataCol="1" rowPageCount="15" colPageCount="1"/>
  <pivotFields count="17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122">
    <i>
      <x v="67"/>
    </i>
    <i>
      <x v="3"/>
    </i>
    <i>
      <x v="65"/>
    </i>
    <i>
      <x v="46"/>
    </i>
    <i>
      <x v="62"/>
    </i>
    <i>
      <x v="36"/>
    </i>
    <i>
      <x v="105"/>
    </i>
    <i>
      <x v="2"/>
    </i>
    <i>
      <x v="15"/>
    </i>
    <i>
      <x v="61"/>
    </i>
    <i>
      <x v="91"/>
    </i>
    <i>
      <x v="37"/>
    </i>
    <i>
      <x v="112"/>
    </i>
    <i>
      <x v="68"/>
    </i>
    <i>
      <x v="92"/>
    </i>
    <i>
      <x v="97"/>
    </i>
    <i>
      <x v="66"/>
    </i>
    <i>
      <x v="106"/>
    </i>
    <i>
      <x v="49"/>
    </i>
    <i>
      <x v="28"/>
    </i>
    <i>
      <x v="40"/>
    </i>
    <i>
      <x v="34"/>
    </i>
    <i>
      <x v="30"/>
    </i>
    <i>
      <x v="107"/>
    </i>
    <i>
      <x v="93"/>
    </i>
    <i>
      <x v="56"/>
    </i>
    <i>
      <x v="50"/>
    </i>
    <i>
      <x v="13"/>
    </i>
    <i>
      <x v="74"/>
    </i>
    <i>
      <x v="90"/>
    </i>
    <i>
      <x v="44"/>
    </i>
    <i>
      <x v="73"/>
    </i>
    <i>
      <x v="1"/>
    </i>
    <i>
      <x v="38"/>
    </i>
    <i>
      <x v="80"/>
    </i>
    <i>
      <x v="114"/>
    </i>
    <i>
      <x v="95"/>
    </i>
    <i>
      <x v="47"/>
    </i>
    <i>
      <x v="86"/>
    </i>
    <i>
      <x v="100"/>
    </i>
    <i>
      <x v="71"/>
    </i>
    <i>
      <x v="39"/>
    </i>
    <i>
      <x v="110"/>
    </i>
    <i>
      <x v="14"/>
    </i>
    <i>
      <x v="35"/>
    </i>
    <i>
      <x v="21"/>
    </i>
    <i>
      <x v="76"/>
    </i>
    <i>
      <x v="96"/>
    </i>
    <i>
      <x v="72"/>
    </i>
    <i>
      <x v="4"/>
    </i>
    <i>
      <x v="59"/>
    </i>
    <i>
      <x v="16"/>
    </i>
    <i>
      <x v="98"/>
    </i>
    <i>
      <x v="88"/>
    </i>
    <i>
      <x v="94"/>
    </i>
    <i>
      <x v="31"/>
    </i>
    <i>
      <x v="82"/>
    </i>
    <i>
      <x v="87"/>
    </i>
    <i>
      <x v="23"/>
    </i>
    <i>
      <x v="9"/>
    </i>
    <i>
      <x v="63"/>
    </i>
    <i>
      <x v="77"/>
    </i>
    <i>
      <x v="69"/>
    </i>
    <i>
      <x v="118"/>
    </i>
    <i>
      <x v="64"/>
    </i>
    <i>
      <x v="104"/>
    </i>
    <i>
      <x v="10"/>
    </i>
    <i>
      <x v="53"/>
    </i>
    <i>
      <x v="52"/>
    </i>
    <i>
      <x v="108"/>
    </i>
    <i>
      <x v="70"/>
    </i>
    <i>
      <x v="18"/>
    </i>
    <i>
      <x v="42"/>
    </i>
    <i>
      <x v="7"/>
    </i>
    <i>
      <x v="111"/>
    </i>
    <i>
      <x v="109"/>
    </i>
    <i>
      <x v="32"/>
    </i>
    <i>
      <x v="75"/>
    </i>
    <i>
      <x v="78"/>
    </i>
    <i>
      <x v="58"/>
    </i>
    <i>
      <x v="60"/>
    </i>
    <i>
      <x v="17"/>
    </i>
    <i>
      <x v="8"/>
    </i>
    <i>
      <x v="29"/>
    </i>
    <i>
      <x v="12"/>
    </i>
    <i>
      <x v="103"/>
    </i>
    <i>
      <x/>
    </i>
    <i>
      <x v="45"/>
    </i>
    <i>
      <x v="102"/>
    </i>
    <i>
      <x v="89"/>
    </i>
    <i>
      <x v="99"/>
    </i>
    <i>
      <x v="48"/>
    </i>
    <i>
      <x v="101"/>
    </i>
    <i>
      <x v="55"/>
    </i>
    <i>
      <x v="84"/>
    </i>
    <i>
      <x v="119"/>
    </i>
    <i>
      <x v="81"/>
    </i>
    <i>
      <x v="54"/>
    </i>
    <i>
      <x v="19"/>
    </i>
    <i>
      <x v="120"/>
    </i>
    <i>
      <x v="57"/>
    </i>
    <i>
      <x v="43"/>
    </i>
    <i>
      <x v="41"/>
    </i>
    <i>
      <x v="33"/>
    </i>
    <i>
      <x v="6"/>
    </i>
    <i>
      <x v="51"/>
    </i>
    <i>
      <x v="22"/>
    </i>
    <i>
      <x v="27"/>
    </i>
    <i>
      <x v="20"/>
    </i>
    <i>
      <x v="83"/>
    </i>
    <i>
      <x v="79"/>
    </i>
    <i>
      <x v="113"/>
    </i>
    <i>
      <x v="115"/>
    </i>
    <i>
      <x v="117"/>
    </i>
    <i>
      <x v="116"/>
    </i>
    <i>
      <x v="85"/>
    </i>
    <i>
      <x v="26"/>
    </i>
    <i>
      <x v="25"/>
    </i>
    <i>
      <x v="24"/>
    </i>
    <i>
      <x v="11"/>
    </i>
    <i>
      <x v="5"/>
    </i>
    <i t="grand">
      <x/>
    </i>
  </rowItems>
  <colItems count="1">
    <i/>
  </colItems>
  <pageFields count="15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4" hier="217" name="[Azure Service].[Unit of Measure].[All]" cap="All"/>
    <pageField fld="13" hier="203" name="[Azure Service].[Resource].[All]" cap="All"/>
    <pageField fld="10" hier="211" name="[Azure Service].[Service Region].[All]" cap="All"/>
    <pageField fld="9" hier="470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Aug-22]" cap="Aug-22"/>
    <pageField fld="15" hier="206" name="[Azure Service].[Service Level 1].&amp;[Compute]" cap="Compute"/>
    <pageField fld="8" hier="207" name="[Azure Service].[Service Level 2].&amp;[Functions]" cap="Functions"/>
    <pageField fld="16" hier="208" name="[Azure Service].[Service Level 3].[All]" cap="All"/>
    <pageField fld="12" hier="210" name="[Azure Service].[Service Level 5].[All]" cap="All"/>
  </pageFields>
  <dataFields count="1">
    <dataField fld="7" baseField="0" baseItem="0"/>
  </dataFields>
  <formats count="2">
    <format dxfId="214">
      <pivotArea dataOnly="0" labelOnly="1" outline="0" fieldPosition="0">
        <references count="1">
          <reference field="4" count="0"/>
        </references>
      </pivotArea>
    </format>
    <format dxfId="213">
      <pivotArea dataOnly="0" labelOnly="1" outline="0" fieldPosition="0">
        <references count="1">
          <reference field="0" count="0"/>
        </references>
      </pivotArea>
    </format>
  </formats>
  <pivotHierarchies count="130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Azure Service].[Service Level 1].&amp;[Compute]"/>
      </members>
    </pivotHierarchy>
    <pivotHierarchy multipleItemSelectionAllowed="1">
      <members count="7" level="1">
        <member name="[Azure Service].[Service Level 2].&amp;[Functions]"/>
        <member name="[Azure Service].[Service Level 2].&amp;[HPC Cache]"/>
        <member name="[Azure Service].[Service Level 2].&amp;[Cloud Services]"/>
        <member name="[Azure Service].[Service Level 2].&amp;[Virtual Machines]"/>
        <member name="[Azure Service].[Service Level 2].&amp;[Azure Container Apps]"/>
        <member name="[Azure Service].[Service Level 2].&amp;[Azure Kubernetes Service]"/>
        <member name="[Azure Service].[Service Level 2].&amp;[Virtual Machines Licenses]"/>
      </members>
    </pivotHierarchy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Calendar].[Fiscal Month Short].&amp;[Aug-22]"/>
        <member name="[Calendar].[Fiscal Month Short].&amp;[Oct-22]"/>
        <member name="[Calendar].[Fiscal Month Short].&amp;[Sep-22]"/>
      </members>
    </pivotHierarchy>
    <pivotHierarchy multipleItemSelectionAllowed="1"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09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E26D7-2AFE-49EB-A842-DF4BED91E76D}" name="PivotTable1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B20:E299" firstHeaderRow="2" firstDataRow="2" firstDataCol="3" rowPageCount="13" colPageCount="1"/>
  <pivotFields count="18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ascending" defaultSubtotal="0" defaultAttributeDrillState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1"/>
    <field x="16"/>
    <field x="17"/>
  </rowFields>
  <rowItems count="278">
    <i>
      <x/>
      <x/>
      <x/>
    </i>
    <i r="1">
      <x v="1"/>
      <x v="1"/>
    </i>
    <i r="1">
      <x v="2"/>
      <x/>
    </i>
    <i r="1">
      <x v="3"/>
      <x/>
    </i>
    <i r="1">
      <x v="4"/>
      <x v="2"/>
    </i>
    <i r="1">
      <x v="5"/>
      <x/>
    </i>
    <i r="1">
      <x v="6"/>
      <x/>
    </i>
    <i r="1">
      <x v="7"/>
      <x/>
    </i>
    <i>
      <x v="1"/>
      <x v="8"/>
      <x v="1"/>
    </i>
    <i r="1">
      <x v="9"/>
      <x v="2"/>
    </i>
    <i r="1">
      <x v="10"/>
      <x/>
    </i>
    <i r="1">
      <x v="11"/>
      <x/>
    </i>
    <i r="1">
      <x v="12"/>
      <x/>
    </i>
    <i r="1">
      <x v="13"/>
      <x v="2"/>
    </i>
    <i r="1">
      <x v="14"/>
      <x v="1"/>
    </i>
    <i r="1">
      <x v="15"/>
      <x/>
    </i>
    <i r="1">
      <x v="16"/>
      <x/>
    </i>
    <i r="1">
      <x v="17"/>
      <x/>
    </i>
    <i r="1">
      <x v="18"/>
      <x v="2"/>
    </i>
    <i r="1">
      <x v="19"/>
      <x v="1"/>
    </i>
    <i r="1">
      <x v="20"/>
      <x/>
    </i>
    <i r="1">
      <x v="21"/>
      <x v="2"/>
    </i>
    <i r="1">
      <x v="22"/>
      <x v="1"/>
    </i>
    <i r="1">
      <x v="23"/>
      <x/>
    </i>
    <i r="1">
      <x v="24"/>
      <x/>
    </i>
    <i r="1">
      <x v="25"/>
      <x/>
    </i>
    <i>
      <x v="2"/>
      <x v="26"/>
      <x v="3"/>
    </i>
    <i r="1">
      <x v="27"/>
      <x v="3"/>
    </i>
    <i r="1">
      <x v="28"/>
      <x v="3"/>
    </i>
    <i>
      <x v="3"/>
      <x v="29"/>
      <x v="4"/>
    </i>
    <i>
      <x v="4"/>
      <x v="30"/>
      <x v="5"/>
    </i>
    <i r="1">
      <x v="31"/>
      <x v="6"/>
    </i>
    <i r="1">
      <x v="32"/>
      <x v="6"/>
    </i>
    <i r="1">
      <x v="33"/>
      <x v="7"/>
    </i>
    <i r="1">
      <x v="34"/>
      <x v="6"/>
    </i>
    <i r="1">
      <x v="35"/>
      <x v="8"/>
    </i>
    <i r="1">
      <x v="36"/>
      <x v="7"/>
    </i>
    <i r="1">
      <x v="37"/>
      <x v="6"/>
    </i>
    <i r="1">
      <x v="38"/>
      <x v="8"/>
    </i>
    <i r="1">
      <x v="39"/>
      <x v="8"/>
    </i>
    <i r="1">
      <x v="40"/>
      <x v="9"/>
    </i>
    <i r="1">
      <x v="41"/>
      <x v="10"/>
    </i>
    <i r="1">
      <x v="42"/>
      <x v="9"/>
    </i>
    <i r="1">
      <x v="43"/>
      <x v="11"/>
    </i>
    <i r="1">
      <x v="44"/>
      <x v="10"/>
    </i>
    <i r="1">
      <x v="45"/>
      <x v="11"/>
    </i>
    <i r="1">
      <x v="46"/>
      <x v="10"/>
    </i>
    <i r="1">
      <x v="47"/>
      <x v="11"/>
    </i>
    <i r="1">
      <x v="48"/>
      <x v="5"/>
    </i>
    <i r="1">
      <x v="49"/>
      <x v="5"/>
    </i>
    <i r="1">
      <x v="50"/>
      <x v="4"/>
    </i>
    <i r="1">
      <x v="51"/>
      <x v="5"/>
    </i>
    <i r="1">
      <x v="52"/>
      <x v="4"/>
    </i>
    <i r="1">
      <x v="53"/>
      <x v="4"/>
    </i>
    <i r="1">
      <x v="54"/>
      <x v="5"/>
    </i>
    <i r="1">
      <x v="55"/>
      <x v="5"/>
    </i>
    <i r="1">
      <x v="56"/>
      <x v="4"/>
    </i>
    <i r="1">
      <x v="57"/>
      <x v="5"/>
    </i>
    <i r="1">
      <x v="58"/>
      <x v="5"/>
    </i>
    <i r="1">
      <x v="59"/>
      <x v="5"/>
    </i>
    <i r="1">
      <x v="60"/>
      <x v="5"/>
    </i>
    <i>
      <x v="5"/>
      <x v="61"/>
      <x v="12"/>
    </i>
    <i>
      <x v="6"/>
      <x v="62"/>
      <x v="13"/>
    </i>
    <i r="1">
      <x v="63"/>
      <x v="14"/>
    </i>
    <i r="1">
      <x v="64"/>
      <x v="13"/>
    </i>
    <i r="1">
      <x v="65"/>
      <x v="13"/>
    </i>
    <i r="1">
      <x v="66"/>
      <x v="13"/>
    </i>
    <i r="1">
      <x v="67"/>
      <x v="14"/>
    </i>
    <i r="1">
      <x v="68"/>
      <x v="14"/>
    </i>
    <i r="1">
      <x v="69"/>
      <x v="13"/>
    </i>
    <i r="1">
      <x v="70"/>
      <x v="13"/>
    </i>
    <i r="1">
      <x v="71"/>
      <x v="13"/>
    </i>
    <i r="1">
      <x v="72"/>
      <x v="13"/>
    </i>
    <i>
      <x v="7"/>
      <x v="73"/>
      <x v="15"/>
    </i>
    <i r="1">
      <x v="74"/>
      <x v="16"/>
    </i>
    <i r="1">
      <x v="75"/>
      <x v="16"/>
    </i>
    <i r="1">
      <x v="76"/>
      <x v="16"/>
    </i>
    <i r="1">
      <x v="77"/>
      <x v="16"/>
    </i>
    <i r="1">
      <x v="78"/>
      <x v="13"/>
    </i>
    <i r="1">
      <x v="79"/>
      <x v="17"/>
    </i>
    <i r="1">
      <x v="80"/>
      <x v="14"/>
    </i>
    <i r="1">
      <x v="81"/>
      <x v="13"/>
    </i>
    <i r="1">
      <x v="82"/>
      <x v="13"/>
    </i>
    <i r="1">
      <x v="83"/>
      <x v="13"/>
    </i>
    <i r="1">
      <x v="84"/>
      <x v="18"/>
    </i>
    <i r="1">
      <x v="85"/>
      <x v="17"/>
    </i>
    <i r="1">
      <x v="86"/>
      <x v="18"/>
    </i>
    <i r="1">
      <x v="87"/>
      <x v="18"/>
    </i>
    <i r="1">
      <x v="88"/>
      <x v="18"/>
    </i>
    <i r="1">
      <x v="89"/>
      <x v="18"/>
    </i>
    <i r="1">
      <x v="90"/>
      <x v="17"/>
    </i>
    <i r="1">
      <x v="91"/>
      <x v="14"/>
    </i>
    <i r="1">
      <x v="92"/>
      <x v="13"/>
    </i>
    <i r="1">
      <x v="93"/>
      <x v="13"/>
    </i>
    <i r="1">
      <x v="94"/>
      <x v="13"/>
    </i>
    <i r="1">
      <x v="95"/>
      <x v="13"/>
    </i>
    <i>
      <x v="8"/>
      <x v="96"/>
      <x v="19"/>
    </i>
    <i r="1">
      <x v="97"/>
      <x v="12"/>
    </i>
    <i r="1">
      <x v="98"/>
      <x v="19"/>
    </i>
    <i r="1">
      <x v="99"/>
      <x v="12"/>
    </i>
    <i r="1">
      <x v="100"/>
      <x v="19"/>
    </i>
    <i r="1">
      <x v="101"/>
      <x v="19"/>
    </i>
    <i r="1">
      <x v="102"/>
      <x v="12"/>
    </i>
    <i r="1">
      <x v="103"/>
      <x v="19"/>
    </i>
    <i>
      <x v="9"/>
      <x v="104"/>
      <x v="9"/>
    </i>
    <i r="1">
      <x v="105"/>
      <x v="9"/>
    </i>
    <i r="1">
      <x v="106"/>
      <x v="9"/>
    </i>
    <i r="1">
      <x v="107"/>
      <x v="10"/>
    </i>
    <i r="1">
      <x v="108"/>
      <x v="11"/>
    </i>
    <i r="1">
      <x v="109"/>
      <x v="11"/>
    </i>
    <i r="1">
      <x v="110"/>
      <x v="5"/>
    </i>
    <i r="1">
      <x v="111"/>
      <x v="20"/>
    </i>
    <i r="1">
      <x v="112"/>
      <x v="4"/>
    </i>
    <i r="1">
      <x v="113"/>
      <x v="5"/>
    </i>
    <i r="1">
      <x v="114"/>
      <x v="20"/>
    </i>
    <i r="1">
      <x v="115"/>
      <x v="4"/>
    </i>
    <i r="1">
      <x v="116"/>
      <x v="5"/>
    </i>
    <i r="1">
      <x v="117"/>
      <x v="5"/>
    </i>
    <i>
      <x v="10"/>
      <x v="118"/>
      <x v="7"/>
    </i>
    <i r="1">
      <x v="119"/>
      <x v="8"/>
    </i>
    <i r="1">
      <x v="120"/>
      <x v="9"/>
    </i>
    <i r="1">
      <x v="121"/>
      <x v="10"/>
    </i>
    <i r="1">
      <x v="122"/>
      <x v="11"/>
    </i>
    <i r="1">
      <x v="123"/>
      <x v="11"/>
    </i>
    <i r="1">
      <x v="124"/>
      <x v="4"/>
    </i>
    <i r="1">
      <x v="125"/>
      <x v="5"/>
    </i>
    <i r="1">
      <x v="126"/>
      <x v="4"/>
    </i>
    <i r="1">
      <x v="127"/>
      <x v="5"/>
    </i>
    <i r="1">
      <x v="128"/>
      <x v="4"/>
    </i>
    <i r="1">
      <x v="129"/>
      <x v="5"/>
    </i>
    <i r="1">
      <x v="130"/>
      <x v="5"/>
    </i>
    <i>
      <x v="11"/>
      <x v="131"/>
      <x/>
    </i>
    <i>
      <x v="12"/>
      <x v="132"/>
      <x v="21"/>
    </i>
    <i r="1">
      <x v="133"/>
      <x v="22"/>
    </i>
    <i r="1">
      <x v="134"/>
      <x v="21"/>
    </i>
    <i r="1">
      <x v="135"/>
      <x v="21"/>
    </i>
    <i r="1">
      <x v="136"/>
      <x v="21"/>
    </i>
    <i>
      <x v="13"/>
      <x v="137"/>
      <x v="22"/>
    </i>
    <i r="1">
      <x v="138"/>
      <x v="21"/>
    </i>
    <i r="1">
      <x v="139"/>
      <x v="21"/>
    </i>
    <i r="1">
      <x v="140"/>
      <x v="21"/>
    </i>
    <i r="1">
      <x v="141"/>
      <x v="22"/>
    </i>
    <i r="1">
      <x v="142"/>
      <x v="21"/>
    </i>
    <i r="1">
      <x v="143"/>
      <x v="21"/>
    </i>
    <i>
      <x v="14"/>
      <x v="144"/>
      <x v="23"/>
    </i>
    <i r="1">
      <x v="145"/>
      <x v="23"/>
    </i>
    <i r="1">
      <x v="146"/>
      <x v="23"/>
    </i>
    <i r="1">
      <x v="147"/>
      <x v="23"/>
    </i>
    <i>
      <x v="15"/>
      <x v="148"/>
      <x v="24"/>
    </i>
    <i r="1">
      <x v="149"/>
      <x v="24"/>
    </i>
    <i r="1">
      <x v="150"/>
      <x v="24"/>
    </i>
    <i>
      <x v="16"/>
      <x v="151"/>
      <x v="24"/>
    </i>
    <i r="1">
      <x v="152"/>
      <x v="24"/>
    </i>
    <i r="1">
      <x v="153"/>
      <x v="24"/>
    </i>
    <i r="1">
      <x v="154"/>
      <x v="24"/>
    </i>
    <i r="1">
      <x v="155"/>
      <x v="24"/>
    </i>
    <i r="1">
      <x v="156"/>
      <x v="24"/>
    </i>
    <i r="1">
      <x v="157"/>
      <x v="24"/>
    </i>
    <i r="1">
      <x v="158"/>
      <x v="24"/>
    </i>
    <i r="1">
      <x v="159"/>
      <x v="24"/>
    </i>
    <i r="1">
      <x v="160"/>
      <x v="24"/>
    </i>
    <i r="1">
      <x v="161"/>
      <x v="24"/>
    </i>
    <i r="1">
      <x v="162"/>
      <x v="24"/>
    </i>
    <i r="1">
      <x v="163"/>
      <x v="24"/>
    </i>
    <i r="1">
      <x v="164"/>
      <x v="24"/>
    </i>
    <i r="1">
      <x v="165"/>
      <x v="24"/>
    </i>
    <i r="1">
      <x v="166"/>
      <x v="24"/>
    </i>
    <i r="1">
      <x v="167"/>
      <x v="24"/>
    </i>
    <i r="1">
      <x v="168"/>
      <x v="24"/>
    </i>
    <i r="1">
      <x v="169"/>
      <x v="24"/>
    </i>
    <i r="1">
      <x v="170"/>
      <x v="24"/>
    </i>
    <i r="1">
      <x v="171"/>
      <x v="24"/>
    </i>
    <i r="1">
      <x v="172"/>
      <x v="24"/>
    </i>
    <i r="1">
      <x v="173"/>
      <x v="24"/>
    </i>
    <i r="1">
      <x v="174"/>
      <x v="24"/>
    </i>
    <i>
      <x v="17"/>
      <x v="175"/>
      <x v="25"/>
    </i>
    <i r="1">
      <x v="176"/>
      <x v="25"/>
    </i>
    <i r="1">
      <x v="177"/>
      <x v="25"/>
    </i>
    <i>
      <x v="18"/>
      <x v="178"/>
      <x v="25"/>
    </i>
    <i r="1">
      <x v="179"/>
      <x v="25"/>
    </i>
    <i r="1">
      <x v="180"/>
      <x v="25"/>
    </i>
    <i r="1">
      <x v="181"/>
      <x v="25"/>
    </i>
    <i r="1">
      <x v="182"/>
      <x v="26"/>
    </i>
    <i r="1">
      <x v="183"/>
      <x v="25"/>
    </i>
    <i r="1">
      <x v="184"/>
      <x v="25"/>
    </i>
    <i r="1">
      <x v="185"/>
      <x v="25"/>
    </i>
    <i>
      <x v="19"/>
      <x v="186"/>
      <x v="27"/>
    </i>
    <i r="1">
      <x v="187"/>
      <x v="28"/>
    </i>
    <i r="1">
      <x v="188"/>
      <x v="28"/>
    </i>
    <i r="1">
      <x v="189"/>
      <x v="28"/>
    </i>
    <i r="1">
      <x v="190"/>
      <x v="28"/>
    </i>
    <i r="1">
      <x v="191"/>
      <x v="28"/>
    </i>
    <i r="1">
      <x v="192"/>
      <x v="28"/>
    </i>
    <i r="1">
      <x v="193"/>
      <x v="28"/>
    </i>
    <i r="1">
      <x v="194"/>
      <x v="28"/>
    </i>
    <i r="1">
      <x v="195"/>
      <x v="28"/>
    </i>
    <i r="1">
      <x v="196"/>
      <x v="28"/>
    </i>
    <i r="1">
      <x v="197"/>
      <x v="28"/>
    </i>
    <i>
      <x v="20"/>
      <x v="198"/>
      <x v="29"/>
    </i>
    <i r="1">
      <x v="199"/>
      <x v="29"/>
    </i>
    <i r="1">
      <x v="200"/>
      <x v="29"/>
    </i>
    <i r="1">
      <x v="201"/>
      <x v="30"/>
    </i>
    <i r="1">
      <x v="202"/>
      <x v="29"/>
    </i>
    <i r="1">
      <x v="203"/>
      <x v="30"/>
    </i>
    <i r="1">
      <x v="204"/>
      <x v="29"/>
    </i>
    <i r="1">
      <x v="205"/>
      <x v="29"/>
    </i>
    <i r="1">
      <x v="206"/>
      <x v="30"/>
    </i>
    <i r="1">
      <x v="207"/>
      <x v="29"/>
    </i>
    <i r="1">
      <x v="208"/>
      <x v="29"/>
    </i>
    <i>
      <x v="21"/>
      <x v="209"/>
      <x v="29"/>
    </i>
    <i r="1">
      <x v="210"/>
      <x v="29"/>
    </i>
    <i r="1">
      <x v="211"/>
      <x v="29"/>
    </i>
    <i r="1">
      <x v="212"/>
      <x v="29"/>
    </i>
    <i r="1">
      <x v="213"/>
      <x v="30"/>
    </i>
    <i r="1">
      <x v="214"/>
      <x v="29"/>
    </i>
    <i r="1">
      <x v="215"/>
      <x v="29"/>
    </i>
    <i r="1">
      <x v="216"/>
      <x v="29"/>
    </i>
    <i r="1">
      <x v="217"/>
      <x v="30"/>
    </i>
    <i r="1">
      <x v="218"/>
      <x v="29"/>
    </i>
    <i r="1">
      <x v="219"/>
      <x v="29"/>
    </i>
    <i r="1">
      <x v="220"/>
      <x v="30"/>
    </i>
    <i r="1">
      <x v="221"/>
      <x v="29"/>
    </i>
    <i r="1">
      <x v="222"/>
      <x v="29"/>
    </i>
    <i r="1">
      <x v="223"/>
      <x v="30"/>
    </i>
    <i r="1">
      <x v="224"/>
      <x v="29"/>
    </i>
    <i r="1">
      <x v="225"/>
      <x v="29"/>
    </i>
    <i>
      <x v="22"/>
      <x v="226"/>
      <x v="31"/>
    </i>
    <i r="1">
      <x v="227"/>
      <x v="32"/>
    </i>
    <i r="1">
      <x v="228"/>
      <x v="32"/>
    </i>
    <i r="1">
      <x v="229"/>
      <x v="32"/>
    </i>
    <i r="1">
      <x v="230"/>
      <x v="32"/>
    </i>
    <i r="1">
      <x v="231"/>
      <x v="32"/>
    </i>
    <i r="1">
      <x v="232"/>
      <x v="32"/>
    </i>
    <i r="1">
      <x v="233"/>
      <x v="32"/>
    </i>
    <i r="1">
      <x v="234"/>
      <x v="32"/>
    </i>
    <i r="1">
      <x v="235"/>
      <x v="32"/>
    </i>
    <i r="1">
      <x v="236"/>
      <x v="32"/>
    </i>
    <i r="1">
      <x v="237"/>
      <x v="32"/>
    </i>
    <i r="1">
      <x v="238"/>
      <x v="32"/>
    </i>
    <i r="1">
      <x v="239"/>
      <x v="32"/>
    </i>
    <i r="1">
      <x v="240"/>
      <x v="32"/>
    </i>
    <i r="1">
      <x v="241"/>
      <x v="32"/>
    </i>
    <i r="1">
      <x v="242"/>
      <x v="32"/>
    </i>
    <i r="1">
      <x v="243"/>
      <x v="32"/>
    </i>
    <i r="1">
      <x v="244"/>
      <x v="32"/>
    </i>
    <i r="1">
      <x v="245"/>
      <x v="32"/>
    </i>
    <i r="1">
      <x v="246"/>
      <x v="32"/>
    </i>
    <i r="1">
      <x v="247"/>
      <x v="32"/>
    </i>
    <i r="1">
      <x v="248"/>
      <x v="32"/>
    </i>
    <i r="1">
      <x v="249"/>
      <x v="32"/>
    </i>
    <i r="1">
      <x v="250"/>
      <x v="32"/>
    </i>
    <i r="1">
      <x v="251"/>
      <x v="32"/>
    </i>
    <i>
      <x v="23"/>
      <x v="252"/>
      <x v="33"/>
    </i>
    <i r="1">
      <x v="253"/>
      <x v="33"/>
    </i>
    <i>
      <x v="24"/>
      <x v="254"/>
      <x v="34"/>
    </i>
    <i r="1">
      <x v="255"/>
      <x v="34"/>
    </i>
    <i r="1">
      <x v="256"/>
      <x v="34"/>
    </i>
    <i r="1">
      <x v="257"/>
      <x v="34"/>
    </i>
    <i r="1">
      <x v="258"/>
      <x v="34"/>
    </i>
    <i r="1">
      <x v="259"/>
      <x v="34"/>
    </i>
    <i r="1">
      <x v="260"/>
      <x v="34"/>
    </i>
    <i r="1">
      <x v="261"/>
      <x v="34"/>
    </i>
    <i r="1">
      <x v="262"/>
      <x v="34"/>
    </i>
    <i r="1">
      <x v="263"/>
      <x v="35"/>
    </i>
    <i r="1">
      <x v="264"/>
      <x v="34"/>
    </i>
    <i r="1">
      <x v="265"/>
      <x v="35"/>
    </i>
    <i r="1">
      <x v="266"/>
      <x v="35"/>
    </i>
    <i r="1">
      <x v="267"/>
      <x v="35"/>
    </i>
    <i r="1">
      <x v="268"/>
      <x v="35"/>
    </i>
    <i r="1">
      <x v="269"/>
      <x v="34"/>
    </i>
    <i r="1">
      <x v="270"/>
      <x v="34"/>
    </i>
    <i r="1">
      <x v="271"/>
      <x v="34"/>
    </i>
    <i r="1">
      <x v="272"/>
      <x v="35"/>
    </i>
    <i>
      <x v="25"/>
      <x v="273"/>
      <x v="36"/>
    </i>
    <i r="1">
      <x v="274"/>
      <x v="37"/>
    </i>
    <i r="1">
      <x v="275"/>
      <x v="38"/>
    </i>
    <i r="1">
      <x v="276"/>
      <x v="39"/>
    </i>
    <i t="grand">
      <x/>
    </i>
  </rowItems>
  <colItems count="1">
    <i/>
  </colItems>
  <pageFields count="13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3" hier="217" name="[Azure Service].[Unit of Measure].[All]" cap="All"/>
    <pageField fld="12" hier="203" name="[Azure Service].[Resource].[All]" cap="All"/>
    <pageField fld="10" hier="211" name="[Azure Service].[Service Region].[All]" cap="All"/>
    <pageField fld="9" hier="470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Aug-22]" cap="Aug-22"/>
    <pageField fld="8" hier="207" name="[Azure Service].[Service Level 2].&amp;[Storage]" cap="Storage"/>
    <pageField fld="15" hier="208" name="[Azure Service].[Service Level 3].[All]" cap="All"/>
  </pageFields>
  <dataFields count="1">
    <dataField fld="7" baseField="0" baseItem="0"/>
  </dataFields>
  <formats count="115">
    <format dxfId="211">
      <pivotArea dataOnly="0" labelOnly="1" outline="0" fieldPosition="0">
        <references count="1">
          <reference field="4" count="0"/>
        </references>
      </pivotArea>
    </format>
    <format dxfId="210">
      <pivotArea dataOnly="0" labelOnly="1" outline="0" fieldPosition="0">
        <references count="1">
          <reference field="0" count="0"/>
        </references>
      </pivotArea>
    </format>
    <format dxfId="209">
      <pivotArea outline="0" fieldPosition="0">
        <references count="3">
          <reference field="11" count="1" selected="0">
            <x v="8"/>
          </reference>
          <reference field="16" count="1" selected="0">
            <x v="99"/>
          </reference>
          <reference field="17" count="1" selected="0">
            <x v="12"/>
          </reference>
        </references>
      </pivotArea>
    </format>
    <format dxfId="208">
      <pivotArea outline="0" fieldPosition="0">
        <references count="3">
          <reference field="11" count="0" selected="0"/>
          <reference field="16" count="0" selected="0"/>
          <reference field="17" count="15" selected="0">
            <x v="2"/>
            <x v="4"/>
            <x v="10"/>
            <x v="12"/>
            <x v="14"/>
            <x v="17"/>
            <x v="22"/>
            <x v="23"/>
            <x v="24"/>
            <x v="26"/>
            <x v="28"/>
            <x v="30"/>
            <x v="32"/>
            <x v="35"/>
            <x v="36"/>
          </reference>
        </references>
      </pivotArea>
    </format>
    <format dxfId="207">
      <pivotArea type="all" dataOnly="0" outline="0" fieldPosition="0"/>
    </format>
    <format dxfId="206">
      <pivotArea outline="0" collapsedLevelsAreSubtotals="1" fieldPosition="0"/>
    </format>
    <format dxfId="205">
      <pivotArea type="origin" dataOnly="0" labelOnly="1" outline="0" fieldPosition="0"/>
    </format>
    <format dxfId="204">
      <pivotArea field="11" type="button" dataOnly="0" labelOnly="1" outline="0" axis="axisRow" fieldPosition="0"/>
    </format>
    <format dxfId="203">
      <pivotArea field="16" type="button" dataOnly="0" labelOnly="1" outline="0" axis="axisRow" fieldPosition="1"/>
    </format>
    <format dxfId="202">
      <pivotArea field="17" type="button" dataOnly="0" labelOnly="1" outline="0" axis="axisRow" fieldPosition="2"/>
    </format>
    <format dxfId="201">
      <pivotArea dataOnly="0" labelOnly="1" outline="0" fieldPosition="0">
        <references count="1">
          <reference field="11" count="0"/>
        </references>
      </pivotArea>
    </format>
    <format dxfId="200">
      <pivotArea dataOnly="0" labelOnly="1" grandRow="1" outline="0" fieldPosition="0"/>
    </format>
    <format dxfId="199">
      <pivotArea dataOnly="0" labelOnly="1" outline="0" fieldPosition="0">
        <references count="2">
          <reference field="11" count="1" selected="0">
            <x v="0"/>
          </reference>
          <reference field="16" count="3">
            <x v="4"/>
            <x v="277"/>
            <x v="278"/>
          </reference>
        </references>
      </pivotArea>
    </format>
    <format dxfId="198">
      <pivotArea dataOnly="0" labelOnly="1" outline="0" fieldPosition="0">
        <references count="2">
          <reference field="11" count="1" selected="0">
            <x v="1"/>
          </reference>
          <reference field="16" count="2">
            <x v="18"/>
            <x v="21"/>
          </reference>
        </references>
      </pivotArea>
    </format>
    <format dxfId="197">
      <pivotArea dataOnly="0" labelOnly="1" outline="0" fieldPosition="0">
        <references count="2">
          <reference field="11" count="1" selected="0">
            <x v="4"/>
          </reference>
          <reference field="16" count="6">
            <x v="41"/>
            <x v="44"/>
            <x v="46"/>
            <x v="50"/>
            <x v="52"/>
            <x v="56"/>
          </reference>
        </references>
      </pivotArea>
    </format>
    <format dxfId="196">
      <pivotArea dataOnly="0" labelOnly="1" outline="0" fieldPosition="0">
        <references count="2">
          <reference field="11" count="1" selected="0">
            <x v="5"/>
          </reference>
          <reference field="16" count="1">
            <x v="61"/>
          </reference>
        </references>
      </pivotArea>
    </format>
    <format dxfId="195">
      <pivotArea dataOnly="0" labelOnly="1" outline="0" fieldPosition="0">
        <references count="2">
          <reference field="11" count="1" selected="0">
            <x v="6"/>
          </reference>
          <reference field="16" count="2">
            <x v="63"/>
            <x v="67"/>
          </reference>
        </references>
      </pivotArea>
    </format>
    <format dxfId="194">
      <pivotArea dataOnly="0" labelOnly="1" outline="0" fieldPosition="0">
        <references count="2">
          <reference field="11" count="1" selected="0">
            <x v="7"/>
          </reference>
          <reference field="16" count="5">
            <x v="79"/>
            <x v="85"/>
            <x v="90"/>
            <x v="91"/>
            <x v="279"/>
          </reference>
        </references>
      </pivotArea>
    </format>
    <format dxfId="193">
      <pivotArea dataOnly="0" labelOnly="1" outline="0" fieldPosition="0">
        <references count="2">
          <reference field="11" count="1" selected="0">
            <x v="8"/>
          </reference>
          <reference field="16" count="3">
            <x v="97"/>
            <x v="99"/>
            <x v="102"/>
          </reference>
        </references>
      </pivotArea>
    </format>
    <format dxfId="192">
      <pivotArea dataOnly="0" labelOnly="1" outline="0" fieldPosition="0">
        <references count="2">
          <reference field="11" count="1" selected="0">
            <x v="9"/>
          </reference>
          <reference field="16" count="1">
            <x v="115"/>
          </reference>
        </references>
      </pivotArea>
    </format>
    <format dxfId="191">
      <pivotArea dataOnly="0" labelOnly="1" outline="0" fieldPosition="0">
        <references count="2">
          <reference field="11" count="1" selected="0">
            <x v="10"/>
          </reference>
          <reference field="16" count="3">
            <x v="126"/>
            <x v="128"/>
            <x v="280"/>
          </reference>
        </references>
      </pivotArea>
    </format>
    <format dxfId="190">
      <pivotArea dataOnly="0" labelOnly="1" outline="0" fieldPosition="0">
        <references count="2">
          <reference field="11" count="1" selected="0">
            <x v="12"/>
          </reference>
          <reference field="16" count="1">
            <x v="133"/>
          </reference>
        </references>
      </pivotArea>
    </format>
    <format dxfId="189">
      <pivotArea dataOnly="0" labelOnly="1" outline="0" fieldPosition="0">
        <references count="2">
          <reference field="11" count="1" selected="0">
            <x v="14"/>
          </reference>
          <reference field="16" count="1">
            <x v="144"/>
          </reference>
        </references>
      </pivotArea>
    </format>
    <format dxfId="188">
      <pivotArea dataOnly="0" labelOnly="1" outline="0" fieldPosition="0">
        <references count="2">
          <reference field="11" count="1" selected="0">
            <x v="15"/>
          </reference>
          <reference field="16" count="4">
            <x v="149"/>
            <x v="150"/>
            <x v="281"/>
            <x v="282"/>
          </reference>
        </references>
      </pivotArea>
    </format>
    <format dxfId="187">
      <pivotArea dataOnly="0" labelOnly="1" outline="0" fieldPosition="0">
        <references count="2">
          <reference field="11" count="1" selected="0">
            <x v="16"/>
          </reference>
          <reference field="16" count="15">
            <x v="151"/>
            <x v="152"/>
            <x v="155"/>
            <x v="157"/>
            <x v="158"/>
            <x v="159"/>
            <x v="161"/>
            <x v="162"/>
            <x v="164"/>
            <x v="166"/>
            <x v="168"/>
            <x v="169"/>
            <x v="171"/>
            <x v="173"/>
            <x v="174"/>
          </reference>
        </references>
      </pivotArea>
    </format>
    <format dxfId="186">
      <pivotArea dataOnly="0" labelOnly="1" outline="0" fieldPosition="0">
        <references count="2">
          <reference field="11" count="1" selected="0">
            <x v="17"/>
          </reference>
          <reference field="16" count="1">
            <x v="283"/>
          </reference>
        </references>
      </pivotArea>
    </format>
    <format dxfId="185">
      <pivotArea dataOnly="0" labelOnly="1" outline="0" fieldPosition="0">
        <references count="2">
          <reference field="11" count="1" selected="0">
            <x v="18"/>
          </reference>
          <reference field="16" count="2">
            <x v="182"/>
            <x v="284"/>
          </reference>
        </references>
      </pivotArea>
    </format>
    <format dxfId="184">
      <pivotArea dataOnly="0" labelOnly="1" outline="0" fieldPosition="0">
        <references count="2">
          <reference field="11" count="1" selected="0">
            <x v="19"/>
          </reference>
          <reference field="16" count="10">
            <x v="187"/>
            <x v="188"/>
            <x v="189"/>
            <x v="190"/>
            <x v="191"/>
            <x v="192"/>
            <x v="193"/>
            <x v="194"/>
            <x v="195"/>
            <x v="197"/>
          </reference>
        </references>
      </pivotArea>
    </format>
    <format dxfId="183">
      <pivotArea dataOnly="0" labelOnly="1" outline="0" fieldPosition="0">
        <references count="2">
          <reference field="11" count="1" selected="0">
            <x v="20"/>
          </reference>
          <reference field="16" count="2">
            <x v="201"/>
            <x v="203"/>
          </reference>
        </references>
      </pivotArea>
    </format>
    <format dxfId="182">
      <pivotArea dataOnly="0" labelOnly="1" outline="0" fieldPosition="0">
        <references count="2">
          <reference field="11" count="1" selected="0">
            <x v="21"/>
          </reference>
          <reference field="16" count="3">
            <x v="213"/>
            <x v="217"/>
            <x v="220"/>
          </reference>
        </references>
      </pivotArea>
    </format>
    <format dxfId="181">
      <pivotArea dataOnly="0" labelOnly="1" outline="0" fieldPosition="0">
        <references count="2">
          <reference field="11" count="1" selected="0">
            <x v="22"/>
          </reference>
          <reference field="16" count="11">
            <x v="230"/>
            <x v="232"/>
            <x v="236"/>
            <x v="238"/>
            <x v="240"/>
            <x v="242"/>
            <x v="244"/>
            <x v="246"/>
            <x v="247"/>
            <x v="250"/>
            <x v="251"/>
          </reference>
        </references>
      </pivotArea>
    </format>
    <format dxfId="180">
      <pivotArea dataOnly="0" labelOnly="1" outline="0" fieldPosition="0">
        <references count="2">
          <reference field="11" count="1" selected="0">
            <x v="24"/>
          </reference>
          <reference field="16" count="4">
            <x v="263"/>
            <x v="266"/>
            <x v="267"/>
            <x v="272"/>
          </reference>
        </references>
      </pivotArea>
    </format>
    <format dxfId="179">
      <pivotArea dataOnly="0" labelOnly="1" outline="0" fieldPosition="0">
        <references count="2">
          <reference field="11" count="1" selected="0">
            <x v="25"/>
          </reference>
          <reference field="16" count="1">
            <x v="273"/>
          </reference>
        </references>
      </pivotArea>
    </format>
    <format dxfId="178">
      <pivotArea dataOnly="0" labelOnly="1" outline="0" fieldPosition="0">
        <references count="3">
          <reference field="11" count="1" selected="0">
            <x v="0"/>
          </reference>
          <reference field="16" count="1" selected="0">
            <x v="277"/>
          </reference>
          <reference field="17" count="1">
            <x v="2"/>
          </reference>
        </references>
      </pivotArea>
    </format>
    <format dxfId="177">
      <pivotArea dataOnly="0" labelOnly="1" outline="0" fieldPosition="0">
        <references count="3">
          <reference field="11" count="1" selected="0">
            <x v="0"/>
          </reference>
          <reference field="16" count="1" selected="0">
            <x v="4"/>
          </reference>
          <reference field="17" count="1">
            <x v="2"/>
          </reference>
        </references>
      </pivotArea>
    </format>
    <format dxfId="176">
      <pivotArea dataOnly="0" labelOnly="1" outline="0" fieldPosition="0">
        <references count="3">
          <reference field="11" count="1" selected="0">
            <x v="0"/>
          </reference>
          <reference field="16" count="1" selected="0">
            <x v="278"/>
          </reference>
          <reference field="17" count="1">
            <x v="2"/>
          </reference>
        </references>
      </pivotArea>
    </format>
    <format dxfId="175">
      <pivotArea dataOnly="0" labelOnly="1" outline="0" fieldPosition="0">
        <references count="3">
          <reference field="11" count="1" selected="0">
            <x v="1"/>
          </reference>
          <reference field="16" count="1" selected="0">
            <x v="18"/>
          </reference>
          <reference field="17" count="1">
            <x v="2"/>
          </reference>
        </references>
      </pivotArea>
    </format>
    <format dxfId="174">
      <pivotArea dataOnly="0" labelOnly="1" outline="0" fieldPosition="0">
        <references count="3">
          <reference field="11" count="1" selected="0">
            <x v="1"/>
          </reference>
          <reference field="16" count="1" selected="0">
            <x v="21"/>
          </reference>
          <reference field="17" count="1">
            <x v="2"/>
          </reference>
        </references>
      </pivotArea>
    </format>
    <format dxfId="173">
      <pivotArea dataOnly="0" labelOnly="1" outline="0" fieldPosition="0">
        <references count="3">
          <reference field="11" count="1" selected="0">
            <x v="4"/>
          </reference>
          <reference field="16" count="1" selected="0">
            <x v="41"/>
          </reference>
          <reference field="17" count="1">
            <x v="10"/>
          </reference>
        </references>
      </pivotArea>
    </format>
    <format dxfId="172">
      <pivotArea dataOnly="0" labelOnly="1" outline="0" fieldPosition="0">
        <references count="3">
          <reference field="11" count="1" selected="0">
            <x v="4"/>
          </reference>
          <reference field="16" count="1" selected="0">
            <x v="44"/>
          </reference>
          <reference field="17" count="1">
            <x v="10"/>
          </reference>
        </references>
      </pivotArea>
    </format>
    <format dxfId="171">
      <pivotArea dataOnly="0" labelOnly="1" outline="0" fieldPosition="0">
        <references count="3">
          <reference field="11" count="1" selected="0">
            <x v="4"/>
          </reference>
          <reference field="16" count="1" selected="0">
            <x v="46"/>
          </reference>
          <reference field="17" count="1">
            <x v="10"/>
          </reference>
        </references>
      </pivotArea>
    </format>
    <format dxfId="170">
      <pivotArea dataOnly="0" labelOnly="1" outline="0" fieldPosition="0">
        <references count="3">
          <reference field="11" count="1" selected="0">
            <x v="4"/>
          </reference>
          <reference field="16" count="1" selected="0">
            <x v="50"/>
          </reference>
          <reference field="17" count="1">
            <x v="4"/>
          </reference>
        </references>
      </pivotArea>
    </format>
    <format dxfId="169">
      <pivotArea dataOnly="0" labelOnly="1" outline="0" fieldPosition="0">
        <references count="3">
          <reference field="11" count="1" selected="0">
            <x v="4"/>
          </reference>
          <reference field="16" count="1" selected="0">
            <x v="52"/>
          </reference>
          <reference field="17" count="1">
            <x v="4"/>
          </reference>
        </references>
      </pivotArea>
    </format>
    <format dxfId="168">
      <pivotArea dataOnly="0" labelOnly="1" outline="0" fieldPosition="0">
        <references count="3">
          <reference field="11" count="1" selected="0">
            <x v="4"/>
          </reference>
          <reference field="16" count="1" selected="0">
            <x v="56"/>
          </reference>
          <reference field="17" count="1">
            <x v="4"/>
          </reference>
        </references>
      </pivotArea>
    </format>
    <format dxfId="167">
      <pivotArea dataOnly="0" labelOnly="1" outline="0" fieldPosition="0">
        <references count="3">
          <reference field="11" count="1" selected="0">
            <x v="5"/>
          </reference>
          <reference field="16" count="1" selected="0">
            <x v="61"/>
          </reference>
          <reference field="17" count="1">
            <x v="12"/>
          </reference>
        </references>
      </pivotArea>
    </format>
    <format dxfId="166">
      <pivotArea dataOnly="0" labelOnly="1" outline="0" fieldPosition="0">
        <references count="3">
          <reference field="11" count="1" selected="0">
            <x v="6"/>
          </reference>
          <reference field="16" count="1" selected="0">
            <x v="63"/>
          </reference>
          <reference field="17" count="1">
            <x v="14"/>
          </reference>
        </references>
      </pivotArea>
    </format>
    <format dxfId="165">
      <pivotArea dataOnly="0" labelOnly="1" outline="0" fieldPosition="0">
        <references count="3">
          <reference field="11" count="1" selected="0">
            <x v="6"/>
          </reference>
          <reference field="16" count="1" selected="0">
            <x v="67"/>
          </reference>
          <reference field="17" count="1">
            <x v="14"/>
          </reference>
        </references>
      </pivotArea>
    </format>
    <format dxfId="164">
      <pivotArea dataOnly="0" labelOnly="1" outline="0" fieldPosition="0">
        <references count="3">
          <reference field="11" count="1" selected="0">
            <x v="7"/>
          </reference>
          <reference field="16" count="1" selected="0">
            <x v="79"/>
          </reference>
          <reference field="17" count="1">
            <x v="17"/>
          </reference>
        </references>
      </pivotArea>
    </format>
    <format dxfId="163">
      <pivotArea dataOnly="0" labelOnly="1" outline="0" fieldPosition="0">
        <references count="3">
          <reference field="11" count="1" selected="0">
            <x v="7"/>
          </reference>
          <reference field="16" count="1" selected="0">
            <x v="279"/>
          </reference>
          <reference field="17" count="1">
            <x v="17"/>
          </reference>
        </references>
      </pivotArea>
    </format>
    <format dxfId="162">
      <pivotArea dataOnly="0" labelOnly="1" outline="0" fieldPosition="0">
        <references count="3">
          <reference field="11" count="1" selected="0">
            <x v="7"/>
          </reference>
          <reference field="16" count="1" selected="0">
            <x v="85"/>
          </reference>
          <reference field="17" count="1">
            <x v="17"/>
          </reference>
        </references>
      </pivotArea>
    </format>
    <format dxfId="161">
      <pivotArea dataOnly="0" labelOnly="1" outline="0" fieldPosition="0">
        <references count="3">
          <reference field="11" count="1" selected="0">
            <x v="7"/>
          </reference>
          <reference field="16" count="1" selected="0">
            <x v="90"/>
          </reference>
          <reference field="17" count="1">
            <x v="17"/>
          </reference>
        </references>
      </pivotArea>
    </format>
    <format dxfId="160">
      <pivotArea dataOnly="0" labelOnly="1" outline="0" fieldPosition="0">
        <references count="3">
          <reference field="11" count="1" selected="0">
            <x v="7"/>
          </reference>
          <reference field="16" count="1" selected="0">
            <x v="91"/>
          </reference>
          <reference field="17" count="1">
            <x v="14"/>
          </reference>
        </references>
      </pivotArea>
    </format>
    <format dxfId="159">
      <pivotArea dataOnly="0" labelOnly="1" outline="0" fieldPosition="0">
        <references count="3">
          <reference field="11" count="1" selected="0">
            <x v="8"/>
          </reference>
          <reference field="16" count="1" selected="0">
            <x v="97"/>
          </reference>
          <reference field="17" count="1">
            <x v="12"/>
          </reference>
        </references>
      </pivotArea>
    </format>
    <format dxfId="158">
      <pivotArea dataOnly="0" labelOnly="1" outline="0" fieldPosition="0">
        <references count="3">
          <reference field="11" count="1" selected="0">
            <x v="8"/>
          </reference>
          <reference field="16" count="1" selected="0">
            <x v="99"/>
          </reference>
          <reference field="17" count="1">
            <x v="12"/>
          </reference>
        </references>
      </pivotArea>
    </format>
    <format dxfId="157">
      <pivotArea dataOnly="0" labelOnly="1" outline="0" fieldPosition="0">
        <references count="3">
          <reference field="11" count="1" selected="0">
            <x v="8"/>
          </reference>
          <reference field="16" count="1" selected="0">
            <x v="102"/>
          </reference>
          <reference field="17" count="1">
            <x v="12"/>
          </reference>
        </references>
      </pivotArea>
    </format>
    <format dxfId="156">
      <pivotArea dataOnly="0" labelOnly="1" outline="0" fieldPosition="0">
        <references count="3">
          <reference field="11" count="1" selected="0">
            <x v="9"/>
          </reference>
          <reference field="16" count="1" selected="0">
            <x v="115"/>
          </reference>
          <reference field="17" count="1">
            <x v="4"/>
          </reference>
        </references>
      </pivotArea>
    </format>
    <format dxfId="155">
      <pivotArea dataOnly="0" labelOnly="1" outline="0" fieldPosition="0">
        <references count="3">
          <reference field="11" count="1" selected="0">
            <x v="10"/>
          </reference>
          <reference field="16" count="1" selected="0">
            <x v="126"/>
          </reference>
          <reference field="17" count="1">
            <x v="4"/>
          </reference>
        </references>
      </pivotArea>
    </format>
    <format dxfId="154">
      <pivotArea dataOnly="0" labelOnly="1" outline="0" fieldPosition="0">
        <references count="3">
          <reference field="11" count="1" selected="0">
            <x v="10"/>
          </reference>
          <reference field="16" count="1" selected="0">
            <x v="128"/>
          </reference>
          <reference field="17" count="1">
            <x v="4"/>
          </reference>
        </references>
      </pivotArea>
    </format>
    <format dxfId="153">
      <pivotArea dataOnly="0" labelOnly="1" outline="0" fieldPosition="0">
        <references count="3">
          <reference field="11" count="1" selected="0">
            <x v="10"/>
          </reference>
          <reference field="16" count="1" selected="0">
            <x v="280"/>
          </reference>
          <reference field="17" count="1">
            <x v="4"/>
          </reference>
        </references>
      </pivotArea>
    </format>
    <format dxfId="152">
      <pivotArea dataOnly="0" labelOnly="1" outline="0" fieldPosition="0">
        <references count="3">
          <reference field="11" count="1" selected="0">
            <x v="12"/>
          </reference>
          <reference field="16" count="1" selected="0">
            <x v="133"/>
          </reference>
          <reference field="17" count="1">
            <x v="22"/>
          </reference>
        </references>
      </pivotArea>
    </format>
    <format dxfId="151">
      <pivotArea dataOnly="0" labelOnly="1" outline="0" fieldPosition="0">
        <references count="3">
          <reference field="11" count="1" selected="0">
            <x v="14"/>
          </reference>
          <reference field="16" count="1" selected="0">
            <x v="144"/>
          </reference>
          <reference field="17" count="1">
            <x v="23"/>
          </reference>
        </references>
      </pivotArea>
    </format>
    <format dxfId="150">
      <pivotArea dataOnly="0" labelOnly="1" outline="0" fieldPosition="0">
        <references count="3">
          <reference field="11" count="1" selected="0">
            <x v="15"/>
          </reference>
          <reference field="16" count="1" selected="0">
            <x v="149"/>
          </reference>
          <reference field="17" count="1">
            <x v="24"/>
          </reference>
        </references>
      </pivotArea>
    </format>
    <format dxfId="149">
      <pivotArea dataOnly="0" labelOnly="1" outline="0" fieldPosition="0">
        <references count="3">
          <reference field="11" count="1" selected="0">
            <x v="15"/>
          </reference>
          <reference field="16" count="1" selected="0">
            <x v="150"/>
          </reference>
          <reference field="17" count="1">
            <x v="24"/>
          </reference>
        </references>
      </pivotArea>
    </format>
    <format dxfId="148">
      <pivotArea dataOnly="0" labelOnly="1" outline="0" fieldPosition="0">
        <references count="3">
          <reference field="11" count="1" selected="0">
            <x v="15"/>
          </reference>
          <reference field="16" count="1" selected="0">
            <x v="281"/>
          </reference>
          <reference field="17" count="1">
            <x v="24"/>
          </reference>
        </references>
      </pivotArea>
    </format>
    <format dxfId="147">
      <pivotArea dataOnly="0" labelOnly="1" outline="0" fieldPosition="0">
        <references count="3">
          <reference field="11" count="1" selected="0">
            <x v="15"/>
          </reference>
          <reference field="16" count="1" selected="0">
            <x v="282"/>
          </reference>
          <reference field="17" count="1">
            <x v="24"/>
          </reference>
        </references>
      </pivotArea>
    </format>
    <format dxfId="146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51"/>
          </reference>
          <reference field="17" count="1">
            <x v="24"/>
          </reference>
        </references>
      </pivotArea>
    </format>
    <format dxfId="145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52"/>
          </reference>
          <reference field="17" count="1">
            <x v="24"/>
          </reference>
        </references>
      </pivotArea>
    </format>
    <format dxfId="144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55"/>
          </reference>
          <reference field="17" count="1">
            <x v="24"/>
          </reference>
        </references>
      </pivotArea>
    </format>
    <format dxfId="143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57"/>
          </reference>
          <reference field="17" count="1">
            <x v="24"/>
          </reference>
        </references>
      </pivotArea>
    </format>
    <format dxfId="142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58"/>
          </reference>
          <reference field="17" count="1">
            <x v="24"/>
          </reference>
        </references>
      </pivotArea>
    </format>
    <format dxfId="141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59"/>
          </reference>
          <reference field="17" count="1">
            <x v="24"/>
          </reference>
        </references>
      </pivotArea>
    </format>
    <format dxfId="140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61"/>
          </reference>
          <reference field="17" count="1">
            <x v="24"/>
          </reference>
        </references>
      </pivotArea>
    </format>
    <format dxfId="139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62"/>
          </reference>
          <reference field="17" count="1">
            <x v="24"/>
          </reference>
        </references>
      </pivotArea>
    </format>
    <format dxfId="138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64"/>
          </reference>
          <reference field="17" count="1">
            <x v="24"/>
          </reference>
        </references>
      </pivotArea>
    </format>
    <format dxfId="137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66"/>
          </reference>
          <reference field="17" count="1">
            <x v="24"/>
          </reference>
        </references>
      </pivotArea>
    </format>
    <format dxfId="136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68"/>
          </reference>
          <reference field="17" count="1">
            <x v="24"/>
          </reference>
        </references>
      </pivotArea>
    </format>
    <format dxfId="135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69"/>
          </reference>
          <reference field="17" count="1">
            <x v="24"/>
          </reference>
        </references>
      </pivotArea>
    </format>
    <format dxfId="134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71"/>
          </reference>
          <reference field="17" count="1">
            <x v="24"/>
          </reference>
        </references>
      </pivotArea>
    </format>
    <format dxfId="133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73"/>
          </reference>
          <reference field="17" count="1">
            <x v="24"/>
          </reference>
        </references>
      </pivotArea>
    </format>
    <format dxfId="132">
      <pivotArea dataOnly="0" labelOnly="1" outline="0" fieldPosition="0">
        <references count="3">
          <reference field="11" count="1" selected="0">
            <x v="16"/>
          </reference>
          <reference field="16" count="1" selected="0">
            <x v="174"/>
          </reference>
          <reference field="17" count="1">
            <x v="24"/>
          </reference>
        </references>
      </pivotArea>
    </format>
    <format dxfId="131">
      <pivotArea dataOnly="0" labelOnly="1" outline="0" fieldPosition="0">
        <references count="3">
          <reference field="11" count="1" selected="0">
            <x v="17"/>
          </reference>
          <reference field="16" count="1" selected="0">
            <x v="283"/>
          </reference>
          <reference field="17" count="1">
            <x v="26"/>
          </reference>
        </references>
      </pivotArea>
    </format>
    <format dxfId="130">
      <pivotArea dataOnly="0" labelOnly="1" outline="0" fieldPosition="0">
        <references count="3">
          <reference field="11" count="1" selected="0">
            <x v="18"/>
          </reference>
          <reference field="16" count="1" selected="0">
            <x v="182"/>
          </reference>
          <reference field="17" count="1">
            <x v="26"/>
          </reference>
        </references>
      </pivotArea>
    </format>
    <format dxfId="129">
      <pivotArea dataOnly="0" labelOnly="1" outline="0" fieldPosition="0">
        <references count="3">
          <reference field="11" count="1" selected="0">
            <x v="18"/>
          </reference>
          <reference field="16" count="1" selected="0">
            <x v="284"/>
          </reference>
          <reference field="17" count="1">
            <x v="26"/>
          </reference>
        </references>
      </pivotArea>
    </format>
    <format dxfId="128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87"/>
          </reference>
          <reference field="17" count="1">
            <x v="28"/>
          </reference>
        </references>
      </pivotArea>
    </format>
    <format dxfId="127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88"/>
          </reference>
          <reference field="17" count="1">
            <x v="28"/>
          </reference>
        </references>
      </pivotArea>
    </format>
    <format dxfId="126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89"/>
          </reference>
          <reference field="17" count="1">
            <x v="28"/>
          </reference>
        </references>
      </pivotArea>
    </format>
    <format dxfId="125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90"/>
          </reference>
          <reference field="17" count="1">
            <x v="28"/>
          </reference>
        </references>
      </pivotArea>
    </format>
    <format dxfId="124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91"/>
          </reference>
          <reference field="17" count="1">
            <x v="28"/>
          </reference>
        </references>
      </pivotArea>
    </format>
    <format dxfId="123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92"/>
          </reference>
          <reference field="17" count="1">
            <x v="28"/>
          </reference>
        </references>
      </pivotArea>
    </format>
    <format dxfId="122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93"/>
          </reference>
          <reference field="17" count="1">
            <x v="28"/>
          </reference>
        </references>
      </pivotArea>
    </format>
    <format dxfId="121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94"/>
          </reference>
          <reference field="17" count="1">
            <x v="28"/>
          </reference>
        </references>
      </pivotArea>
    </format>
    <format dxfId="120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95"/>
          </reference>
          <reference field="17" count="1">
            <x v="28"/>
          </reference>
        </references>
      </pivotArea>
    </format>
    <format dxfId="119">
      <pivotArea dataOnly="0" labelOnly="1" outline="0" fieldPosition="0">
        <references count="3">
          <reference field="11" count="1" selected="0">
            <x v="19"/>
          </reference>
          <reference field="16" count="1" selected="0">
            <x v="197"/>
          </reference>
          <reference field="17" count="1">
            <x v="28"/>
          </reference>
        </references>
      </pivotArea>
    </format>
    <format dxfId="118">
      <pivotArea dataOnly="0" labelOnly="1" outline="0" fieldPosition="0">
        <references count="3">
          <reference field="11" count="1" selected="0">
            <x v="20"/>
          </reference>
          <reference field="16" count="1" selected="0">
            <x v="201"/>
          </reference>
          <reference field="17" count="1">
            <x v="30"/>
          </reference>
        </references>
      </pivotArea>
    </format>
    <format dxfId="117">
      <pivotArea dataOnly="0" labelOnly="1" outline="0" fieldPosition="0">
        <references count="3">
          <reference field="11" count="1" selected="0">
            <x v="20"/>
          </reference>
          <reference field="16" count="1" selected="0">
            <x v="203"/>
          </reference>
          <reference field="17" count="1">
            <x v="30"/>
          </reference>
        </references>
      </pivotArea>
    </format>
    <format dxfId="116">
      <pivotArea dataOnly="0" labelOnly="1" outline="0" fieldPosition="0">
        <references count="3">
          <reference field="11" count="1" selected="0">
            <x v="21"/>
          </reference>
          <reference field="16" count="1" selected="0">
            <x v="213"/>
          </reference>
          <reference field="17" count="1">
            <x v="30"/>
          </reference>
        </references>
      </pivotArea>
    </format>
    <format dxfId="115">
      <pivotArea dataOnly="0" labelOnly="1" outline="0" fieldPosition="0">
        <references count="3">
          <reference field="11" count="1" selected="0">
            <x v="21"/>
          </reference>
          <reference field="16" count="1" selected="0">
            <x v="217"/>
          </reference>
          <reference field="17" count="1">
            <x v="30"/>
          </reference>
        </references>
      </pivotArea>
    </format>
    <format dxfId="114">
      <pivotArea dataOnly="0" labelOnly="1" outline="0" fieldPosition="0">
        <references count="3">
          <reference field="11" count="1" selected="0">
            <x v="21"/>
          </reference>
          <reference field="16" count="1" selected="0">
            <x v="220"/>
          </reference>
          <reference field="17" count="1">
            <x v="30"/>
          </reference>
        </references>
      </pivotArea>
    </format>
    <format dxfId="113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30"/>
          </reference>
          <reference field="17" count="1">
            <x v="32"/>
          </reference>
        </references>
      </pivotArea>
    </format>
    <format dxfId="112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32"/>
          </reference>
          <reference field="17" count="1">
            <x v="32"/>
          </reference>
        </references>
      </pivotArea>
    </format>
    <format dxfId="111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36"/>
          </reference>
          <reference field="17" count="1">
            <x v="32"/>
          </reference>
        </references>
      </pivotArea>
    </format>
    <format dxfId="110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38"/>
          </reference>
          <reference field="17" count="1">
            <x v="32"/>
          </reference>
        </references>
      </pivotArea>
    </format>
    <format dxfId="109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40"/>
          </reference>
          <reference field="17" count="1">
            <x v="32"/>
          </reference>
        </references>
      </pivotArea>
    </format>
    <format dxfId="108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42"/>
          </reference>
          <reference field="17" count="1">
            <x v="32"/>
          </reference>
        </references>
      </pivotArea>
    </format>
    <format dxfId="107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44"/>
          </reference>
          <reference field="17" count="1">
            <x v="32"/>
          </reference>
        </references>
      </pivotArea>
    </format>
    <format dxfId="106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46"/>
          </reference>
          <reference field="17" count="1">
            <x v="32"/>
          </reference>
        </references>
      </pivotArea>
    </format>
    <format dxfId="105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47"/>
          </reference>
          <reference field="17" count="1">
            <x v="32"/>
          </reference>
        </references>
      </pivotArea>
    </format>
    <format dxfId="104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50"/>
          </reference>
          <reference field="17" count="1">
            <x v="32"/>
          </reference>
        </references>
      </pivotArea>
    </format>
    <format dxfId="103">
      <pivotArea dataOnly="0" labelOnly="1" outline="0" fieldPosition="0">
        <references count="3">
          <reference field="11" count="1" selected="0">
            <x v="22"/>
          </reference>
          <reference field="16" count="1" selected="0">
            <x v="251"/>
          </reference>
          <reference field="17" count="1">
            <x v="32"/>
          </reference>
        </references>
      </pivotArea>
    </format>
    <format dxfId="102">
      <pivotArea dataOnly="0" labelOnly="1" outline="0" fieldPosition="0">
        <references count="3">
          <reference field="11" count="1" selected="0">
            <x v="24"/>
          </reference>
          <reference field="16" count="1" selected="0">
            <x v="263"/>
          </reference>
          <reference field="17" count="1">
            <x v="35"/>
          </reference>
        </references>
      </pivotArea>
    </format>
    <format dxfId="101">
      <pivotArea dataOnly="0" labelOnly="1" outline="0" fieldPosition="0">
        <references count="3">
          <reference field="11" count="1" selected="0">
            <x v="24"/>
          </reference>
          <reference field="16" count="1" selected="0">
            <x v="266"/>
          </reference>
          <reference field="17" count="1">
            <x v="35"/>
          </reference>
        </references>
      </pivotArea>
    </format>
    <format dxfId="100">
      <pivotArea dataOnly="0" labelOnly="1" outline="0" fieldPosition="0">
        <references count="3">
          <reference field="11" count="1" selected="0">
            <x v="24"/>
          </reference>
          <reference field="16" count="1" selected="0">
            <x v="267"/>
          </reference>
          <reference field="17" count="1">
            <x v="35"/>
          </reference>
        </references>
      </pivotArea>
    </format>
    <format dxfId="99">
      <pivotArea dataOnly="0" labelOnly="1" outline="0" fieldPosition="0">
        <references count="3">
          <reference field="11" count="1" selected="0">
            <x v="24"/>
          </reference>
          <reference field="16" count="1" selected="0">
            <x v="272"/>
          </reference>
          <reference field="17" count="1">
            <x v="35"/>
          </reference>
        </references>
      </pivotArea>
    </format>
    <format dxfId="98">
      <pivotArea dataOnly="0" labelOnly="1" outline="0" fieldPosition="0">
        <references count="3">
          <reference field="11" count="1" selected="0">
            <x v="25"/>
          </reference>
          <reference field="16" count="1" selected="0">
            <x v="273"/>
          </reference>
          <reference field="17" count="1">
            <x v="36"/>
          </reference>
        </references>
      </pivotArea>
    </format>
    <format dxfId="97">
      <pivotArea type="topRight" dataOnly="0" labelOnly="1" outline="0" fieldPosition="0"/>
    </format>
  </formats>
  <pivotHierarchies count="130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Azure Service].[Service Level 1].&amp;[Storage]"/>
      </members>
    </pivotHierarchy>
    <pivotHierarchy multipleItemSelectionAllowed="1">
      <members count="4" level="1">
        <member name="[Azure Service].[Service Level 2].&amp;[Storage]"/>
        <member name="[Azure Service].[Service Level 2].&amp;[Data Box]"/>
        <member name="[Azure Service].[Service Level 2].&amp;[StorSimple]"/>
        <member name="[Azure Service].[Service Level 2].&amp;[Azure NetApp Files]"/>
      </members>
    </pivotHierarchy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Calendar].[Fiscal Month Short].&amp;[Aug-22]"/>
        <member name="[Calendar].[Fiscal Month Short].&amp;[Oct-22]"/>
        <member name="[Calendar].[Fiscal Month Short].&amp;[Sep-22]"/>
      </members>
    </pivotHierarchy>
    <pivotHierarchy multipleItemSelectionAllowed="1"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3">
    <rowHierarchyUsage hierarchyUsage="209"/>
    <rowHierarchyUsage hierarchyUsage="215"/>
    <rowHierarchyUsage hierarchyUsage="216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1BE69-B495-49FB-A586-A186F01381E0}" name="PivotTable1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B18:C38" firstHeaderRow="2" firstDataRow="2" firstDataCol="1" rowPageCount="12" colPageCount="1"/>
  <pivotFields count="15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sortType="descending" defaultSubtotal="0" defaultAttributeDrillState="1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19">
    <i>
      <x v="11"/>
    </i>
    <i>
      <x v="8"/>
    </i>
    <i>
      <x v="15"/>
    </i>
    <i>
      <x v="17"/>
    </i>
    <i>
      <x/>
    </i>
    <i>
      <x v="1"/>
    </i>
    <i>
      <x v="2"/>
    </i>
    <i>
      <x v="4"/>
    </i>
    <i>
      <x v="12"/>
    </i>
    <i>
      <x v="10"/>
    </i>
    <i>
      <x v="3"/>
    </i>
    <i>
      <x v="6"/>
    </i>
    <i>
      <x v="16"/>
    </i>
    <i>
      <x v="14"/>
    </i>
    <i>
      <x v="13"/>
    </i>
    <i>
      <x v="9"/>
    </i>
    <i>
      <x v="5"/>
    </i>
    <i>
      <x v="7"/>
    </i>
    <i t="grand">
      <x/>
    </i>
  </rowItems>
  <colItems count="1">
    <i/>
  </colItems>
  <pageFields count="12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3" hier="217" name="[Azure Service].[Unit of Measure].[All]" cap="All"/>
    <pageField fld="12" hier="203" name="[Azure Service].[Resource].[All]" cap="All"/>
    <pageField fld="10" hier="211" name="[Azure Service].[Service Region].[All]" cap="All"/>
    <pageField fld="9" hier="471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Aug-22]" cap="Aug-22"/>
    <pageField fld="14" hier="206" name="[Azure Service].[Service Level 1].&amp;[Networking]" cap="Networking"/>
  </pageFields>
  <dataFields count="1">
    <dataField fld="7" baseField="0" baseItem="0"/>
  </dataFields>
  <formats count="2">
    <format dxfId="96">
      <pivotArea dataOnly="0" labelOnly="1" outline="0" fieldPosition="0">
        <references count="1">
          <reference field="4" count="0"/>
        </references>
      </pivotArea>
    </format>
    <format dxfId="95">
      <pivotArea dataOnly="0" labelOnly="1" outline="0" fieldPosition="0">
        <references count="1">
          <reference field="0" count="0"/>
        </references>
      </pivotArea>
    </format>
  </formats>
  <pivotHierarchies count="130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Azure Service].[Service Level 1].&amp;[Networking]"/>
      </members>
    </pivotHierarchy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Calendar].[Fiscal Month Short].&amp;[Aug-22]"/>
        <member name="[Calendar].[Fiscal Month Short].&amp;[Oct-22]"/>
        <member name="[Calendar].[Fiscal Month Short].&amp;[Sep-22]"/>
      </members>
    </pivotHierarchy>
    <pivotHierarchy multipleItemSelectionAllowed="1"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07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DFF66-C2F4-445E-BFC8-4E43559B91BC}" name="PivotTable1" cacheId="3" applyNumberFormats="0" applyBorderFormats="0" applyFontFormats="0" applyPatternFormats="0" applyAlignmentFormats="0" applyWidthHeightFormats="1" dataCaption="Values" updatedVersion="8" minRefreshableVersion="3" useAutoFormatting="1" subtotalHiddenItems="1" colGrandTotals="0" itemPrintTitles="1" createdVersion="7" indent="0" compact="0" compactData="0" gridDropZones="1" multipleFieldFilters="0" fieldListSortAscending="1">
  <location ref="B22:C31" firstHeaderRow="2" firstDataRow="2" firstDataCol="1" rowPageCount="16" colPageCount="1"/>
  <pivotFields count="22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7">
        <item x="0"/>
        <item x="1"/>
        <item x="2"/>
        <item x="3"/>
        <item x="4"/>
        <item x="5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8">
    <i>
      <x v="5"/>
    </i>
    <i>
      <x v="4"/>
    </i>
    <i>
      <x v="3"/>
    </i>
    <i>
      <x v="2"/>
    </i>
    <i>
      <x/>
    </i>
    <i>
      <x v="6"/>
    </i>
    <i>
      <x v="1"/>
    </i>
    <i t="grand">
      <x/>
    </i>
  </rowItems>
  <colItems count="1">
    <i/>
  </colItems>
  <pageFields count="16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4" hier="217" name="[Azure Service].[Unit of Measure].[All]" cap="All"/>
    <pageField fld="13" hier="203" name="[Azure Service].[Resource].[All]" cap="All"/>
    <pageField fld="10" hier="211" name="[Azure Service].[Service Region].[All]" cap="All"/>
    <pageField fld="9" hier="471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Aug-22]" cap="Aug-22"/>
    <pageField fld="16" hier="205" name="[Azure Service].[Service Hierarchy].[All]" cap="All"/>
    <pageField fld="15" hier="206" name="[Azure Service].[Service Level 1].&amp;[Databases]" cap="Databases"/>
    <pageField fld="21" hier="208" name="[Azure Service].[Service Level 3].[All]" cap="All"/>
    <pageField fld="11" hier="209" name="[Azure Service].[Service Level 4].[All]" cap="All"/>
    <pageField fld="12" hier="210" name="[Azure Service].[Service Level 5].[All]" cap="All"/>
  </pageFields>
  <dataFields count="1">
    <dataField fld="7" baseField="0" baseItem="0"/>
  </dataFields>
  <formats count="2">
    <format dxfId="94">
      <pivotArea dataOnly="0" labelOnly="1" outline="0" fieldPosition="0">
        <references count="1">
          <reference field="4" count="0"/>
        </references>
      </pivotArea>
    </format>
    <format dxfId="93">
      <pivotArea dataOnly="0" labelOnly="1" outline="0" fieldPosition="0">
        <references count="1">
          <reference field="0" count="0"/>
        </references>
      </pivotArea>
    </format>
  </formats>
  <pivotHierarchies count="130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Azure Service].[Service Level 1].&amp;[Databases]"/>
      </members>
    </pivotHierarchy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Calendar].[Fiscal Month Short].&amp;[Aug-22]"/>
        <member name="[Calendar].[Fiscal Month Short].&amp;[Oct-22]"/>
        <member name="[Calendar].[Fiscal Month Short].&amp;[Sep-22]"/>
      </members>
    </pivotHierarchy>
    <pivotHierarchy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07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3234B-E4F7-4F71-96D1-603420B2627B}" name="PivotTable5" cacheId="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B22:C82" firstHeaderRow="2" firstDataRow="2" firstDataCol="1" rowPageCount="16" colPageCount="1"/>
  <pivotFields count="22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ascending" defaultSubtotal="0" defaultAttributeDrillState="1">
      <items count="107">
        <item s="1" x="0"/>
        <item s="1" x="1"/>
        <item s="1" x="58"/>
        <item s="1" x="2"/>
        <item s="1" x="59"/>
        <item s="1" x="3"/>
        <item s="1" x="60"/>
        <item s="1" x="4"/>
        <item s="1" x="61"/>
        <item s="1" x="5"/>
        <item s="1" x="6"/>
        <item s="1" x="7"/>
        <item s="1" x="62"/>
        <item s="1" x="8"/>
        <item s="1" x="9"/>
        <item s="1" x="10"/>
        <item s="1" x="11"/>
        <item s="1" x="12"/>
        <item s="1" x="63"/>
        <item s="1" x="13"/>
        <item s="1" x="64"/>
        <item s="1" x="14"/>
        <item s="1" x="65"/>
        <item s="1" x="15"/>
        <item s="1" x="16"/>
        <item s="1" x="17"/>
        <item s="1" x="66"/>
        <item s="1" x="18"/>
        <item s="1" x="67"/>
        <item s="1" x="68"/>
        <item s="1" x="19"/>
        <item s="1" x="20"/>
        <item s="1" x="21"/>
        <item s="1" x="69"/>
        <item s="1" x="22"/>
        <item s="1" x="70"/>
        <item s="1" x="71"/>
        <item s="1" x="23"/>
        <item s="1" x="24"/>
        <item s="1" x="72"/>
        <item s="1" x="25"/>
        <item s="1" x="26"/>
        <item s="1" x="27"/>
        <item s="1" x="28"/>
        <item s="1" x="73"/>
        <item s="1" x="74"/>
        <item s="1" x="29"/>
        <item s="1" x="30"/>
        <item s="1" x="31"/>
        <item s="1" x="104"/>
        <item s="1" x="75"/>
        <item s="1" x="76"/>
        <item s="1" x="32"/>
        <item s="1" x="77"/>
        <item s="1" x="33"/>
        <item s="1" x="34"/>
        <item s="1" x="35"/>
        <item s="1" x="36"/>
        <item s="1" x="78"/>
        <item s="1" x="79"/>
        <item s="1" x="80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81"/>
        <item s="1" x="82"/>
        <item s="1" x="83"/>
        <item s="1" x="84"/>
        <item s="1" x="85"/>
        <item s="1" x="86"/>
        <item s="1" x="46"/>
        <item s="1" x="87"/>
        <item s="1" x="88"/>
        <item s="1" x="47"/>
        <item s="1" x="89"/>
        <item s="1" x="48"/>
        <item s="1" x="90"/>
        <item s="1" x="91"/>
        <item s="1" x="92"/>
        <item s="1" x="93"/>
        <item s="1" x="49"/>
        <item s="1" x="94"/>
        <item s="1" x="95"/>
        <item s="1" x="96"/>
        <item s="1" x="50"/>
        <item s="1" x="51"/>
        <item s="1" x="52"/>
        <item s="1" x="53"/>
        <item s="1" x="97"/>
        <item s="1" x="98"/>
        <item s="1" x="54"/>
        <item s="1" x="55"/>
        <item s="1" x="99"/>
        <item s="1" x="105"/>
        <item s="1" x="100"/>
        <item s="1" x="56"/>
        <item s="1" x="106"/>
        <item s="1" x="57"/>
        <item s="1" x="101"/>
        <item s="1" x="102"/>
        <item s="1" x="10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59">
    <i>
      <x/>
    </i>
    <i>
      <x v="1"/>
    </i>
    <i>
      <x v="3"/>
    </i>
    <i>
      <x v="5"/>
    </i>
    <i>
      <x v="7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9"/>
    </i>
    <i>
      <x v="21"/>
    </i>
    <i>
      <x v="23"/>
    </i>
    <i>
      <x v="24"/>
    </i>
    <i>
      <x v="25"/>
    </i>
    <i>
      <x v="27"/>
    </i>
    <i>
      <x v="30"/>
    </i>
    <i>
      <x v="31"/>
    </i>
    <i>
      <x v="32"/>
    </i>
    <i>
      <x v="34"/>
    </i>
    <i>
      <x v="37"/>
    </i>
    <i>
      <x v="38"/>
    </i>
    <i>
      <x v="40"/>
    </i>
    <i>
      <x v="41"/>
    </i>
    <i>
      <x v="42"/>
    </i>
    <i>
      <x v="43"/>
    </i>
    <i>
      <x v="46"/>
    </i>
    <i>
      <x v="47"/>
    </i>
    <i>
      <x v="48"/>
    </i>
    <i>
      <x v="52"/>
    </i>
    <i>
      <x v="54"/>
    </i>
    <i>
      <x v="55"/>
    </i>
    <i>
      <x v="56"/>
    </i>
    <i>
      <x v="57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6"/>
    </i>
    <i>
      <x v="79"/>
    </i>
    <i>
      <x v="81"/>
    </i>
    <i>
      <x v="86"/>
    </i>
    <i>
      <x v="90"/>
    </i>
    <i>
      <x v="91"/>
    </i>
    <i>
      <x v="92"/>
    </i>
    <i>
      <x v="93"/>
    </i>
    <i>
      <x v="96"/>
    </i>
    <i>
      <x v="97"/>
    </i>
    <i>
      <x v="101"/>
    </i>
    <i>
      <x v="103"/>
    </i>
    <i t="grand">
      <x/>
    </i>
  </rowItems>
  <colItems count="1">
    <i/>
  </colItems>
  <pageFields count="16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4" hier="217" name="[Azure Service].[Unit of Measure].[All]" cap="All"/>
    <pageField fld="13" hier="203" name="[Azure Service].[Resource].[All]" cap="All"/>
    <pageField fld="10" hier="211" name="[Azure Service].[Service Region].[All]" cap="All"/>
    <pageField fld="9" hier="471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Aug-22]" cap="Aug-22"/>
    <pageField fld="17" hier="205" name="[Azure Service].[Service Hierarchy].[All]" cap="All"/>
    <pageField fld="15" hier="206" name="[Azure Service].[Service Level 1].[All]" cap="All"/>
    <pageField fld="16" hier="208" name="[Azure Service].[Service Level 3].[All]" cap="All"/>
    <pageField fld="11" hier="209" name="[Azure Service].[Service Level 4].[All]" cap="All"/>
    <pageField fld="12" hier="210" name="[Azure Service].[Service Level 5].[All]" cap="All"/>
  </pageFields>
  <dataFields count="1">
    <dataField fld="7" baseField="0" baseItem="0"/>
  </dataFields>
  <formats count="2">
    <format dxfId="92">
      <pivotArea dataOnly="0" labelOnly="1" outline="0" fieldPosition="0">
        <references count="1">
          <reference field="4" count="0"/>
        </references>
      </pivotArea>
    </format>
    <format dxfId="91">
      <pivotArea dataOnly="0" labelOnly="1" outline="0" fieldPosition="0">
        <references count="1">
          <reference field="0" count="0"/>
        </references>
      </pivotArea>
    </format>
  </formats>
  <pivotHierarchies count="130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>
      <members count="170" level="1">
        <member name=""/>
        <member name=""/>
        <member name=""/>
        <member name=""/>
        <member name=""/>
        <member name=""/>
        <member name=""/>
        <member name=""/>
        <member name="[Azure Service].[Service Level 2].&amp;[Azure]"/>
        <member name=""/>
        <member name=""/>
        <member name=""/>
        <member name=""/>
        <member name=""/>
        <member name=""/>
        <member name=""/>
        <member name=""/>
        <member name="[Azure Service].[Service Level 2].&amp;[Azure Arc-enabled AKS]"/>
        <member name="[Azure Service].[Service Level 2].&amp;[Azure Blockchain]"/>
        <member name=""/>
        <member name="[Azure Service].[Service Level 2].&amp;[Azure Chaos Studio]"/>
        <member name="[Azure Service].[Service Level 2].&amp;[Azure Code Scanning]"/>
        <member name=""/>
        <member name=""/>
        <member name=""/>
        <member name=""/>
        <member name=""/>
        <member name=""/>
        <member name="[Azure Service].[Service Level 2].&amp;[Azure Database Migration Service]"/>
        <member name=""/>
        <member name=""/>
        <member name=""/>
        <member name=""/>
        <member name=""/>
        <member name="[Azure Service].[Service Level 2].&amp;[Azure HPC Workbench]"/>
        <member name=""/>
        <member name=""/>
        <member name=""/>
        <member name="[Azure Service].[Service Level 2].&amp;[Azure Machine Learning]"/>
        <member name=""/>
        <member name="[Azure Service].[Service Level 2].&amp;[Azure Modular Data Center]"/>
        <member name=""/>
        <member name=""/>
        <member name="[Azure Service].[Service Level 2].&amp;[Azure Percept]"/>
        <member name="[Azure Service].[Service Level 2].&amp;[Azure Policy]"/>
        <member name=""/>
        <member name=""/>
        <member name=""/>
        <member name="[Azure Service].[Service Level 2].&amp;[Azure Singularity]"/>
        <member name=""/>
        <member name=""/>
        <member name=""/>
        <member name=""/>
        <member name=""/>
        <member name=""/>
        <member name="[Azure Service].[Service Level 2].&amp;[Azure Synthetics]"/>
        <member name="[Azure Service].[Service Level 2].&amp;[Azure Usage Billing]"/>
        <member name="[Azure Service].[Service Level 2].&amp;[Azure VM Image Builder]"/>
        <member name=""/>
        <member name="[Azure Service].[Service Level 2].&amp;[Batch]"/>
        <member name="[Azure Service].[Service Level 2].&amp;[Bing ObjectStore]"/>
        <member name="[Azure Service].[Service Level 2].&amp;[BizTalk Services]"/>
        <member name="[Azure Service].[Service Level 2].&amp;[Business Applications Embedded]"/>
        <member name="[Azure Service].[Service Level 2].&amp;[Cache]"/>
        <member name=""/>
        <member name=""/>
        <member name="[Azure Service].[Service Level 2].&amp;[Cloud Connection Service]"/>
        <member name=""/>
        <member name=""/>
        <member name=""/>
        <member name="[Azure Service].[Service Level 2].&amp;[Cosmic]"/>
        <member name="[Azure Service].[Service Level 2].&amp;[Cost Management]"/>
        <member name="[Azure Service].[Service Level 2].&amp;[Customer Engagement Fabric]"/>
        <member name=""/>
        <member name=""/>
        <member name=""/>
        <member name=""/>
        <member name="[Azure Service].[Service Level 2].&amp;[Datacenter Capacity]"/>
        <member name=""/>
        <member name=""/>
        <member name="[Azure Service].[Service Level 2].&amp;[Dynamics 365 for Customer Insights]"/>
        <member name=""/>
        <member name="[Azure Service].[Service Level 2].&amp;[Energy Data Manager]"/>
        <member name=""/>
        <member name=""/>
        <member name="[Azure Service].[Service Level 2].&amp;[Falcon Compute]"/>
        <member name="[Azure Service].[Service Level 2].&amp;[Footprint]"/>
        <member name="[Azure Service].[Service Level 2].&amp;[Fraud Protection]"/>
        <member name=""/>
        <member name=""/>
        <member name=""/>
        <member name=""/>
        <member name="[Azure Service].[Service Level 2].&amp;[HockeyApp]"/>
        <member name="[Azure Service].[Service Level 2].&amp;[Hybrid Data Services]"/>
        <member name=""/>
        <member name=""/>
        <member name=""/>
        <member name=""/>
        <member name=""/>
        <member name="[Azure Service].[Service Level 2].&amp;[Kusto]"/>
        <member name=""/>
        <member name=""/>
        <member name="[Azure Service].[Service Level 2].&amp;[Machine Learning Service]"/>
        <member name=""/>
        <member name=""/>
        <member name="[Azure Service].[Service Level 2].&amp;[Microsoft Azure Internet Analyzer]"/>
        <member name=""/>
        <member name="[Azure Service].[Service Level 2].&amp;[Microsoft Azure Peering Service]"/>
        <member name=""/>
        <member name=""/>
        <member name=""/>
        <member name=""/>
        <member name="[Azure Service].[Service Level 2].&amp;[Microsoft Playwright Testing]"/>
        <member name="[Azure Service].[Service Level 2].&amp;[Mixed Reality]"/>
        <member name="[Azure Service].[Service Level 2].&amp;[Mobile Engagement]"/>
        <member name="[Azure Service].[Service Level 2].&amp;[Mobile Services]"/>
        <member name=""/>
        <member name=""/>
        <member name="[Azure Service].[Service Level 2].&amp;[MySQL Database on Azure]"/>
        <member name=""/>
        <member name=""/>
        <member name=""/>
        <member name=""/>
        <member name=""/>
        <member name=""/>
        <member name=""/>
        <member name=""/>
        <member name=""/>
        <member name="[Azure Service].[Service Level 2].&amp;[Power Pages]"/>
        <member name="[Azure Service].[Service Level 2].&amp;[Power Platform Request]"/>
        <member name="[Azure Service].[Service Level 2].&amp;[Privacy]"/>
        <member name="[Azure Service].[Service Level 2].&amp;[Private Mobile Network]"/>
        <member name="[Azure Service].[Service Level 2].&amp;[Project Caspian]"/>
        <member name="[Azure Service].[Service Level 2].&amp;[Project Kumo]"/>
        <member name=""/>
        <member name="[Azure Service].[Service Level 2].&amp;[RemoteApp]"/>
        <member name="[Azure Service].[Service Level 2].&amp;[Routing]"/>
        <member name=""/>
        <member name=""/>
        <member name=""/>
        <member name=""/>
        <member name=""/>
        <member name="[Azure Service].[Service Level 2].&amp;[Service Fabric]"/>
        <member name="[Azure Service].[Service Level 2].&amp;[Service Fabric Mesh]"/>
        <member name=""/>
        <member name="[Azure Service].[Service Level 2].&amp;[Skype]"/>
        <member name=""/>
        <member name="[Azure Service].[Service Level 2].&amp;[Sonar DaaS]"/>
        <member name=""/>
        <member name=""/>
        <member name="[Azure Service].[Service Level 2].&amp;[SQL DB Edge]"/>
        <member name="[Azure Service].[Service Level 2].&amp;[SQL Reporting]"/>
        <member name=""/>
        <member name=""/>
        <member name=""/>
        <member name=""/>
        <member name="[Azure Service].[Service Level 2].&amp;[Test Service]"/>
        <member name=""/>
        <member name=""/>
        <member name="[Azure Service].[Service Level 2].&amp;[Video]"/>
        <member name="[Azure Service].[Service Level 2].&amp;[Visual Studio Codespaces]"/>
        <member name="[Azure Service].[Service Level 2].&amp;[Visual Studio Subscription]"/>
        <member name="[Azure Service].[Service Level 2].&amp;[VNet Gateway]"/>
        <member name=""/>
        <member name="[Azure Service].[Service Level 2].&amp;[Voice Core]"/>
        <member name=""/>
        <member name=""/>
        <member name=""/>
        <member name="[Azure Service].[Service Level 2].&amp;[Xamarin University]"/>
        <member name="[Azure Service].[Service Level 2].&amp;"/>
      </members>
    </pivotHierarchy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Calendar].[Fiscal Month Short].&amp;[Aug-22]"/>
        <member name="[Calendar].[Fiscal Month Short].&amp;[Oct-22]"/>
        <member name="[Calendar].[Fiscal Month Short].&amp;[Sep-22]"/>
      </members>
    </pivotHierarchy>
    <pivotHierarchy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07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4FA3CE-6959-47BE-A5BF-1D6B71F11ADC}" name="PivotTable1" cacheId="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B21:C66" firstHeaderRow="2" firstDataRow="2" firstDataCol="1" rowPageCount="15" colPageCount="1"/>
  <pivotFields count="17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44">
    <i>
      <x v="31"/>
    </i>
    <i>
      <x v="32"/>
    </i>
    <i>
      <x/>
    </i>
    <i>
      <x v="30"/>
    </i>
    <i>
      <x v="39"/>
    </i>
    <i>
      <x v="38"/>
    </i>
    <i>
      <x v="15"/>
    </i>
    <i>
      <x v="37"/>
    </i>
    <i>
      <x v="10"/>
    </i>
    <i>
      <x v="13"/>
    </i>
    <i>
      <x v="7"/>
    </i>
    <i>
      <x v="28"/>
    </i>
    <i>
      <x v="4"/>
    </i>
    <i>
      <x v="14"/>
    </i>
    <i>
      <x v="18"/>
    </i>
    <i>
      <x v="40"/>
    </i>
    <i>
      <x v="9"/>
    </i>
    <i>
      <x v="35"/>
    </i>
    <i>
      <x v="36"/>
    </i>
    <i>
      <x v="16"/>
    </i>
    <i>
      <x v="19"/>
    </i>
    <i>
      <x v="27"/>
    </i>
    <i>
      <x v="11"/>
    </i>
    <i>
      <x v="21"/>
    </i>
    <i>
      <x v="25"/>
    </i>
    <i>
      <x v="20"/>
    </i>
    <i>
      <x v="3"/>
    </i>
    <i>
      <x v="5"/>
    </i>
    <i>
      <x v="2"/>
    </i>
    <i>
      <x v="8"/>
    </i>
    <i>
      <x v="29"/>
    </i>
    <i>
      <x v="17"/>
    </i>
    <i>
      <x v="23"/>
    </i>
    <i>
      <x v="41"/>
    </i>
    <i>
      <x v="12"/>
    </i>
    <i>
      <x v="33"/>
    </i>
    <i>
      <x v="42"/>
    </i>
    <i>
      <x v="34"/>
    </i>
    <i>
      <x v="26"/>
    </i>
    <i>
      <x v="22"/>
    </i>
    <i>
      <x v="24"/>
    </i>
    <i>
      <x v="6"/>
    </i>
    <i>
      <x v="1"/>
    </i>
    <i t="grand">
      <x/>
    </i>
  </rowItems>
  <colItems count="1">
    <i/>
  </colItems>
  <pageFields count="15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4" hier="217" name="[Azure Service].[Unit of Measure].[All]" cap="All"/>
    <pageField fld="13" hier="203" name="[Azure Service].[Resource].[All]" cap="All"/>
    <pageField fld="9" hier="471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Aug-22]" cap="Aug-22"/>
    <pageField fld="15" hier="206" name="[Azure Service].[Service Level 1].&amp;[Compute]" cap="Compute"/>
    <pageField fld="8" hier="207" name="[Azure Service].[Service Level 2].[All]" cap="All"/>
    <pageField fld="16" hier="208" name="[Azure Service].[Service Level 3].[All]" cap="All"/>
    <pageField fld="11" hier="209" name="[Azure Service].[Service Level 4].[All]" cap="All"/>
    <pageField fld="12" hier="210" name="[Azure Service].[Service Level 5].[All]" cap="All"/>
  </pageFields>
  <dataFields count="1">
    <dataField fld="7" baseField="0" baseItem="0"/>
  </dataFields>
  <formats count="2">
    <format dxfId="90">
      <pivotArea dataOnly="0" labelOnly="1" outline="0" fieldPosition="0">
        <references count="1">
          <reference field="4" count="0"/>
        </references>
      </pivotArea>
    </format>
    <format dxfId="89">
      <pivotArea dataOnly="0" labelOnly="1" outline="0" fieldPosition="0">
        <references count="1">
          <reference field="0" count="0"/>
        </references>
      </pivotArea>
    </format>
  </formats>
  <pivotHierarchies count="130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Azure Service].[Service Level 1].&amp;[Compute]"/>
        <member name="[Azure Service].[Service Level 1].&amp;[Storage]"/>
      </members>
    </pivotHierarchy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Calendar].[Fiscal Month Short].&amp;[Aug-22]"/>
        <member name="[Calendar].[Fiscal Month Short].&amp;[Oct-22]"/>
        <member name="[Calendar].[Fiscal Month Short].&amp;[Sep-22]"/>
      </members>
    </pivotHierarchy>
    <pivotHierarchy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1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25BD0-A0B3-418D-9102-11862B61F7A1}" name="PivotTable10" cacheId="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L21:N104" firstHeaderRow="2" firstDataRow="2" firstDataCol="2" rowPageCount="14" colPageCount="1"/>
  <pivotFields count="17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5"/>
    <field x="8"/>
  </rowFields>
  <rowItems count="82">
    <i>
      <x v="4"/>
      <x v="17"/>
    </i>
    <i r="1">
      <x v="18"/>
    </i>
    <i r="1">
      <x v="19"/>
    </i>
    <i r="1">
      <x v="20"/>
    </i>
    <i r="1">
      <x v="21"/>
    </i>
    <i r="1">
      <x v="22"/>
    </i>
    <i>
      <x v="14"/>
      <x v="77"/>
    </i>
    <i r="1">
      <x v="78"/>
    </i>
    <i r="1">
      <x v="79"/>
    </i>
    <i>
      <x v="11"/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>
      <x v="6"/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10"/>
      <x v="45"/>
    </i>
    <i r="1">
      <x v="46"/>
    </i>
    <i r="1">
      <x v="47"/>
    </i>
    <i r="1">
      <x v="48"/>
    </i>
    <i r="1">
      <x v="49"/>
    </i>
    <i r="1">
      <x v="50"/>
    </i>
    <i>
      <x/>
      <x/>
    </i>
    <i r="1">
      <x v="1"/>
    </i>
    <i r="1">
      <x v="2"/>
    </i>
    <i r="1">
      <x v="3"/>
    </i>
    <i r="1">
      <x v="4"/>
    </i>
    <i>
      <x v="13"/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>
      <x v="5"/>
      <x v="23"/>
    </i>
    <i r="1">
      <x v="24"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9"/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"/>
      <x v="36"/>
    </i>
    <i r="1">
      <x v="37"/>
    </i>
    <i>
      <x v="12"/>
      <x v="68"/>
    </i>
    <i r="1">
      <x v="69"/>
    </i>
    <i>
      <x v="7"/>
      <x v="32"/>
    </i>
    <i r="1">
      <x v="33"/>
    </i>
    <i r="1">
      <x v="34"/>
    </i>
    <i r="1">
      <x v="35"/>
    </i>
    <i>
      <x v="15"/>
      <x v="80"/>
    </i>
    <i>
      <x v="3"/>
      <x v="15"/>
    </i>
    <i r="1">
      <x v="16"/>
    </i>
    <i>
      <x v="2"/>
      <x v="14"/>
    </i>
    <i t="grand">
      <x/>
    </i>
  </rowItems>
  <colItems count="1">
    <i/>
  </colItems>
  <pageFields count="14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4" hier="217" name="[Azure Service].[Unit of Measure].[All]" cap="All"/>
    <pageField fld="13" hier="203" name="[Azure Service].[Resource].[All]" cap="All"/>
    <pageField fld="10" hier="211" name="[Azure Service].[Service Region].[All]" cap="All"/>
    <pageField fld="9" hier="471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Oct-22]" cap="Oct-22"/>
    <pageField fld="16" hier="208" name="[Azure Service].[Service Level 3].[All]" cap="All"/>
    <pageField fld="11" hier="209" name="[Azure Service].[Service Level 4].[All]" cap="All"/>
    <pageField fld="12" hier="210" name="[Azure Service].[Service Level 5].[All]" cap="All"/>
  </pageFields>
  <dataFields count="1">
    <dataField fld="7" baseField="0" baseItem="0"/>
  </dataFields>
  <formats count="2">
    <format dxfId="84">
      <pivotArea dataOnly="0" labelOnly="1" outline="0" fieldPosition="0">
        <references count="1">
          <reference field="4" count="0"/>
        </references>
      </pivotArea>
    </format>
    <format dxfId="83">
      <pivotArea dataOnly="0" labelOnly="1" outline="0" fieldPosition="0">
        <references count="1">
          <reference field="0" count="0"/>
        </references>
      </pivotArea>
    </format>
  </formats>
  <pivotHierarchies count="130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Calendar].[Fiscal Month Short].&amp;[Oct-22]"/>
      </members>
    </pivotHierarchy>
    <pivotHierarchy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206"/>
    <rowHierarchyUsage hierarchyUsage="207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1F59D-EAC9-427C-AA90-A434684EC21F}" name="PivotTable9" cacheId="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G21:I110" firstHeaderRow="2" firstDataRow="2" firstDataCol="2" rowPageCount="14" colPageCount="1"/>
  <pivotFields count="17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5"/>
    <field x="8"/>
  </rowFields>
  <rowItems count="88">
    <i>
      <x v="5"/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15"/>
      <x v="83"/>
    </i>
    <i r="1">
      <x v="84"/>
    </i>
    <i r="1">
      <x v="85"/>
    </i>
    <i>
      <x v="12"/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>
      <x v="7"/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>
      <x v="11"/>
      <x v="53"/>
    </i>
    <i r="1">
      <x v="54"/>
    </i>
    <i r="1">
      <x v="55"/>
    </i>
    <i r="1">
      <x v="56"/>
    </i>
    <i r="1">
      <x v="57"/>
    </i>
    <i r="1">
      <x v="58"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/>
      <x/>
    </i>
    <i r="1">
      <x v="1"/>
    </i>
    <i r="1">
      <x v="2"/>
    </i>
    <i r="1">
      <x v="3"/>
    </i>
    <i r="1">
      <x v="4"/>
    </i>
    <i>
      <x v="14"/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>
      <x v="6"/>
      <x v="29"/>
    </i>
    <i r="1">
      <x v="30"/>
    </i>
    <i>
      <x v="8"/>
      <x v="38"/>
    </i>
    <i r="1">
      <x v="39"/>
    </i>
    <i r="1">
      <x v="40"/>
    </i>
    <i r="1">
      <x v="41"/>
    </i>
    <i r="1">
      <x v="42"/>
    </i>
    <i>
      <x v="10"/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9"/>
      <x v="43"/>
    </i>
    <i r="1">
      <x v="44"/>
    </i>
    <i>
      <x v="16"/>
      <x v="86"/>
    </i>
    <i>
      <x v="13"/>
      <x v="75"/>
    </i>
    <i>
      <x v="3"/>
      <x v="17"/>
    </i>
    <i r="1">
      <x v="18"/>
    </i>
    <i r="1">
      <x v="19"/>
    </i>
    <i>
      <x v="2"/>
      <x v="16"/>
    </i>
    <i>
      <x v="4"/>
      <x v="20"/>
    </i>
    <i r="1">
      <x v="21"/>
    </i>
    <i t="grand">
      <x/>
    </i>
  </rowItems>
  <colItems count="1">
    <i/>
  </colItems>
  <pageFields count="14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4" hier="217" name="[Azure Service].[Unit of Measure].[All]" cap="All"/>
    <pageField fld="13" hier="203" name="[Azure Service].[Resource].[All]" cap="All"/>
    <pageField fld="10" hier="211" name="[Azure Service].[Service Region].[All]" cap="All"/>
    <pageField fld="9" hier="471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Sep-22]" cap="Sep-22"/>
    <pageField fld="16" hier="208" name="[Azure Service].[Service Level 3].[All]" cap="All"/>
    <pageField fld="11" hier="209" name="[Azure Service].[Service Level 4].[All]" cap="All"/>
    <pageField fld="12" hier="210" name="[Azure Service].[Service Level 5].[All]" cap="All"/>
  </pageFields>
  <dataFields count="1">
    <dataField fld="7" baseField="0" baseItem="0"/>
  </dataFields>
  <formats count="2">
    <format dxfId="86">
      <pivotArea dataOnly="0" labelOnly="1" outline="0" fieldPosition="0">
        <references count="1">
          <reference field="4" count="0"/>
        </references>
      </pivotArea>
    </format>
    <format dxfId="85">
      <pivotArea dataOnly="0" labelOnly="1" outline="0" fieldPosition="0">
        <references count="1">
          <reference field="0" count="0"/>
        </references>
      </pivotArea>
    </format>
  </formats>
  <pivotHierarchies count="130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Calendar].[Fiscal Month Short].&amp;[Sep-22]"/>
      </members>
    </pivotHierarchy>
    <pivotHierarchy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206"/>
    <rowHierarchyUsage hierarchyUsage="207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56AC8-23F0-4520-879B-5F97DFA31899}" name="PivotTable1" cacheId="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B21:D100" firstHeaderRow="2" firstDataRow="2" firstDataCol="2" rowPageCount="14" colPageCount="1"/>
  <pivotFields count="17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5"/>
    <field x="8"/>
  </rowFields>
  <rowItems count="78">
    <i>
      <x v="4"/>
      <x v="17"/>
    </i>
    <i r="1">
      <x v="18"/>
    </i>
    <i r="1">
      <x v="19"/>
    </i>
    <i r="1">
      <x v="20"/>
    </i>
    <i r="1">
      <x v="21"/>
    </i>
    <i r="1">
      <x v="22"/>
    </i>
    <i>
      <x v="14"/>
      <x v="73"/>
    </i>
    <i r="1">
      <x v="74"/>
    </i>
    <i r="1">
      <x v="75"/>
    </i>
    <i>
      <x v="11"/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>
      <x v="6"/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10"/>
      <x v="43"/>
    </i>
    <i r="1">
      <x v="44"/>
    </i>
    <i r="1">
      <x v="45"/>
    </i>
    <i r="1">
      <x v="46"/>
    </i>
    <i r="1">
      <x v="47"/>
    </i>
    <i r="1">
      <x v="48"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/>
      <x/>
    </i>
    <i r="1">
      <x v="1"/>
    </i>
    <i r="1">
      <x v="2"/>
    </i>
    <i r="1">
      <x v="3"/>
    </i>
    <i r="1">
      <x v="4"/>
    </i>
    <i>
      <x v="13"/>
      <x v="67"/>
    </i>
    <i r="1">
      <x v="68"/>
    </i>
    <i r="1">
      <x v="69"/>
    </i>
    <i r="1">
      <x v="70"/>
    </i>
    <i r="1">
      <x v="71"/>
    </i>
    <i r="1">
      <x v="72"/>
    </i>
    <i>
      <x v="5"/>
      <x v="23"/>
    </i>
    <i r="1">
      <x v="24"/>
    </i>
    <i>
      <x v="7"/>
      <x v="32"/>
    </i>
    <i r="1">
      <x v="33"/>
    </i>
    <i r="1">
      <x v="34"/>
    </i>
    <i>
      <x v="8"/>
      <x v="35"/>
    </i>
    <i r="1">
      <x v="36"/>
    </i>
    <i>
      <x v="9"/>
      <x v="37"/>
    </i>
    <i r="1">
      <x v="38"/>
    </i>
    <i r="1">
      <x v="39"/>
    </i>
    <i r="1">
      <x v="40"/>
    </i>
    <i r="1">
      <x v="41"/>
    </i>
    <i r="1">
      <x v="42"/>
    </i>
    <i>
      <x v="12"/>
      <x v="66"/>
    </i>
    <i>
      <x v="15"/>
      <x v="76"/>
    </i>
    <i>
      <x v="3"/>
      <x v="15"/>
    </i>
    <i r="1">
      <x v="16"/>
    </i>
    <i>
      <x v="2"/>
      <x v="14"/>
    </i>
    <i t="grand">
      <x/>
    </i>
  </rowItems>
  <colItems count="1">
    <i/>
  </colItems>
  <pageFields count="14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4" hier="217" name="[Azure Service].[Unit of Measure].[All]" cap="All"/>
    <pageField fld="13" hier="203" name="[Azure Service].[Resource].[All]" cap="All"/>
    <pageField fld="10" hier="211" name="[Azure Service].[Service Region].[All]" cap="All"/>
    <pageField fld="9" hier="471" name="[Pricing Level].[AZ Pricing Level 2].[All]" cap="All"/>
    <pageField fld="5" hier="298" name="[Calendar].[Fiscal Year].&amp;[FY23]" cap="FY23"/>
    <pageField fld="6" hier="295" name="[Calendar].[Fiscal Quarter].[All]" cap="All"/>
    <pageField fld="4" hier="294" name="[Calendar].[Fiscal Month Short].&amp;[Aug-22]" cap="Aug-22"/>
    <pageField fld="16" hier="208" name="[Azure Service].[Service Level 3].[All]" cap="All"/>
    <pageField fld="11" hier="209" name="[Azure Service].[Service Level 4].[All]" cap="All"/>
    <pageField fld="12" hier="210" name="[Azure Service].[Service Level 5].[All]" cap="All"/>
  </pageFields>
  <dataFields count="1">
    <dataField fld="7" baseField="0" baseItem="0"/>
  </dataFields>
  <formats count="2">
    <format dxfId="88">
      <pivotArea dataOnly="0" labelOnly="1" outline="0" fieldPosition="0">
        <references count="1">
          <reference field="4" count="0"/>
        </references>
      </pivotArea>
    </format>
    <format dxfId="87">
      <pivotArea dataOnly="0" labelOnly="1" outline="0" fieldPosition="0">
        <references count="1">
          <reference field="0" count="0"/>
        </references>
      </pivotArea>
    </format>
  </formats>
  <pivotHierarchies count="130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Calendar].[Fiscal Month Short].&amp;[Aug-22]"/>
      </members>
    </pivotHierarchy>
    <pivotHierarchy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206"/>
    <rowHierarchyUsage hierarchyUsage="207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9EE40C-B309-401B-B134-8D6D6B553A7D}" name="PivotTable1" cacheId="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compact="0" compactData="0" gridDropZones="1" multipleFieldFilters="0" fieldListSortAscending="1">
  <location ref="B21:C25" firstHeaderRow="2" firstDataRow="2" firstDataCol="1" rowPageCount="15" colPageCount="1"/>
  <pivotFields count="17"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efaultSubtotal="0" defaultAttributeDrillState="1">
      <items count="2">
        <item s="1" x="0"/>
        <item s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sortType="descending" defaultSubtotal="0" defaultAttributeDrillState="1">
      <items count="7">
        <item x="0"/>
        <item s="1" x="1"/>
        <item x="2"/>
        <item x="3"/>
        <item x="4"/>
        <item x="5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pageFields count="15">
    <pageField fld="0" hier="68" name="[Account Information].[TPID].&amp;[641728]" cap="641728"/>
    <pageField fld="3" hier="67" name="[Account Information].[Top Parent].[All]" cap="All"/>
    <pageField fld="1" hier="329" name="[Enrollment].[Enrollment Number].[All]" cap="All"/>
    <pageField fld="2" hier="73" name="[ACR Adjustment Type].[ACR Adjustment Type].&amp;[N/A]" cap="N/A"/>
    <pageField fld="14" hier="217" name="[Azure Service].[Unit of Measure].[All]" cap="All"/>
    <pageField fld="13" hier="203" name="[Azure Service].[Resource].[All]" cap="All"/>
    <pageField fld="10" hier="211" name="[Azure Service].[Service Region].[All]" cap="All"/>
    <pageField fld="5" hier="298" name="[Calendar].[Fiscal Year].&amp;[FY23]" cap="FY23"/>
    <pageField fld="6" hier="295" name="[Calendar].[Fiscal Quarter].[All]" cap="All"/>
    <pageField fld="4" hier="294" name="[Calendar].[Fiscal Month Short].&amp;[Aug-22]" cap="Aug-22"/>
    <pageField fld="15" hier="206" name="[Azure Service].[Service Level 1].&amp;[Compute]" cap="Compute"/>
    <pageField fld="8" hier="207" name="[Azure Service].[Service Level 2].[All]" cap="All"/>
    <pageField fld="16" hier="208" name="[Azure Service].[Service Level 3].[All]" cap="All"/>
    <pageField fld="11" hier="209" name="[Azure Service].[Service Level 4].[All]" cap="All"/>
    <pageField fld="12" hier="210" name="[Azure Service].[Service Level 5].[All]" cap="All"/>
  </pageFields>
  <dataFields count="1">
    <dataField fld="7" baseField="0" baseItem="0"/>
  </dataFields>
  <formats count="2">
    <format dxfId="82">
      <pivotArea dataOnly="0" labelOnly="1" outline="0" fieldPosition="0">
        <references count="1">
          <reference field="4" count="0"/>
        </references>
      </pivotArea>
    </format>
    <format dxfId="81">
      <pivotArea dataOnly="0" labelOnly="1" outline="0" fieldPosition="0">
        <references count="1">
          <reference field="0" count="0"/>
        </references>
      </pivotArea>
    </format>
  </formats>
  <pivotHierarchies count="130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 multipleItemSelectionAllowed="1"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Calendar].[Fiscal Month Short].&amp;[Aug-22]"/>
        <member name="[Calendar].[Fiscal Month Short].&amp;[Oct-22]"/>
        <member name="[Calendar].[Fiscal Month Short].&amp;[Sep-22]"/>
      </members>
    </pivotHierarchy>
    <pivotHierarchy/>
    <pivotHierarchy/>
    <pivotHierarchy/>
    <pivotHierarchy multipleItemSelectionAllowed="1">
      <members count="1" level="1">
        <member name="[Calendar].[Fiscal Year].&amp;[FY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47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84958E-A706-4FB3-96A4-B417E664E528}" name="Table1" displayName="Table1" ref="B3:J168" headerRowDxfId="80" dataDxfId="79" totalsRowDxfId="78">
  <autoFilter ref="B3:J168" xr:uid="{00000000-0009-0000-0100-000001000000}"/>
  <tableColumns count="9">
    <tableColumn id="1" xr3:uid="{9AD9484B-BA90-4F25-96A1-499C4A095410}" name="Curr.Code" dataDxfId="77"/>
    <tableColumn id="2" xr3:uid="{7DD041DA-D140-45B0-9F0C-29CCC7F68548}" name="Name" dataDxfId="76"/>
    <tableColumn id="3" xr3:uid="{ED9FA864-AF26-4A17-8E34-E8E942987F9C}" name="Precision" dataDxfId="75"/>
    <tableColumn id="4" xr3:uid="{DDCEF16C-0061-43FF-B3D5-CC66AF895F78}" name="Unrounded Rate" dataDxfId="74"/>
    <tableColumn id="5" xr3:uid="{C2EF984A-675E-43BA-AD5A-F7EB627CF500}" name="Currency Per USD" dataDxfId="73"/>
    <tableColumn id="6" xr3:uid="{40B7083E-B8AB-42F8-9020-95EC6F49757A}" name="USD Per Currency" dataDxfId="72"/>
    <tableColumn id="7" xr3:uid="{BEEEE080-B7AA-4242-968F-11A106B36445}" name="NEW / EXISTING" dataDxfId="71"/>
    <tableColumn id="8" xr3:uid="{7AE70E8F-FF8E-4DF6-9BC0-A1FEFBFF680B}" name="Fiscal Year" dataDxfId="70"/>
    <tableColumn id="9" xr3:uid="{A45D1C2D-B5AB-46FE-837D-D4F8FF1EA17D}" name="Rate Source" dataDxfId="6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7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microsoft.sharepoint.com/:x:/t/MCICOGSFinance/Efs5WRiRB-pNjhJZC-zEU2kBNVTYU9qKknmLtyR6qulkZg?e=UlfJXI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62E4-4A57-46C6-9993-FD2F5F1C889C}">
  <sheetPr codeName="Sheet1">
    <tabColor theme="4"/>
    <pageSetUpPr autoPageBreaks="0"/>
  </sheetPr>
  <dimension ref="B1:F28"/>
  <sheetViews>
    <sheetView showGridLines="0" workbookViewId="0">
      <selection activeCell="B6" sqref="B6:D18"/>
    </sheetView>
  </sheetViews>
  <sheetFormatPr defaultColWidth="8.7265625" defaultRowHeight="16.75" x14ac:dyDescent="0.95"/>
  <cols>
    <col min="1" max="1" width="5.26953125" style="6" customWidth="1"/>
    <col min="2" max="2" width="65" style="6" customWidth="1"/>
    <col min="3" max="3" width="25.81640625" style="6" customWidth="1"/>
    <col min="4" max="4" width="79" style="6" bestFit="1" customWidth="1"/>
    <col min="5" max="16384" width="8.7265625" style="6"/>
  </cols>
  <sheetData>
    <row r="1" spans="2:4" ht="14.15" customHeight="1" x14ac:dyDescent="0.95"/>
    <row r="2" spans="2:4" ht="36" customHeight="1" x14ac:dyDescent="0.95">
      <c r="B2" s="254" t="s">
        <v>0</v>
      </c>
      <c r="C2" s="255"/>
      <c r="D2" s="256"/>
    </row>
    <row r="3" spans="2:4" ht="22.5" customHeight="1" x14ac:dyDescent="0.95">
      <c r="B3" s="251" t="s">
        <v>1</v>
      </c>
      <c r="C3" s="252"/>
      <c r="D3" s="253"/>
    </row>
    <row r="4" spans="2:4" ht="10.5" customHeight="1" x14ac:dyDescent="0.95">
      <c r="B4" s="104"/>
      <c r="C4" s="103"/>
      <c r="D4" s="103"/>
    </row>
    <row r="5" spans="2:4" ht="18" x14ac:dyDescent="0.95">
      <c r="B5" s="248" t="s">
        <v>2</v>
      </c>
      <c r="C5" s="249"/>
      <c r="D5" s="250"/>
    </row>
    <row r="6" spans="2:4" ht="16.5" customHeight="1" x14ac:dyDescent="0.95">
      <c r="B6" s="400" t="s">
        <v>3</v>
      </c>
      <c r="C6" s="401"/>
      <c r="D6" s="402"/>
    </row>
    <row r="7" spans="2:4" ht="16.5" customHeight="1" x14ac:dyDescent="0.95">
      <c r="B7" s="403"/>
      <c r="C7" s="404"/>
      <c r="D7" s="405"/>
    </row>
    <row r="8" spans="2:4" ht="16.5" customHeight="1" x14ac:dyDescent="0.95">
      <c r="B8" s="403"/>
      <c r="C8" s="404"/>
      <c r="D8" s="405"/>
    </row>
    <row r="9" spans="2:4" ht="16.5" customHeight="1" x14ac:dyDescent="0.95">
      <c r="B9" s="403"/>
      <c r="C9" s="404"/>
      <c r="D9" s="405"/>
    </row>
    <row r="10" spans="2:4" ht="16.5" customHeight="1" x14ac:dyDescent="0.95">
      <c r="B10" s="403"/>
      <c r="C10" s="404"/>
      <c r="D10" s="405"/>
    </row>
    <row r="11" spans="2:4" ht="16.5" customHeight="1" x14ac:dyDescent="0.95">
      <c r="B11" s="403"/>
      <c r="C11" s="404"/>
      <c r="D11" s="405"/>
    </row>
    <row r="12" spans="2:4" ht="16.5" customHeight="1" x14ac:dyDescent="0.95">
      <c r="B12" s="403"/>
      <c r="C12" s="404"/>
      <c r="D12" s="405"/>
    </row>
    <row r="13" spans="2:4" ht="16.5" customHeight="1" x14ac:dyDescent="0.95">
      <c r="B13" s="403"/>
      <c r="C13" s="404"/>
      <c r="D13" s="405"/>
    </row>
    <row r="14" spans="2:4" ht="16.5" customHeight="1" x14ac:dyDescent="0.95">
      <c r="B14" s="403"/>
      <c r="C14" s="404"/>
      <c r="D14" s="405"/>
    </row>
    <row r="15" spans="2:4" ht="16.5" customHeight="1" x14ac:dyDescent="0.95">
      <c r="B15" s="403"/>
      <c r="C15" s="404"/>
      <c r="D15" s="405"/>
    </row>
    <row r="16" spans="2:4" ht="16.5" customHeight="1" x14ac:dyDescent="0.95">
      <c r="B16" s="403"/>
      <c r="C16" s="404"/>
      <c r="D16" s="405"/>
    </row>
    <row r="17" spans="2:6" ht="13.5" customHeight="1" x14ac:dyDescent="0.95">
      <c r="B17" s="403"/>
      <c r="C17" s="404"/>
      <c r="D17" s="405"/>
    </row>
    <row r="18" spans="2:6" ht="6" customHeight="1" x14ac:dyDescent="0.95">
      <c r="B18" s="406"/>
      <c r="C18" s="407"/>
      <c r="D18" s="408"/>
    </row>
    <row r="19" spans="2:6" ht="9.65" customHeight="1" x14ac:dyDescent="0.95">
      <c r="B19" s="104"/>
      <c r="C19" s="103"/>
      <c r="D19" s="103"/>
    </row>
    <row r="20" spans="2:6" ht="18" x14ac:dyDescent="0.95">
      <c r="B20" s="237" t="s">
        <v>4</v>
      </c>
      <c r="C20" s="238"/>
      <c r="D20" s="239"/>
    </row>
    <row r="21" spans="2:6" ht="18" x14ac:dyDescent="0.95">
      <c r="B21" s="240" t="s">
        <v>5</v>
      </c>
      <c r="C21" s="241"/>
      <c r="D21" s="242"/>
      <c r="F21" s="171"/>
    </row>
    <row r="22" spans="2:6" ht="18" x14ac:dyDescent="0.95">
      <c r="B22" s="243" t="s">
        <v>6</v>
      </c>
      <c r="C22" s="337"/>
      <c r="D22" s="244"/>
      <c r="F22" s="171"/>
    </row>
    <row r="23" spans="2:6" ht="18" x14ac:dyDescent="0.95">
      <c r="B23" s="245" t="s">
        <v>7</v>
      </c>
      <c r="C23" s="246"/>
      <c r="D23" s="247"/>
    </row>
    <row r="24" spans="2:6" ht="9.65" customHeight="1" x14ac:dyDescent="0.95">
      <c r="B24" s="225"/>
      <c r="C24" s="226"/>
      <c r="D24" s="226"/>
    </row>
    <row r="25" spans="2:6" ht="18" x14ac:dyDescent="0.95">
      <c r="B25" s="237" t="s">
        <v>8</v>
      </c>
      <c r="C25" s="238"/>
      <c r="D25" s="239"/>
    </row>
    <row r="26" spans="2:6" ht="18" x14ac:dyDescent="0.95">
      <c r="B26" s="240" t="s">
        <v>9</v>
      </c>
      <c r="C26" s="241"/>
      <c r="D26" s="242"/>
    </row>
    <row r="27" spans="2:6" ht="18" x14ac:dyDescent="0.95">
      <c r="B27" s="243" t="s">
        <v>10</v>
      </c>
      <c r="C27" s="337"/>
      <c r="D27" s="244"/>
    </row>
    <row r="28" spans="2:6" ht="18" x14ac:dyDescent="0.95">
      <c r="B28" s="245" t="s">
        <v>11</v>
      </c>
      <c r="C28" s="246"/>
      <c r="D28" s="247"/>
    </row>
  </sheetData>
  <mergeCells count="1">
    <mergeCell ref="B6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C796-1FAD-4946-BC28-C42E4D8CA1DC}">
  <sheetPr codeName="Sheet12"/>
  <dimension ref="A1:Q42"/>
  <sheetViews>
    <sheetView showGridLines="0" view="pageLayout" zoomScaleNormal="100" workbookViewId="0">
      <selection activeCell="M7" sqref="M7"/>
    </sheetView>
  </sheetViews>
  <sheetFormatPr defaultColWidth="8.7265625" defaultRowHeight="16.75" x14ac:dyDescent="0.95"/>
  <cols>
    <col min="1" max="10" width="8.7265625" style="6"/>
    <col min="11" max="11" width="11.453125" style="6" customWidth="1"/>
    <col min="12" max="12" width="27.453125" style="6" customWidth="1"/>
    <col min="13" max="13" width="8.7265625" style="6"/>
    <col min="14" max="14" width="13.1796875" style="6" customWidth="1"/>
    <col min="15" max="15" width="22.81640625" style="6" customWidth="1"/>
    <col min="16" max="16384" width="8.7265625" style="6"/>
  </cols>
  <sheetData>
    <row r="1" spans="1:17" x14ac:dyDescent="0.95">
      <c r="A1" s="7" t="s">
        <v>12</v>
      </c>
      <c r="K1" s="64" t="s">
        <v>13</v>
      </c>
      <c r="L1" s="1"/>
      <c r="M1" s="1"/>
      <c r="N1" s="1"/>
      <c r="O1" s="1"/>
      <c r="P1" s="1"/>
      <c r="Q1" s="1"/>
    </row>
    <row r="2" spans="1:17" x14ac:dyDescent="0.95">
      <c r="K2" s="64"/>
      <c r="L2" s="1"/>
      <c r="M2" s="1"/>
      <c r="N2" s="1"/>
      <c r="O2" s="1"/>
      <c r="P2" s="1"/>
      <c r="Q2" s="1"/>
    </row>
    <row r="3" spans="1:17" x14ac:dyDescent="0.95">
      <c r="K3" s="202" t="s">
        <v>14</v>
      </c>
      <c r="L3" s="203" t="s">
        <v>15</v>
      </c>
      <c r="M3" s="1"/>
      <c r="N3" s="202" t="s">
        <v>14</v>
      </c>
      <c r="O3" s="203" t="s">
        <v>15</v>
      </c>
      <c r="P3" s="1"/>
      <c r="Q3" s="1"/>
    </row>
    <row r="4" spans="1:17" x14ac:dyDescent="0.95">
      <c r="K4" s="367" t="s">
        <v>16</v>
      </c>
      <c r="L4" s="205" t="s">
        <v>17</v>
      </c>
      <c r="M4" s="1"/>
      <c r="N4" s="367" t="s">
        <v>18</v>
      </c>
      <c r="O4" s="205" t="s">
        <v>19</v>
      </c>
      <c r="P4" s="1"/>
      <c r="Q4" s="1"/>
    </row>
    <row r="5" spans="1:17" x14ac:dyDescent="0.95">
      <c r="K5" s="368" t="s">
        <v>16</v>
      </c>
      <c r="L5" s="209" t="s">
        <v>20</v>
      </c>
      <c r="M5" s="1"/>
      <c r="N5" s="368" t="s">
        <v>18</v>
      </c>
      <c r="O5" s="209" t="s">
        <v>21</v>
      </c>
      <c r="P5" s="1"/>
      <c r="Q5" s="1"/>
    </row>
    <row r="6" spans="1:17" x14ac:dyDescent="0.95">
      <c r="K6" s="368" t="s">
        <v>16</v>
      </c>
      <c r="L6" s="209" t="s">
        <v>22</v>
      </c>
      <c r="M6" s="1"/>
      <c r="N6" s="368" t="s">
        <v>18</v>
      </c>
      <c r="O6" s="209" t="s">
        <v>23</v>
      </c>
      <c r="P6" s="1"/>
      <c r="Q6" s="1"/>
    </row>
    <row r="7" spans="1:17" x14ac:dyDescent="0.95">
      <c r="K7" s="368" t="s">
        <v>16</v>
      </c>
      <c r="L7" s="209" t="s">
        <v>24</v>
      </c>
      <c r="M7" s="1"/>
      <c r="N7" s="369" t="s">
        <v>18</v>
      </c>
      <c r="O7" s="215" t="s">
        <v>25</v>
      </c>
      <c r="P7" s="1"/>
      <c r="Q7" s="1"/>
    </row>
    <row r="8" spans="1:17" x14ac:dyDescent="0.95">
      <c r="K8" s="368" t="s">
        <v>16</v>
      </c>
      <c r="L8" s="209" t="s">
        <v>26</v>
      </c>
      <c r="M8" s="1"/>
      <c r="N8" s="367" t="s">
        <v>27</v>
      </c>
      <c r="O8" s="205" t="s">
        <v>28</v>
      </c>
      <c r="P8" s="1"/>
      <c r="Q8" s="1"/>
    </row>
    <row r="9" spans="1:17" x14ac:dyDescent="0.95">
      <c r="K9" s="368" t="s">
        <v>16</v>
      </c>
      <c r="L9" s="209" t="s">
        <v>29</v>
      </c>
      <c r="M9" s="1"/>
      <c r="N9" s="368" t="s">
        <v>27</v>
      </c>
      <c r="O9" s="209" t="s">
        <v>30</v>
      </c>
      <c r="P9" s="1"/>
      <c r="Q9" s="1"/>
    </row>
    <row r="10" spans="1:17" x14ac:dyDescent="0.95">
      <c r="K10" s="368" t="s">
        <v>16</v>
      </c>
      <c r="L10" s="209" t="s">
        <v>31</v>
      </c>
      <c r="M10" s="1"/>
      <c r="N10" s="368" t="s">
        <v>27</v>
      </c>
      <c r="O10" s="209" t="s">
        <v>32</v>
      </c>
      <c r="P10" s="1"/>
      <c r="Q10" s="1"/>
    </row>
    <row r="11" spans="1:17" x14ac:dyDescent="0.95">
      <c r="K11" s="368" t="s">
        <v>16</v>
      </c>
      <c r="L11" s="209" t="s">
        <v>33</v>
      </c>
      <c r="M11" s="1"/>
      <c r="N11" s="368" t="s">
        <v>27</v>
      </c>
      <c r="O11" s="209" t="s">
        <v>34</v>
      </c>
      <c r="P11" s="1"/>
      <c r="Q11" s="1"/>
    </row>
    <row r="12" spans="1:17" x14ac:dyDescent="0.95">
      <c r="K12" s="368" t="s">
        <v>16</v>
      </c>
      <c r="L12" s="209" t="s">
        <v>35</v>
      </c>
      <c r="M12" s="1"/>
      <c r="N12" s="368" t="s">
        <v>27</v>
      </c>
      <c r="O12" s="209" t="s">
        <v>36</v>
      </c>
      <c r="P12" s="1"/>
      <c r="Q12" s="1"/>
    </row>
    <row r="13" spans="1:17" x14ac:dyDescent="0.95">
      <c r="K13" s="368" t="s">
        <v>16</v>
      </c>
      <c r="L13" s="209" t="s">
        <v>37</v>
      </c>
      <c r="M13" s="1"/>
      <c r="N13" s="368" t="s">
        <v>27</v>
      </c>
      <c r="O13" s="209" t="s">
        <v>38</v>
      </c>
      <c r="P13" s="1"/>
      <c r="Q13" s="1"/>
    </row>
    <row r="14" spans="1:17" x14ac:dyDescent="0.95">
      <c r="K14" s="368" t="s">
        <v>16</v>
      </c>
      <c r="L14" s="209" t="s">
        <v>39</v>
      </c>
      <c r="M14" s="1"/>
      <c r="N14" s="368" t="s">
        <v>27</v>
      </c>
      <c r="O14" s="209" t="s">
        <v>40</v>
      </c>
      <c r="P14" s="1"/>
      <c r="Q14" s="1"/>
    </row>
    <row r="15" spans="1:17" x14ac:dyDescent="0.95">
      <c r="K15" s="368" t="s">
        <v>16</v>
      </c>
      <c r="L15" s="209" t="s">
        <v>41</v>
      </c>
      <c r="M15" s="1"/>
      <c r="N15" s="368" t="s">
        <v>27</v>
      </c>
      <c r="O15" s="209" t="s">
        <v>42</v>
      </c>
      <c r="P15" s="1"/>
      <c r="Q15" s="1"/>
    </row>
    <row r="16" spans="1:17" x14ac:dyDescent="0.95">
      <c r="K16" s="368" t="s">
        <v>16</v>
      </c>
      <c r="L16" s="209" t="s">
        <v>43</v>
      </c>
      <c r="M16" s="1"/>
      <c r="N16" s="368" t="s">
        <v>27</v>
      </c>
      <c r="O16" s="209" t="s">
        <v>44</v>
      </c>
      <c r="P16" s="1"/>
      <c r="Q16" s="1"/>
    </row>
    <row r="17" spans="11:17" x14ac:dyDescent="0.95">
      <c r="K17" s="369" t="s">
        <v>16</v>
      </c>
      <c r="L17" s="215" t="s">
        <v>45</v>
      </c>
      <c r="M17" s="1"/>
      <c r="N17" s="368" t="s">
        <v>27</v>
      </c>
      <c r="O17" s="209" t="s">
        <v>46</v>
      </c>
      <c r="P17" s="1"/>
      <c r="Q17" s="1"/>
    </row>
    <row r="18" spans="11:17" x14ac:dyDescent="0.95">
      <c r="K18" s="367" t="s">
        <v>47</v>
      </c>
      <c r="L18" s="205" t="s">
        <v>48</v>
      </c>
      <c r="M18" s="1"/>
      <c r="N18" s="368" t="s">
        <v>27</v>
      </c>
      <c r="O18" s="209" t="s">
        <v>49</v>
      </c>
      <c r="P18" s="1"/>
      <c r="Q18" s="1"/>
    </row>
    <row r="19" spans="11:17" x14ac:dyDescent="0.95">
      <c r="K19" s="368" t="s">
        <v>47</v>
      </c>
      <c r="L19" s="209" t="s">
        <v>50</v>
      </c>
      <c r="M19" s="1"/>
      <c r="N19" s="368" t="s">
        <v>27</v>
      </c>
      <c r="O19" s="209" t="s">
        <v>51</v>
      </c>
      <c r="P19" s="1"/>
      <c r="Q19" s="1"/>
    </row>
    <row r="20" spans="11:17" x14ac:dyDescent="0.95">
      <c r="K20" s="368" t="s">
        <v>47</v>
      </c>
      <c r="L20" s="209" t="s">
        <v>52</v>
      </c>
      <c r="M20" s="1"/>
      <c r="N20" s="368" t="s">
        <v>27</v>
      </c>
      <c r="O20" s="209" t="s">
        <v>53</v>
      </c>
      <c r="P20" s="1"/>
      <c r="Q20" s="1"/>
    </row>
    <row r="21" spans="11:17" x14ac:dyDescent="0.95">
      <c r="K21" s="368" t="s">
        <v>47</v>
      </c>
      <c r="L21" s="209" t="s">
        <v>54</v>
      </c>
      <c r="M21" s="1"/>
      <c r="N21" s="368" t="s">
        <v>27</v>
      </c>
      <c r="O21" s="209" t="s">
        <v>55</v>
      </c>
      <c r="P21" s="1"/>
      <c r="Q21" s="1"/>
    </row>
    <row r="22" spans="11:17" x14ac:dyDescent="0.95">
      <c r="K22" s="368" t="s">
        <v>47</v>
      </c>
      <c r="L22" s="209" t="s">
        <v>56</v>
      </c>
      <c r="M22" s="1"/>
      <c r="N22" s="369" t="s">
        <v>27</v>
      </c>
      <c r="O22" s="215" t="s">
        <v>57</v>
      </c>
      <c r="P22" s="1"/>
      <c r="Q22" s="1"/>
    </row>
    <row r="23" spans="11:17" x14ac:dyDescent="0.95">
      <c r="K23" s="368" t="s">
        <v>47</v>
      </c>
      <c r="L23" s="209" t="s">
        <v>58</v>
      </c>
      <c r="M23" s="1"/>
      <c r="N23" s="1"/>
      <c r="P23" s="1"/>
      <c r="Q23" s="1"/>
    </row>
    <row r="24" spans="11:17" x14ac:dyDescent="0.95">
      <c r="K24" s="368" t="s">
        <v>47</v>
      </c>
      <c r="L24" s="209" t="s">
        <v>59</v>
      </c>
      <c r="M24" s="1"/>
      <c r="N24" s="1"/>
      <c r="P24" s="1"/>
      <c r="Q24" s="1"/>
    </row>
    <row r="25" spans="11:17" x14ac:dyDescent="0.95">
      <c r="K25" s="369" t="s">
        <v>47</v>
      </c>
      <c r="L25" s="215" t="s">
        <v>60</v>
      </c>
      <c r="M25" s="1"/>
      <c r="N25" s="1"/>
      <c r="P25" s="1"/>
      <c r="Q25" s="1"/>
    </row>
    <row r="26" spans="11:17" x14ac:dyDescent="0.95">
      <c r="K26" s="367" t="s">
        <v>61</v>
      </c>
      <c r="L26" s="205" t="s">
        <v>62</v>
      </c>
      <c r="M26" s="1"/>
      <c r="N26" s="1"/>
      <c r="P26" s="1"/>
      <c r="Q26" s="1"/>
    </row>
    <row r="27" spans="11:17" x14ac:dyDescent="0.95">
      <c r="K27" s="368" t="s">
        <v>61</v>
      </c>
      <c r="L27" s="209" t="s">
        <v>63</v>
      </c>
      <c r="M27" s="1"/>
      <c r="N27" s="1"/>
      <c r="P27" s="1"/>
      <c r="Q27" s="1"/>
    </row>
    <row r="28" spans="11:17" x14ac:dyDescent="0.95">
      <c r="K28" s="368" t="s">
        <v>61</v>
      </c>
      <c r="L28" s="209" t="s">
        <v>64</v>
      </c>
      <c r="M28" s="1"/>
      <c r="N28" s="1"/>
      <c r="P28" s="1"/>
      <c r="Q28" s="1"/>
    </row>
    <row r="29" spans="11:17" x14ac:dyDescent="0.95">
      <c r="K29" s="368" t="s">
        <v>61</v>
      </c>
      <c r="L29" s="209" t="s">
        <v>65</v>
      </c>
      <c r="M29" s="1"/>
      <c r="N29" s="1"/>
      <c r="P29" s="1"/>
      <c r="Q29" s="1"/>
    </row>
    <row r="30" spans="11:17" x14ac:dyDescent="0.95">
      <c r="K30" s="368" t="s">
        <v>61</v>
      </c>
      <c r="L30" s="209" t="s">
        <v>66</v>
      </c>
      <c r="M30" s="1"/>
      <c r="N30" s="1"/>
      <c r="P30" s="1"/>
      <c r="Q30" s="1"/>
    </row>
    <row r="31" spans="11:17" x14ac:dyDescent="0.95">
      <c r="K31" s="368" t="s">
        <v>61</v>
      </c>
      <c r="L31" s="209" t="s">
        <v>67</v>
      </c>
      <c r="M31" s="1"/>
      <c r="N31" s="1"/>
      <c r="O31" s="1"/>
      <c r="P31" s="1"/>
      <c r="Q31" s="1"/>
    </row>
    <row r="32" spans="11:17" x14ac:dyDescent="0.95">
      <c r="K32" s="369" t="s">
        <v>61</v>
      </c>
      <c r="L32" s="215" t="s">
        <v>68</v>
      </c>
      <c r="M32" s="1"/>
      <c r="N32" s="1"/>
      <c r="O32" s="1"/>
      <c r="P32" s="1"/>
      <c r="Q32" s="1"/>
    </row>
    <row r="33" spans="11:17" x14ac:dyDescent="0.95">
      <c r="K33" s="1"/>
      <c r="M33" s="1"/>
      <c r="N33" s="1"/>
      <c r="O33" s="1"/>
      <c r="P33" s="1"/>
      <c r="Q33" s="1"/>
    </row>
    <row r="34" spans="11:17" x14ac:dyDescent="0.95">
      <c r="K34" s="1"/>
      <c r="M34" s="1"/>
      <c r="N34" s="1"/>
      <c r="O34" s="1"/>
      <c r="P34" s="1"/>
      <c r="Q34" s="1"/>
    </row>
    <row r="35" spans="11:17" x14ac:dyDescent="0.95">
      <c r="K35" s="1"/>
      <c r="M35" s="1"/>
      <c r="N35" s="1"/>
      <c r="O35" s="1"/>
      <c r="P35" s="1"/>
      <c r="Q35" s="1"/>
    </row>
    <row r="36" spans="11:17" x14ac:dyDescent="0.95">
      <c r="K36" s="1"/>
      <c r="M36" s="1"/>
      <c r="N36" s="1"/>
      <c r="O36" s="1"/>
      <c r="P36" s="1"/>
      <c r="Q36" s="1"/>
    </row>
    <row r="37" spans="11:17" x14ac:dyDescent="0.95">
      <c r="K37" s="1"/>
      <c r="M37" s="1"/>
      <c r="N37" s="1"/>
      <c r="O37" s="1"/>
      <c r="P37" s="1"/>
      <c r="Q37" s="1"/>
    </row>
    <row r="38" spans="11:17" x14ac:dyDescent="0.95">
      <c r="K38" s="1"/>
      <c r="M38" s="1"/>
      <c r="N38" s="1"/>
      <c r="O38" s="1"/>
      <c r="P38" s="1"/>
      <c r="Q38" s="1"/>
    </row>
    <row r="39" spans="11:17" x14ac:dyDescent="0.95">
      <c r="K39" s="1"/>
      <c r="M39" s="1"/>
      <c r="N39" s="1"/>
      <c r="O39" s="1"/>
      <c r="P39" s="1"/>
      <c r="Q39" s="1"/>
    </row>
    <row r="40" spans="11:17" x14ac:dyDescent="0.95">
      <c r="K40" s="1"/>
      <c r="M40" s="1"/>
      <c r="N40" s="1"/>
      <c r="O40" s="1"/>
      <c r="P40" s="1"/>
      <c r="Q40" s="1"/>
    </row>
    <row r="41" spans="11:17" x14ac:dyDescent="0.95">
      <c r="K41" s="1"/>
      <c r="M41" s="1"/>
      <c r="N41" s="1"/>
      <c r="O41" s="1"/>
      <c r="P41" s="1"/>
      <c r="Q41" s="1"/>
    </row>
    <row r="42" spans="11:17" x14ac:dyDescent="0.95">
      <c r="K42" s="1"/>
      <c r="M42" s="1"/>
      <c r="N42" s="1"/>
      <c r="O42" s="1"/>
      <c r="P42" s="1"/>
      <c r="Q4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1D55-09D1-486C-8898-9711957F2DEA}">
  <sheetPr codeName="Sheet3">
    <tabColor rgb="FF002060"/>
    <pageSetUpPr autoPageBreaks="0"/>
  </sheetPr>
  <dimension ref="A1:P60"/>
  <sheetViews>
    <sheetView showGridLines="0" tabSelected="1" zoomScaleNormal="100" workbookViewId="0"/>
  </sheetViews>
  <sheetFormatPr defaultColWidth="38.54296875" defaultRowHeight="15" x14ac:dyDescent="0.85"/>
  <cols>
    <col min="1" max="1" width="3.1796875" style="1" customWidth="1"/>
    <col min="2" max="2" width="36" style="1" customWidth="1"/>
    <col min="3" max="3" width="31.7265625" style="1" bestFit="1" customWidth="1"/>
    <col min="4" max="4" width="7.54296875" style="1" customWidth="1"/>
    <col min="5" max="5" width="30.26953125" style="1" customWidth="1"/>
    <col min="6" max="12" width="16.54296875" style="1" customWidth="1"/>
    <col min="13" max="13" width="20.81640625" style="1" customWidth="1"/>
    <col min="14" max="14" width="18.81640625" style="1" customWidth="1"/>
    <col min="15" max="42" width="13.1796875" style="1" customWidth="1"/>
    <col min="43" max="16384" width="38.54296875" style="1"/>
  </cols>
  <sheetData>
    <row r="1" spans="1:14" x14ac:dyDescent="0.85">
      <c r="A1" s="1" t="s">
        <v>2228</v>
      </c>
    </row>
    <row r="2" spans="1:14" x14ac:dyDescent="0.85">
      <c r="B2" s="221" t="s">
        <v>69</v>
      </c>
      <c r="C2" s="257"/>
      <c r="E2" s="258"/>
    </row>
    <row r="3" spans="1:14" x14ac:dyDescent="0.85">
      <c r="B3" s="221" t="s">
        <v>70</v>
      </c>
      <c r="C3" s="257"/>
      <c r="E3" s="258"/>
    </row>
    <row r="4" spans="1:14" x14ac:dyDescent="0.85">
      <c r="B4" s="399" t="s">
        <v>2227</v>
      </c>
      <c r="C4" s="257"/>
      <c r="E4" s="258"/>
    </row>
    <row r="6" spans="1:14" ht="15" customHeight="1" x14ac:dyDescent="0.85">
      <c r="B6" s="202" t="s">
        <v>71</v>
      </c>
      <c r="C6" s="203"/>
      <c r="F6" s="211" t="s">
        <v>72</v>
      </c>
      <c r="G6" s="212"/>
      <c r="H6" s="212"/>
      <c r="I6" s="212"/>
      <c r="J6" s="212"/>
      <c r="K6" s="212"/>
      <c r="L6" s="212"/>
      <c r="M6" s="213"/>
    </row>
    <row r="7" spans="1:14" ht="15" customHeight="1" x14ac:dyDescent="0.85">
      <c r="B7" s="260" t="s">
        <v>73</v>
      </c>
      <c r="C7" s="261" t="s">
        <v>2211</v>
      </c>
      <c r="F7" s="335" t="s">
        <v>75</v>
      </c>
      <c r="G7" s="334"/>
      <c r="H7" s="335" t="s">
        <v>76</v>
      </c>
      <c r="I7" s="336"/>
      <c r="J7" s="336"/>
      <c r="K7" s="336"/>
      <c r="L7" s="334"/>
      <c r="M7" s="335" t="s">
        <v>77</v>
      </c>
    </row>
    <row r="8" spans="1:14" ht="15" customHeight="1" x14ac:dyDescent="0.85">
      <c r="B8" s="262" t="s">
        <v>78</v>
      </c>
      <c r="C8" s="263" t="s">
        <v>2210</v>
      </c>
      <c r="F8" s="204" t="s">
        <v>79</v>
      </c>
      <c r="G8" s="205"/>
      <c r="H8" s="206" t="s">
        <v>80</v>
      </c>
      <c r="I8" s="207"/>
      <c r="J8" s="207"/>
      <c r="K8" s="207"/>
      <c r="L8" s="205"/>
      <c r="M8" s="218" t="s">
        <v>81</v>
      </c>
    </row>
    <row r="9" spans="1:14" ht="15" customHeight="1" x14ac:dyDescent="0.85">
      <c r="B9" s="260" t="s">
        <v>82</v>
      </c>
      <c r="C9" s="263"/>
      <c r="D9" s="264"/>
      <c r="F9" s="208" t="s">
        <v>83</v>
      </c>
      <c r="G9" s="209"/>
      <c r="H9" s="210" t="s">
        <v>84</v>
      </c>
      <c r="L9" s="209"/>
      <c r="M9" s="219" t="s">
        <v>81</v>
      </c>
    </row>
    <row r="10" spans="1:14" ht="15" customHeight="1" x14ac:dyDescent="0.85">
      <c r="B10" s="260" t="s">
        <v>85</v>
      </c>
      <c r="C10" s="263"/>
      <c r="D10" s="264"/>
      <c r="E10" s="45"/>
      <c r="F10" s="208" t="s">
        <v>86</v>
      </c>
      <c r="G10" s="209"/>
      <c r="H10" s="210" t="s">
        <v>87</v>
      </c>
      <c r="L10" s="209"/>
      <c r="M10" s="219" t="s">
        <v>81</v>
      </c>
    </row>
    <row r="11" spans="1:14" ht="15" customHeight="1" x14ac:dyDescent="0.85">
      <c r="B11" s="260" t="s">
        <v>88</v>
      </c>
      <c r="C11" s="263" t="s">
        <v>89</v>
      </c>
      <c r="E11" s="45"/>
      <c r="F11" s="208" t="s">
        <v>90</v>
      </c>
      <c r="G11" s="209"/>
      <c r="H11" s="210" t="s">
        <v>91</v>
      </c>
      <c r="L11" s="209"/>
      <c r="M11" s="219" t="s">
        <v>81</v>
      </c>
    </row>
    <row r="12" spans="1:14" ht="15" customHeight="1" x14ac:dyDescent="0.85">
      <c r="B12" s="260" t="s">
        <v>92</v>
      </c>
      <c r="C12" s="263" t="s">
        <v>2212</v>
      </c>
      <c r="E12" s="45"/>
      <c r="F12" s="208" t="s">
        <v>93</v>
      </c>
      <c r="G12" s="209"/>
      <c r="H12" s="210" t="s">
        <v>94</v>
      </c>
      <c r="L12" s="209"/>
      <c r="M12" s="219" t="s">
        <v>81</v>
      </c>
    </row>
    <row r="13" spans="1:14" ht="15" customHeight="1" x14ac:dyDescent="0.85">
      <c r="B13" s="260" t="s">
        <v>95</v>
      </c>
      <c r="C13" s="265" t="s">
        <v>2213</v>
      </c>
      <c r="E13" s="45"/>
      <c r="F13" s="208" t="s">
        <v>96</v>
      </c>
      <c r="G13" s="209"/>
      <c r="H13" s="210" t="s">
        <v>97</v>
      </c>
      <c r="L13" s="209"/>
      <c r="M13" s="219" t="s">
        <v>81</v>
      </c>
    </row>
    <row r="14" spans="1:14" ht="15" customHeight="1" x14ac:dyDescent="0.85">
      <c r="B14" s="260" t="s">
        <v>98</v>
      </c>
      <c r="C14" s="263"/>
      <c r="E14" s="45"/>
      <c r="F14" s="214" t="s">
        <v>99</v>
      </c>
      <c r="G14" s="215"/>
      <c r="H14" s="216" t="s">
        <v>100</v>
      </c>
      <c r="I14" s="217"/>
      <c r="J14" s="217"/>
      <c r="K14" s="217"/>
      <c r="L14" s="215"/>
      <c r="M14" s="220" t="s">
        <v>101</v>
      </c>
    </row>
    <row r="15" spans="1:14" ht="15" customHeight="1" x14ac:dyDescent="0.85">
      <c r="B15" s="260" t="s">
        <v>102</v>
      </c>
      <c r="C15" s="265"/>
      <c r="E15" s="45"/>
    </row>
    <row r="16" spans="1:14" ht="15" customHeight="1" x14ac:dyDescent="0.85">
      <c r="N16" s="266"/>
    </row>
    <row r="17" spans="2:16" ht="15" customHeight="1" x14ac:dyDescent="0.85">
      <c r="B17" s="267" t="s">
        <v>103</v>
      </c>
      <c r="C17" s="268"/>
      <c r="E17" s="211" t="s">
        <v>104</v>
      </c>
      <c r="F17" s="332"/>
      <c r="G17" s="332"/>
      <c r="H17" s="332"/>
      <c r="I17" s="332"/>
      <c r="J17" s="332"/>
      <c r="K17" s="332"/>
      <c r="L17" s="332"/>
      <c r="M17" s="333"/>
    </row>
    <row r="18" spans="2:16" ht="15" customHeight="1" x14ac:dyDescent="0.85">
      <c r="B18" s="97" t="s">
        <v>105</v>
      </c>
      <c r="C18" s="269" t="s">
        <v>2214</v>
      </c>
      <c r="E18" s="270" t="s">
        <v>106</v>
      </c>
      <c r="F18" s="172" t="s">
        <v>107</v>
      </c>
      <c r="G18" s="172" t="s">
        <v>108</v>
      </c>
      <c r="H18" s="172" t="s">
        <v>109</v>
      </c>
      <c r="I18" s="172" t="s">
        <v>110</v>
      </c>
      <c r="J18" s="172" t="s">
        <v>111</v>
      </c>
      <c r="K18" s="172" t="s">
        <v>112</v>
      </c>
      <c r="L18" s="172" t="s">
        <v>113</v>
      </c>
      <c r="M18" s="173" t="s">
        <v>114</v>
      </c>
      <c r="N18" s="271"/>
    </row>
    <row r="19" spans="2:16" ht="15" customHeight="1" x14ac:dyDescent="0.85">
      <c r="B19" s="97" t="s">
        <v>115</v>
      </c>
      <c r="C19" s="272" t="s">
        <v>2215</v>
      </c>
      <c r="E19" s="273" t="s">
        <v>116</v>
      </c>
      <c r="F19" s="274">
        <v>16388414.48928</v>
      </c>
      <c r="G19" s="274">
        <v>19666097.387136001</v>
      </c>
      <c r="H19" s="274">
        <v>23599316.864563201</v>
      </c>
      <c r="I19" s="274">
        <v>28319180.237475839</v>
      </c>
      <c r="J19" s="274">
        <v>33983016.284971006</v>
      </c>
      <c r="K19" s="274">
        <v>40779619.541965209</v>
      </c>
      <c r="L19" s="274">
        <v>48935543.450358249</v>
      </c>
      <c r="M19" s="274">
        <f>SUM(F19:J19)</f>
        <v>121956025.26342604</v>
      </c>
      <c r="N19" s="275"/>
    </row>
    <row r="20" spans="2:16" ht="15" customHeight="1" thickBot="1" x14ac:dyDescent="1">
      <c r="B20" s="273" t="s">
        <v>117</v>
      </c>
      <c r="C20" s="276" t="s">
        <v>2216</v>
      </c>
      <c r="E20" s="277" t="s">
        <v>118</v>
      </c>
      <c r="F20" s="278">
        <v>8437500</v>
      </c>
      <c r="G20" s="278">
        <v>15675000</v>
      </c>
      <c r="H20" s="278">
        <v>24225000</v>
      </c>
      <c r="I20" s="278">
        <v>41325000</v>
      </c>
      <c r="J20" s="278">
        <v>64837500</v>
      </c>
      <c r="K20" s="278">
        <v>0</v>
      </c>
      <c r="L20" s="278">
        <v>0</v>
      </c>
      <c r="M20" s="279">
        <f>SUM(F20:J20)</f>
        <v>154500000</v>
      </c>
      <c r="N20" s="275"/>
    </row>
    <row r="21" spans="2:16" ht="15" customHeight="1" thickTop="1" x14ac:dyDescent="0.85">
      <c r="B21" s="280" t="s">
        <v>119</v>
      </c>
      <c r="C21" s="341" t="s">
        <v>2217</v>
      </c>
      <c r="E21" s="281" t="s">
        <v>120</v>
      </c>
      <c r="F21" s="282">
        <f>SUM(F19:F20)</f>
        <v>24825914.48928</v>
      </c>
      <c r="G21" s="282">
        <f t="shared" ref="G21:L21" si="0">SUM(G19:G20)</f>
        <v>35341097.387135997</v>
      </c>
      <c r="H21" s="282">
        <f t="shared" si="0"/>
        <v>47824316.864563197</v>
      </c>
      <c r="I21" s="282">
        <f t="shared" si="0"/>
        <v>69644180.237475842</v>
      </c>
      <c r="J21" s="282">
        <f t="shared" si="0"/>
        <v>98820516.284970999</v>
      </c>
      <c r="K21" s="282">
        <f t="shared" si="0"/>
        <v>40779619.541965209</v>
      </c>
      <c r="L21" s="282">
        <f t="shared" si="0"/>
        <v>48935543.450358249</v>
      </c>
      <c r="M21" s="282">
        <f>SUM(F21:J21)</f>
        <v>276456025.26342607</v>
      </c>
      <c r="N21" s="275"/>
    </row>
    <row r="22" spans="2:16" ht="15" customHeight="1" x14ac:dyDescent="0.85">
      <c r="B22" s="283" t="s">
        <v>121</v>
      </c>
      <c r="C22" s="341" t="s">
        <v>2218</v>
      </c>
      <c r="E22" s="284" t="s">
        <v>122</v>
      </c>
      <c r="F22" s="285">
        <f>IFERROR(F21/$M$21,0)</f>
        <v>8.9800591127012636E-2</v>
      </c>
      <c r="G22" s="285">
        <f t="shared" ref="G22:L22" si="1">IFERROR(G21/$M$21,0)</f>
        <v>0.1278362349073803</v>
      </c>
      <c r="H22" s="285">
        <f t="shared" si="1"/>
        <v>0.17299068384924127</v>
      </c>
      <c r="I22" s="285">
        <f t="shared" si="1"/>
        <v>0.2519177513715396</v>
      </c>
      <c r="J22" s="285">
        <f t="shared" si="1"/>
        <v>0.35745473874482608</v>
      </c>
      <c r="K22" s="285">
        <f t="shared" si="1"/>
        <v>0.14750852148405019</v>
      </c>
      <c r="L22" s="285">
        <f t="shared" si="1"/>
        <v>0.17701022578086023</v>
      </c>
      <c r="M22" s="285">
        <f>SUM(F22:L22)</f>
        <v>1.3245187472649103</v>
      </c>
      <c r="N22" s="275"/>
    </row>
    <row r="23" spans="2:16" ht="15" customHeight="1" x14ac:dyDescent="0.85">
      <c r="B23" s="283" t="s">
        <v>123</v>
      </c>
      <c r="C23" s="286">
        <v>0</v>
      </c>
      <c r="E23" s="273" t="s">
        <v>124</v>
      </c>
      <c r="F23" s="338">
        <v>200</v>
      </c>
      <c r="G23" s="338">
        <v>0</v>
      </c>
      <c r="H23" s="338">
        <v>0</v>
      </c>
      <c r="I23" s="338">
        <v>0</v>
      </c>
      <c r="J23" s="338">
        <v>0</v>
      </c>
      <c r="K23" s="338">
        <v>0</v>
      </c>
      <c r="L23" s="338">
        <v>0</v>
      </c>
      <c r="M23" s="287">
        <f>SUM(F23:L23)</f>
        <v>200</v>
      </c>
      <c r="N23" s="275"/>
      <c r="O23" s="288"/>
      <c r="P23" s="289"/>
    </row>
    <row r="24" spans="2:16" ht="15" customHeight="1" x14ac:dyDescent="0.85">
      <c r="B24" s="283" t="s">
        <v>125</v>
      </c>
      <c r="C24" s="290"/>
      <c r="E24" s="284" t="s">
        <v>126</v>
      </c>
      <c r="F24" s="285">
        <f>IFERROR(F23/$M$23,0)</f>
        <v>1</v>
      </c>
      <c r="G24" s="285">
        <f t="shared" ref="G24:L24" si="2">IFERROR(G23/$M$23,0)</f>
        <v>0</v>
      </c>
      <c r="H24" s="285">
        <f t="shared" si="2"/>
        <v>0</v>
      </c>
      <c r="I24" s="285">
        <f t="shared" si="2"/>
        <v>0</v>
      </c>
      <c r="J24" s="285">
        <f t="shared" si="2"/>
        <v>0</v>
      </c>
      <c r="K24" s="285">
        <f t="shared" si="2"/>
        <v>0</v>
      </c>
      <c r="L24" s="285">
        <f t="shared" si="2"/>
        <v>0</v>
      </c>
      <c r="M24" s="285">
        <f>SUM(F24:L24)</f>
        <v>1</v>
      </c>
      <c r="N24" s="275"/>
      <c r="O24" s="288"/>
      <c r="P24" s="289"/>
    </row>
    <row r="25" spans="2:16" ht="15" customHeight="1" x14ac:dyDescent="0.85">
      <c r="B25" s="283" t="s">
        <v>127</v>
      </c>
      <c r="C25" s="291">
        <v>0</v>
      </c>
      <c r="E25" s="273" t="s">
        <v>128</v>
      </c>
      <c r="F25" s="338">
        <v>0</v>
      </c>
      <c r="G25" s="338">
        <v>0</v>
      </c>
      <c r="H25" s="338">
        <v>0</v>
      </c>
      <c r="I25" s="338">
        <v>0</v>
      </c>
      <c r="J25" s="338">
        <v>0</v>
      </c>
      <c r="K25" s="338">
        <v>0</v>
      </c>
      <c r="L25" s="338">
        <v>0</v>
      </c>
      <c r="M25" s="287">
        <f>SUM(F25:L25)</f>
        <v>0</v>
      </c>
      <c r="N25" s="275"/>
      <c r="O25" s="288"/>
      <c r="P25" s="289"/>
    </row>
    <row r="26" spans="2:16" ht="15" customHeight="1" x14ac:dyDescent="0.85">
      <c r="B26" s="283" t="s">
        <v>129</v>
      </c>
      <c r="C26" s="291">
        <v>0</v>
      </c>
      <c r="E26" s="284" t="s">
        <v>130</v>
      </c>
      <c r="F26" s="285">
        <f>IFERROR(F25/$M$25,0)</f>
        <v>0</v>
      </c>
      <c r="G26" s="285">
        <f t="shared" ref="G26:L26" si="3">IFERROR(G25/$M$25,0)</f>
        <v>0</v>
      </c>
      <c r="H26" s="285">
        <f t="shared" si="3"/>
        <v>0</v>
      </c>
      <c r="I26" s="285">
        <f t="shared" si="3"/>
        <v>0</v>
      </c>
      <c r="J26" s="285">
        <f t="shared" si="3"/>
        <v>0</v>
      </c>
      <c r="K26" s="285">
        <f t="shared" si="3"/>
        <v>0</v>
      </c>
      <c r="L26" s="285">
        <f t="shared" si="3"/>
        <v>0</v>
      </c>
      <c r="M26" s="285">
        <f>SUM(F26:L26)</f>
        <v>0</v>
      </c>
      <c r="N26" s="275"/>
      <c r="O26" s="288"/>
      <c r="P26" s="292"/>
    </row>
    <row r="27" spans="2:16" ht="15" customHeight="1" x14ac:dyDescent="0.85">
      <c r="B27" s="293" t="s">
        <v>131</v>
      </c>
      <c r="C27" s="294">
        <v>0.1</v>
      </c>
      <c r="E27" s="273" t="s">
        <v>132</v>
      </c>
      <c r="F27" s="295">
        <v>0</v>
      </c>
      <c r="G27" s="295">
        <v>0</v>
      </c>
      <c r="H27" s="295">
        <v>0</v>
      </c>
      <c r="I27" s="295">
        <v>0</v>
      </c>
      <c r="J27" s="295">
        <v>0</v>
      </c>
      <c r="K27" s="295">
        <v>0</v>
      </c>
      <c r="L27" s="295">
        <v>0</v>
      </c>
      <c r="M27" s="296">
        <f>IF($C$23&lt;&gt;MAX(F27:L27),"Input Correct HC Ramp",$C$23)</f>
        <v>0</v>
      </c>
      <c r="N27" s="275"/>
    </row>
    <row r="28" spans="2:16" ht="15" customHeight="1" x14ac:dyDescent="0.85">
      <c r="B28" s="293" t="s">
        <v>131</v>
      </c>
      <c r="C28" s="294">
        <v>0</v>
      </c>
      <c r="E28" s="297" t="s">
        <v>133</v>
      </c>
      <c r="F28" s="274">
        <f t="shared" ref="F28:L28" si="4">F27*$C$24</f>
        <v>0</v>
      </c>
      <c r="G28" s="274">
        <f t="shared" si="4"/>
        <v>0</v>
      </c>
      <c r="H28" s="274">
        <f t="shared" si="4"/>
        <v>0</v>
      </c>
      <c r="I28" s="274">
        <f t="shared" si="4"/>
        <v>0</v>
      </c>
      <c r="J28" s="274">
        <f t="shared" si="4"/>
        <v>0</v>
      </c>
      <c r="K28" s="274">
        <f t="shared" si="4"/>
        <v>0</v>
      </c>
      <c r="L28" s="274">
        <f t="shared" si="4"/>
        <v>0</v>
      </c>
      <c r="M28" s="274">
        <f>SUM(F28:L28)</f>
        <v>0</v>
      </c>
      <c r="N28" s="275"/>
    </row>
    <row r="29" spans="2:16" ht="15" customHeight="1" x14ac:dyDescent="0.85">
      <c r="B29" s="293" t="s">
        <v>131</v>
      </c>
      <c r="C29" s="294">
        <v>0</v>
      </c>
      <c r="E29" s="284" t="s">
        <v>134</v>
      </c>
      <c r="F29" s="285">
        <f t="shared" ref="F29:L29" si="5">IFERROR(F28/$M$28,0)</f>
        <v>0</v>
      </c>
      <c r="G29" s="285">
        <f t="shared" si="5"/>
        <v>0</v>
      </c>
      <c r="H29" s="285">
        <f t="shared" si="5"/>
        <v>0</v>
      </c>
      <c r="I29" s="285">
        <f t="shared" si="5"/>
        <v>0</v>
      </c>
      <c r="J29" s="285">
        <f t="shared" si="5"/>
        <v>0</v>
      </c>
      <c r="K29" s="285">
        <f t="shared" si="5"/>
        <v>0</v>
      </c>
      <c r="L29" s="285">
        <f t="shared" si="5"/>
        <v>0</v>
      </c>
      <c r="M29" s="285">
        <f>SUM(F29:L29)</f>
        <v>0</v>
      </c>
      <c r="N29" s="275"/>
    </row>
    <row r="30" spans="2:16" ht="15" customHeight="1" x14ac:dyDescent="0.85">
      <c r="B30" s="293" t="s">
        <v>131</v>
      </c>
      <c r="C30" s="294">
        <v>0</v>
      </c>
    </row>
    <row r="31" spans="2:16" ht="15" customHeight="1" x14ac:dyDescent="0.85">
      <c r="B31" s="293" t="s">
        <v>131</v>
      </c>
      <c r="C31" s="294">
        <v>0</v>
      </c>
      <c r="E31" s="298" t="s">
        <v>135</v>
      </c>
      <c r="F31" s="299">
        <f>IFERROR(SUM(F20:H20)/C22,0)</f>
        <v>0</v>
      </c>
      <c r="L31" s="275"/>
    </row>
    <row r="32" spans="2:16" ht="15" customHeight="1" x14ac:dyDescent="0.85">
      <c r="B32" s="273" t="s">
        <v>136</v>
      </c>
      <c r="C32" s="300" t="s">
        <v>2219</v>
      </c>
      <c r="E32" s="298" t="s">
        <v>137</v>
      </c>
      <c r="F32" s="301">
        <f>IFERROR(C21/SUM(F20:H20),0)</f>
        <v>0</v>
      </c>
      <c r="L32" s="275"/>
    </row>
    <row r="33" spans="2:12" ht="15" customHeight="1" x14ac:dyDescent="0.85">
      <c r="B33" s="302" t="s">
        <v>138</v>
      </c>
      <c r="C33" s="303" t="s">
        <v>2220</v>
      </c>
      <c r="E33" s="304"/>
      <c r="F33" s="305"/>
      <c r="G33" s="305"/>
    </row>
    <row r="34" spans="2:12" ht="15" customHeight="1" x14ac:dyDescent="0.85">
      <c r="B34" s="306" t="s">
        <v>139</v>
      </c>
      <c r="C34" s="307" t="s">
        <v>2221</v>
      </c>
      <c r="E34" s="308" t="s">
        <v>140</v>
      </c>
      <c r="F34" s="309" t="s">
        <v>141</v>
      </c>
      <c r="H34" s="308" t="s">
        <v>140</v>
      </c>
      <c r="I34" s="309" t="s">
        <v>142</v>
      </c>
      <c r="K34" s="308" t="s">
        <v>140</v>
      </c>
      <c r="L34" s="309" t="s">
        <v>143</v>
      </c>
    </row>
    <row r="35" spans="2:12" ht="15" customHeight="1" x14ac:dyDescent="0.85">
      <c r="B35" s="306" t="s">
        <v>144</v>
      </c>
      <c r="C35" s="307">
        <v>0</v>
      </c>
      <c r="E35" s="283" t="s">
        <v>16</v>
      </c>
      <c r="F35" s="310">
        <v>0</v>
      </c>
      <c r="H35" s="283" t="s">
        <v>16</v>
      </c>
      <c r="I35" s="311">
        <v>0.66666666666666663</v>
      </c>
      <c r="K35" s="283" t="s">
        <v>16</v>
      </c>
      <c r="L35" s="311">
        <v>0.66666666666666663</v>
      </c>
    </row>
    <row r="36" spans="2:12" ht="15" customHeight="1" x14ac:dyDescent="0.85">
      <c r="B36" s="306" t="s">
        <v>145</v>
      </c>
      <c r="C36" s="307">
        <v>0</v>
      </c>
      <c r="E36" s="283" t="s">
        <v>47</v>
      </c>
      <c r="F36" s="310">
        <v>0</v>
      </c>
      <c r="H36" s="283" t="s">
        <v>47</v>
      </c>
      <c r="I36" s="311">
        <v>0.13333333333333333</v>
      </c>
      <c r="K36" s="283" t="s">
        <v>47</v>
      </c>
      <c r="L36" s="311">
        <v>0.13333333333333333</v>
      </c>
    </row>
    <row r="37" spans="2:12" ht="15" customHeight="1" x14ac:dyDescent="0.85">
      <c r="B37" s="306" t="s">
        <v>146</v>
      </c>
      <c r="C37" s="307" t="s">
        <v>2222</v>
      </c>
      <c r="E37" s="283" t="s">
        <v>61</v>
      </c>
      <c r="F37" s="310">
        <v>0</v>
      </c>
      <c r="H37" s="283" t="s">
        <v>61</v>
      </c>
      <c r="I37" s="311">
        <v>6.6666666666666666E-2</v>
      </c>
      <c r="K37" s="283" t="s">
        <v>61</v>
      </c>
      <c r="L37" s="311">
        <v>6.6666666666666666E-2</v>
      </c>
    </row>
    <row r="38" spans="2:12" ht="15" customHeight="1" x14ac:dyDescent="0.85">
      <c r="B38" s="306" t="s">
        <v>147</v>
      </c>
      <c r="C38" s="312" t="s">
        <v>2223</v>
      </c>
      <c r="E38" s="283" t="s">
        <v>18</v>
      </c>
      <c r="F38" s="310">
        <v>0</v>
      </c>
      <c r="H38" s="283" t="s">
        <v>18</v>
      </c>
      <c r="I38" s="311">
        <v>0</v>
      </c>
      <c r="K38" s="283" t="s">
        <v>18</v>
      </c>
      <c r="L38" s="311">
        <v>0</v>
      </c>
    </row>
    <row r="39" spans="2:12" ht="15" customHeight="1" thickBot="1" x14ac:dyDescent="1">
      <c r="B39" s="313" t="s">
        <v>148</v>
      </c>
      <c r="C39" s="314" t="s">
        <v>2223</v>
      </c>
      <c r="E39" s="315" t="s">
        <v>27</v>
      </c>
      <c r="F39" s="316">
        <v>0</v>
      </c>
      <c r="H39" s="315" t="s">
        <v>27</v>
      </c>
      <c r="I39" s="317">
        <v>0.13333333333333333</v>
      </c>
      <c r="K39" s="315" t="s">
        <v>27</v>
      </c>
      <c r="L39" s="317">
        <v>0.13333333333333333</v>
      </c>
    </row>
    <row r="40" spans="2:12" ht="15" customHeight="1" thickTop="1" thickBot="1" x14ac:dyDescent="1">
      <c r="B40" s="273" t="s">
        <v>149</v>
      </c>
      <c r="C40" s="312">
        <f>IFERROR(C18/M21,0)</f>
        <v>0</v>
      </c>
      <c r="E40" s="318" t="s">
        <v>114</v>
      </c>
      <c r="F40" s="319">
        <f>SUM(F35:F39)</f>
        <v>0</v>
      </c>
      <c r="H40" s="318" t="s">
        <v>114</v>
      </c>
      <c r="I40" s="319">
        <f>SUM(I35:I39)</f>
        <v>0.99999999999999989</v>
      </c>
      <c r="K40" s="318" t="s">
        <v>114</v>
      </c>
      <c r="L40" s="319">
        <f>SUM(L35:L39)</f>
        <v>0.99999999999999989</v>
      </c>
    </row>
    <row r="41" spans="2:12" ht="15" customHeight="1" x14ac:dyDescent="0.85"/>
    <row r="42" spans="2:12" ht="15" customHeight="1" x14ac:dyDescent="0.85">
      <c r="B42" s="409" t="s">
        <v>150</v>
      </c>
      <c r="C42" s="410"/>
      <c r="D42" s="320"/>
      <c r="E42" s="321" t="s">
        <v>151</v>
      </c>
      <c r="F42" s="322"/>
    </row>
    <row r="43" spans="2:12" ht="15" customHeight="1" x14ac:dyDescent="0.85">
      <c r="B43" s="331" t="s">
        <v>152</v>
      </c>
      <c r="C43" s="259"/>
      <c r="D43" s="320"/>
      <c r="E43" s="323" t="s">
        <v>153</v>
      </c>
      <c r="F43" s="324">
        <v>1300544.7768999999</v>
      </c>
    </row>
    <row r="44" spans="2:12" ht="15" customHeight="1" x14ac:dyDescent="0.85">
      <c r="B44" s="273" t="s">
        <v>154</v>
      </c>
      <c r="C44" s="325">
        <v>0</v>
      </c>
      <c r="D44" s="320"/>
      <c r="E44" s="323" t="s">
        <v>155</v>
      </c>
      <c r="F44" s="324">
        <v>1095987.6159999999</v>
      </c>
    </row>
    <row r="45" spans="2:12" ht="15" customHeight="1" thickBot="1" x14ac:dyDescent="1">
      <c r="B45" s="283" t="s">
        <v>127</v>
      </c>
      <c r="C45" s="325">
        <v>0</v>
      </c>
      <c r="D45" s="320"/>
      <c r="E45" s="326" t="s">
        <v>156</v>
      </c>
      <c r="F45" s="327">
        <v>1017720.6257</v>
      </c>
    </row>
    <row r="46" spans="2:12" ht="15" customHeight="1" thickTop="1" x14ac:dyDescent="0.85">
      <c r="B46" s="283" t="s">
        <v>129</v>
      </c>
      <c r="C46" s="325">
        <v>0</v>
      </c>
      <c r="D46" s="320"/>
      <c r="E46" s="328" t="s">
        <v>157</v>
      </c>
      <c r="F46" s="329">
        <f>(SUM(F43:F45))*4</f>
        <v>13657012.0744</v>
      </c>
    </row>
    <row r="47" spans="2:12" ht="15" customHeight="1" x14ac:dyDescent="0.85">
      <c r="B47" s="293" t="s">
        <v>158</v>
      </c>
      <c r="C47" s="325">
        <v>0</v>
      </c>
    </row>
    <row r="48" spans="2:12" ht="15" customHeight="1" x14ac:dyDescent="0.85">
      <c r="B48" s="293" t="s">
        <v>158</v>
      </c>
      <c r="C48" s="325">
        <v>0</v>
      </c>
      <c r="E48" s="376" t="s">
        <v>159</v>
      </c>
      <c r="F48" s="375" t="e">
        <v>#VALUE!</v>
      </c>
    </row>
    <row r="49" spans="2:5" ht="15" customHeight="1" x14ac:dyDescent="0.85">
      <c r="B49" s="293" t="s">
        <v>158</v>
      </c>
      <c r="C49" s="325">
        <v>0</v>
      </c>
      <c r="E49" s="374"/>
    </row>
    <row r="50" spans="2:5" ht="15" customHeight="1" x14ac:dyDescent="0.85">
      <c r="B50" s="293" t="s">
        <v>158</v>
      </c>
      <c r="C50" s="325">
        <v>0</v>
      </c>
    </row>
    <row r="51" spans="2:5" ht="15" customHeight="1" x14ac:dyDescent="0.85">
      <c r="B51" s="293" t="s">
        <v>158</v>
      </c>
      <c r="C51" s="325">
        <v>0</v>
      </c>
    </row>
    <row r="52" spans="2:5" ht="16.5" customHeight="1" x14ac:dyDescent="0.85"/>
    <row r="53" spans="2:5" ht="16.5" customHeight="1" x14ac:dyDescent="0.85"/>
    <row r="54" spans="2:5" ht="16.5" customHeight="1" x14ac:dyDescent="0.85"/>
    <row r="55" spans="2:5" ht="16.5" customHeight="1" x14ac:dyDescent="0.85"/>
    <row r="60" spans="2:5" x14ac:dyDescent="0.85">
      <c r="B60" s="304"/>
      <c r="C60" s="330"/>
    </row>
  </sheetData>
  <mergeCells count="1">
    <mergeCell ref="B42:C42"/>
  </mergeCells>
  <phoneticPr fontId="3" type="noConversion"/>
  <conditionalFormatting sqref="F40">
    <cfRule type="cellIs" dxfId="68" priority="16" operator="equal">
      <formula>1</formula>
    </cfRule>
    <cfRule type="cellIs" dxfId="67" priority="17" operator="lessThan">
      <formula>1</formula>
    </cfRule>
    <cfRule type="cellIs" dxfId="66" priority="18" operator="greaterThan">
      <formula>1</formula>
    </cfRule>
  </conditionalFormatting>
  <conditionalFormatting sqref="F48">
    <cfRule type="cellIs" dxfId="65" priority="1" operator="lessThan">
      <formula>0</formula>
    </cfRule>
    <cfRule type="cellIs" dxfId="64" priority="2" operator="greaterThan">
      <formula>0</formula>
    </cfRule>
    <cfRule type="cellIs" dxfId="63" priority="3" operator="equal">
      <formula>0</formula>
    </cfRule>
  </conditionalFormatting>
  <conditionalFormatting sqref="I40">
    <cfRule type="cellIs" dxfId="62" priority="7" operator="equal">
      <formula>1</formula>
    </cfRule>
    <cfRule type="cellIs" dxfId="61" priority="8" operator="lessThan">
      <formula>1</formula>
    </cfRule>
    <cfRule type="cellIs" dxfId="60" priority="9" operator="greaterThan">
      <formula>1</formula>
    </cfRule>
  </conditionalFormatting>
  <conditionalFormatting sqref="L40">
    <cfRule type="cellIs" dxfId="59" priority="4" operator="equal">
      <formula>1</formula>
    </cfRule>
    <cfRule type="cellIs" dxfId="58" priority="5" operator="lessThan">
      <formula>1</formula>
    </cfRule>
    <cfRule type="cellIs" dxfId="57" priority="6" operator="greaterThan">
      <formula>1</formula>
    </cfRule>
  </conditionalFormatting>
  <conditionalFormatting sqref="M22">
    <cfRule type="cellIs" dxfId="56" priority="20" operator="equal">
      <formula>1</formula>
    </cfRule>
    <cfRule type="cellIs" dxfId="55" priority="21" operator="lessThan">
      <formula>1</formula>
    </cfRule>
    <cfRule type="cellIs" dxfId="54" priority="22" operator="greaterThan">
      <formula>1</formula>
    </cfRule>
  </conditionalFormatting>
  <conditionalFormatting sqref="M24 M26">
    <cfRule type="cellIs" dxfId="53" priority="25" operator="lessThan">
      <formula>1</formula>
    </cfRule>
    <cfRule type="cellIs" dxfId="52" priority="26" operator="greaterThan">
      <formula>1</formula>
    </cfRule>
  </conditionalFormatting>
  <conditionalFormatting sqref="M24">
    <cfRule type="cellIs" dxfId="51" priority="24" operator="equal">
      <formula>1</formula>
    </cfRule>
  </conditionalFormatting>
  <conditionalFormatting sqref="M26">
    <cfRule type="cellIs" dxfId="50" priority="23" operator="equal">
      <formula>1</formula>
    </cfRule>
  </conditionalFormatting>
  <dataValidations count="4">
    <dataValidation allowBlank="1" showInputMessage="1" showErrorMessage="1" promptTitle="&lt;Refresh Customer's Baseline&gt;" prompt="Input the customer's TPID and then select &quot;Refresh' to get the customer's current baseline breakdown" sqref="C8" xr:uid="{EB43F13A-82E7-4F3B-A83E-6D0FAEE45A79}"/>
    <dataValidation allowBlank="1" showInputMessage="1" showErrorMessage="1" promptTitle="Total ACO" prompt="The total ACO Distribution must equal the Total ACO amount you input in Cell C20" sqref="M23 M25" xr:uid="{2CA5F365-A64F-4421-B4DC-7038C41299F3}"/>
    <dataValidation allowBlank="1" showInputMessage="1" showErrorMessage="1" promptTitle="SKU Discounts" prompt="If the customer request has more than 5 SKU discounts (from a product-level), please input them in the 'Whiteboard Sheet' Tab" sqref="C27:C31" xr:uid="{7ADCB8DD-C510-4291-8BAE-FA8F32D2EE3E}"/>
    <dataValidation type="list" allowBlank="1" showInputMessage="1" showErrorMessage="1" sqref="C9:C11" xr:uid="{58D16679-B5B2-45A5-A638-2BAFA8B4BCFC}"/>
  </dataValidations>
  <pageMargins left="0.7" right="0.7" top="0.75" bottom="0.75" header="0.3" footer="0.3"/>
  <pageSetup orientation="portrait" r:id="rId1"/>
  <ignoredErrors>
    <ignoredError sqref="M27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>
                <anchor moveWithCells="1">
                  <from>
                    <xdr:col>4</xdr:col>
                    <xdr:colOff>19050</xdr:colOff>
                    <xdr:row>4</xdr:row>
                    <xdr:rowOff>184150</xdr:rowOff>
                  </from>
                  <to>
                    <xdr:col>4</xdr:col>
                    <xdr:colOff>1403350</xdr:colOff>
                    <xdr:row>7</xdr:row>
                    <xdr:rowOff>184150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25C3-0727-4977-BA4F-B77811E8E5E7}">
  <sheetPr codeName="Sheet5">
    <tabColor rgb="FF002060"/>
    <pageSetUpPr autoPageBreaks="0"/>
  </sheetPr>
  <dimension ref="A2:X64"/>
  <sheetViews>
    <sheetView showGridLines="0" zoomScale="110" zoomScaleNormal="110" workbookViewId="0">
      <selection activeCell="E30" sqref="E30"/>
    </sheetView>
  </sheetViews>
  <sheetFormatPr defaultColWidth="8.7265625" defaultRowHeight="16.75" x14ac:dyDescent="0.95"/>
  <cols>
    <col min="1" max="1" width="4.54296875" style="6" customWidth="1"/>
    <col min="2" max="2" width="27.81640625" style="6" customWidth="1"/>
    <col min="3" max="3" width="3.453125" style="6" customWidth="1"/>
    <col min="4" max="4" width="15.453125" style="6" customWidth="1"/>
    <col min="5" max="5" width="25.453125" style="6" customWidth="1"/>
    <col min="6" max="12" width="14.54296875" style="6" customWidth="1"/>
    <col min="13" max="13" width="20.81640625" style="6" customWidth="1"/>
    <col min="14" max="16384" width="8.7265625" style="6"/>
  </cols>
  <sheetData>
    <row r="2" spans="2:24" x14ac:dyDescent="0.95">
      <c r="B2" s="222" t="s">
        <v>160</v>
      </c>
      <c r="C2" s="113"/>
      <c r="D2" s="194" t="s">
        <v>72</v>
      </c>
      <c r="E2" s="195"/>
      <c r="F2" s="195"/>
      <c r="G2" s="195"/>
      <c r="H2" s="195"/>
      <c r="I2" s="195"/>
      <c r="J2" s="195"/>
      <c r="K2" s="195"/>
      <c r="L2" s="195"/>
      <c r="M2" s="212"/>
    </row>
    <row r="3" spans="2:24" x14ac:dyDescent="0.95">
      <c r="B3" s="370" t="s">
        <v>2211</v>
      </c>
      <c r="C3" s="223"/>
      <c r="D3" s="191" t="s">
        <v>75</v>
      </c>
      <c r="E3" s="192"/>
      <c r="F3" s="191" t="s">
        <v>76</v>
      </c>
      <c r="G3" s="193"/>
      <c r="H3" s="193"/>
      <c r="I3" s="193"/>
      <c r="J3" s="193"/>
      <c r="K3" s="193"/>
      <c r="L3" s="192"/>
      <c r="M3" s="191" t="s">
        <v>77</v>
      </c>
    </row>
    <row r="4" spans="2:24" x14ac:dyDescent="0.95">
      <c r="B4" s="371" t="s">
        <v>2210</v>
      </c>
      <c r="C4" s="223"/>
      <c r="D4" s="197" t="s">
        <v>161</v>
      </c>
      <c r="E4" s="13"/>
      <c r="F4" s="200" t="s">
        <v>162</v>
      </c>
      <c r="G4" s="196"/>
      <c r="H4" s="196"/>
      <c r="I4" s="196"/>
      <c r="J4" s="196"/>
      <c r="K4" s="196"/>
      <c r="L4" s="13"/>
      <c r="M4" s="227" t="s">
        <v>98</v>
      </c>
    </row>
    <row r="5" spans="2:24" x14ac:dyDescent="0.95">
      <c r="B5" s="371" t="s">
        <v>2224</v>
      </c>
      <c r="C5" s="223"/>
      <c r="D5" s="198" t="s">
        <v>163</v>
      </c>
      <c r="E5" s="14"/>
      <c r="F5" s="201" t="s">
        <v>164</v>
      </c>
      <c r="L5" s="14"/>
      <c r="M5" s="228" t="s">
        <v>98</v>
      </c>
    </row>
    <row r="6" spans="2:24" x14ac:dyDescent="0.95">
      <c r="B6" s="371" t="s">
        <v>2224</v>
      </c>
      <c r="C6" s="223"/>
      <c r="D6" s="198" t="s">
        <v>165</v>
      </c>
      <c r="E6" s="14"/>
      <c r="F6" s="201" t="s">
        <v>166</v>
      </c>
      <c r="L6" s="14"/>
      <c r="M6" s="228" t="s">
        <v>98</v>
      </c>
    </row>
    <row r="7" spans="2:24" x14ac:dyDescent="0.95">
      <c r="B7" s="371" t="s">
        <v>89</v>
      </c>
      <c r="C7" s="223"/>
      <c r="D7" s="198" t="s">
        <v>167</v>
      </c>
      <c r="E7" s="14"/>
      <c r="F7" s="201" t="s">
        <v>168</v>
      </c>
      <c r="L7" s="14"/>
      <c r="M7" s="228" t="s">
        <v>98</v>
      </c>
      <c r="X7" s="6" t="s">
        <v>98</v>
      </c>
    </row>
    <row r="8" spans="2:24" x14ac:dyDescent="0.95">
      <c r="B8" s="371" t="s">
        <v>2212</v>
      </c>
      <c r="C8" s="223"/>
      <c r="D8" s="198" t="s">
        <v>169</v>
      </c>
      <c r="E8" s="14"/>
      <c r="F8" s="201" t="s">
        <v>170</v>
      </c>
      <c r="L8" s="14"/>
      <c r="M8" s="228" t="s">
        <v>98</v>
      </c>
    </row>
    <row r="9" spans="2:24" x14ac:dyDescent="0.95">
      <c r="B9" s="372" t="s">
        <v>2213</v>
      </c>
      <c r="C9" s="224"/>
      <c r="D9" s="198" t="s">
        <v>171</v>
      </c>
      <c r="E9" s="14"/>
      <c r="F9" s="201" t="s">
        <v>172</v>
      </c>
      <c r="L9" s="14"/>
      <c r="M9" s="228" t="s">
        <v>98</v>
      </c>
    </row>
    <row r="10" spans="2:24" x14ac:dyDescent="0.95">
      <c r="B10" s="371" t="s">
        <v>2224</v>
      </c>
      <c r="C10" s="223"/>
      <c r="D10" s="198" t="s">
        <v>173</v>
      </c>
      <c r="E10" s="14"/>
      <c r="F10" s="201" t="s">
        <v>174</v>
      </c>
      <c r="L10" s="14"/>
      <c r="M10" s="228" t="s">
        <v>98</v>
      </c>
    </row>
    <row r="11" spans="2:24" x14ac:dyDescent="0.95">
      <c r="B11" s="373" t="s">
        <v>2224</v>
      </c>
      <c r="C11" s="224"/>
      <c r="D11" s="199" t="s">
        <v>175</v>
      </c>
      <c r="E11" s="15"/>
      <c r="F11" s="229" t="s">
        <v>176</v>
      </c>
      <c r="G11" s="183"/>
      <c r="H11" s="183"/>
      <c r="I11" s="183"/>
      <c r="J11" s="183"/>
      <c r="K11" s="183"/>
      <c r="L11" s="15"/>
      <c r="M11" s="230" t="s">
        <v>98</v>
      </c>
    </row>
    <row r="13" spans="2:24" ht="29.5" customHeight="1" x14ac:dyDescent="0.95">
      <c r="B13" s="411" t="s">
        <v>177</v>
      </c>
      <c r="C13" s="412"/>
      <c r="D13" s="412"/>
      <c r="E13" s="412"/>
      <c r="F13" s="412"/>
      <c r="G13" s="412"/>
      <c r="H13" s="412"/>
      <c r="I13" s="412"/>
      <c r="J13" s="412"/>
      <c r="K13" s="412"/>
      <c r="L13" s="412"/>
      <c r="M13" s="413"/>
    </row>
    <row r="14" spans="2:24" ht="13.5" customHeight="1" x14ac:dyDescent="0.95"/>
    <row r="15" spans="2:24" ht="18" x14ac:dyDescent="0.95">
      <c r="B15" s="426" t="s">
        <v>178</v>
      </c>
      <c r="C15" s="427"/>
      <c r="D15" s="427"/>
      <c r="E15" s="427"/>
      <c r="F15" s="427"/>
      <c r="G15" s="427"/>
      <c r="H15" s="427"/>
      <c r="I15" s="427"/>
      <c r="J15" s="427"/>
      <c r="K15" s="427"/>
      <c r="L15" s="427"/>
      <c r="M15" s="428"/>
    </row>
    <row r="16" spans="2:24" s="9" customFormat="1" x14ac:dyDescent="0.95">
      <c r="B16" s="429" t="s">
        <v>179</v>
      </c>
      <c r="C16" s="447"/>
      <c r="D16" s="447"/>
      <c r="E16" s="430"/>
      <c r="F16" s="172" t="s">
        <v>107</v>
      </c>
      <c r="G16" s="172" t="s">
        <v>108</v>
      </c>
      <c r="H16" s="172" t="s">
        <v>109</v>
      </c>
      <c r="I16" s="172" t="s">
        <v>110</v>
      </c>
      <c r="J16" s="172" t="s">
        <v>111</v>
      </c>
      <c r="K16" s="172" t="s">
        <v>112</v>
      </c>
      <c r="L16" s="172" t="s">
        <v>113</v>
      </c>
      <c r="M16" s="173" t="s">
        <v>114</v>
      </c>
    </row>
    <row r="17" spans="2:13" hidden="1" x14ac:dyDescent="0.95">
      <c r="B17" s="119"/>
      <c r="C17" s="120"/>
      <c r="D17" s="120"/>
      <c r="E17" s="114"/>
      <c r="F17" s="115">
        <v>1</v>
      </c>
      <c r="G17" s="115">
        <v>2</v>
      </c>
      <c r="H17" s="115">
        <v>3</v>
      </c>
      <c r="I17" s="115">
        <v>4</v>
      </c>
      <c r="J17" s="115">
        <v>5</v>
      </c>
      <c r="K17" s="115">
        <v>6</v>
      </c>
      <c r="L17" s="115">
        <v>7</v>
      </c>
      <c r="M17" s="116"/>
    </row>
    <row r="18" spans="2:13" x14ac:dyDescent="0.95">
      <c r="B18" s="414" t="s">
        <v>180</v>
      </c>
      <c r="C18" s="415"/>
      <c r="D18" s="415"/>
      <c r="E18" s="416"/>
      <c r="F18" s="118">
        <v>13657012.0744</v>
      </c>
      <c r="G18" s="118">
        <v>13657012.0744</v>
      </c>
      <c r="H18" s="118">
        <v>13657012.0744</v>
      </c>
      <c r="I18" s="118">
        <v>13657012.0744</v>
      </c>
      <c r="J18" s="118">
        <v>13657012.0744</v>
      </c>
      <c r="K18" s="118">
        <v>13657012.0744</v>
      </c>
      <c r="L18" s="118">
        <v>13657012.0744</v>
      </c>
      <c r="M18" s="117">
        <f>SUM(F18:L18)</f>
        <v>95599084.520800024</v>
      </c>
    </row>
    <row r="19" spans="2:13" x14ac:dyDescent="0.95">
      <c r="B19" s="414" t="s">
        <v>181</v>
      </c>
      <c r="C19" s="415"/>
      <c r="D19" s="415"/>
      <c r="E19" s="416"/>
      <c r="F19" s="129">
        <v>0.2</v>
      </c>
      <c r="G19" s="130">
        <f>$F$19</f>
        <v>0.2</v>
      </c>
      <c r="H19" s="130">
        <f t="shared" ref="H19:L19" si="0">$F$19</f>
        <v>0.2</v>
      </c>
      <c r="I19" s="130">
        <f t="shared" si="0"/>
        <v>0.2</v>
      </c>
      <c r="J19" s="130">
        <f t="shared" si="0"/>
        <v>0.2</v>
      </c>
      <c r="K19" s="130">
        <f t="shared" si="0"/>
        <v>0.2</v>
      </c>
      <c r="L19" s="130">
        <f t="shared" si="0"/>
        <v>0.2</v>
      </c>
      <c r="M19" s="128"/>
    </row>
    <row r="20" spans="2:13" x14ac:dyDescent="0.95">
      <c r="B20" s="414" t="s">
        <v>182</v>
      </c>
      <c r="C20" s="415"/>
      <c r="D20" s="415"/>
      <c r="E20" s="416"/>
      <c r="F20" s="118">
        <f t="shared" ref="F20:L20" si="1">F21-F18</f>
        <v>2731402.4148800001</v>
      </c>
      <c r="G20" s="118">
        <f t="shared" si="1"/>
        <v>6009085.3127360009</v>
      </c>
      <c r="H20" s="118">
        <f t="shared" si="1"/>
        <v>9942304.7901632003</v>
      </c>
      <c r="I20" s="118">
        <f t="shared" si="1"/>
        <v>14662168.163075838</v>
      </c>
      <c r="J20" s="118">
        <f t="shared" si="1"/>
        <v>20326004.210571006</v>
      </c>
      <c r="K20" s="118">
        <f t="shared" si="1"/>
        <v>27122607.467565209</v>
      </c>
      <c r="L20" s="118">
        <f t="shared" si="1"/>
        <v>35278531.375958249</v>
      </c>
      <c r="M20" s="117">
        <f>SUM(F20:L20)</f>
        <v>116072103.7349495</v>
      </c>
    </row>
    <row r="21" spans="2:13" ht="17.5" thickBot="1" x14ac:dyDescent="1.1000000000000001">
      <c r="B21" s="420" t="s">
        <v>183</v>
      </c>
      <c r="C21" s="421"/>
      <c r="D21" s="421"/>
      <c r="E21" s="422"/>
      <c r="F21" s="134">
        <v>16388414.48928</v>
      </c>
      <c r="G21" s="134">
        <v>19666097.387136001</v>
      </c>
      <c r="H21" s="134">
        <v>23599316.864563201</v>
      </c>
      <c r="I21" s="134">
        <v>28319180.237475839</v>
      </c>
      <c r="J21" s="134">
        <v>33983016.284971006</v>
      </c>
      <c r="K21" s="134">
        <v>40779619.541965209</v>
      </c>
      <c r="L21" s="134">
        <v>48935543.450358249</v>
      </c>
      <c r="M21" s="167">
        <f>SUM(F21:L21)</f>
        <v>211671188.25574949</v>
      </c>
    </row>
    <row r="22" spans="2:13" ht="17.5" thickTop="1" x14ac:dyDescent="0.95">
      <c r="B22" s="186"/>
      <c r="C22" s="186"/>
      <c r="D22" s="186"/>
      <c r="E22" s="186"/>
      <c r="F22" s="187"/>
      <c r="G22" s="187"/>
      <c r="H22" s="187"/>
      <c r="I22" s="187"/>
      <c r="J22" s="187"/>
      <c r="K22" s="187"/>
      <c r="L22" s="187"/>
      <c r="M22" s="188"/>
    </row>
    <row r="23" spans="2:13" ht="16.5" customHeight="1" x14ac:dyDescent="0.95">
      <c r="B23" s="339" t="s">
        <v>184</v>
      </c>
      <c r="C23" s="186"/>
      <c r="D23" s="186"/>
      <c r="E23" s="186"/>
      <c r="F23" s="187"/>
      <c r="G23" s="187"/>
      <c r="H23" s="187"/>
      <c r="I23" s="187"/>
      <c r="J23" s="187"/>
      <c r="K23" s="187"/>
      <c r="L23" s="187"/>
      <c r="M23" s="188"/>
    </row>
    <row r="24" spans="2:13" ht="20.5" customHeight="1" x14ac:dyDescent="0.95">
      <c r="B24" s="426" t="s">
        <v>118</v>
      </c>
      <c r="C24" s="427"/>
      <c r="D24" s="427"/>
      <c r="E24" s="427"/>
      <c r="F24" s="427"/>
      <c r="G24" s="427"/>
      <c r="H24" s="427"/>
      <c r="I24" s="427"/>
      <c r="J24" s="427"/>
      <c r="K24" s="427"/>
      <c r="L24" s="427"/>
      <c r="M24" s="428"/>
    </row>
    <row r="25" spans="2:13" x14ac:dyDescent="0.95">
      <c r="B25" s="429" t="s">
        <v>185</v>
      </c>
      <c r="C25" s="430"/>
      <c r="D25" s="172" t="s">
        <v>14</v>
      </c>
      <c r="E25" s="172" t="s">
        <v>186</v>
      </c>
      <c r="F25" s="172" t="s">
        <v>107</v>
      </c>
      <c r="G25" s="172" t="s">
        <v>108</v>
      </c>
      <c r="H25" s="172" t="s">
        <v>109</v>
      </c>
      <c r="I25" s="172" t="s">
        <v>110</v>
      </c>
      <c r="J25" s="172" t="s">
        <v>111</v>
      </c>
      <c r="K25" s="172" t="s">
        <v>112</v>
      </c>
      <c r="L25" s="172" t="s">
        <v>113</v>
      </c>
      <c r="M25" s="173" t="s">
        <v>114</v>
      </c>
    </row>
    <row r="26" spans="2:13" x14ac:dyDescent="0.95">
      <c r="B26" s="431" t="s">
        <v>187</v>
      </c>
      <c r="C26" s="432"/>
      <c r="D26" s="355" t="s">
        <v>16</v>
      </c>
      <c r="E26" s="355" t="s">
        <v>22</v>
      </c>
      <c r="F26" s="184">
        <v>3000000</v>
      </c>
      <c r="G26" s="184">
        <v>5500000</v>
      </c>
      <c r="H26" s="184">
        <v>8500000</v>
      </c>
      <c r="I26" s="184">
        <v>14500000</v>
      </c>
      <c r="J26" s="184">
        <v>22750000</v>
      </c>
      <c r="K26" s="184"/>
      <c r="L26" s="184"/>
      <c r="M26" s="185">
        <f>SUM(F26:L26)</f>
        <v>54250000</v>
      </c>
    </row>
    <row r="27" spans="2:13" x14ac:dyDescent="0.95">
      <c r="B27" s="433"/>
      <c r="C27" s="434"/>
      <c r="D27" s="356" t="s">
        <v>16</v>
      </c>
      <c r="E27" s="355" t="s">
        <v>39</v>
      </c>
      <c r="F27" s="184">
        <v>1750000</v>
      </c>
      <c r="G27" s="86">
        <f>G26*0.6</f>
        <v>3300000</v>
      </c>
      <c r="H27" s="86">
        <f>H26*0.6</f>
        <v>5100000</v>
      </c>
      <c r="I27" s="86">
        <f>I26*0.6</f>
        <v>8700000</v>
      </c>
      <c r="J27" s="86">
        <f>J26*0.6</f>
        <v>13650000</v>
      </c>
      <c r="K27" s="87"/>
      <c r="L27" s="87"/>
      <c r="M27" s="43">
        <f t="shared" ref="M27:M50" si="2">SUM(F27:L27)</f>
        <v>32500000</v>
      </c>
    </row>
    <row r="28" spans="2:13" x14ac:dyDescent="0.95">
      <c r="B28" s="433"/>
      <c r="C28" s="434"/>
      <c r="D28" s="356" t="s">
        <v>16</v>
      </c>
      <c r="E28" s="355" t="s">
        <v>26</v>
      </c>
      <c r="F28" s="86">
        <v>875000</v>
      </c>
      <c r="G28" s="87">
        <f>G27/2</f>
        <v>1650000</v>
      </c>
      <c r="H28" s="87">
        <f t="shared" ref="H28:J28" si="3">H27/2</f>
        <v>2550000</v>
      </c>
      <c r="I28" s="87">
        <f t="shared" si="3"/>
        <v>4350000</v>
      </c>
      <c r="J28" s="87">
        <f t="shared" si="3"/>
        <v>6825000</v>
      </c>
      <c r="K28" s="87"/>
      <c r="L28" s="87"/>
      <c r="M28" s="43">
        <f t="shared" si="2"/>
        <v>16250000</v>
      </c>
    </row>
    <row r="29" spans="2:13" x14ac:dyDescent="0.95">
      <c r="B29" s="433"/>
      <c r="C29" s="434"/>
      <c r="D29" s="356" t="s">
        <v>16</v>
      </c>
      <c r="E29" s="355"/>
      <c r="F29" s="86"/>
      <c r="G29" s="87"/>
      <c r="H29" s="87"/>
      <c r="I29" s="87"/>
      <c r="J29" s="87"/>
      <c r="K29" s="87"/>
      <c r="L29" s="87"/>
      <c r="M29" s="43">
        <f t="shared" si="2"/>
        <v>0</v>
      </c>
    </row>
    <row r="30" spans="2:13" x14ac:dyDescent="0.95">
      <c r="B30" s="433"/>
      <c r="C30" s="434"/>
      <c r="D30" s="356" t="s">
        <v>16</v>
      </c>
      <c r="E30" s="355"/>
      <c r="F30" s="86"/>
      <c r="G30" s="87"/>
      <c r="H30" s="87"/>
      <c r="I30" s="87"/>
      <c r="J30" s="87"/>
      <c r="K30" s="87"/>
      <c r="L30" s="87"/>
      <c r="M30" s="43">
        <f t="shared" si="2"/>
        <v>0</v>
      </c>
    </row>
    <row r="31" spans="2:13" x14ac:dyDescent="0.95">
      <c r="B31" s="433"/>
      <c r="C31" s="434"/>
      <c r="D31" s="356" t="s">
        <v>47</v>
      </c>
      <c r="E31" s="355" t="s">
        <v>56</v>
      </c>
      <c r="F31" s="86">
        <f>(SUM(F26+F27+F28)*0.2)*0.65</f>
        <v>731250</v>
      </c>
      <c r="G31" s="86">
        <f t="shared" ref="G31:J31" si="4">(SUM(G26+G27+G28)*0.2)*0.65</f>
        <v>1358500</v>
      </c>
      <c r="H31" s="86">
        <f t="shared" si="4"/>
        <v>2099500</v>
      </c>
      <c r="I31" s="86">
        <f t="shared" si="4"/>
        <v>3581500</v>
      </c>
      <c r="J31" s="86">
        <f t="shared" si="4"/>
        <v>5619250</v>
      </c>
      <c r="K31" s="87"/>
      <c r="L31" s="87"/>
      <c r="M31" s="43">
        <f t="shared" si="2"/>
        <v>13390000</v>
      </c>
    </row>
    <row r="32" spans="2:13" x14ac:dyDescent="0.95">
      <c r="B32" s="433"/>
      <c r="C32" s="434"/>
      <c r="D32" s="356" t="s">
        <v>47</v>
      </c>
      <c r="E32" s="355" t="s">
        <v>50</v>
      </c>
      <c r="F32" s="86">
        <f>(SUM(F26+F27+F28)*0.2)*0.35</f>
        <v>393750</v>
      </c>
      <c r="G32" s="86">
        <f t="shared" ref="G32:J32" si="5">(SUM(G26+G27+G28)*0.2)*0.35</f>
        <v>731500</v>
      </c>
      <c r="H32" s="86">
        <f t="shared" si="5"/>
        <v>1130500</v>
      </c>
      <c r="I32" s="86">
        <f t="shared" si="5"/>
        <v>1928499.9999999998</v>
      </c>
      <c r="J32" s="86">
        <f t="shared" si="5"/>
        <v>3025750</v>
      </c>
      <c r="K32" s="87"/>
      <c r="L32" s="87"/>
      <c r="M32" s="43">
        <f t="shared" si="2"/>
        <v>7210000</v>
      </c>
    </row>
    <row r="33" spans="2:13" x14ac:dyDescent="0.95">
      <c r="B33" s="433"/>
      <c r="C33" s="434"/>
      <c r="D33" s="356" t="s">
        <v>47</v>
      </c>
      <c r="E33" s="355"/>
      <c r="F33" s="86"/>
      <c r="G33" s="87"/>
      <c r="H33" s="87"/>
      <c r="I33" s="87"/>
      <c r="J33" s="87"/>
      <c r="K33" s="87"/>
      <c r="L33" s="87"/>
      <c r="M33" s="43">
        <f t="shared" si="2"/>
        <v>0</v>
      </c>
    </row>
    <row r="34" spans="2:13" x14ac:dyDescent="0.95">
      <c r="B34" s="433"/>
      <c r="C34" s="434"/>
      <c r="D34" s="356" t="s">
        <v>47</v>
      </c>
      <c r="E34" s="355"/>
      <c r="F34" s="86"/>
      <c r="G34" s="87"/>
      <c r="H34" s="87"/>
      <c r="I34" s="87"/>
      <c r="J34" s="87"/>
      <c r="K34" s="87"/>
      <c r="L34" s="87"/>
      <c r="M34" s="43">
        <f t="shared" si="2"/>
        <v>0</v>
      </c>
    </row>
    <row r="35" spans="2:13" x14ac:dyDescent="0.95">
      <c r="B35" s="433"/>
      <c r="C35" s="434"/>
      <c r="D35" s="356" t="s">
        <v>61</v>
      </c>
      <c r="E35" s="355" t="s">
        <v>67</v>
      </c>
      <c r="F35" s="86">
        <f>SUM(F26+F27+F28)*0.05</f>
        <v>281250</v>
      </c>
      <c r="G35" s="86">
        <f t="shared" ref="G35:J35" si="6">SUM(G26+G27+G28)*0.05</f>
        <v>522500</v>
      </c>
      <c r="H35" s="86">
        <f t="shared" si="6"/>
        <v>807500</v>
      </c>
      <c r="I35" s="86">
        <f t="shared" si="6"/>
        <v>1377500</v>
      </c>
      <c r="J35" s="86">
        <f t="shared" si="6"/>
        <v>2161250</v>
      </c>
      <c r="K35" s="87"/>
      <c r="L35" s="87"/>
      <c r="M35" s="43">
        <f t="shared" si="2"/>
        <v>5150000</v>
      </c>
    </row>
    <row r="36" spans="2:13" x14ac:dyDescent="0.95">
      <c r="B36" s="433"/>
      <c r="C36" s="434"/>
      <c r="D36" s="356" t="s">
        <v>61</v>
      </c>
      <c r="E36" s="355" t="s">
        <v>64</v>
      </c>
      <c r="F36" s="86">
        <f>SUM(F26+F27+F28)*0.05</f>
        <v>281250</v>
      </c>
      <c r="G36" s="86">
        <f t="shared" ref="G36:J36" si="7">SUM(G26+G27+G28)*0.05</f>
        <v>522500</v>
      </c>
      <c r="H36" s="86">
        <f t="shared" si="7"/>
        <v>807500</v>
      </c>
      <c r="I36" s="86">
        <f t="shared" si="7"/>
        <v>1377500</v>
      </c>
      <c r="J36" s="86">
        <f t="shared" si="7"/>
        <v>2161250</v>
      </c>
      <c r="K36" s="87"/>
      <c r="L36" s="87"/>
      <c r="M36" s="43">
        <f t="shared" si="2"/>
        <v>5150000</v>
      </c>
    </row>
    <row r="37" spans="2:13" x14ac:dyDescent="0.95">
      <c r="B37" s="433"/>
      <c r="C37" s="434"/>
      <c r="D37" s="356" t="s">
        <v>61</v>
      </c>
      <c r="E37" s="355"/>
      <c r="F37" s="86"/>
      <c r="G37" s="87"/>
      <c r="H37" s="87"/>
      <c r="I37" s="87"/>
      <c r="J37" s="87"/>
      <c r="K37" s="87"/>
      <c r="L37" s="87"/>
      <c r="M37" s="43">
        <f t="shared" si="2"/>
        <v>0</v>
      </c>
    </row>
    <row r="38" spans="2:13" x14ac:dyDescent="0.95">
      <c r="B38" s="433"/>
      <c r="C38" s="434"/>
      <c r="D38" s="356" t="s">
        <v>18</v>
      </c>
      <c r="E38" s="355"/>
      <c r="F38" s="86"/>
      <c r="G38" s="86"/>
      <c r="H38" s="86"/>
      <c r="I38" s="86"/>
      <c r="J38" s="86"/>
      <c r="K38" s="87"/>
      <c r="L38" s="87"/>
      <c r="M38" s="43">
        <f t="shared" si="2"/>
        <v>0</v>
      </c>
    </row>
    <row r="39" spans="2:13" x14ac:dyDescent="0.95">
      <c r="B39" s="433"/>
      <c r="C39" s="434"/>
      <c r="D39" s="356" t="s">
        <v>18</v>
      </c>
      <c r="E39" s="355"/>
      <c r="F39" s="86"/>
      <c r="G39" s="86"/>
      <c r="H39" s="86"/>
      <c r="I39" s="86"/>
      <c r="J39" s="86"/>
      <c r="K39" s="87"/>
      <c r="L39" s="87"/>
      <c r="M39" s="43">
        <f t="shared" si="2"/>
        <v>0</v>
      </c>
    </row>
    <row r="40" spans="2:13" x14ac:dyDescent="0.95">
      <c r="B40" s="433"/>
      <c r="C40" s="434"/>
      <c r="D40" s="356" t="s">
        <v>18</v>
      </c>
      <c r="E40" s="355"/>
      <c r="F40" s="86"/>
      <c r="G40" s="87"/>
      <c r="H40" s="87"/>
      <c r="I40" s="87"/>
      <c r="J40" s="87"/>
      <c r="K40" s="87"/>
      <c r="L40" s="87"/>
      <c r="M40" s="43">
        <f t="shared" ref="M40" si="8">SUM(F40:L40)</f>
        <v>0</v>
      </c>
    </row>
    <row r="41" spans="2:13" x14ac:dyDescent="0.95">
      <c r="B41" s="433"/>
      <c r="C41" s="434"/>
      <c r="D41" s="356" t="s">
        <v>27</v>
      </c>
      <c r="E41" s="355" t="s">
        <v>34</v>
      </c>
      <c r="F41" s="86">
        <f>(SUM(F26+F27+F28)*0.2)</f>
        <v>1125000</v>
      </c>
      <c r="G41" s="86">
        <f t="shared" ref="G41:J41" si="9">(SUM(G26+G27+G28)*0.2)</f>
        <v>2090000</v>
      </c>
      <c r="H41" s="86">
        <f t="shared" si="9"/>
        <v>3230000</v>
      </c>
      <c r="I41" s="86">
        <f t="shared" si="9"/>
        <v>5510000</v>
      </c>
      <c r="J41" s="86">
        <f t="shared" si="9"/>
        <v>8645000</v>
      </c>
      <c r="K41" s="87"/>
      <c r="L41" s="87"/>
      <c r="M41" s="43">
        <f t="shared" si="2"/>
        <v>20600000</v>
      </c>
    </row>
    <row r="42" spans="2:13" x14ac:dyDescent="0.95">
      <c r="B42" s="433"/>
      <c r="C42" s="434"/>
      <c r="D42" s="356" t="s">
        <v>27</v>
      </c>
      <c r="E42" s="355"/>
      <c r="F42" s="86"/>
      <c r="G42" s="86"/>
      <c r="H42" s="86"/>
      <c r="I42" s="86"/>
      <c r="J42" s="86"/>
      <c r="K42" s="87"/>
      <c r="L42" s="87"/>
      <c r="M42" s="43">
        <f t="shared" si="2"/>
        <v>0</v>
      </c>
    </row>
    <row r="43" spans="2:13" x14ac:dyDescent="0.95">
      <c r="B43" s="433"/>
      <c r="C43" s="434"/>
      <c r="D43" s="356" t="s">
        <v>27</v>
      </c>
      <c r="E43" s="355"/>
      <c r="F43" s="86"/>
      <c r="G43" s="86"/>
      <c r="H43" s="86"/>
      <c r="I43" s="86"/>
      <c r="J43" s="86"/>
      <c r="K43" s="87"/>
      <c r="L43" s="87"/>
      <c r="M43" s="43">
        <f t="shared" si="2"/>
        <v>0</v>
      </c>
    </row>
    <row r="44" spans="2:13" x14ac:dyDescent="0.95">
      <c r="B44" s="433"/>
      <c r="C44" s="434"/>
      <c r="D44" s="356" t="s">
        <v>27</v>
      </c>
      <c r="E44" s="355"/>
      <c r="F44" s="86"/>
      <c r="G44" s="87"/>
      <c r="H44" s="87"/>
      <c r="I44" s="87"/>
      <c r="J44" s="87"/>
      <c r="K44" s="87"/>
      <c r="L44" s="87"/>
      <c r="M44" s="43">
        <f t="shared" si="2"/>
        <v>0</v>
      </c>
    </row>
    <row r="45" spans="2:13" x14ac:dyDescent="0.95">
      <c r="B45" s="433"/>
      <c r="C45" s="434"/>
      <c r="D45" s="356" t="s">
        <v>27</v>
      </c>
      <c r="E45" s="355"/>
      <c r="F45" s="86"/>
      <c r="G45" s="87"/>
      <c r="H45" s="87"/>
      <c r="I45" s="87"/>
      <c r="J45" s="87"/>
      <c r="K45" s="87"/>
      <c r="L45" s="87"/>
      <c r="M45" s="43">
        <f t="shared" ref="M45:M48" si="10">SUM(F45:L45)</f>
        <v>0</v>
      </c>
    </row>
    <row r="46" spans="2:13" x14ac:dyDescent="0.95">
      <c r="B46" s="433"/>
      <c r="C46" s="434"/>
      <c r="D46" s="356" t="s">
        <v>16</v>
      </c>
      <c r="E46" s="352" t="s">
        <v>188</v>
      </c>
      <c r="F46" s="86"/>
      <c r="G46" s="87"/>
      <c r="H46" s="87"/>
      <c r="I46" s="87"/>
      <c r="J46" s="87"/>
      <c r="K46" s="87"/>
      <c r="L46" s="87"/>
      <c r="M46" s="43">
        <f t="shared" ref="M46" si="11">SUM(F46:L46)</f>
        <v>0</v>
      </c>
    </row>
    <row r="47" spans="2:13" x14ac:dyDescent="0.95">
      <c r="B47" s="433"/>
      <c r="C47" s="434"/>
      <c r="D47" s="356" t="s">
        <v>47</v>
      </c>
      <c r="E47" s="352" t="s">
        <v>188</v>
      </c>
      <c r="F47" s="86"/>
      <c r="G47" s="87"/>
      <c r="H47" s="87"/>
      <c r="I47" s="87"/>
      <c r="J47" s="87"/>
      <c r="K47" s="87"/>
      <c r="L47" s="87"/>
      <c r="M47" s="43">
        <f t="shared" si="10"/>
        <v>0</v>
      </c>
    </row>
    <row r="48" spans="2:13" x14ac:dyDescent="0.95">
      <c r="B48" s="433"/>
      <c r="C48" s="434"/>
      <c r="D48" s="356" t="s">
        <v>61</v>
      </c>
      <c r="E48" s="352" t="s">
        <v>188</v>
      </c>
      <c r="F48" s="86"/>
      <c r="G48" s="87"/>
      <c r="H48" s="87"/>
      <c r="I48" s="87"/>
      <c r="J48" s="87"/>
      <c r="K48" s="87"/>
      <c r="L48" s="87"/>
      <c r="M48" s="43">
        <f t="shared" si="10"/>
        <v>0</v>
      </c>
    </row>
    <row r="49" spans="1:13" x14ac:dyDescent="0.95">
      <c r="B49" s="433"/>
      <c r="C49" s="434"/>
      <c r="D49" s="356" t="s">
        <v>18</v>
      </c>
      <c r="E49" s="352" t="s">
        <v>188</v>
      </c>
      <c r="F49" s="86"/>
      <c r="G49" s="87"/>
      <c r="H49" s="87"/>
      <c r="I49" s="87"/>
      <c r="J49" s="87"/>
      <c r="K49" s="87"/>
      <c r="L49" s="87"/>
      <c r="M49" s="43">
        <f t="shared" si="2"/>
        <v>0</v>
      </c>
    </row>
    <row r="50" spans="1:13" ht="17.5" thickBot="1" x14ac:dyDescent="1.1000000000000001">
      <c r="B50" s="435"/>
      <c r="C50" s="436"/>
      <c r="D50" s="357" t="s">
        <v>27</v>
      </c>
      <c r="E50" s="353" t="s">
        <v>188</v>
      </c>
      <c r="F50" s="88"/>
      <c r="G50" s="89"/>
      <c r="H50" s="89"/>
      <c r="I50" s="89"/>
      <c r="J50" s="89"/>
      <c r="K50" s="89"/>
      <c r="L50" s="89"/>
      <c r="M50" s="44">
        <f t="shared" si="2"/>
        <v>0</v>
      </c>
    </row>
    <row r="51" spans="1:13" ht="18.25" thickTop="1" thickBot="1" x14ac:dyDescent="1.1000000000000001">
      <c r="B51" s="423" t="s">
        <v>189</v>
      </c>
      <c r="C51" s="424"/>
      <c r="D51" s="424"/>
      <c r="E51" s="425"/>
      <c r="F51" s="111">
        <f>SUM(F26:F50)</f>
        <v>8437500</v>
      </c>
      <c r="G51" s="111">
        <f t="shared" ref="G51:L51" si="12">SUM(G26:G50)</f>
        <v>15675000</v>
      </c>
      <c r="H51" s="111">
        <f t="shared" si="12"/>
        <v>24225000</v>
      </c>
      <c r="I51" s="111">
        <f t="shared" si="12"/>
        <v>41325000</v>
      </c>
      <c r="J51" s="111">
        <f t="shared" si="12"/>
        <v>64837500</v>
      </c>
      <c r="K51" s="111">
        <f t="shared" si="12"/>
        <v>0</v>
      </c>
      <c r="L51" s="111">
        <f t="shared" si="12"/>
        <v>0</v>
      </c>
      <c r="M51" s="111">
        <f>SUM(M26:M50)</f>
        <v>154500000</v>
      </c>
    </row>
    <row r="52" spans="1:13" ht="18.25" thickTop="1" thickBot="1" x14ac:dyDescent="1.1000000000000001">
      <c r="B52" s="417" t="s">
        <v>190</v>
      </c>
      <c r="C52" s="418"/>
      <c r="D52" s="418"/>
      <c r="E52" s="419"/>
      <c r="F52" s="96">
        <f>SUM(F21,F51)</f>
        <v>24825914.48928</v>
      </c>
      <c r="G52" s="96">
        <f t="shared" ref="G52:M52" si="13">SUM(G21,G51)</f>
        <v>35341097.387135997</v>
      </c>
      <c r="H52" s="96">
        <f t="shared" si="13"/>
        <v>47824316.864563197</v>
      </c>
      <c r="I52" s="96">
        <f t="shared" si="13"/>
        <v>69644180.237475842</v>
      </c>
      <c r="J52" s="96">
        <f t="shared" si="13"/>
        <v>98820516.284970999</v>
      </c>
      <c r="K52" s="96">
        <f t="shared" si="13"/>
        <v>40779619.541965209</v>
      </c>
      <c r="L52" s="96">
        <f t="shared" si="13"/>
        <v>48935543.450358249</v>
      </c>
      <c r="M52" s="96">
        <f t="shared" si="13"/>
        <v>366171188.25574946</v>
      </c>
    </row>
    <row r="54" spans="1:13" x14ac:dyDescent="0.95">
      <c r="B54" s="340" t="s">
        <v>191</v>
      </c>
      <c r="H54" s="340" t="s">
        <v>192</v>
      </c>
    </row>
    <row r="55" spans="1:13" x14ac:dyDescent="0.95">
      <c r="B55" s="445" t="s">
        <v>193</v>
      </c>
      <c r="C55" s="446"/>
      <c r="D55" s="61" t="s">
        <v>116</v>
      </c>
      <c r="E55" s="61" t="s">
        <v>194</v>
      </c>
      <c r="F55" s="61" t="s">
        <v>195</v>
      </c>
      <c r="H55" s="61" t="s">
        <v>196</v>
      </c>
      <c r="I55" s="61" t="s">
        <v>197</v>
      </c>
      <c r="J55" s="61" t="s">
        <v>198</v>
      </c>
      <c r="K55" s="61" t="s">
        <v>195</v>
      </c>
      <c r="M55" s="1"/>
    </row>
    <row r="56" spans="1:13" x14ac:dyDescent="0.95">
      <c r="A56" s="354">
        <v>1</v>
      </c>
      <c r="B56" s="443" t="s">
        <v>798</v>
      </c>
      <c r="C56" s="444"/>
      <c r="D56" s="26">
        <v>0.4</v>
      </c>
      <c r="E56" s="48">
        <f>D56</f>
        <v>0.4</v>
      </c>
      <c r="F56" s="47">
        <f>IFERROR(((D56*$D$64)+(E56*$E$64))/$F$64,0)</f>
        <v>0.4</v>
      </c>
      <c r="H56" s="68" t="s">
        <v>199</v>
      </c>
      <c r="I56" s="27">
        <v>0.8</v>
      </c>
      <c r="J56" s="189">
        <v>0.2</v>
      </c>
      <c r="K56" s="46">
        <f>IFERROR(((I56*$I$60)+(J56*$J$60))/$K$60,0)</f>
        <v>0.2</v>
      </c>
    </row>
    <row r="57" spans="1:13" x14ac:dyDescent="0.95">
      <c r="A57" s="354">
        <v>2</v>
      </c>
      <c r="B57" s="443" t="s">
        <v>799</v>
      </c>
      <c r="C57" s="444"/>
      <c r="D57" s="26">
        <v>0.4</v>
      </c>
      <c r="E57" s="48">
        <f t="shared" ref="E57:E60" si="14">D57</f>
        <v>0.4</v>
      </c>
      <c r="F57" s="47">
        <f t="shared" ref="F57:F62" si="15">IFERROR(((D57*$D$64)+(E57*$E$64))/$F$64,0)</f>
        <v>0.4</v>
      </c>
      <c r="H57" s="68" t="s">
        <v>200</v>
      </c>
      <c r="I57" s="27">
        <v>0.1</v>
      </c>
      <c r="J57" s="189">
        <v>0.4</v>
      </c>
      <c r="K57" s="46">
        <f t="shared" ref="K57:K58" si="16">IFERROR(((I57*$I$60)+(J57*$J$60))/$K$60,0)</f>
        <v>0.4</v>
      </c>
    </row>
    <row r="58" spans="1:13" x14ac:dyDescent="0.95">
      <c r="A58" s="354">
        <v>3</v>
      </c>
      <c r="B58" s="443" t="s">
        <v>201</v>
      </c>
      <c r="C58" s="444"/>
      <c r="D58" s="26">
        <v>0.2</v>
      </c>
      <c r="E58" s="48">
        <f t="shared" si="14"/>
        <v>0.2</v>
      </c>
      <c r="F58" s="47">
        <f t="shared" si="15"/>
        <v>0.2</v>
      </c>
      <c r="H58" s="231" t="s">
        <v>202</v>
      </c>
      <c r="I58" s="232">
        <v>0.1</v>
      </c>
      <c r="J58" s="189">
        <v>0.4</v>
      </c>
      <c r="K58" s="46">
        <f t="shared" si="16"/>
        <v>0.4</v>
      </c>
    </row>
    <row r="59" spans="1:13" ht="17.5" thickBot="1" x14ac:dyDescent="1.1000000000000001">
      <c r="A59" s="354">
        <v>4</v>
      </c>
      <c r="B59" s="443" t="s">
        <v>2224</v>
      </c>
      <c r="C59" s="444"/>
      <c r="D59" s="26">
        <v>0</v>
      </c>
      <c r="E59" s="48">
        <f t="shared" si="14"/>
        <v>0</v>
      </c>
      <c r="F59" s="47">
        <f t="shared" si="15"/>
        <v>0</v>
      </c>
      <c r="H59" s="190" t="s">
        <v>203</v>
      </c>
      <c r="I59" s="28">
        <f>SUM(I56:I58)</f>
        <v>1</v>
      </c>
      <c r="J59" s="28">
        <f t="shared" ref="J59:K59" si="17">SUM(J56:J58)</f>
        <v>1</v>
      </c>
      <c r="K59" s="28">
        <f t="shared" si="17"/>
        <v>1</v>
      </c>
    </row>
    <row r="60" spans="1:13" ht="18.25" thickTop="1" thickBot="1" x14ac:dyDescent="1.1000000000000001">
      <c r="A60" s="354">
        <v>5</v>
      </c>
      <c r="B60" s="443" t="s">
        <v>2224</v>
      </c>
      <c r="C60" s="444"/>
      <c r="D60" s="26">
        <v>0</v>
      </c>
      <c r="E60" s="48">
        <f t="shared" si="14"/>
        <v>0</v>
      </c>
      <c r="F60" s="47">
        <f t="shared" si="15"/>
        <v>0</v>
      </c>
      <c r="H60" s="21" t="s">
        <v>114</v>
      </c>
      <c r="I60" s="78">
        <v>0</v>
      </c>
      <c r="J60" s="35">
        <v>103000000</v>
      </c>
      <c r="K60" s="30">
        <f>SUM(I60:J60)</f>
        <v>103000000</v>
      </c>
    </row>
    <row r="61" spans="1:13" x14ac:dyDescent="0.95">
      <c r="B61" s="437"/>
      <c r="C61" s="438"/>
      <c r="D61" s="26">
        <v>0</v>
      </c>
      <c r="E61" s="48">
        <v>0</v>
      </c>
      <c r="F61" s="47">
        <f t="shared" si="15"/>
        <v>0</v>
      </c>
    </row>
    <row r="62" spans="1:13" x14ac:dyDescent="0.95">
      <c r="B62" s="437"/>
      <c r="C62" s="438"/>
      <c r="D62" s="26">
        <v>0</v>
      </c>
      <c r="E62" s="48">
        <v>0</v>
      </c>
      <c r="F62" s="47">
        <f t="shared" si="15"/>
        <v>0</v>
      </c>
    </row>
    <row r="63" spans="1:13" ht="17.5" thickBot="1" x14ac:dyDescent="1.1000000000000001">
      <c r="B63" s="439" t="s">
        <v>203</v>
      </c>
      <c r="C63" s="440"/>
      <c r="D63" s="31">
        <f>SUM(D56:D62)</f>
        <v>1</v>
      </c>
      <c r="E63" s="31">
        <f>SUM(E56:E62)</f>
        <v>1</v>
      </c>
      <c r="F63" s="31">
        <f>SUM(F56:F62)</f>
        <v>1</v>
      </c>
    </row>
    <row r="64" spans="1:13" ht="18.25" thickTop="1" thickBot="1" x14ac:dyDescent="1.1000000000000001">
      <c r="B64" s="441" t="s">
        <v>114</v>
      </c>
      <c r="C64" s="442"/>
      <c r="D64" s="29">
        <v>0</v>
      </c>
      <c r="E64" s="35">
        <v>123600000</v>
      </c>
      <c r="F64" s="30">
        <f>SUM(D64:E64)</f>
        <v>123600000</v>
      </c>
    </row>
  </sheetData>
  <mergeCells count="46">
    <mergeCell ref="B16:E16"/>
    <mergeCell ref="B46:C46"/>
    <mergeCell ref="B47:C47"/>
    <mergeCell ref="B48:C48"/>
    <mergeCell ref="B49:C49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41:C41"/>
    <mergeCell ref="B42:C42"/>
    <mergeCell ref="B43:C43"/>
    <mergeCell ref="B44:C44"/>
    <mergeCell ref="B45:C45"/>
    <mergeCell ref="B60:C60"/>
    <mergeCell ref="B55:C55"/>
    <mergeCell ref="B61:C61"/>
    <mergeCell ref="B62:C62"/>
    <mergeCell ref="B63:C63"/>
    <mergeCell ref="B64:C64"/>
    <mergeCell ref="B56:C56"/>
    <mergeCell ref="B57:C57"/>
    <mergeCell ref="B58:C58"/>
    <mergeCell ref="B59:C59"/>
    <mergeCell ref="B13:M13"/>
    <mergeCell ref="B18:E18"/>
    <mergeCell ref="B52:E52"/>
    <mergeCell ref="B19:E19"/>
    <mergeCell ref="B20:E20"/>
    <mergeCell ref="B21:E21"/>
    <mergeCell ref="B51:E51"/>
    <mergeCell ref="B24:M24"/>
    <mergeCell ref="B15:M15"/>
    <mergeCell ref="B25:C25"/>
    <mergeCell ref="B26:C26"/>
    <mergeCell ref="B27:C27"/>
    <mergeCell ref="B28:C28"/>
    <mergeCell ref="B29:C29"/>
    <mergeCell ref="B30:C30"/>
    <mergeCell ref="B50:C50"/>
  </mergeCells>
  <phoneticPr fontId="3" type="noConversion"/>
  <conditionalFormatting sqref="D63:F63">
    <cfRule type="cellIs" dxfId="49" priority="1" operator="greaterThan">
      <formula>1</formula>
    </cfRule>
    <cfRule type="cellIs" dxfId="48" priority="2" operator="lessThan">
      <formula>1</formula>
    </cfRule>
    <cfRule type="cellIs" dxfId="47" priority="3" operator="equal">
      <formula>1</formula>
    </cfRule>
  </conditionalFormatting>
  <conditionalFormatting sqref="I59:K59">
    <cfRule type="cellIs" dxfId="46" priority="4" operator="greaterThan">
      <formula>1</formula>
    </cfRule>
    <cfRule type="cellIs" dxfId="45" priority="5" operator="lessThan">
      <formula>1</formula>
    </cfRule>
    <cfRule type="cellIs" dxfId="44" priority="6" operator="equal">
      <formula>1</formula>
    </cfRule>
  </conditionalFormatting>
  <dataValidations count="2">
    <dataValidation allowBlank="1" showInputMessage="1" showErrorMessage="1" prompt="For other workloads, please describe them in the &quot;Whiteboard Sheet&quot; with the respective support for the C-Plan" sqref="E46:E50" xr:uid="{6CD980FD-CB49-45A2-8E0E-0A7940C95824}"/>
    <dataValidation type="list" allowBlank="1" showInputMessage="1" showErrorMessage="1" sqref="D26:D51 E26:E45 B61:B62" xr:uid="{7104175F-BEF6-4819-B497-B23A435969F6}"/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8ACB-209B-40E3-975C-5EFF5C4F5428}">
  <sheetPr>
    <tabColor rgb="FF0070C0"/>
  </sheetPr>
  <dimension ref="B2:G29"/>
  <sheetViews>
    <sheetView showGridLines="0" zoomScale="80" zoomScaleNormal="80" workbookViewId="0">
      <selection activeCell="L28" sqref="L28"/>
    </sheetView>
  </sheetViews>
  <sheetFormatPr defaultColWidth="8.7265625" defaultRowHeight="16.75" x14ac:dyDescent="0.95"/>
  <cols>
    <col min="1" max="1" width="8.7265625" style="6"/>
    <col min="2" max="2" width="24.81640625" style="6" customWidth="1"/>
    <col min="3" max="3" width="29.26953125" style="6" bestFit="1" customWidth="1"/>
    <col min="4" max="7" width="25.1796875" style="6" customWidth="1"/>
    <col min="8" max="16384" width="8.7265625" style="6"/>
  </cols>
  <sheetData>
    <row r="2" spans="2:7" ht="18" x14ac:dyDescent="0.95">
      <c r="B2" s="248" t="s">
        <v>204</v>
      </c>
      <c r="C2" s="249"/>
      <c r="D2" s="250"/>
    </row>
    <row r="3" spans="2:7" ht="9" customHeight="1" x14ac:dyDescent="0.95">
      <c r="B3" s="377"/>
      <c r="C3" s="337"/>
      <c r="D3" s="9"/>
    </row>
    <row r="4" spans="2:7" ht="18" x14ac:dyDescent="0.95">
      <c r="B4" s="394" t="s">
        <v>205</v>
      </c>
      <c r="C4" s="378">
        <v>0</v>
      </c>
      <c r="D4" s="9"/>
    </row>
    <row r="5" spans="2:7" ht="18" x14ac:dyDescent="0.95">
      <c r="B5" s="395" t="s">
        <v>206</v>
      </c>
      <c r="C5" s="379">
        <v>0</v>
      </c>
      <c r="D5" s="9"/>
    </row>
    <row r="6" spans="2:7" ht="18" x14ac:dyDescent="0.95">
      <c r="B6" s="395" t="s">
        <v>207</v>
      </c>
      <c r="C6" s="379">
        <v>0</v>
      </c>
      <c r="D6" s="9"/>
    </row>
    <row r="7" spans="2:7" ht="18" x14ac:dyDescent="0.95">
      <c r="B7" s="395" t="s">
        <v>208</v>
      </c>
      <c r="C7" s="379" t="s">
        <v>2216</v>
      </c>
      <c r="D7" s="9"/>
    </row>
    <row r="8" spans="2:7" ht="18" x14ac:dyDescent="0.95">
      <c r="B8" s="395" t="s">
        <v>209</v>
      </c>
      <c r="C8" s="379">
        <v>0</v>
      </c>
      <c r="D8" s="9"/>
    </row>
    <row r="9" spans="2:7" ht="18" x14ac:dyDescent="0.95">
      <c r="B9" s="396" t="s">
        <v>210</v>
      </c>
      <c r="C9" s="380">
        <v>0</v>
      </c>
      <c r="D9" s="9"/>
    </row>
    <row r="10" spans="2:7" ht="18" x14ac:dyDescent="0.95">
      <c r="B10" s="377"/>
      <c r="C10" s="337"/>
      <c r="D10" s="9"/>
    </row>
    <row r="11" spans="2:7" ht="18" x14ac:dyDescent="0.95">
      <c r="B11" s="397" t="s">
        <v>211</v>
      </c>
      <c r="C11" s="381">
        <v>13657012.0744</v>
      </c>
      <c r="D11" s="9"/>
    </row>
    <row r="12" spans="2:7" x14ac:dyDescent="0.95">
      <c r="B12" s="9"/>
      <c r="C12" s="9"/>
      <c r="D12" s="9"/>
    </row>
    <row r="13" spans="2:7" x14ac:dyDescent="0.95">
      <c r="B13" s="178" t="s">
        <v>212</v>
      </c>
      <c r="C13" s="193" t="s">
        <v>213</v>
      </c>
      <c r="D13" s="178" t="s">
        <v>214</v>
      </c>
      <c r="E13" s="178" t="s">
        <v>215</v>
      </c>
      <c r="F13" s="178" t="s">
        <v>216</v>
      </c>
      <c r="G13" s="178" t="s">
        <v>217</v>
      </c>
    </row>
    <row r="14" spans="2:7" x14ac:dyDescent="0.95">
      <c r="B14" s="390" t="s">
        <v>218</v>
      </c>
      <c r="C14" s="382">
        <v>0</v>
      </c>
      <c r="D14" s="387">
        <f>C14/(1-C4)</f>
        <v>0</v>
      </c>
      <c r="E14" s="387" t="e">
        <f>D14*(1-C7)</f>
        <v>#VALUE!</v>
      </c>
      <c r="F14" s="387" t="e">
        <f>E14</f>
        <v>#VALUE!</v>
      </c>
      <c r="G14" s="387" t="e">
        <f>F14</f>
        <v>#VALUE!</v>
      </c>
    </row>
    <row r="15" spans="2:7" x14ac:dyDescent="0.95">
      <c r="B15" s="383" t="s">
        <v>219</v>
      </c>
      <c r="C15" s="382">
        <v>0</v>
      </c>
      <c r="D15" s="386">
        <f t="shared" ref="D15:D16" si="0">C15/(1-C5)</f>
        <v>0</v>
      </c>
      <c r="E15" s="386">
        <f>D15</f>
        <v>0</v>
      </c>
      <c r="F15" s="386">
        <f>E15*(1-C8)</f>
        <v>0</v>
      </c>
      <c r="G15" s="386">
        <f>F15</f>
        <v>0</v>
      </c>
    </row>
    <row r="16" spans="2:7" x14ac:dyDescent="0.95">
      <c r="B16" s="383" t="s">
        <v>220</v>
      </c>
      <c r="C16" s="382">
        <v>0</v>
      </c>
      <c r="D16" s="386">
        <f t="shared" si="0"/>
        <v>0</v>
      </c>
      <c r="E16" s="386">
        <f>D16</f>
        <v>0</v>
      </c>
      <c r="F16" s="386">
        <f>E16</f>
        <v>0</v>
      </c>
      <c r="G16" s="386">
        <f>F16*(1-C9)</f>
        <v>0</v>
      </c>
    </row>
    <row r="17" spans="2:7" ht="17.5" thickBot="1" x14ac:dyDescent="1.1000000000000001">
      <c r="B17" s="384" t="s">
        <v>221</v>
      </c>
      <c r="C17" s="385">
        <v>0</v>
      </c>
      <c r="D17" s="388">
        <f>C17/(1-C4)</f>
        <v>0</v>
      </c>
      <c r="E17" s="388" t="e">
        <f>D17*(1-C7)</f>
        <v>#VALUE!</v>
      </c>
      <c r="F17" s="388" t="e">
        <f>E17</f>
        <v>#VALUE!</v>
      </c>
      <c r="G17" s="388" t="e">
        <f>F17</f>
        <v>#VALUE!</v>
      </c>
    </row>
    <row r="18" spans="2:7" ht="17.5" thickTop="1" x14ac:dyDescent="0.95">
      <c r="B18" s="391" t="s">
        <v>114</v>
      </c>
      <c r="C18" s="392">
        <f>SUM(C14:C17)</f>
        <v>0</v>
      </c>
      <c r="D18" s="393">
        <f>SUM(D14:D17)</f>
        <v>0</v>
      </c>
      <c r="E18" s="392" t="e">
        <f>SUM(E14:E17)</f>
        <v>#VALUE!</v>
      </c>
      <c r="F18" s="393" t="e">
        <f>SUM(F14:F17)</f>
        <v>#VALUE!</v>
      </c>
      <c r="G18" s="392" t="e">
        <f>SUM(G14:G17)</f>
        <v>#VALUE!</v>
      </c>
    </row>
    <row r="22" spans="2:7" x14ac:dyDescent="0.95">
      <c r="C22" s="6" t="s">
        <v>222</v>
      </c>
      <c r="D22" s="6" t="s">
        <v>223</v>
      </c>
    </row>
    <row r="23" spans="2:7" x14ac:dyDescent="0.95">
      <c r="B23" s="7" t="s">
        <v>224</v>
      </c>
      <c r="C23" s="389">
        <f>C18/1000000</f>
        <v>0</v>
      </c>
      <c r="D23" s="389"/>
      <c r="E23" s="389"/>
    </row>
    <row r="24" spans="2:7" x14ac:dyDescent="0.95">
      <c r="B24" s="6" t="s">
        <v>225</v>
      </c>
      <c r="C24" s="389" t="e">
        <f>C23-D24</f>
        <v>#VALUE!</v>
      </c>
      <c r="D24" s="389" t="e">
        <f>(SUM(C14,C17)-SUM(E14,E17))/1000000</f>
        <v>#VALUE!</v>
      </c>
      <c r="E24" s="389"/>
    </row>
    <row r="25" spans="2:7" x14ac:dyDescent="0.95">
      <c r="B25" s="6" t="s">
        <v>226</v>
      </c>
      <c r="C25" s="389" t="e">
        <f>C24-D25</f>
        <v>#VALUE!</v>
      </c>
      <c r="D25" s="389">
        <f>(SUM(C15)-SUM(F15))/1000000</f>
        <v>0</v>
      </c>
      <c r="E25" s="389"/>
    </row>
    <row r="26" spans="2:7" x14ac:dyDescent="0.95">
      <c r="B26" s="6" t="s">
        <v>227</v>
      </c>
      <c r="C26" s="389" t="e">
        <f>C25-D26</f>
        <v>#VALUE!</v>
      </c>
      <c r="D26" s="389">
        <f>(SUM(C16)-SUM(G16))/1000000</f>
        <v>0</v>
      </c>
      <c r="E26" s="389"/>
    </row>
    <row r="27" spans="2:7" x14ac:dyDescent="0.95">
      <c r="B27" s="7" t="s">
        <v>228</v>
      </c>
      <c r="C27" s="389" t="e">
        <f>C26-D27</f>
        <v>#VALUE!</v>
      </c>
      <c r="D27" s="389"/>
      <c r="E27" s="389"/>
    </row>
    <row r="28" spans="2:7" x14ac:dyDescent="0.95">
      <c r="C28" s="389"/>
      <c r="D28" s="389"/>
      <c r="E28" s="389"/>
    </row>
    <row r="29" spans="2:7" x14ac:dyDescent="0.95">
      <c r="C29" s="389"/>
      <c r="D29" s="389"/>
      <c r="E29" s="389"/>
    </row>
  </sheetData>
  <pageMargins left="0.7" right="0.7" top="0.75" bottom="0.75" header="0.3" footer="0.3"/>
  <ignoredErrors>
    <ignoredError sqref="F15 G16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F7E6-8386-4068-A291-3BE23B02B914}">
  <sheetPr codeName="Sheet6">
    <tabColor rgb="FF00B0F0"/>
    <pageSetUpPr autoPageBreaks="0"/>
  </sheetPr>
  <dimension ref="B1:K43"/>
  <sheetViews>
    <sheetView showGridLines="0" topLeftCell="A8" zoomScale="110" zoomScaleNormal="110" workbookViewId="0">
      <selection activeCell="C38" sqref="C38"/>
    </sheetView>
  </sheetViews>
  <sheetFormatPr defaultColWidth="38.54296875" defaultRowHeight="15.75" customHeight="1" x14ac:dyDescent="0.75"/>
  <cols>
    <col min="1" max="1" width="3.81640625" style="19" customWidth="1"/>
    <col min="2" max="2" width="25.81640625" style="19" customWidth="1"/>
    <col min="3" max="8" width="18.54296875" style="19" customWidth="1"/>
    <col min="9" max="9" width="20.7265625" style="19" customWidth="1"/>
    <col min="10" max="10" width="15.26953125" style="19" customWidth="1"/>
    <col min="11" max="19" width="17.453125" style="19" customWidth="1"/>
    <col min="20" max="16384" width="38.54296875" style="19"/>
  </cols>
  <sheetData>
    <row r="1" spans="2:10" ht="15.75" customHeight="1" x14ac:dyDescent="0.75">
      <c r="C1" s="25"/>
    </row>
    <row r="2" spans="2:10" ht="15.75" customHeight="1" x14ac:dyDescent="0.75">
      <c r="B2" s="350" t="s">
        <v>16</v>
      </c>
      <c r="F2" s="77"/>
      <c r="G2" s="77"/>
      <c r="H2" s="77"/>
      <c r="I2" s="77"/>
      <c r="J2" s="77"/>
    </row>
    <row r="3" spans="2:10" ht="15.75" customHeight="1" x14ac:dyDescent="0.75">
      <c r="B3" s="448" t="s">
        <v>229</v>
      </c>
      <c r="C3" s="449"/>
      <c r="D3" s="449"/>
      <c r="E3" s="449"/>
      <c r="F3" s="449"/>
      <c r="G3" s="449"/>
      <c r="H3" s="449"/>
      <c r="I3" s="449"/>
      <c r="J3" s="450"/>
    </row>
    <row r="4" spans="2:10" ht="15.75" customHeight="1" x14ac:dyDescent="0.75">
      <c r="B4" s="50" t="s">
        <v>230</v>
      </c>
      <c r="C4" s="56" t="s">
        <v>107</v>
      </c>
      <c r="D4" s="56" t="s">
        <v>108</v>
      </c>
      <c r="E4" s="56" t="s">
        <v>109</v>
      </c>
      <c r="F4" s="56" t="s">
        <v>110</v>
      </c>
      <c r="G4" s="56" t="s">
        <v>111</v>
      </c>
      <c r="H4" s="56" t="s">
        <v>112</v>
      </c>
      <c r="I4" s="56" t="s">
        <v>113</v>
      </c>
      <c r="J4" s="52" t="s">
        <v>114</v>
      </c>
    </row>
    <row r="5" spans="2:10" ht="15.75" customHeight="1" x14ac:dyDescent="0.75">
      <c r="B5" s="82" t="s">
        <v>17</v>
      </c>
      <c r="C5" s="135">
        <v>0</v>
      </c>
      <c r="D5" s="135">
        <v>0</v>
      </c>
      <c r="E5" s="135">
        <v>0</v>
      </c>
      <c r="F5" s="135">
        <v>0</v>
      </c>
      <c r="G5" s="135">
        <v>0</v>
      </c>
      <c r="H5" s="136">
        <v>0</v>
      </c>
      <c r="I5" s="136">
        <v>0</v>
      </c>
      <c r="J5" s="137">
        <f>SUM(C5:I5)</f>
        <v>0</v>
      </c>
    </row>
    <row r="6" spans="2:10" ht="15.75" customHeight="1" x14ac:dyDescent="0.75">
      <c r="B6" s="82" t="s">
        <v>20</v>
      </c>
      <c r="C6" s="135">
        <v>0</v>
      </c>
      <c r="D6" s="135">
        <v>0</v>
      </c>
      <c r="E6" s="135">
        <v>0</v>
      </c>
      <c r="F6" s="135">
        <v>0</v>
      </c>
      <c r="G6" s="135">
        <v>0</v>
      </c>
      <c r="H6" s="136">
        <v>0</v>
      </c>
      <c r="I6" s="136">
        <v>0</v>
      </c>
      <c r="J6" s="137">
        <f>SUM(C6:I6)</f>
        <v>0</v>
      </c>
    </row>
    <row r="7" spans="2:10" ht="15.75" customHeight="1" x14ac:dyDescent="0.75">
      <c r="B7" s="82" t="s">
        <v>22</v>
      </c>
      <c r="C7" s="135">
        <v>3000000</v>
      </c>
      <c r="D7" s="135">
        <v>5500000</v>
      </c>
      <c r="E7" s="135">
        <v>8500000</v>
      </c>
      <c r="F7" s="135">
        <v>14500000</v>
      </c>
      <c r="G7" s="135">
        <v>22750000</v>
      </c>
      <c r="H7" s="136">
        <v>0</v>
      </c>
      <c r="I7" s="136">
        <v>0</v>
      </c>
      <c r="J7" s="137">
        <f t="shared" ref="J7:J18" si="0">SUM(C7:I7)</f>
        <v>54250000</v>
      </c>
    </row>
    <row r="8" spans="2:10" ht="15.75" customHeight="1" x14ac:dyDescent="0.75">
      <c r="B8" s="82" t="s">
        <v>24</v>
      </c>
      <c r="C8" s="135">
        <v>0</v>
      </c>
      <c r="D8" s="135">
        <v>0</v>
      </c>
      <c r="E8" s="135">
        <v>0</v>
      </c>
      <c r="F8" s="135">
        <v>0</v>
      </c>
      <c r="G8" s="135">
        <v>0</v>
      </c>
      <c r="H8" s="136">
        <v>0</v>
      </c>
      <c r="I8" s="136">
        <v>0</v>
      </c>
      <c r="J8" s="137">
        <f t="shared" si="0"/>
        <v>0</v>
      </c>
    </row>
    <row r="9" spans="2:10" ht="15.75" customHeight="1" x14ac:dyDescent="0.75">
      <c r="B9" s="82" t="s">
        <v>26</v>
      </c>
      <c r="C9" s="135">
        <v>875000</v>
      </c>
      <c r="D9" s="135">
        <v>1650000</v>
      </c>
      <c r="E9" s="135">
        <v>2550000</v>
      </c>
      <c r="F9" s="135">
        <v>4350000</v>
      </c>
      <c r="G9" s="135">
        <v>6825000</v>
      </c>
      <c r="H9" s="138">
        <v>0</v>
      </c>
      <c r="I9" s="138">
        <v>0</v>
      </c>
      <c r="J9" s="139">
        <f t="shared" si="0"/>
        <v>16250000</v>
      </c>
    </row>
    <row r="10" spans="2:10" ht="15.75" customHeight="1" x14ac:dyDescent="0.75">
      <c r="B10" s="82" t="s">
        <v>29</v>
      </c>
      <c r="C10" s="135">
        <v>0</v>
      </c>
      <c r="D10" s="135">
        <v>0</v>
      </c>
      <c r="E10" s="135">
        <v>0</v>
      </c>
      <c r="F10" s="135">
        <v>0</v>
      </c>
      <c r="G10" s="140">
        <v>0</v>
      </c>
      <c r="H10" s="140">
        <v>0</v>
      </c>
      <c r="I10" s="140">
        <v>0</v>
      </c>
      <c r="J10" s="141">
        <f t="shared" si="0"/>
        <v>0</v>
      </c>
    </row>
    <row r="11" spans="2:10" ht="15.75" customHeight="1" x14ac:dyDescent="0.75">
      <c r="B11" s="82" t="s">
        <v>31</v>
      </c>
      <c r="C11" s="135">
        <v>0</v>
      </c>
      <c r="D11" s="135">
        <v>0</v>
      </c>
      <c r="E11" s="135">
        <v>0</v>
      </c>
      <c r="F11" s="135">
        <v>0</v>
      </c>
      <c r="G11" s="140">
        <v>0</v>
      </c>
      <c r="H11" s="140">
        <v>0</v>
      </c>
      <c r="I11" s="140">
        <v>0</v>
      </c>
      <c r="J11" s="141">
        <f t="shared" si="0"/>
        <v>0</v>
      </c>
    </row>
    <row r="12" spans="2:10" ht="15.75" customHeight="1" x14ac:dyDescent="0.75">
      <c r="B12" s="82" t="s">
        <v>33</v>
      </c>
      <c r="C12" s="135">
        <v>0</v>
      </c>
      <c r="D12" s="135">
        <v>0</v>
      </c>
      <c r="E12" s="135">
        <v>0</v>
      </c>
      <c r="F12" s="135">
        <v>0</v>
      </c>
      <c r="G12" s="140">
        <v>0</v>
      </c>
      <c r="H12" s="140">
        <v>0</v>
      </c>
      <c r="I12" s="140">
        <v>0</v>
      </c>
      <c r="J12" s="141">
        <f t="shared" si="0"/>
        <v>0</v>
      </c>
    </row>
    <row r="13" spans="2:10" ht="15.75" customHeight="1" x14ac:dyDescent="0.75">
      <c r="B13" s="82" t="s">
        <v>35</v>
      </c>
      <c r="C13" s="135">
        <v>0</v>
      </c>
      <c r="D13" s="135">
        <v>0</v>
      </c>
      <c r="E13" s="135">
        <v>0</v>
      </c>
      <c r="F13" s="135">
        <v>0</v>
      </c>
      <c r="G13" s="140">
        <v>0</v>
      </c>
      <c r="H13" s="140">
        <v>0</v>
      </c>
      <c r="I13" s="140">
        <v>0</v>
      </c>
      <c r="J13" s="141">
        <f t="shared" si="0"/>
        <v>0</v>
      </c>
    </row>
    <row r="14" spans="2:10" ht="15.75" customHeight="1" x14ac:dyDescent="0.75">
      <c r="B14" s="82" t="s">
        <v>37</v>
      </c>
      <c r="C14" s="135">
        <v>0</v>
      </c>
      <c r="D14" s="135">
        <v>0</v>
      </c>
      <c r="E14" s="135">
        <v>0</v>
      </c>
      <c r="F14" s="135">
        <v>0</v>
      </c>
      <c r="G14" s="140">
        <v>0</v>
      </c>
      <c r="H14" s="140">
        <v>0</v>
      </c>
      <c r="I14" s="140">
        <v>0</v>
      </c>
      <c r="J14" s="141">
        <f t="shared" si="0"/>
        <v>0</v>
      </c>
    </row>
    <row r="15" spans="2:10" ht="15.75" customHeight="1" x14ac:dyDescent="0.75">
      <c r="B15" s="82" t="s">
        <v>39</v>
      </c>
      <c r="C15" s="135">
        <v>1750000</v>
      </c>
      <c r="D15" s="135">
        <v>3300000</v>
      </c>
      <c r="E15" s="135">
        <v>5100000</v>
      </c>
      <c r="F15" s="135">
        <v>8700000</v>
      </c>
      <c r="G15" s="140">
        <v>13650000</v>
      </c>
      <c r="H15" s="140">
        <v>0</v>
      </c>
      <c r="I15" s="140">
        <v>0</v>
      </c>
      <c r="J15" s="141">
        <f t="shared" si="0"/>
        <v>32500000</v>
      </c>
    </row>
    <row r="16" spans="2:10" ht="15.75" customHeight="1" x14ac:dyDescent="0.75">
      <c r="B16" s="82" t="s">
        <v>41</v>
      </c>
      <c r="C16" s="135">
        <v>0</v>
      </c>
      <c r="D16" s="135">
        <v>0</v>
      </c>
      <c r="E16" s="135">
        <v>0</v>
      </c>
      <c r="F16" s="135">
        <v>0</v>
      </c>
      <c r="G16" s="140">
        <v>0</v>
      </c>
      <c r="H16" s="140">
        <v>0</v>
      </c>
      <c r="I16" s="140">
        <v>0</v>
      </c>
      <c r="J16" s="141">
        <f t="shared" si="0"/>
        <v>0</v>
      </c>
    </row>
    <row r="17" spans="2:11" ht="15.75" customHeight="1" x14ac:dyDescent="0.75">
      <c r="B17" s="82" t="s">
        <v>43</v>
      </c>
      <c r="C17" s="135">
        <v>0</v>
      </c>
      <c r="D17" s="135">
        <v>0</v>
      </c>
      <c r="E17" s="135">
        <v>0</v>
      </c>
      <c r="F17" s="135">
        <v>0</v>
      </c>
      <c r="G17" s="140">
        <v>0</v>
      </c>
      <c r="H17" s="140">
        <v>0</v>
      </c>
      <c r="I17" s="140">
        <v>0</v>
      </c>
      <c r="J17" s="141">
        <f t="shared" si="0"/>
        <v>0</v>
      </c>
    </row>
    <row r="18" spans="2:11" ht="15.75" customHeight="1" x14ac:dyDescent="0.75">
      <c r="B18" s="82" t="s">
        <v>45</v>
      </c>
      <c r="C18" s="135">
        <v>0</v>
      </c>
      <c r="D18" s="135">
        <v>0</v>
      </c>
      <c r="E18" s="135">
        <v>0</v>
      </c>
      <c r="F18" s="135">
        <v>0</v>
      </c>
      <c r="G18" s="140">
        <v>0</v>
      </c>
      <c r="H18" s="140">
        <v>0</v>
      </c>
      <c r="I18" s="140">
        <v>0</v>
      </c>
      <c r="J18" s="141">
        <f t="shared" si="0"/>
        <v>0</v>
      </c>
    </row>
    <row r="19" spans="2:11" ht="15.75" customHeight="1" thickBot="1" x14ac:dyDescent="0.9">
      <c r="B19" s="82" t="s">
        <v>188</v>
      </c>
      <c r="C19" s="135">
        <v>0</v>
      </c>
      <c r="D19" s="135">
        <v>0</v>
      </c>
      <c r="E19" s="135">
        <v>0</v>
      </c>
      <c r="F19" s="135">
        <v>0</v>
      </c>
      <c r="G19" s="140">
        <v>0</v>
      </c>
      <c r="H19" s="140">
        <v>0</v>
      </c>
      <c r="I19" s="140">
        <v>0</v>
      </c>
      <c r="J19" s="141">
        <f t="shared" ref="J19" si="1">SUM(C19:I19)</f>
        <v>0</v>
      </c>
    </row>
    <row r="20" spans="2:11" ht="15.75" customHeight="1" thickTop="1" thickBot="1" x14ac:dyDescent="0.9">
      <c r="B20" s="151" t="s">
        <v>114</v>
      </c>
      <c r="C20" s="96">
        <f>SUM(C5:C19)</f>
        <v>5625000</v>
      </c>
      <c r="D20" s="96">
        <f t="shared" ref="D20:J20" si="2">SUM(D5:D19)</f>
        <v>10450000</v>
      </c>
      <c r="E20" s="96">
        <f t="shared" si="2"/>
        <v>16150000</v>
      </c>
      <c r="F20" s="96">
        <f t="shared" si="2"/>
        <v>27550000</v>
      </c>
      <c r="G20" s="96">
        <f t="shared" si="2"/>
        <v>43225000</v>
      </c>
      <c r="H20" s="96">
        <f t="shared" si="2"/>
        <v>0</v>
      </c>
      <c r="I20" s="96">
        <f t="shared" si="2"/>
        <v>0</v>
      </c>
      <c r="J20" s="96">
        <f t="shared" si="2"/>
        <v>103000000</v>
      </c>
      <c r="K20" s="54"/>
    </row>
    <row r="21" spans="2:11" ht="15.75" customHeight="1" x14ac:dyDescent="0.75">
      <c r="B21" s="53"/>
      <c r="C21" s="74"/>
      <c r="D21" s="74"/>
      <c r="E21" s="74"/>
      <c r="F21" s="74"/>
      <c r="G21" s="74"/>
      <c r="H21" s="74"/>
      <c r="I21" s="54"/>
    </row>
    <row r="22" spans="2:11" ht="15.75" customHeight="1" x14ac:dyDescent="0.75">
      <c r="B22" s="69" t="s">
        <v>231</v>
      </c>
      <c r="C22" s="69" t="s">
        <v>232</v>
      </c>
      <c r="D22" s="69" t="s">
        <v>233</v>
      </c>
      <c r="E22" s="69" t="s">
        <v>234</v>
      </c>
      <c r="F22" s="69" t="s">
        <v>141</v>
      </c>
      <c r="G22" s="69" t="s">
        <v>235</v>
      </c>
      <c r="H22" s="69" t="s">
        <v>236</v>
      </c>
      <c r="I22" s="69" t="s">
        <v>237</v>
      </c>
      <c r="J22" s="69" t="s">
        <v>238</v>
      </c>
      <c r="K22" s="25"/>
    </row>
    <row r="23" spans="2:11" ht="15.75" customHeight="1" x14ac:dyDescent="0.75">
      <c r="B23" s="22" t="s">
        <v>17</v>
      </c>
      <c r="C23" s="363">
        <v>0</v>
      </c>
      <c r="D23" s="363">
        <v>0</v>
      </c>
      <c r="E23" s="363">
        <f>IFERROR(C23+D23,0)</f>
        <v>0</v>
      </c>
      <c r="F23" s="364">
        <f>IFERROR(E23/$E$38,0)</f>
        <v>0</v>
      </c>
      <c r="G23" s="365">
        <f t="shared" ref="G23:G37" si="3">IFERROR(SUMIFS($J$5:$J$19,$B$5:$B$19,B23),0)</f>
        <v>0</v>
      </c>
      <c r="H23" s="364">
        <f t="shared" ref="H23:H36" si="4">IFERROR(G23/$G$38,0)</f>
        <v>0</v>
      </c>
      <c r="I23" s="72">
        <f>IFERROR(E23+G23,0)</f>
        <v>0</v>
      </c>
      <c r="J23" s="145">
        <f>IFERROR(((F23*$E$38)+(H23*$G$38))/$I$38,0)</f>
        <v>0</v>
      </c>
    </row>
    <row r="24" spans="2:11" ht="15.75" customHeight="1" x14ac:dyDescent="0.75">
      <c r="B24" s="22" t="s">
        <v>20</v>
      </c>
      <c r="C24" s="363">
        <v>0</v>
      </c>
      <c r="D24" s="363">
        <v>0</v>
      </c>
      <c r="E24" s="363">
        <f>IFERROR(C24+D24,0)</f>
        <v>0</v>
      </c>
      <c r="F24" s="364">
        <f>IFERROR(E24/$E$38,0)</f>
        <v>0</v>
      </c>
      <c r="G24" s="365">
        <f t="shared" si="3"/>
        <v>0</v>
      </c>
      <c r="H24" s="364">
        <f t="shared" si="4"/>
        <v>0</v>
      </c>
      <c r="I24" s="72">
        <f>IFERROR(E24+G24,0)</f>
        <v>0</v>
      </c>
      <c r="J24" s="145">
        <f>IFERROR(((F24*$E$38)+(H24*$G$38))/$I$38,0)</f>
        <v>0</v>
      </c>
    </row>
    <row r="25" spans="2:11" ht="15.75" customHeight="1" x14ac:dyDescent="0.75">
      <c r="B25" s="22" t="s">
        <v>22</v>
      </c>
      <c r="C25" s="142">
        <v>0</v>
      </c>
      <c r="D25" s="142">
        <v>0</v>
      </c>
      <c r="E25" s="142">
        <f t="shared" ref="E25:E36" si="5">IFERROR(C25+D25,0)</f>
        <v>0</v>
      </c>
      <c r="F25" s="143">
        <f t="shared" ref="F25:F36" si="6">IFERROR(E25/$E$38,0)</f>
        <v>0</v>
      </c>
      <c r="G25" s="144">
        <f t="shared" si="3"/>
        <v>54250000</v>
      </c>
      <c r="H25" s="143">
        <f t="shared" si="4"/>
        <v>0.52669902912621358</v>
      </c>
      <c r="I25" s="72">
        <f t="shared" ref="I25:I36" si="7">IFERROR(E25+G25,0)</f>
        <v>54250000</v>
      </c>
      <c r="J25" s="145">
        <f t="shared" ref="J25:J36" si="8">IFERROR(((F25*$E$38)+(H25*$G$38))/$I$38,0)</f>
        <v>0.52669902912621358</v>
      </c>
    </row>
    <row r="26" spans="2:11" ht="15.75" customHeight="1" x14ac:dyDescent="0.75">
      <c r="B26" s="22" t="s">
        <v>24</v>
      </c>
      <c r="C26" s="142">
        <v>0</v>
      </c>
      <c r="D26" s="142">
        <v>0</v>
      </c>
      <c r="E26" s="142">
        <f t="shared" si="5"/>
        <v>0</v>
      </c>
      <c r="F26" s="143">
        <f t="shared" si="6"/>
        <v>0</v>
      </c>
      <c r="G26" s="144">
        <f t="shared" si="3"/>
        <v>0</v>
      </c>
      <c r="H26" s="143">
        <f t="shared" si="4"/>
        <v>0</v>
      </c>
      <c r="I26" s="72">
        <f t="shared" si="7"/>
        <v>0</v>
      </c>
      <c r="J26" s="145">
        <f t="shared" si="8"/>
        <v>0</v>
      </c>
    </row>
    <row r="27" spans="2:11" ht="15.75" customHeight="1" x14ac:dyDescent="0.75">
      <c r="B27" s="22" t="s">
        <v>26</v>
      </c>
      <c r="C27" s="142">
        <v>0</v>
      </c>
      <c r="D27" s="142">
        <v>0</v>
      </c>
      <c r="E27" s="142">
        <f t="shared" si="5"/>
        <v>0</v>
      </c>
      <c r="F27" s="143">
        <f t="shared" si="6"/>
        <v>0</v>
      </c>
      <c r="G27" s="144">
        <f t="shared" si="3"/>
        <v>16250000</v>
      </c>
      <c r="H27" s="143">
        <f t="shared" si="4"/>
        <v>0.15776699029126215</v>
      </c>
      <c r="I27" s="72">
        <f t="shared" si="7"/>
        <v>16250000</v>
      </c>
      <c r="J27" s="145">
        <f t="shared" si="8"/>
        <v>0.15776699029126215</v>
      </c>
    </row>
    <row r="28" spans="2:11" ht="15.75" customHeight="1" x14ac:dyDescent="0.75">
      <c r="B28" s="22" t="s">
        <v>29</v>
      </c>
      <c r="C28" s="142">
        <v>0</v>
      </c>
      <c r="D28" s="142">
        <v>0</v>
      </c>
      <c r="E28" s="142">
        <f t="shared" si="5"/>
        <v>0</v>
      </c>
      <c r="F28" s="143">
        <f t="shared" si="6"/>
        <v>0</v>
      </c>
      <c r="G28" s="144">
        <f t="shared" si="3"/>
        <v>0</v>
      </c>
      <c r="H28" s="143">
        <f t="shared" si="4"/>
        <v>0</v>
      </c>
      <c r="I28" s="72">
        <f t="shared" si="7"/>
        <v>0</v>
      </c>
      <c r="J28" s="145">
        <f t="shared" si="8"/>
        <v>0</v>
      </c>
    </row>
    <row r="29" spans="2:11" ht="15.75" customHeight="1" x14ac:dyDescent="0.75">
      <c r="B29" s="22" t="s">
        <v>31</v>
      </c>
      <c r="C29" s="142">
        <v>0</v>
      </c>
      <c r="D29" s="142">
        <v>0</v>
      </c>
      <c r="E29" s="142">
        <f t="shared" si="5"/>
        <v>0</v>
      </c>
      <c r="F29" s="143">
        <f t="shared" si="6"/>
        <v>0</v>
      </c>
      <c r="G29" s="144">
        <f t="shared" si="3"/>
        <v>0</v>
      </c>
      <c r="H29" s="143">
        <f t="shared" si="4"/>
        <v>0</v>
      </c>
      <c r="I29" s="72">
        <f t="shared" si="7"/>
        <v>0</v>
      </c>
      <c r="J29" s="145">
        <f t="shared" si="8"/>
        <v>0</v>
      </c>
    </row>
    <row r="30" spans="2:11" ht="15.75" customHeight="1" x14ac:dyDescent="0.75">
      <c r="B30" s="22" t="s">
        <v>33</v>
      </c>
      <c r="C30" s="142">
        <v>0</v>
      </c>
      <c r="D30" s="142">
        <v>0</v>
      </c>
      <c r="E30" s="142">
        <f t="shared" si="5"/>
        <v>0</v>
      </c>
      <c r="F30" s="143">
        <f t="shared" si="6"/>
        <v>0</v>
      </c>
      <c r="G30" s="144">
        <f t="shared" si="3"/>
        <v>0</v>
      </c>
      <c r="H30" s="143">
        <f t="shared" si="4"/>
        <v>0</v>
      </c>
      <c r="I30" s="72">
        <f t="shared" si="7"/>
        <v>0</v>
      </c>
      <c r="J30" s="145">
        <f t="shared" si="8"/>
        <v>0</v>
      </c>
    </row>
    <row r="31" spans="2:11" ht="15.75" customHeight="1" x14ac:dyDescent="0.75">
      <c r="B31" s="22" t="s">
        <v>35</v>
      </c>
      <c r="C31" s="142">
        <v>0</v>
      </c>
      <c r="D31" s="142">
        <v>0</v>
      </c>
      <c r="E31" s="142">
        <f t="shared" si="5"/>
        <v>0</v>
      </c>
      <c r="F31" s="143">
        <f t="shared" si="6"/>
        <v>0</v>
      </c>
      <c r="G31" s="144">
        <f t="shared" si="3"/>
        <v>0</v>
      </c>
      <c r="H31" s="143">
        <f t="shared" si="4"/>
        <v>0</v>
      </c>
      <c r="I31" s="72">
        <f t="shared" si="7"/>
        <v>0</v>
      </c>
      <c r="J31" s="145">
        <f t="shared" si="8"/>
        <v>0</v>
      </c>
    </row>
    <row r="32" spans="2:11" ht="15.75" customHeight="1" x14ac:dyDescent="0.75">
      <c r="B32" s="22" t="s">
        <v>37</v>
      </c>
      <c r="C32" s="142">
        <v>0</v>
      </c>
      <c r="D32" s="142">
        <v>0</v>
      </c>
      <c r="E32" s="142">
        <f t="shared" si="5"/>
        <v>0</v>
      </c>
      <c r="F32" s="143">
        <f t="shared" si="6"/>
        <v>0</v>
      </c>
      <c r="G32" s="144">
        <f t="shared" si="3"/>
        <v>0</v>
      </c>
      <c r="H32" s="143">
        <f t="shared" si="4"/>
        <v>0</v>
      </c>
      <c r="I32" s="72">
        <f t="shared" si="7"/>
        <v>0</v>
      </c>
      <c r="J32" s="145">
        <f t="shared" si="8"/>
        <v>0</v>
      </c>
    </row>
    <row r="33" spans="2:10" ht="15.75" customHeight="1" x14ac:dyDescent="0.75">
      <c r="B33" s="22" t="s">
        <v>39</v>
      </c>
      <c r="C33" s="142">
        <v>0</v>
      </c>
      <c r="D33" s="142">
        <v>0</v>
      </c>
      <c r="E33" s="142">
        <f t="shared" si="5"/>
        <v>0</v>
      </c>
      <c r="F33" s="143">
        <f t="shared" si="6"/>
        <v>0</v>
      </c>
      <c r="G33" s="144">
        <f t="shared" si="3"/>
        <v>32500000</v>
      </c>
      <c r="H33" s="143">
        <f t="shared" si="4"/>
        <v>0.3155339805825243</v>
      </c>
      <c r="I33" s="72">
        <f t="shared" si="7"/>
        <v>32500000</v>
      </c>
      <c r="J33" s="145">
        <f t="shared" si="8"/>
        <v>0.3155339805825243</v>
      </c>
    </row>
    <row r="34" spans="2:10" ht="15.75" customHeight="1" x14ac:dyDescent="0.75">
      <c r="B34" s="22" t="s">
        <v>41</v>
      </c>
      <c r="C34" s="142">
        <v>0</v>
      </c>
      <c r="D34" s="142">
        <v>0</v>
      </c>
      <c r="E34" s="142">
        <f t="shared" si="5"/>
        <v>0</v>
      </c>
      <c r="F34" s="143">
        <f t="shared" si="6"/>
        <v>0</v>
      </c>
      <c r="G34" s="144">
        <f t="shared" si="3"/>
        <v>0</v>
      </c>
      <c r="H34" s="143">
        <f t="shared" si="4"/>
        <v>0</v>
      </c>
      <c r="I34" s="72">
        <f t="shared" si="7"/>
        <v>0</v>
      </c>
      <c r="J34" s="145">
        <f t="shared" si="8"/>
        <v>0</v>
      </c>
    </row>
    <row r="35" spans="2:10" ht="15.75" customHeight="1" x14ac:dyDescent="0.75">
      <c r="B35" s="22" t="s">
        <v>43</v>
      </c>
      <c r="C35" s="142">
        <v>0</v>
      </c>
      <c r="D35" s="142">
        <v>0</v>
      </c>
      <c r="E35" s="142">
        <f t="shared" si="5"/>
        <v>0</v>
      </c>
      <c r="F35" s="143">
        <f t="shared" si="6"/>
        <v>0</v>
      </c>
      <c r="G35" s="144">
        <f t="shared" si="3"/>
        <v>0</v>
      </c>
      <c r="H35" s="143">
        <f t="shared" si="4"/>
        <v>0</v>
      </c>
      <c r="I35" s="72">
        <f t="shared" si="7"/>
        <v>0</v>
      </c>
      <c r="J35" s="145">
        <f t="shared" si="8"/>
        <v>0</v>
      </c>
    </row>
    <row r="36" spans="2:10" ht="15.75" customHeight="1" x14ac:dyDescent="0.75">
      <c r="B36" s="22" t="s">
        <v>45</v>
      </c>
      <c r="C36" s="142">
        <v>0</v>
      </c>
      <c r="D36" s="142">
        <v>0</v>
      </c>
      <c r="E36" s="142">
        <f t="shared" si="5"/>
        <v>0</v>
      </c>
      <c r="F36" s="143">
        <f t="shared" si="6"/>
        <v>0</v>
      </c>
      <c r="G36" s="144">
        <f t="shared" si="3"/>
        <v>0</v>
      </c>
      <c r="H36" s="143">
        <f t="shared" si="4"/>
        <v>0</v>
      </c>
      <c r="I36" s="72">
        <f t="shared" si="7"/>
        <v>0</v>
      </c>
      <c r="J36" s="145">
        <f t="shared" si="8"/>
        <v>0</v>
      </c>
    </row>
    <row r="37" spans="2:10" ht="15.75" customHeight="1" thickBot="1" x14ac:dyDescent="0.9">
      <c r="B37" s="22" t="s">
        <v>188</v>
      </c>
      <c r="C37" s="142">
        <v>0</v>
      </c>
      <c r="D37" s="142">
        <v>0</v>
      </c>
      <c r="E37" s="142">
        <f t="shared" ref="E37" si="9">IFERROR(C37+D37,0)</f>
        <v>0</v>
      </c>
      <c r="F37" s="143">
        <f t="shared" ref="F37" si="10">IFERROR(E37/$E$38,0)</f>
        <v>0</v>
      </c>
      <c r="G37" s="144">
        <f t="shared" si="3"/>
        <v>0</v>
      </c>
      <c r="H37" s="143">
        <f t="shared" ref="H37" si="11">IFERROR(G37/$G$38,0)</f>
        <v>0</v>
      </c>
      <c r="I37" s="72">
        <f t="shared" ref="I37" si="12">IFERROR(E37+G37,0)</f>
        <v>0</v>
      </c>
      <c r="J37" s="145">
        <f t="shared" ref="J37" si="13">IFERROR(((F37*$E$38)+(H37*$G$38))/$I$38,0)</f>
        <v>0</v>
      </c>
    </row>
    <row r="38" spans="2:10" ht="15.75" customHeight="1" thickTop="1" thickBot="1" x14ac:dyDescent="0.9">
      <c r="B38" s="34" t="s">
        <v>114</v>
      </c>
      <c r="C38" s="146">
        <f>SUM(C23:C37)</f>
        <v>0</v>
      </c>
      <c r="D38" s="146">
        <f t="shared" ref="D38:J38" si="14">SUM(D23:D37)</f>
        <v>0</v>
      </c>
      <c r="E38" s="146">
        <f t="shared" si="14"/>
        <v>0</v>
      </c>
      <c r="F38" s="147">
        <f t="shared" si="14"/>
        <v>0</v>
      </c>
      <c r="G38" s="148">
        <f t="shared" si="14"/>
        <v>103000000</v>
      </c>
      <c r="H38" s="147">
        <f t="shared" si="14"/>
        <v>1</v>
      </c>
      <c r="I38" s="148">
        <f t="shared" si="14"/>
        <v>103000000</v>
      </c>
      <c r="J38" s="149">
        <f t="shared" si="14"/>
        <v>1</v>
      </c>
    </row>
    <row r="40" spans="2:10" ht="15.75" customHeight="1" x14ac:dyDescent="0.75">
      <c r="C40" s="41"/>
      <c r="E40" s="41"/>
    </row>
    <row r="42" spans="2:10" ht="15.75" customHeight="1" x14ac:dyDescent="0.75">
      <c r="C42" s="70"/>
    </row>
    <row r="43" spans="2:10" ht="15.75" customHeight="1" x14ac:dyDescent="0.75">
      <c r="C43" s="71"/>
    </row>
  </sheetData>
  <mergeCells count="1">
    <mergeCell ref="B3:J3"/>
  </mergeCells>
  <phoneticPr fontId="3" type="noConversion"/>
  <conditionalFormatting sqref="C40">
    <cfRule type="cellIs" dxfId="43" priority="17" operator="equal">
      <formula>TRUE</formula>
    </cfRule>
  </conditionalFormatting>
  <conditionalFormatting sqref="F38">
    <cfRule type="cellIs" dxfId="42" priority="9" operator="lessThan">
      <formula>1</formula>
    </cfRule>
    <cfRule type="cellIs" dxfId="41" priority="10" operator="greaterThan">
      <formula>1</formula>
    </cfRule>
    <cfRule type="cellIs" dxfId="40" priority="11" operator="equal">
      <formula>1</formula>
    </cfRule>
  </conditionalFormatting>
  <conditionalFormatting sqref="G38">
    <cfRule type="cellIs" dxfId="39" priority="18" operator="equal">
      <formula>TRUE</formula>
    </cfRule>
  </conditionalFormatting>
  <conditionalFormatting sqref="H38">
    <cfRule type="cellIs" dxfId="38" priority="6" operator="lessThan">
      <formula>1</formula>
    </cfRule>
    <cfRule type="cellIs" dxfId="37" priority="7" operator="greaterThan">
      <formula>1</formula>
    </cfRule>
    <cfRule type="cellIs" dxfId="36" priority="8" operator="equal">
      <formula>1</formula>
    </cfRule>
  </conditionalFormatting>
  <conditionalFormatting sqref="J38">
    <cfRule type="cellIs" dxfId="35" priority="3" operator="lessThan">
      <formula>1</formula>
    </cfRule>
    <cfRule type="cellIs" dxfId="34" priority="4" operator="greaterThan">
      <formula>1</formula>
    </cfRule>
    <cfRule type="cellIs" dxfId="33" priority="5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053C-74F5-4EF7-9DC9-325EDBFFB7F0}">
  <sheetPr codeName="Sheet7">
    <tabColor rgb="FF00B0F0"/>
    <pageSetUpPr autoPageBreaks="0"/>
  </sheetPr>
  <dimension ref="B1:N31"/>
  <sheetViews>
    <sheetView showGridLines="0" zoomScale="110" zoomScaleNormal="110" workbookViewId="0">
      <selection activeCell="B5" sqref="B5:B12"/>
    </sheetView>
  </sheetViews>
  <sheetFormatPr defaultColWidth="38.54296875" defaultRowHeight="14.25" customHeight="1" x14ac:dyDescent="0.75"/>
  <cols>
    <col min="1" max="1" width="4.1796875" style="19" customWidth="1"/>
    <col min="2" max="2" width="26.453125" style="19" customWidth="1"/>
    <col min="3" max="3" width="20.54296875" style="19" hidden="1" customWidth="1"/>
    <col min="4" max="4" width="56" style="19" hidden="1" customWidth="1"/>
    <col min="5" max="11" width="18.7265625" style="19" customWidth="1"/>
    <col min="12" max="12" width="17.453125" style="19" customWidth="1"/>
    <col min="13" max="13" width="5.81640625" style="19" customWidth="1"/>
    <col min="14" max="14" width="8.54296875" style="19" customWidth="1"/>
    <col min="15" max="16384" width="38.54296875" style="19"/>
  </cols>
  <sheetData>
    <row r="1" spans="2:14" ht="11.5" customHeight="1" x14ac:dyDescent="0.75">
      <c r="E1" s="41"/>
      <c r="F1" s="41"/>
      <c r="G1" s="41"/>
      <c r="H1" s="41"/>
      <c r="I1" s="41"/>
    </row>
    <row r="2" spans="2:14" ht="14.25" customHeight="1" x14ac:dyDescent="0.75">
      <c r="B2" s="350" t="s">
        <v>47</v>
      </c>
      <c r="N2" s="77"/>
    </row>
    <row r="3" spans="2:14" ht="14.25" customHeight="1" x14ac:dyDescent="0.75">
      <c r="B3" s="448" t="s">
        <v>239</v>
      </c>
      <c r="C3" s="449"/>
      <c r="D3" s="449"/>
      <c r="E3" s="449"/>
      <c r="F3" s="449"/>
      <c r="G3" s="449"/>
      <c r="H3" s="449"/>
      <c r="I3" s="449"/>
      <c r="J3" s="449"/>
      <c r="K3" s="449"/>
      <c r="L3" s="450"/>
      <c r="N3" s="77"/>
    </row>
    <row r="4" spans="2:14" ht="14.25" customHeight="1" x14ac:dyDescent="0.75">
      <c r="B4" s="50" t="s">
        <v>230</v>
      </c>
      <c r="C4" s="51" t="s">
        <v>240</v>
      </c>
      <c r="D4" s="51" t="s">
        <v>241</v>
      </c>
      <c r="E4" s="51" t="s">
        <v>107</v>
      </c>
      <c r="F4" s="51" t="s">
        <v>108</v>
      </c>
      <c r="G4" s="51" t="s">
        <v>109</v>
      </c>
      <c r="H4" s="51" t="s">
        <v>110</v>
      </c>
      <c r="I4" s="51" t="s">
        <v>111</v>
      </c>
      <c r="J4" s="51" t="s">
        <v>112</v>
      </c>
      <c r="K4" s="51" t="s">
        <v>113</v>
      </c>
      <c r="L4" s="52" t="s">
        <v>114</v>
      </c>
      <c r="N4" s="77"/>
    </row>
    <row r="5" spans="2:14" ht="14.25" customHeight="1" x14ac:dyDescent="0.75">
      <c r="B5" s="20" t="s">
        <v>48</v>
      </c>
      <c r="C5" s="66"/>
      <c r="D5" s="63"/>
      <c r="E5" s="152">
        <v>0</v>
      </c>
      <c r="F5" s="135">
        <v>0</v>
      </c>
      <c r="G5" s="135">
        <v>0</v>
      </c>
      <c r="H5" s="135">
        <v>0</v>
      </c>
      <c r="I5" s="135">
        <v>0</v>
      </c>
      <c r="J5" s="135">
        <v>0</v>
      </c>
      <c r="K5" s="135">
        <v>0</v>
      </c>
      <c r="L5" s="141">
        <f>SUM(E5:K5)</f>
        <v>0</v>
      </c>
      <c r="N5" s="105"/>
    </row>
    <row r="6" spans="2:14" ht="14.25" customHeight="1" x14ac:dyDescent="0.75">
      <c r="B6" s="20" t="s">
        <v>50</v>
      </c>
      <c r="C6" s="66"/>
      <c r="D6" s="63"/>
      <c r="E6" s="152">
        <v>393750</v>
      </c>
      <c r="F6" s="135">
        <v>731500</v>
      </c>
      <c r="G6" s="135">
        <v>1130500</v>
      </c>
      <c r="H6" s="135">
        <v>1928499.9999999998</v>
      </c>
      <c r="I6" s="135">
        <v>3025750</v>
      </c>
      <c r="J6" s="135">
        <v>0</v>
      </c>
      <c r="K6" s="135">
        <v>0</v>
      </c>
      <c r="L6" s="141">
        <f t="shared" ref="L6:L12" si="0">SUM(E6:K6)</f>
        <v>7210000</v>
      </c>
      <c r="N6" s="77"/>
    </row>
    <row r="7" spans="2:14" ht="14.25" customHeight="1" x14ac:dyDescent="0.75">
      <c r="B7" s="20" t="s">
        <v>52</v>
      </c>
      <c r="C7" s="66"/>
      <c r="D7" s="63"/>
      <c r="E7" s="152">
        <v>0</v>
      </c>
      <c r="F7" s="135">
        <v>0</v>
      </c>
      <c r="G7" s="135">
        <v>0</v>
      </c>
      <c r="H7" s="135">
        <v>0</v>
      </c>
      <c r="I7" s="135">
        <v>0</v>
      </c>
      <c r="J7" s="135">
        <v>0</v>
      </c>
      <c r="K7" s="135">
        <v>0</v>
      </c>
      <c r="L7" s="141">
        <f t="shared" si="0"/>
        <v>0</v>
      </c>
      <c r="N7" s="77"/>
    </row>
    <row r="8" spans="2:14" ht="14.25" customHeight="1" x14ac:dyDescent="0.75">
      <c r="B8" s="20" t="s">
        <v>54</v>
      </c>
      <c r="C8" s="66"/>
      <c r="D8" s="63"/>
      <c r="E8" s="152">
        <v>0</v>
      </c>
      <c r="F8" s="135">
        <v>0</v>
      </c>
      <c r="G8" s="135">
        <v>0</v>
      </c>
      <c r="H8" s="135">
        <v>0</v>
      </c>
      <c r="I8" s="135">
        <v>0</v>
      </c>
      <c r="J8" s="135">
        <v>0</v>
      </c>
      <c r="K8" s="135">
        <v>0</v>
      </c>
      <c r="L8" s="141">
        <f t="shared" si="0"/>
        <v>0</v>
      </c>
    </row>
    <row r="9" spans="2:14" ht="14.25" customHeight="1" x14ac:dyDescent="0.75">
      <c r="B9" s="20" t="s">
        <v>56</v>
      </c>
      <c r="C9" s="66"/>
      <c r="D9" s="63"/>
      <c r="E9" s="152">
        <v>731250</v>
      </c>
      <c r="F9" s="135">
        <v>1358500</v>
      </c>
      <c r="G9" s="135">
        <v>2099500</v>
      </c>
      <c r="H9" s="135">
        <v>3581500</v>
      </c>
      <c r="I9" s="135">
        <v>5619250</v>
      </c>
      <c r="J9" s="135">
        <v>0</v>
      </c>
      <c r="K9" s="135">
        <v>0</v>
      </c>
      <c r="L9" s="141">
        <f t="shared" si="0"/>
        <v>13390000</v>
      </c>
      <c r="N9" s="77"/>
    </row>
    <row r="10" spans="2:14" ht="14.25" customHeight="1" x14ac:dyDescent="0.75">
      <c r="B10" s="20" t="s">
        <v>58</v>
      </c>
      <c r="C10" s="66"/>
      <c r="D10" s="63"/>
      <c r="E10" s="152">
        <v>0</v>
      </c>
      <c r="F10" s="135">
        <v>0</v>
      </c>
      <c r="G10" s="135">
        <v>0</v>
      </c>
      <c r="H10" s="135">
        <v>0</v>
      </c>
      <c r="I10" s="135">
        <v>0</v>
      </c>
      <c r="J10" s="135">
        <v>0</v>
      </c>
      <c r="K10" s="135">
        <v>0</v>
      </c>
      <c r="L10" s="141">
        <f t="shared" si="0"/>
        <v>0</v>
      </c>
      <c r="N10" s="77"/>
    </row>
    <row r="11" spans="2:14" ht="14.25" customHeight="1" x14ac:dyDescent="0.75">
      <c r="B11" s="108" t="s">
        <v>59</v>
      </c>
      <c r="C11" s="109"/>
      <c r="D11" s="110"/>
      <c r="E11" s="153">
        <v>0</v>
      </c>
      <c r="F11" s="154">
        <v>0</v>
      </c>
      <c r="G11" s="154">
        <v>0</v>
      </c>
      <c r="H11" s="154">
        <v>0</v>
      </c>
      <c r="I11" s="154">
        <v>0</v>
      </c>
      <c r="J11" s="154">
        <v>0</v>
      </c>
      <c r="K11" s="154">
        <v>0</v>
      </c>
      <c r="L11" s="141">
        <f t="shared" si="0"/>
        <v>0</v>
      </c>
      <c r="N11" s="77"/>
    </row>
    <row r="12" spans="2:14" ht="14.25" customHeight="1" x14ac:dyDescent="0.75">
      <c r="B12" s="20" t="s">
        <v>60</v>
      </c>
      <c r="C12" s="66"/>
      <c r="D12" s="63"/>
      <c r="E12" s="152">
        <v>0</v>
      </c>
      <c r="F12" s="135">
        <v>0</v>
      </c>
      <c r="G12" s="135">
        <v>0</v>
      </c>
      <c r="H12" s="135">
        <v>0</v>
      </c>
      <c r="I12" s="135">
        <v>0</v>
      </c>
      <c r="J12" s="135">
        <v>0</v>
      </c>
      <c r="K12" s="135">
        <v>0</v>
      </c>
      <c r="L12" s="141">
        <f t="shared" si="0"/>
        <v>0</v>
      </c>
      <c r="N12" s="77"/>
    </row>
    <row r="13" spans="2:14" ht="14.25" customHeight="1" thickBot="1" x14ac:dyDescent="0.9">
      <c r="B13" s="343" t="s">
        <v>188</v>
      </c>
      <c r="C13" s="344"/>
      <c r="D13" s="345"/>
      <c r="E13" s="155">
        <v>0</v>
      </c>
      <c r="F13" s="156">
        <v>0</v>
      </c>
      <c r="G13" s="156">
        <v>0</v>
      </c>
      <c r="H13" s="156">
        <v>0</v>
      </c>
      <c r="I13" s="156">
        <v>0</v>
      </c>
      <c r="J13" s="156">
        <v>0</v>
      </c>
      <c r="K13" s="156">
        <v>0</v>
      </c>
      <c r="L13" s="150">
        <f t="shared" ref="L13" si="1">SUM(E13:K13)</f>
        <v>0</v>
      </c>
      <c r="N13" s="77"/>
    </row>
    <row r="14" spans="2:14" ht="14.25" customHeight="1" thickTop="1" thickBot="1" x14ac:dyDescent="0.9">
      <c r="B14" s="121" t="s">
        <v>114</v>
      </c>
      <c r="C14" s="83"/>
      <c r="D14" s="84"/>
      <c r="E14" s="111">
        <f>SUM(E5:E13)</f>
        <v>1125000</v>
      </c>
      <c r="F14" s="111">
        <f t="shared" ref="F14:L14" si="2">SUM(F5:F13)</f>
        <v>2090000</v>
      </c>
      <c r="G14" s="111">
        <f t="shared" si="2"/>
        <v>3230000</v>
      </c>
      <c r="H14" s="111">
        <f t="shared" si="2"/>
        <v>5510000</v>
      </c>
      <c r="I14" s="111">
        <f t="shared" si="2"/>
        <v>8645000</v>
      </c>
      <c r="J14" s="111">
        <f t="shared" si="2"/>
        <v>0</v>
      </c>
      <c r="K14" s="111">
        <f t="shared" si="2"/>
        <v>0</v>
      </c>
      <c r="L14" s="111">
        <f t="shared" si="2"/>
        <v>20600000</v>
      </c>
    </row>
    <row r="15" spans="2:14" ht="14.25" customHeight="1" x14ac:dyDescent="0.75">
      <c r="B15" s="24"/>
      <c r="C15" s="33"/>
      <c r="D15" s="23"/>
    </row>
    <row r="16" spans="2:14" ht="14.25" customHeight="1" x14ac:dyDescent="0.75">
      <c r="B16" s="69" t="s">
        <v>231</v>
      </c>
      <c r="C16" s="61" t="s">
        <v>240</v>
      </c>
      <c r="D16" s="61" t="s">
        <v>241</v>
      </c>
      <c r="E16" s="69" t="s">
        <v>232</v>
      </c>
      <c r="F16" s="69" t="s">
        <v>233</v>
      </c>
      <c r="G16" s="69" t="s">
        <v>234</v>
      </c>
      <c r="H16" s="69" t="s">
        <v>141</v>
      </c>
      <c r="I16" s="69" t="s">
        <v>235</v>
      </c>
      <c r="J16" s="69" t="s">
        <v>236</v>
      </c>
      <c r="K16" s="69" t="s">
        <v>237</v>
      </c>
      <c r="L16" s="69" t="s">
        <v>238</v>
      </c>
    </row>
    <row r="17" spans="2:12" ht="14.25" customHeight="1" x14ac:dyDescent="0.75">
      <c r="B17" s="20" t="s">
        <v>48</v>
      </c>
      <c r="C17" s="60"/>
      <c r="D17" s="63" t="str">
        <f>B17</f>
        <v>Azure NetApp Files</v>
      </c>
      <c r="E17" s="168">
        <v>0</v>
      </c>
      <c r="F17" s="168">
        <v>0</v>
      </c>
      <c r="G17" s="168">
        <f>IFERROR(E17+F17,0)</f>
        <v>0</v>
      </c>
      <c r="H17" s="169">
        <f>IFERROR(G17/$G$26,0)</f>
        <v>0</v>
      </c>
      <c r="I17" s="168">
        <f>IFERROR(SUMIFS($L$5:$L$13,$B$5:$B$13,B17),0)</f>
        <v>0</v>
      </c>
      <c r="J17" s="169">
        <f t="shared" ref="J17:J24" si="3">IFERROR(I17/$I$26,0)</f>
        <v>0</v>
      </c>
      <c r="K17" s="159">
        <f>IFERROR(G17+I17,0)</f>
        <v>0</v>
      </c>
      <c r="L17" s="170">
        <f>IFERROR(((H17*$G$26)+(J17*$I$26))/$K$26,0)</f>
        <v>0</v>
      </c>
    </row>
    <row r="18" spans="2:12" ht="14.25" customHeight="1" x14ac:dyDescent="0.75">
      <c r="B18" s="20" t="s">
        <v>50</v>
      </c>
      <c r="C18" s="60" t="s">
        <v>242</v>
      </c>
      <c r="D18" s="63" t="str">
        <f>B18&amp;" "&amp;C18</f>
        <v>Blob Storage Hot LRS</v>
      </c>
      <c r="E18" s="168">
        <v>0</v>
      </c>
      <c r="F18" s="168">
        <v>0</v>
      </c>
      <c r="G18" s="168">
        <f t="shared" ref="G18:G24" si="4">IFERROR(E18+F18,0)</f>
        <v>0</v>
      </c>
      <c r="H18" s="169">
        <f t="shared" ref="H18:H24" si="5">IFERROR(G18/$G$26,0)</f>
        <v>0</v>
      </c>
      <c r="I18" s="168">
        <f t="shared" ref="I18:I25" si="6">IFERROR(SUMIFS($L$5:$L$13,$B$5:$B$13,B18),0)</f>
        <v>7210000</v>
      </c>
      <c r="J18" s="169">
        <f t="shared" si="3"/>
        <v>0.35</v>
      </c>
      <c r="K18" s="159">
        <f t="shared" ref="K18:K24" si="7">IFERROR(G18+I18,0)</f>
        <v>7210000</v>
      </c>
      <c r="L18" s="170">
        <f t="shared" ref="L18:L24" si="8">IFERROR(((H18*$G$26)+(J18*$I$26))/$K$26,0)</f>
        <v>0.35</v>
      </c>
    </row>
    <row r="19" spans="2:12" ht="14.25" customHeight="1" x14ac:dyDescent="0.75">
      <c r="B19" s="20" t="s">
        <v>52</v>
      </c>
      <c r="C19" s="60" t="s">
        <v>242</v>
      </c>
      <c r="D19" s="63" t="str">
        <f t="shared" ref="D19:D20" si="9">B19&amp;" "&amp;C19</f>
        <v>Blob Storage Cool LRS</v>
      </c>
      <c r="E19" s="168">
        <v>0</v>
      </c>
      <c r="F19" s="168">
        <v>0</v>
      </c>
      <c r="G19" s="168">
        <f t="shared" si="4"/>
        <v>0</v>
      </c>
      <c r="H19" s="169">
        <f t="shared" si="5"/>
        <v>0</v>
      </c>
      <c r="I19" s="168">
        <f t="shared" si="6"/>
        <v>0</v>
      </c>
      <c r="J19" s="169">
        <f t="shared" si="3"/>
        <v>0</v>
      </c>
      <c r="K19" s="159">
        <f t="shared" si="7"/>
        <v>0</v>
      </c>
      <c r="L19" s="170">
        <f t="shared" si="8"/>
        <v>0</v>
      </c>
    </row>
    <row r="20" spans="2:12" ht="14.25" customHeight="1" x14ac:dyDescent="0.75">
      <c r="B20" s="20" t="s">
        <v>54</v>
      </c>
      <c r="C20" s="60" t="s">
        <v>242</v>
      </c>
      <c r="D20" s="63" t="str">
        <f t="shared" si="9"/>
        <v>Blob Storage Archive LRS</v>
      </c>
      <c r="E20" s="168">
        <v>0</v>
      </c>
      <c r="F20" s="168">
        <v>0</v>
      </c>
      <c r="G20" s="168">
        <f t="shared" si="4"/>
        <v>0</v>
      </c>
      <c r="H20" s="169">
        <f t="shared" si="5"/>
        <v>0</v>
      </c>
      <c r="I20" s="168">
        <f t="shared" si="6"/>
        <v>0</v>
      </c>
      <c r="J20" s="169">
        <f t="shared" si="3"/>
        <v>0</v>
      </c>
      <c r="K20" s="159">
        <f t="shared" si="7"/>
        <v>0</v>
      </c>
      <c r="L20" s="170">
        <f t="shared" si="8"/>
        <v>0</v>
      </c>
    </row>
    <row r="21" spans="2:12" ht="14.25" customHeight="1" x14ac:dyDescent="0.75">
      <c r="B21" s="20" t="s">
        <v>56</v>
      </c>
      <c r="C21" s="60"/>
      <c r="D21" s="63" t="str">
        <f t="shared" ref="D21:D25" si="10">B21</f>
        <v>Premium SSD Managed Disks</v>
      </c>
      <c r="E21" s="168">
        <v>0</v>
      </c>
      <c r="F21" s="168">
        <v>0</v>
      </c>
      <c r="G21" s="168">
        <f t="shared" si="4"/>
        <v>0</v>
      </c>
      <c r="H21" s="169">
        <f t="shared" si="5"/>
        <v>0</v>
      </c>
      <c r="I21" s="168">
        <f t="shared" si="6"/>
        <v>13390000</v>
      </c>
      <c r="J21" s="169">
        <f t="shared" si="3"/>
        <v>0.65</v>
      </c>
      <c r="K21" s="159">
        <f t="shared" si="7"/>
        <v>13390000</v>
      </c>
      <c r="L21" s="170">
        <f t="shared" si="8"/>
        <v>0.65</v>
      </c>
    </row>
    <row r="22" spans="2:12" ht="14.25" customHeight="1" x14ac:dyDescent="0.75">
      <c r="B22" s="20" t="s">
        <v>58</v>
      </c>
      <c r="C22" s="60"/>
      <c r="D22" s="63" t="str">
        <f t="shared" si="10"/>
        <v>Standard HDD Managed Disks</v>
      </c>
      <c r="E22" s="168">
        <v>0</v>
      </c>
      <c r="F22" s="168">
        <v>0</v>
      </c>
      <c r="G22" s="168">
        <f t="shared" si="4"/>
        <v>0</v>
      </c>
      <c r="H22" s="169">
        <f t="shared" si="5"/>
        <v>0</v>
      </c>
      <c r="I22" s="168">
        <f t="shared" si="6"/>
        <v>0</v>
      </c>
      <c r="J22" s="169">
        <f t="shared" si="3"/>
        <v>0</v>
      </c>
      <c r="K22" s="159">
        <f t="shared" si="7"/>
        <v>0</v>
      </c>
      <c r="L22" s="170">
        <f t="shared" si="8"/>
        <v>0</v>
      </c>
    </row>
    <row r="23" spans="2:12" ht="14.25" customHeight="1" x14ac:dyDescent="0.75">
      <c r="B23" s="108" t="s">
        <v>59</v>
      </c>
      <c r="C23" s="60"/>
      <c r="D23" s="63" t="str">
        <f t="shared" si="10"/>
        <v>Standard SSD Managed Disks</v>
      </c>
      <c r="E23" s="168">
        <v>0</v>
      </c>
      <c r="F23" s="168">
        <v>0</v>
      </c>
      <c r="G23" s="168">
        <f t="shared" si="4"/>
        <v>0</v>
      </c>
      <c r="H23" s="169">
        <f t="shared" si="5"/>
        <v>0</v>
      </c>
      <c r="I23" s="168">
        <f t="shared" si="6"/>
        <v>0</v>
      </c>
      <c r="J23" s="169">
        <f t="shared" si="3"/>
        <v>0</v>
      </c>
      <c r="K23" s="159">
        <f t="shared" si="7"/>
        <v>0</v>
      </c>
      <c r="L23" s="170">
        <f t="shared" si="8"/>
        <v>0</v>
      </c>
    </row>
    <row r="24" spans="2:12" ht="14.25" customHeight="1" x14ac:dyDescent="0.75">
      <c r="B24" s="20" t="s">
        <v>60</v>
      </c>
      <c r="C24" s="66"/>
      <c r="D24" s="63" t="str">
        <f t="shared" si="10"/>
        <v>Ultra Disks</v>
      </c>
      <c r="E24" s="152">
        <v>0</v>
      </c>
      <c r="F24" s="135">
        <v>0</v>
      </c>
      <c r="G24" s="135">
        <f t="shared" si="4"/>
        <v>0</v>
      </c>
      <c r="H24" s="135">
        <f t="shared" si="5"/>
        <v>0</v>
      </c>
      <c r="I24" s="135">
        <f t="shared" si="6"/>
        <v>0</v>
      </c>
      <c r="J24" s="135">
        <f t="shared" si="3"/>
        <v>0</v>
      </c>
      <c r="K24" s="135">
        <f t="shared" si="7"/>
        <v>0</v>
      </c>
      <c r="L24" s="141">
        <f t="shared" si="8"/>
        <v>0</v>
      </c>
    </row>
    <row r="25" spans="2:12" ht="14.25" customHeight="1" thickBot="1" x14ac:dyDescent="0.9">
      <c r="B25" s="343" t="s">
        <v>188</v>
      </c>
      <c r="C25" s="344"/>
      <c r="D25" s="345" t="str">
        <f t="shared" si="10"/>
        <v>Other</v>
      </c>
      <c r="E25" s="346">
        <v>0</v>
      </c>
      <c r="F25" s="347">
        <v>0</v>
      </c>
      <c r="G25" s="347">
        <f t="shared" ref="G25" si="11">IFERROR(E25+F25,0)</f>
        <v>0</v>
      </c>
      <c r="H25" s="347">
        <f t="shared" ref="H25" si="12">IFERROR(G25/$G$26,0)</f>
        <v>0</v>
      </c>
      <c r="I25" s="347">
        <f t="shared" si="6"/>
        <v>0</v>
      </c>
      <c r="J25" s="347">
        <f t="shared" ref="J25" si="13">IFERROR(I25/$I$26,0)</f>
        <v>0</v>
      </c>
      <c r="K25" s="347">
        <f t="shared" ref="K25" si="14">IFERROR(G25+I25,0)</f>
        <v>0</v>
      </c>
      <c r="L25" s="348">
        <f t="shared" ref="L25" si="15">IFERROR(((H25*$G$26)+(J25*$I$26))/$K$26,0)</f>
        <v>0</v>
      </c>
    </row>
    <row r="26" spans="2:12" ht="14.25" customHeight="1" thickTop="1" thickBot="1" x14ac:dyDescent="0.9">
      <c r="B26" s="34" t="s">
        <v>114</v>
      </c>
      <c r="C26" s="85"/>
      <c r="D26" s="85"/>
      <c r="E26" s="162">
        <f>SUM(E17:E25)</f>
        <v>0</v>
      </c>
      <c r="F26" s="162">
        <f t="shared" ref="F26:L26" si="16">SUM(F17:F25)</f>
        <v>0</v>
      </c>
      <c r="G26" s="162">
        <f t="shared" si="16"/>
        <v>0</v>
      </c>
      <c r="H26" s="95">
        <f t="shared" si="16"/>
        <v>0</v>
      </c>
      <c r="I26" s="162">
        <f t="shared" si="16"/>
        <v>20600000</v>
      </c>
      <c r="J26" s="95">
        <f t="shared" si="16"/>
        <v>1</v>
      </c>
      <c r="K26" s="162">
        <f t="shared" si="16"/>
        <v>20600000</v>
      </c>
      <c r="L26" s="95">
        <f t="shared" si="16"/>
        <v>1</v>
      </c>
    </row>
    <row r="27" spans="2:12" ht="14.25" customHeight="1" x14ac:dyDescent="0.75">
      <c r="D27" s="39"/>
    </row>
    <row r="31" spans="2:12" ht="14.25" customHeight="1" x14ac:dyDescent="0.75">
      <c r="B31" s="25"/>
    </row>
  </sheetData>
  <mergeCells count="1">
    <mergeCell ref="B3:L3"/>
  </mergeCells>
  <phoneticPr fontId="3" type="noConversion"/>
  <conditionalFormatting sqref="H26 J26">
    <cfRule type="cellIs" dxfId="32" priority="10" operator="greaterThan">
      <formula>1</formula>
    </cfRule>
    <cfRule type="cellIs" dxfId="31" priority="11" operator="lessThan">
      <formula>1</formula>
    </cfRule>
    <cfRule type="cellIs" dxfId="30" priority="12" operator="equal">
      <formula>1</formula>
    </cfRule>
  </conditionalFormatting>
  <conditionalFormatting sqref="L26">
    <cfRule type="cellIs" dxfId="29" priority="7" operator="greaterThan">
      <formula>1</formula>
    </cfRule>
    <cfRule type="cellIs" dxfId="28" priority="8" operator="lessThan">
      <formula>1</formula>
    </cfRule>
    <cfRule type="cellIs" dxfId="27" priority="9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400B-0A9A-42EA-9C5B-9BA66D1955A0}">
  <sheetPr codeName="Sheet9">
    <tabColor rgb="FF00B0F0"/>
    <pageSetUpPr autoPageBreaks="0"/>
  </sheetPr>
  <dimension ref="B1:J41"/>
  <sheetViews>
    <sheetView showGridLines="0" zoomScale="110" zoomScaleNormal="110" workbookViewId="0">
      <selection activeCell="B16" sqref="B16:B22"/>
    </sheetView>
  </sheetViews>
  <sheetFormatPr defaultColWidth="38.54296875" defaultRowHeight="14.25" customHeight="1" x14ac:dyDescent="0.75"/>
  <cols>
    <col min="1" max="1" width="4" style="19" customWidth="1"/>
    <col min="2" max="2" width="25" style="19" customWidth="1"/>
    <col min="3" max="9" width="18.81640625" style="19" customWidth="1"/>
    <col min="10" max="10" width="15.26953125" style="19" customWidth="1"/>
    <col min="11" max="19" width="17.453125" style="19" customWidth="1"/>
    <col min="20" max="16384" width="38.54296875" style="19"/>
  </cols>
  <sheetData>
    <row r="1" spans="2:10" ht="14.25" customHeight="1" x14ac:dyDescent="0.75">
      <c r="F1" s="41"/>
      <c r="G1" s="41"/>
      <c r="H1" s="41"/>
      <c r="I1" s="41"/>
      <c r="J1" s="41"/>
    </row>
    <row r="2" spans="2:10" ht="14.25" customHeight="1" x14ac:dyDescent="0.75">
      <c r="B2" s="351" t="s">
        <v>61</v>
      </c>
      <c r="C2" s="49"/>
      <c r="D2" s="67"/>
      <c r="E2" s="23"/>
    </row>
    <row r="3" spans="2:10" ht="14.25" customHeight="1" x14ac:dyDescent="0.75">
      <c r="B3" s="448" t="s">
        <v>229</v>
      </c>
      <c r="C3" s="449"/>
      <c r="D3" s="449"/>
      <c r="E3" s="449"/>
      <c r="F3" s="449"/>
      <c r="G3" s="449"/>
      <c r="H3" s="449"/>
      <c r="I3" s="449"/>
      <c r="J3" s="450"/>
    </row>
    <row r="4" spans="2:10" ht="14.25" customHeight="1" x14ac:dyDescent="0.75">
      <c r="B4" s="50" t="s">
        <v>230</v>
      </c>
      <c r="C4" s="56" t="s">
        <v>107</v>
      </c>
      <c r="D4" s="56" t="s">
        <v>108</v>
      </c>
      <c r="E4" s="56" t="s">
        <v>109</v>
      </c>
      <c r="F4" s="56" t="s">
        <v>110</v>
      </c>
      <c r="G4" s="56" t="s">
        <v>111</v>
      </c>
      <c r="H4" s="56" t="s">
        <v>112</v>
      </c>
      <c r="I4" s="56" t="s">
        <v>113</v>
      </c>
      <c r="J4" s="52" t="s">
        <v>114</v>
      </c>
    </row>
    <row r="5" spans="2:10" ht="14.25" customHeight="1" x14ac:dyDescent="0.75">
      <c r="B5" s="82" t="s">
        <v>62</v>
      </c>
      <c r="C5" s="135">
        <v>0</v>
      </c>
      <c r="D5" s="135">
        <v>0</v>
      </c>
      <c r="E5" s="135">
        <v>0</v>
      </c>
      <c r="F5" s="135">
        <v>0</v>
      </c>
      <c r="G5" s="135">
        <v>0</v>
      </c>
      <c r="H5" s="136">
        <v>0</v>
      </c>
      <c r="I5" s="136">
        <v>0</v>
      </c>
      <c r="J5" s="137">
        <f>SUM(C5:I5)</f>
        <v>0</v>
      </c>
    </row>
    <row r="6" spans="2:10" ht="14.25" customHeight="1" x14ac:dyDescent="0.75">
      <c r="B6" s="82" t="s">
        <v>63</v>
      </c>
      <c r="C6" s="135">
        <v>0</v>
      </c>
      <c r="D6" s="135">
        <v>0</v>
      </c>
      <c r="E6" s="135">
        <v>0</v>
      </c>
      <c r="F6" s="135">
        <v>0</v>
      </c>
      <c r="G6" s="135">
        <v>0</v>
      </c>
      <c r="H6" s="136">
        <v>0</v>
      </c>
      <c r="I6" s="136">
        <v>0</v>
      </c>
      <c r="J6" s="137">
        <f t="shared" ref="J6:J11" si="0">SUM(C6:I6)</f>
        <v>0</v>
      </c>
    </row>
    <row r="7" spans="2:10" ht="14.25" customHeight="1" x14ac:dyDescent="0.75">
      <c r="B7" s="82" t="s">
        <v>64</v>
      </c>
      <c r="C7" s="135">
        <v>281250</v>
      </c>
      <c r="D7" s="135">
        <v>522500</v>
      </c>
      <c r="E7" s="135">
        <v>807500</v>
      </c>
      <c r="F7" s="135">
        <v>1377500</v>
      </c>
      <c r="G7" s="135">
        <v>2161250</v>
      </c>
      <c r="H7" s="136">
        <v>0</v>
      </c>
      <c r="I7" s="136">
        <v>0</v>
      </c>
      <c r="J7" s="137">
        <f t="shared" si="0"/>
        <v>5150000</v>
      </c>
    </row>
    <row r="8" spans="2:10" ht="14.25" customHeight="1" x14ac:dyDescent="0.75">
      <c r="B8" s="82" t="s">
        <v>65</v>
      </c>
      <c r="C8" s="135">
        <v>0</v>
      </c>
      <c r="D8" s="135">
        <v>0</v>
      </c>
      <c r="E8" s="135">
        <v>0</v>
      </c>
      <c r="F8" s="135">
        <v>0</v>
      </c>
      <c r="G8" s="135">
        <v>0</v>
      </c>
      <c r="H8" s="136">
        <v>0</v>
      </c>
      <c r="I8" s="136">
        <v>0</v>
      </c>
      <c r="J8" s="137">
        <f t="shared" ref="J8:J10" si="1">SUM(C8:I8)</f>
        <v>0</v>
      </c>
    </row>
    <row r="9" spans="2:10" ht="14.25" customHeight="1" x14ac:dyDescent="0.75">
      <c r="B9" s="82" t="s">
        <v>66</v>
      </c>
      <c r="C9" s="135">
        <v>0</v>
      </c>
      <c r="D9" s="135">
        <v>0</v>
      </c>
      <c r="E9" s="135">
        <v>0</v>
      </c>
      <c r="F9" s="135">
        <v>0</v>
      </c>
      <c r="G9" s="135">
        <v>0</v>
      </c>
      <c r="H9" s="136">
        <v>0</v>
      </c>
      <c r="I9" s="136">
        <v>0</v>
      </c>
      <c r="J9" s="137">
        <f t="shared" si="1"/>
        <v>0</v>
      </c>
    </row>
    <row r="10" spans="2:10" ht="14.25" customHeight="1" x14ac:dyDescent="0.75">
      <c r="B10" s="82" t="s">
        <v>67</v>
      </c>
      <c r="C10" s="135">
        <v>281250</v>
      </c>
      <c r="D10" s="135">
        <v>522500</v>
      </c>
      <c r="E10" s="135">
        <v>807500</v>
      </c>
      <c r="F10" s="135">
        <v>1377500</v>
      </c>
      <c r="G10" s="135">
        <v>2161250</v>
      </c>
      <c r="H10" s="136">
        <v>0</v>
      </c>
      <c r="I10" s="136">
        <v>0</v>
      </c>
      <c r="J10" s="137">
        <f t="shared" si="1"/>
        <v>5150000</v>
      </c>
    </row>
    <row r="11" spans="2:10" ht="14.15" customHeight="1" x14ac:dyDescent="0.75">
      <c r="B11" s="82" t="s">
        <v>68</v>
      </c>
      <c r="C11" s="135">
        <v>0</v>
      </c>
      <c r="D11" s="135">
        <v>0</v>
      </c>
      <c r="E11" s="135">
        <v>0</v>
      </c>
      <c r="F11" s="135">
        <v>0</v>
      </c>
      <c r="G11" s="135">
        <v>0</v>
      </c>
      <c r="H11" s="138">
        <v>0</v>
      </c>
      <c r="I11" s="138">
        <v>0</v>
      </c>
      <c r="J11" s="139">
        <f t="shared" si="0"/>
        <v>0</v>
      </c>
    </row>
    <row r="12" spans="2:10" ht="14.15" customHeight="1" thickBot="1" x14ac:dyDescent="0.9">
      <c r="B12" s="82" t="s">
        <v>188</v>
      </c>
      <c r="C12" s="135">
        <v>0</v>
      </c>
      <c r="D12" s="135">
        <v>0</v>
      </c>
      <c r="E12" s="135">
        <v>0</v>
      </c>
      <c r="F12" s="135">
        <v>0</v>
      </c>
      <c r="G12" s="135">
        <v>0</v>
      </c>
      <c r="H12" s="138">
        <v>0</v>
      </c>
      <c r="I12" s="138">
        <v>0</v>
      </c>
      <c r="J12" s="139">
        <f t="shared" ref="J12" si="2">SUM(C12:I12)</f>
        <v>0</v>
      </c>
    </row>
    <row r="13" spans="2:10" ht="14.25" customHeight="1" thickTop="1" thickBot="1" x14ac:dyDescent="0.9">
      <c r="B13" s="34" t="s">
        <v>114</v>
      </c>
      <c r="C13" s="96">
        <f>SUM(C5:C12)</f>
        <v>562500</v>
      </c>
      <c r="D13" s="96">
        <f t="shared" ref="D13:J13" si="3">SUM(D5:D12)</f>
        <v>1045000</v>
      </c>
      <c r="E13" s="96">
        <f t="shared" si="3"/>
        <v>1615000</v>
      </c>
      <c r="F13" s="96">
        <f t="shared" si="3"/>
        <v>2755000</v>
      </c>
      <c r="G13" s="96">
        <f t="shared" si="3"/>
        <v>4322500</v>
      </c>
      <c r="H13" s="96">
        <f t="shared" si="3"/>
        <v>0</v>
      </c>
      <c r="I13" s="96">
        <f t="shared" si="3"/>
        <v>0</v>
      </c>
      <c r="J13" s="96">
        <f t="shared" si="3"/>
        <v>10300000</v>
      </c>
    </row>
    <row r="14" spans="2:10" ht="14.25" customHeight="1" x14ac:dyDescent="0.75">
      <c r="B14" s="24"/>
      <c r="C14" s="49"/>
      <c r="D14" s="67"/>
      <c r="E14" s="23"/>
    </row>
    <row r="15" spans="2:10" ht="14.25" customHeight="1" x14ac:dyDescent="0.75">
      <c r="B15" s="69" t="s">
        <v>231</v>
      </c>
      <c r="C15" s="69" t="s">
        <v>232</v>
      </c>
      <c r="D15" s="69" t="s">
        <v>233</v>
      </c>
      <c r="E15" s="69" t="s">
        <v>234</v>
      </c>
      <c r="F15" s="69" t="s">
        <v>141</v>
      </c>
      <c r="G15" s="69" t="s">
        <v>235</v>
      </c>
      <c r="H15" s="69" t="s">
        <v>236</v>
      </c>
      <c r="I15" s="69" t="s">
        <v>237</v>
      </c>
      <c r="J15" s="69" t="s">
        <v>238</v>
      </c>
    </row>
    <row r="16" spans="2:10" ht="14.25" customHeight="1" x14ac:dyDescent="0.75">
      <c r="B16" s="68" t="s">
        <v>62</v>
      </c>
      <c r="C16" s="157">
        <v>0</v>
      </c>
      <c r="D16" s="157">
        <v>0</v>
      </c>
      <c r="E16" s="157">
        <f>IFERROR(C16+D16,0)</f>
        <v>0</v>
      </c>
      <c r="F16" s="158">
        <f>IFERROR(E16/$E$24,0)</f>
        <v>0</v>
      </c>
      <c r="G16" s="159">
        <f>IFERROR(SUMIFS($J$5:$J$12,$B$5:$B$12,B16),0)</f>
        <v>0</v>
      </c>
      <c r="H16" s="158">
        <f t="shared" ref="H16:H22" si="4">IFERROR(G16/$G$24,0)</f>
        <v>0</v>
      </c>
      <c r="I16" s="160">
        <f>IFERROR(E16+G16,0)</f>
        <v>0</v>
      </c>
      <c r="J16" s="161">
        <f>IFERROR(((F16*$E$24)+(H16*$G$24))/$I$24,0)</f>
        <v>0</v>
      </c>
    </row>
    <row r="17" spans="2:10" ht="14.25" customHeight="1" x14ac:dyDescent="0.75">
      <c r="B17" s="68" t="s">
        <v>63</v>
      </c>
      <c r="C17" s="157">
        <v>0</v>
      </c>
      <c r="D17" s="157">
        <v>0</v>
      </c>
      <c r="E17" s="157">
        <f t="shared" ref="E17:E22" si="5">IFERROR(C17+D17,0)</f>
        <v>0</v>
      </c>
      <c r="F17" s="158">
        <f t="shared" ref="F17:F22" si="6">IFERROR(E17/$E$24,0)</f>
        <v>0</v>
      </c>
      <c r="G17" s="159">
        <f t="shared" ref="G17:G23" si="7">IFERROR(SUMIFS($J$5:$J$12,$B$5:$B$12,B17),0)</f>
        <v>0</v>
      </c>
      <c r="H17" s="158">
        <f t="shared" si="4"/>
        <v>0</v>
      </c>
      <c r="I17" s="160">
        <f t="shared" ref="I17:I22" si="8">IFERROR(E17+G17,0)</f>
        <v>0</v>
      </c>
      <c r="J17" s="161">
        <f t="shared" ref="J17:J22" si="9">IFERROR(((F17*$E$24)+(H17*$G$24))/$I$24,0)</f>
        <v>0</v>
      </c>
    </row>
    <row r="18" spans="2:10" ht="14.25" customHeight="1" x14ac:dyDescent="0.75">
      <c r="B18" s="68" t="s">
        <v>64</v>
      </c>
      <c r="C18" s="157">
        <v>0</v>
      </c>
      <c r="D18" s="157">
        <v>0</v>
      </c>
      <c r="E18" s="157">
        <f t="shared" si="5"/>
        <v>0</v>
      </c>
      <c r="F18" s="158">
        <f t="shared" si="6"/>
        <v>0</v>
      </c>
      <c r="G18" s="159">
        <f t="shared" si="7"/>
        <v>5150000</v>
      </c>
      <c r="H18" s="158">
        <f t="shared" si="4"/>
        <v>0.5</v>
      </c>
      <c r="I18" s="160">
        <f t="shared" si="8"/>
        <v>5150000</v>
      </c>
      <c r="J18" s="161">
        <f t="shared" si="9"/>
        <v>0.5</v>
      </c>
    </row>
    <row r="19" spans="2:10" ht="14.25" customHeight="1" x14ac:dyDescent="0.75">
      <c r="B19" s="68" t="s">
        <v>65</v>
      </c>
      <c r="C19" s="157">
        <v>0</v>
      </c>
      <c r="D19" s="157">
        <v>0</v>
      </c>
      <c r="E19" s="157">
        <f t="shared" si="5"/>
        <v>0</v>
      </c>
      <c r="F19" s="158">
        <f t="shared" si="6"/>
        <v>0</v>
      </c>
      <c r="G19" s="159">
        <f t="shared" si="7"/>
        <v>0</v>
      </c>
      <c r="H19" s="158">
        <f t="shared" si="4"/>
        <v>0</v>
      </c>
      <c r="I19" s="160">
        <f t="shared" si="8"/>
        <v>0</v>
      </c>
      <c r="J19" s="161">
        <f t="shared" si="9"/>
        <v>0</v>
      </c>
    </row>
    <row r="20" spans="2:10" ht="14.25" customHeight="1" x14ac:dyDescent="0.75">
      <c r="B20" s="68" t="s">
        <v>66</v>
      </c>
      <c r="C20" s="157">
        <v>0</v>
      </c>
      <c r="D20" s="157">
        <v>0</v>
      </c>
      <c r="E20" s="157">
        <f t="shared" si="5"/>
        <v>0</v>
      </c>
      <c r="F20" s="158">
        <f t="shared" si="6"/>
        <v>0</v>
      </c>
      <c r="G20" s="159">
        <f t="shared" si="7"/>
        <v>0</v>
      </c>
      <c r="H20" s="158">
        <f t="shared" si="4"/>
        <v>0</v>
      </c>
      <c r="I20" s="160">
        <f t="shared" si="8"/>
        <v>0</v>
      </c>
      <c r="J20" s="161">
        <f t="shared" si="9"/>
        <v>0</v>
      </c>
    </row>
    <row r="21" spans="2:10" ht="14.25" customHeight="1" x14ac:dyDescent="0.75">
      <c r="B21" s="68" t="s">
        <v>67</v>
      </c>
      <c r="C21" s="157">
        <v>0</v>
      </c>
      <c r="D21" s="157">
        <v>0</v>
      </c>
      <c r="E21" s="157">
        <f t="shared" si="5"/>
        <v>0</v>
      </c>
      <c r="F21" s="158">
        <f t="shared" si="6"/>
        <v>0</v>
      </c>
      <c r="G21" s="159">
        <f t="shared" si="7"/>
        <v>5150000</v>
      </c>
      <c r="H21" s="158">
        <f t="shared" si="4"/>
        <v>0.5</v>
      </c>
      <c r="I21" s="160">
        <f t="shared" si="8"/>
        <v>5150000</v>
      </c>
      <c r="J21" s="161">
        <f t="shared" si="9"/>
        <v>0.5</v>
      </c>
    </row>
    <row r="22" spans="2:10" ht="14.25" customHeight="1" x14ac:dyDescent="0.75">
      <c r="B22" s="68" t="s">
        <v>68</v>
      </c>
      <c r="C22" s="157">
        <v>0</v>
      </c>
      <c r="D22" s="157">
        <v>0</v>
      </c>
      <c r="E22" s="157">
        <f t="shared" si="5"/>
        <v>0</v>
      </c>
      <c r="F22" s="158">
        <f t="shared" si="6"/>
        <v>0</v>
      </c>
      <c r="G22" s="159">
        <f t="shared" si="7"/>
        <v>0</v>
      </c>
      <c r="H22" s="158">
        <f t="shared" si="4"/>
        <v>0</v>
      </c>
      <c r="I22" s="160">
        <f t="shared" si="8"/>
        <v>0</v>
      </c>
      <c r="J22" s="161">
        <f t="shared" si="9"/>
        <v>0</v>
      </c>
    </row>
    <row r="23" spans="2:10" ht="14.25" customHeight="1" thickBot="1" x14ac:dyDescent="0.9">
      <c r="B23" s="68" t="s">
        <v>188</v>
      </c>
      <c r="C23" s="157">
        <v>0</v>
      </c>
      <c r="D23" s="157">
        <v>0</v>
      </c>
      <c r="E23" s="157">
        <f t="shared" ref="E23" si="10">IFERROR(C23+D23,0)</f>
        <v>0</v>
      </c>
      <c r="F23" s="158">
        <f t="shared" ref="F23" si="11">IFERROR(E23/$E$24,0)</f>
        <v>0</v>
      </c>
      <c r="G23" s="159">
        <f t="shared" si="7"/>
        <v>0</v>
      </c>
      <c r="H23" s="158">
        <f t="shared" ref="H23" si="12">IFERROR(G23/$G$24,0)</f>
        <v>0</v>
      </c>
      <c r="I23" s="160">
        <f t="shared" ref="I23" si="13">IFERROR(E23+G23,0)</f>
        <v>0</v>
      </c>
      <c r="J23" s="161">
        <f t="shared" ref="J23" si="14">IFERROR(((F23*$E$24)+(H23*$G$24))/$I$24,0)</f>
        <v>0</v>
      </c>
    </row>
    <row r="24" spans="2:10" ht="14.25" customHeight="1" thickTop="1" thickBot="1" x14ac:dyDescent="0.9">
      <c r="B24" s="34" t="s">
        <v>114</v>
      </c>
      <c r="C24" s="94">
        <f>SUM(C16:C23)</f>
        <v>0</v>
      </c>
      <c r="D24" s="94">
        <f t="shared" ref="D24:J24" si="15">SUM(D16:D23)</f>
        <v>0</v>
      </c>
      <c r="E24" s="94">
        <f t="shared" si="15"/>
        <v>0</v>
      </c>
      <c r="F24" s="95">
        <f t="shared" si="15"/>
        <v>0</v>
      </c>
      <c r="G24" s="162">
        <f t="shared" si="15"/>
        <v>10300000</v>
      </c>
      <c r="H24" s="95">
        <f t="shared" si="15"/>
        <v>1</v>
      </c>
      <c r="I24" s="163">
        <f t="shared" si="15"/>
        <v>10300000</v>
      </c>
      <c r="J24" s="95">
        <f t="shared" si="15"/>
        <v>1</v>
      </c>
    </row>
    <row r="29" spans="2:10" ht="14.25" customHeight="1" x14ac:dyDescent="0.75">
      <c r="B29" s="25"/>
      <c r="E29" s="37"/>
    </row>
    <row r="30" spans="2:10" ht="14.25" customHeight="1" x14ac:dyDescent="0.75">
      <c r="E30" s="36"/>
    </row>
    <row r="31" spans="2:10" ht="14.25" customHeight="1" x14ac:dyDescent="0.75">
      <c r="E31" s="36"/>
    </row>
    <row r="32" spans="2:10" ht="14.25" customHeight="1" x14ac:dyDescent="0.75">
      <c r="E32" s="36"/>
    </row>
    <row r="33" spans="5:5" ht="14.25" customHeight="1" x14ac:dyDescent="0.75">
      <c r="E33" s="37"/>
    </row>
    <row r="34" spans="5:5" ht="14.25" customHeight="1" x14ac:dyDescent="0.75">
      <c r="E34" s="37"/>
    </row>
    <row r="35" spans="5:5" ht="14.25" customHeight="1" x14ac:dyDescent="0.75">
      <c r="E35" s="37"/>
    </row>
    <row r="36" spans="5:5" ht="14.25" customHeight="1" x14ac:dyDescent="0.75">
      <c r="E36" s="36"/>
    </row>
    <row r="37" spans="5:5" ht="14.25" customHeight="1" x14ac:dyDescent="0.75">
      <c r="E37" s="37"/>
    </row>
    <row r="38" spans="5:5" ht="14.25" customHeight="1" x14ac:dyDescent="0.75">
      <c r="E38" s="36"/>
    </row>
    <row r="39" spans="5:5" ht="14.25" customHeight="1" x14ac:dyDescent="0.75">
      <c r="E39" s="36"/>
    </row>
    <row r="40" spans="5:5" ht="14.25" customHeight="1" x14ac:dyDescent="0.75">
      <c r="E40" s="36"/>
    </row>
    <row r="41" spans="5:5" ht="14.25" customHeight="1" x14ac:dyDescent="0.75">
      <c r="E41" s="36"/>
    </row>
  </sheetData>
  <mergeCells count="1">
    <mergeCell ref="B3:J3"/>
  </mergeCells>
  <phoneticPr fontId="3" type="noConversion"/>
  <conditionalFormatting sqref="F24 H24 J24">
    <cfRule type="cellIs" dxfId="26" priority="9" operator="greaterThan">
      <formula>1</formula>
    </cfRule>
    <cfRule type="cellIs" dxfId="25" priority="10" operator="lessThan">
      <formula>1</formula>
    </cfRule>
    <cfRule type="cellIs" dxfId="24" priority="1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7CC6-EF45-4198-BF20-2CD7DC21A7B1}">
  <sheetPr codeName="Sheet10">
    <tabColor rgb="FF00B0F0"/>
    <pageSetUpPr autoPageBreaks="0"/>
  </sheetPr>
  <dimension ref="B2:J35"/>
  <sheetViews>
    <sheetView showGridLines="0" zoomScale="110" zoomScaleNormal="110" workbookViewId="0">
      <selection activeCell="B13" sqref="B13:B16"/>
    </sheetView>
  </sheetViews>
  <sheetFormatPr defaultColWidth="38.54296875" defaultRowHeight="14.25" customHeight="1" x14ac:dyDescent="0.75"/>
  <cols>
    <col min="1" max="1" width="3.7265625" style="19" customWidth="1"/>
    <col min="2" max="2" width="22.81640625" style="19" customWidth="1"/>
    <col min="3" max="9" width="18.54296875" style="19" customWidth="1"/>
    <col min="10" max="10" width="15.26953125" style="19" customWidth="1"/>
    <col min="11" max="19" width="17.453125" style="19" customWidth="1"/>
    <col min="20" max="16384" width="38.54296875" style="19"/>
  </cols>
  <sheetData>
    <row r="2" spans="2:10" ht="14.25" customHeight="1" x14ac:dyDescent="0.75">
      <c r="B2" s="351" t="s">
        <v>18</v>
      </c>
      <c r="C2" s="32"/>
      <c r="D2" s="33"/>
      <c r="E2" s="23"/>
    </row>
    <row r="3" spans="2:10" ht="14.25" customHeight="1" x14ac:dyDescent="0.75">
      <c r="B3" s="448" t="s">
        <v>243</v>
      </c>
      <c r="C3" s="449"/>
      <c r="D3" s="449"/>
      <c r="E3" s="449"/>
      <c r="F3" s="449"/>
      <c r="G3" s="449"/>
      <c r="H3" s="449"/>
      <c r="I3" s="449"/>
      <c r="J3" s="450"/>
    </row>
    <row r="4" spans="2:10" ht="14.25" customHeight="1" x14ac:dyDescent="0.75">
      <c r="B4" s="50" t="s">
        <v>230</v>
      </c>
      <c r="C4" s="56" t="s">
        <v>107</v>
      </c>
      <c r="D4" s="56" t="s">
        <v>108</v>
      </c>
      <c r="E4" s="56" t="s">
        <v>109</v>
      </c>
      <c r="F4" s="56" t="s">
        <v>110</v>
      </c>
      <c r="G4" s="56" t="s">
        <v>111</v>
      </c>
      <c r="H4" s="56" t="s">
        <v>112</v>
      </c>
      <c r="I4" s="56" t="s">
        <v>113</v>
      </c>
      <c r="J4" s="52" t="s">
        <v>114</v>
      </c>
    </row>
    <row r="5" spans="2:10" ht="14.25" customHeight="1" x14ac:dyDescent="0.75">
      <c r="B5" s="55" t="s">
        <v>19</v>
      </c>
      <c r="C5" s="135">
        <v>0</v>
      </c>
      <c r="D5" s="135">
        <v>0</v>
      </c>
      <c r="E5" s="135">
        <v>0</v>
      </c>
      <c r="F5" s="135">
        <v>0</v>
      </c>
      <c r="G5" s="135">
        <v>0</v>
      </c>
      <c r="H5" s="136">
        <v>0</v>
      </c>
      <c r="I5" s="136">
        <v>0</v>
      </c>
      <c r="J5" s="137">
        <f>SUM(C5:I5)</f>
        <v>0</v>
      </c>
    </row>
    <row r="6" spans="2:10" ht="14.25" customHeight="1" x14ac:dyDescent="0.75">
      <c r="B6" s="55" t="s">
        <v>21</v>
      </c>
      <c r="C6" s="135">
        <v>0</v>
      </c>
      <c r="D6" s="135">
        <v>0</v>
      </c>
      <c r="E6" s="135">
        <v>0</v>
      </c>
      <c r="F6" s="135">
        <v>0</v>
      </c>
      <c r="G6" s="135">
        <v>0</v>
      </c>
      <c r="H6" s="136">
        <v>0</v>
      </c>
      <c r="I6" s="136">
        <v>0</v>
      </c>
      <c r="J6" s="137">
        <f t="shared" ref="J6:J8" si="0">SUM(C6:I6)</f>
        <v>0</v>
      </c>
    </row>
    <row r="7" spans="2:10" ht="14.25" customHeight="1" x14ac:dyDescent="0.75">
      <c r="B7" s="55" t="s">
        <v>23</v>
      </c>
      <c r="C7" s="135">
        <v>0</v>
      </c>
      <c r="D7" s="135">
        <v>0</v>
      </c>
      <c r="E7" s="135">
        <v>0</v>
      </c>
      <c r="F7" s="135">
        <v>0</v>
      </c>
      <c r="G7" s="135">
        <v>0</v>
      </c>
      <c r="H7" s="136">
        <v>0</v>
      </c>
      <c r="I7" s="136">
        <v>0</v>
      </c>
      <c r="J7" s="137">
        <f t="shared" si="0"/>
        <v>0</v>
      </c>
    </row>
    <row r="8" spans="2:10" ht="14.25" customHeight="1" x14ac:dyDescent="0.75">
      <c r="B8" s="55" t="s">
        <v>25</v>
      </c>
      <c r="C8" s="135">
        <v>0</v>
      </c>
      <c r="D8" s="135">
        <v>0</v>
      </c>
      <c r="E8" s="135">
        <v>0</v>
      </c>
      <c r="F8" s="135">
        <v>0</v>
      </c>
      <c r="G8" s="135">
        <v>0</v>
      </c>
      <c r="H8" s="136">
        <v>0</v>
      </c>
      <c r="I8" s="136">
        <v>0</v>
      </c>
      <c r="J8" s="137">
        <f t="shared" si="0"/>
        <v>0</v>
      </c>
    </row>
    <row r="9" spans="2:10" ht="14.25" customHeight="1" thickBot="1" x14ac:dyDescent="0.9">
      <c r="B9" s="342" t="s">
        <v>188</v>
      </c>
      <c r="C9" s="135">
        <v>0</v>
      </c>
      <c r="D9" s="135">
        <v>0</v>
      </c>
      <c r="E9" s="135">
        <v>0</v>
      </c>
      <c r="F9" s="135">
        <v>0</v>
      </c>
      <c r="G9" s="135">
        <v>0</v>
      </c>
      <c r="H9" s="136">
        <v>0</v>
      </c>
      <c r="I9" s="136">
        <v>0</v>
      </c>
      <c r="J9" s="137">
        <f t="shared" ref="J9" si="1">SUM(C9:I9)</f>
        <v>0</v>
      </c>
    </row>
    <row r="10" spans="2:10" ht="14.25" customHeight="1" thickTop="1" thickBot="1" x14ac:dyDescent="0.9">
      <c r="B10" s="34" t="s">
        <v>114</v>
      </c>
      <c r="C10" s="96">
        <f>SUM(C5:C9)</f>
        <v>0</v>
      </c>
      <c r="D10" s="96">
        <f t="shared" ref="D10:J10" si="2">SUM(D5:D9)</f>
        <v>0</v>
      </c>
      <c r="E10" s="96">
        <f t="shared" si="2"/>
        <v>0</v>
      </c>
      <c r="F10" s="96">
        <f t="shared" si="2"/>
        <v>0</v>
      </c>
      <c r="G10" s="96">
        <f t="shared" si="2"/>
        <v>0</v>
      </c>
      <c r="H10" s="96">
        <f t="shared" si="2"/>
        <v>0</v>
      </c>
      <c r="I10" s="96">
        <f t="shared" si="2"/>
        <v>0</v>
      </c>
      <c r="J10" s="96">
        <f t="shared" si="2"/>
        <v>0</v>
      </c>
    </row>
    <row r="11" spans="2:10" ht="14.25" customHeight="1" x14ac:dyDescent="0.75">
      <c r="B11" s="24"/>
      <c r="C11" s="32"/>
      <c r="D11" s="33"/>
      <c r="E11" s="23"/>
    </row>
    <row r="12" spans="2:10" ht="14.25" customHeight="1" x14ac:dyDescent="0.75">
      <c r="B12" s="69" t="s">
        <v>231</v>
      </c>
      <c r="C12" s="69" t="s">
        <v>232</v>
      </c>
      <c r="D12" s="69" t="s">
        <v>233</v>
      </c>
      <c r="E12" s="69" t="s">
        <v>234</v>
      </c>
      <c r="F12" s="69" t="s">
        <v>141</v>
      </c>
      <c r="G12" s="69" t="s">
        <v>235</v>
      </c>
      <c r="H12" s="69" t="s">
        <v>236</v>
      </c>
      <c r="I12" s="69" t="s">
        <v>237</v>
      </c>
      <c r="J12" s="69" t="s">
        <v>238</v>
      </c>
    </row>
    <row r="13" spans="2:10" ht="14.25" customHeight="1" x14ac:dyDescent="0.75">
      <c r="B13" s="62" t="s">
        <v>19</v>
      </c>
      <c r="C13" s="157">
        <v>0</v>
      </c>
      <c r="D13" s="157">
        <v>0</v>
      </c>
      <c r="E13" s="157">
        <f>IFERROR(C13+D13,0)</f>
        <v>0</v>
      </c>
      <c r="F13" s="158">
        <f>IFERROR(E13/$E$18,0)</f>
        <v>0</v>
      </c>
      <c r="G13" s="164">
        <f>IFERROR(SUMIFS($J$5:$J$9,$B$5:$B$9,B13),0)</f>
        <v>0</v>
      </c>
      <c r="H13" s="158">
        <f>IFERROR(G13/$G$18,0)</f>
        <v>0</v>
      </c>
      <c r="I13" s="160">
        <f>IFERROR(E13+G13,0)</f>
        <v>0</v>
      </c>
      <c r="J13" s="161">
        <f>IFERROR(((F13*$E$18)+(H13*$G$18))/$I$18,0)</f>
        <v>0</v>
      </c>
    </row>
    <row r="14" spans="2:10" ht="14.25" customHeight="1" x14ac:dyDescent="0.75">
      <c r="B14" s="62" t="s">
        <v>21</v>
      </c>
      <c r="C14" s="157">
        <v>0</v>
      </c>
      <c r="D14" s="157">
        <v>0</v>
      </c>
      <c r="E14" s="157">
        <f t="shared" ref="E14:E16" si="3">IFERROR(C14+D14,0)</f>
        <v>0</v>
      </c>
      <c r="F14" s="158">
        <f t="shared" ref="F14:F16" si="4">IFERROR(E14/$E$18,0)</f>
        <v>0</v>
      </c>
      <c r="G14" s="164">
        <f t="shared" ref="G14:G17" si="5">IFERROR(SUMIFS($J$5:$J$9,$B$5:$B$9,B14),0)</f>
        <v>0</v>
      </c>
      <c r="H14" s="158">
        <f>IFERROR(G14/$G$18,0)</f>
        <v>0</v>
      </c>
      <c r="I14" s="160">
        <f t="shared" ref="I14:I16" si="6">IFERROR(E14+G14,0)</f>
        <v>0</v>
      </c>
      <c r="J14" s="161">
        <f t="shared" ref="J14:J16" si="7">IFERROR(((F14*$E$18)+(H14*$G$18))/$I$18,0)</f>
        <v>0</v>
      </c>
    </row>
    <row r="15" spans="2:10" ht="14.25" customHeight="1" x14ac:dyDescent="0.75">
      <c r="B15" s="62" t="s">
        <v>23</v>
      </c>
      <c r="C15" s="157">
        <v>0</v>
      </c>
      <c r="D15" s="157">
        <v>0</v>
      </c>
      <c r="E15" s="157">
        <f t="shared" si="3"/>
        <v>0</v>
      </c>
      <c r="F15" s="158">
        <f t="shared" si="4"/>
        <v>0</v>
      </c>
      <c r="G15" s="164">
        <f t="shared" si="5"/>
        <v>0</v>
      </c>
      <c r="H15" s="158">
        <f>IFERROR(G15/$G$18,0)</f>
        <v>0</v>
      </c>
      <c r="I15" s="160">
        <f t="shared" si="6"/>
        <v>0</v>
      </c>
      <c r="J15" s="161">
        <f t="shared" si="7"/>
        <v>0</v>
      </c>
    </row>
    <row r="16" spans="2:10" ht="14.25" customHeight="1" x14ac:dyDescent="0.75">
      <c r="B16" s="62" t="s">
        <v>25</v>
      </c>
      <c r="C16" s="157">
        <v>0</v>
      </c>
      <c r="D16" s="157">
        <v>0</v>
      </c>
      <c r="E16" s="157">
        <f t="shared" si="3"/>
        <v>0</v>
      </c>
      <c r="F16" s="158">
        <f t="shared" si="4"/>
        <v>0</v>
      </c>
      <c r="G16" s="164">
        <f t="shared" si="5"/>
        <v>0</v>
      </c>
      <c r="H16" s="158">
        <f>IFERROR(G16/$G$18,0)</f>
        <v>0</v>
      </c>
      <c r="I16" s="160">
        <f t="shared" si="6"/>
        <v>0</v>
      </c>
      <c r="J16" s="161">
        <f t="shared" si="7"/>
        <v>0</v>
      </c>
    </row>
    <row r="17" spans="2:10" ht="14.25" customHeight="1" thickBot="1" x14ac:dyDescent="0.9">
      <c r="B17" s="62" t="s">
        <v>188</v>
      </c>
      <c r="C17" s="157">
        <v>0</v>
      </c>
      <c r="D17" s="157">
        <v>0</v>
      </c>
      <c r="E17" s="157">
        <f t="shared" ref="E17" si="8">IFERROR(C17+D17,0)</f>
        <v>0</v>
      </c>
      <c r="F17" s="158">
        <f t="shared" ref="F17" si="9">IFERROR(E17/$E$18,0)</f>
        <v>0</v>
      </c>
      <c r="G17" s="164">
        <f t="shared" si="5"/>
        <v>0</v>
      </c>
      <c r="H17" s="158">
        <f>IFERROR(G17/$G$18,0)</f>
        <v>0</v>
      </c>
      <c r="I17" s="160">
        <f t="shared" ref="I17" si="10">IFERROR(E17+G17,0)</f>
        <v>0</v>
      </c>
      <c r="J17" s="161">
        <f t="shared" ref="J17" si="11">IFERROR(((F17*$E$18)+(H17*$G$18))/$I$18,0)</f>
        <v>0</v>
      </c>
    </row>
    <row r="18" spans="2:10" ht="14.25" customHeight="1" thickTop="1" thickBot="1" x14ac:dyDescent="0.9">
      <c r="B18" s="34" t="s">
        <v>114</v>
      </c>
      <c r="C18" s="94">
        <f>SUM(C13:C17)</f>
        <v>0</v>
      </c>
      <c r="D18" s="94">
        <f t="shared" ref="D18:J18" si="12">SUM(D13:D17)</f>
        <v>0</v>
      </c>
      <c r="E18" s="94">
        <f t="shared" si="12"/>
        <v>0</v>
      </c>
      <c r="F18" s="95">
        <f t="shared" si="12"/>
        <v>0</v>
      </c>
      <c r="G18" s="162">
        <f t="shared" si="12"/>
        <v>0</v>
      </c>
      <c r="H18" s="95">
        <f t="shared" si="12"/>
        <v>0</v>
      </c>
      <c r="I18" s="165">
        <f t="shared" si="12"/>
        <v>0</v>
      </c>
      <c r="J18" s="95">
        <f t="shared" si="12"/>
        <v>0</v>
      </c>
    </row>
    <row r="23" spans="2:10" ht="14.25" customHeight="1" x14ac:dyDescent="0.75">
      <c r="B23" s="25"/>
      <c r="E23" s="37"/>
    </row>
    <row r="24" spans="2:10" ht="14.25" customHeight="1" x14ac:dyDescent="0.75">
      <c r="E24" s="36"/>
    </row>
    <row r="25" spans="2:10" ht="14.25" customHeight="1" x14ac:dyDescent="0.75">
      <c r="E25" s="36"/>
    </row>
    <row r="26" spans="2:10" ht="14.25" customHeight="1" x14ac:dyDescent="0.75">
      <c r="E26" s="36"/>
    </row>
    <row r="27" spans="2:10" ht="14.25" customHeight="1" x14ac:dyDescent="0.75">
      <c r="E27" s="37"/>
    </row>
    <row r="28" spans="2:10" ht="14.25" customHeight="1" x14ac:dyDescent="0.75">
      <c r="E28" s="37"/>
    </row>
    <row r="29" spans="2:10" ht="14.25" customHeight="1" x14ac:dyDescent="0.75">
      <c r="E29" s="37"/>
    </row>
    <row r="30" spans="2:10" ht="14.25" customHeight="1" x14ac:dyDescent="0.75">
      <c r="E30" s="36"/>
    </row>
    <row r="31" spans="2:10" ht="14.25" customHeight="1" x14ac:dyDescent="0.75">
      <c r="E31" s="37"/>
    </row>
    <row r="32" spans="2:10" ht="14.25" customHeight="1" x14ac:dyDescent="0.75">
      <c r="E32" s="36"/>
    </row>
    <row r="33" spans="5:5" ht="14.25" customHeight="1" x14ac:dyDescent="0.75">
      <c r="E33" s="36"/>
    </row>
    <row r="34" spans="5:5" ht="14.25" customHeight="1" x14ac:dyDescent="0.75">
      <c r="E34" s="36"/>
    </row>
    <row r="35" spans="5:5" ht="14.25" customHeight="1" x14ac:dyDescent="0.75">
      <c r="E35" s="36"/>
    </row>
  </sheetData>
  <mergeCells count="1">
    <mergeCell ref="B3:J3"/>
  </mergeCells>
  <phoneticPr fontId="3" type="noConversion"/>
  <conditionalFormatting sqref="F18 H18">
    <cfRule type="cellIs" dxfId="23" priority="9" operator="greaterThan">
      <formula>1</formula>
    </cfRule>
    <cfRule type="cellIs" dxfId="22" priority="10" operator="lessThan">
      <formula>1</formula>
    </cfRule>
    <cfRule type="cellIs" dxfId="21" priority="11" operator="equal">
      <formula>1</formula>
    </cfRule>
  </conditionalFormatting>
  <conditionalFormatting sqref="J18">
    <cfRule type="cellIs" dxfId="20" priority="6" operator="greaterThan">
      <formula>1</formula>
    </cfRule>
    <cfRule type="cellIs" dxfId="19" priority="7" operator="lessThan">
      <formula>1</formula>
    </cfRule>
    <cfRule type="cellIs" dxfId="18" priority="8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DA7C-D38A-489D-8AE0-FF13A79030ED}">
  <sheetPr codeName="Sheet11">
    <tabColor rgb="FF00B0F0"/>
    <pageSetUpPr autoPageBreaks="0"/>
  </sheetPr>
  <dimension ref="B1:J57"/>
  <sheetViews>
    <sheetView showGridLines="0" topLeftCell="A13" zoomScale="110" zoomScaleNormal="110" workbookViewId="0">
      <selection activeCell="B24" sqref="B24:B38"/>
    </sheetView>
  </sheetViews>
  <sheetFormatPr defaultColWidth="38.54296875" defaultRowHeight="14.25" customHeight="1" x14ac:dyDescent="0.75"/>
  <cols>
    <col min="1" max="1" width="4.81640625" style="19" customWidth="1"/>
    <col min="2" max="2" width="23.1796875" style="19" customWidth="1"/>
    <col min="3" max="9" width="18.54296875" style="19" customWidth="1"/>
    <col min="10" max="10" width="15.26953125" style="19" customWidth="1"/>
    <col min="11" max="19" width="17.453125" style="19" customWidth="1"/>
    <col min="20" max="16384" width="38.54296875" style="19"/>
  </cols>
  <sheetData>
    <row r="1" spans="2:10" ht="14.25" customHeight="1" x14ac:dyDescent="0.75">
      <c r="F1" s="41"/>
      <c r="G1" s="41"/>
      <c r="H1" s="41"/>
      <c r="I1" s="41"/>
      <c r="J1" s="41"/>
    </row>
    <row r="2" spans="2:10" ht="14.25" customHeight="1" x14ac:dyDescent="0.75">
      <c r="B2" s="351" t="s">
        <v>27</v>
      </c>
      <c r="C2" s="67"/>
      <c r="D2" s="67"/>
      <c r="E2" s="23"/>
    </row>
    <row r="3" spans="2:10" ht="14.25" customHeight="1" x14ac:dyDescent="0.75">
      <c r="B3" s="448" t="s">
        <v>243</v>
      </c>
      <c r="C3" s="449"/>
      <c r="D3" s="449"/>
      <c r="E3" s="449"/>
      <c r="F3" s="449"/>
      <c r="G3" s="449"/>
      <c r="H3" s="449"/>
      <c r="I3" s="449"/>
      <c r="J3" s="450"/>
    </row>
    <row r="4" spans="2:10" ht="14.25" customHeight="1" x14ac:dyDescent="0.75">
      <c r="B4" s="50" t="s">
        <v>230</v>
      </c>
      <c r="C4" s="56" t="s">
        <v>107</v>
      </c>
      <c r="D4" s="56" t="s">
        <v>108</v>
      </c>
      <c r="E4" s="56" t="s">
        <v>109</v>
      </c>
      <c r="F4" s="56" t="s">
        <v>110</v>
      </c>
      <c r="G4" s="56" t="s">
        <v>111</v>
      </c>
      <c r="H4" s="56" t="s">
        <v>112</v>
      </c>
      <c r="I4" s="56" t="s">
        <v>113</v>
      </c>
      <c r="J4" s="52" t="s">
        <v>114</v>
      </c>
    </row>
    <row r="5" spans="2:10" ht="14.25" customHeight="1" x14ac:dyDescent="0.75">
      <c r="B5" s="55" t="s">
        <v>28</v>
      </c>
      <c r="C5" s="135">
        <v>0</v>
      </c>
      <c r="D5" s="135">
        <v>0</v>
      </c>
      <c r="E5" s="135">
        <v>0</v>
      </c>
      <c r="F5" s="135">
        <v>0</v>
      </c>
      <c r="G5" s="135">
        <v>0</v>
      </c>
      <c r="H5" s="136">
        <v>0</v>
      </c>
      <c r="I5" s="136">
        <v>0</v>
      </c>
      <c r="J5" s="137">
        <f>SUM(C5:I5)</f>
        <v>0</v>
      </c>
    </row>
    <row r="6" spans="2:10" ht="14.25" customHeight="1" x14ac:dyDescent="0.75">
      <c r="B6" s="55" t="s">
        <v>30</v>
      </c>
      <c r="C6" s="135">
        <v>0</v>
      </c>
      <c r="D6" s="135">
        <v>0</v>
      </c>
      <c r="E6" s="135">
        <v>0</v>
      </c>
      <c r="F6" s="135">
        <v>0</v>
      </c>
      <c r="G6" s="135">
        <v>0</v>
      </c>
      <c r="H6" s="136">
        <v>0</v>
      </c>
      <c r="I6" s="136">
        <v>0</v>
      </c>
      <c r="J6" s="137">
        <f t="shared" ref="J6:J13" si="0">SUM(C6:I6)</f>
        <v>0</v>
      </c>
    </row>
    <row r="7" spans="2:10" ht="14.25" customHeight="1" x14ac:dyDescent="0.75">
      <c r="B7" s="55" t="s">
        <v>32</v>
      </c>
      <c r="C7" s="135">
        <v>0</v>
      </c>
      <c r="D7" s="135">
        <v>0</v>
      </c>
      <c r="E7" s="135">
        <v>0</v>
      </c>
      <c r="F7" s="135">
        <v>0</v>
      </c>
      <c r="G7" s="140">
        <v>0</v>
      </c>
      <c r="H7" s="140">
        <v>0</v>
      </c>
      <c r="I7" s="140">
        <v>0</v>
      </c>
      <c r="J7" s="141">
        <f t="shared" si="0"/>
        <v>0</v>
      </c>
    </row>
    <row r="8" spans="2:10" ht="14.25" customHeight="1" x14ac:dyDescent="0.75">
      <c r="B8" s="59" t="s">
        <v>34</v>
      </c>
      <c r="C8" s="154">
        <v>1125000</v>
      </c>
      <c r="D8" s="154">
        <v>2090000</v>
      </c>
      <c r="E8" s="154">
        <v>3230000</v>
      </c>
      <c r="F8" s="154">
        <v>5510000</v>
      </c>
      <c r="G8" s="166">
        <v>8645000</v>
      </c>
      <c r="H8" s="166">
        <v>0</v>
      </c>
      <c r="I8" s="166">
        <v>0</v>
      </c>
      <c r="J8" s="141">
        <f t="shared" si="0"/>
        <v>20600000</v>
      </c>
    </row>
    <row r="9" spans="2:10" ht="14.25" customHeight="1" x14ac:dyDescent="0.75">
      <c r="B9" s="59" t="s">
        <v>36</v>
      </c>
      <c r="C9" s="154">
        <v>0</v>
      </c>
      <c r="D9" s="154">
        <v>0</v>
      </c>
      <c r="E9" s="154">
        <v>0</v>
      </c>
      <c r="F9" s="154">
        <v>0</v>
      </c>
      <c r="G9" s="166">
        <v>0</v>
      </c>
      <c r="H9" s="166">
        <v>0</v>
      </c>
      <c r="I9" s="166">
        <v>0</v>
      </c>
      <c r="J9" s="141">
        <f t="shared" si="0"/>
        <v>0</v>
      </c>
    </row>
    <row r="10" spans="2:10" ht="14.25" customHeight="1" x14ac:dyDescent="0.75">
      <c r="B10" s="59" t="s">
        <v>38</v>
      </c>
      <c r="C10" s="154">
        <v>0</v>
      </c>
      <c r="D10" s="154">
        <v>0</v>
      </c>
      <c r="E10" s="154">
        <v>0</v>
      </c>
      <c r="F10" s="154">
        <v>0</v>
      </c>
      <c r="G10" s="166">
        <v>0</v>
      </c>
      <c r="H10" s="166">
        <v>0</v>
      </c>
      <c r="I10" s="166">
        <v>0</v>
      </c>
      <c r="J10" s="141">
        <f t="shared" si="0"/>
        <v>0</v>
      </c>
    </row>
    <row r="11" spans="2:10" ht="14.25" customHeight="1" x14ac:dyDescent="0.75">
      <c r="B11" s="59" t="s">
        <v>40</v>
      </c>
      <c r="C11" s="154">
        <v>0</v>
      </c>
      <c r="D11" s="154">
        <v>0</v>
      </c>
      <c r="E11" s="154">
        <v>0</v>
      </c>
      <c r="F11" s="154">
        <v>0</v>
      </c>
      <c r="G11" s="166">
        <v>0</v>
      </c>
      <c r="H11" s="166">
        <v>0</v>
      </c>
      <c r="I11" s="166">
        <v>0</v>
      </c>
      <c r="J11" s="141">
        <f t="shared" si="0"/>
        <v>0</v>
      </c>
    </row>
    <row r="12" spans="2:10" ht="14.25" customHeight="1" x14ac:dyDescent="0.75">
      <c r="B12" s="59" t="s">
        <v>42</v>
      </c>
      <c r="C12" s="154">
        <v>0</v>
      </c>
      <c r="D12" s="154">
        <v>0</v>
      </c>
      <c r="E12" s="154">
        <v>0</v>
      </c>
      <c r="F12" s="154">
        <v>0</v>
      </c>
      <c r="G12" s="166">
        <v>0</v>
      </c>
      <c r="H12" s="166">
        <v>0</v>
      </c>
      <c r="I12" s="166">
        <v>0</v>
      </c>
      <c r="J12" s="141">
        <f t="shared" si="0"/>
        <v>0</v>
      </c>
    </row>
    <row r="13" spans="2:10" ht="14.25" customHeight="1" x14ac:dyDescent="0.75">
      <c r="B13" s="59" t="s">
        <v>44</v>
      </c>
      <c r="C13" s="154">
        <v>0</v>
      </c>
      <c r="D13" s="154">
        <v>0</v>
      </c>
      <c r="E13" s="154">
        <v>0</v>
      </c>
      <c r="F13" s="154">
        <v>0</v>
      </c>
      <c r="G13" s="166">
        <v>0</v>
      </c>
      <c r="H13" s="166">
        <v>0</v>
      </c>
      <c r="I13" s="166">
        <v>0</v>
      </c>
      <c r="J13" s="349">
        <f t="shared" si="0"/>
        <v>0</v>
      </c>
    </row>
    <row r="14" spans="2:10" ht="14.25" customHeight="1" x14ac:dyDescent="0.75">
      <c r="B14" s="59" t="s">
        <v>46</v>
      </c>
      <c r="C14" s="154">
        <v>0</v>
      </c>
      <c r="D14" s="154">
        <v>0</v>
      </c>
      <c r="E14" s="154">
        <v>0</v>
      </c>
      <c r="F14" s="154">
        <v>0</v>
      </c>
      <c r="G14" s="166">
        <v>0</v>
      </c>
      <c r="H14" s="166">
        <v>0</v>
      </c>
      <c r="I14" s="166">
        <v>0</v>
      </c>
      <c r="J14" s="349">
        <f t="shared" ref="J14:J19" si="1">SUM(C14:I14)</f>
        <v>0</v>
      </c>
    </row>
    <row r="15" spans="2:10" ht="14.25" customHeight="1" x14ac:dyDescent="0.75">
      <c r="B15" s="59" t="s">
        <v>49</v>
      </c>
      <c r="C15" s="154">
        <v>0</v>
      </c>
      <c r="D15" s="154">
        <v>0</v>
      </c>
      <c r="E15" s="154">
        <v>0</v>
      </c>
      <c r="F15" s="154">
        <v>0</v>
      </c>
      <c r="G15" s="166">
        <v>0</v>
      </c>
      <c r="H15" s="166">
        <v>0</v>
      </c>
      <c r="I15" s="166">
        <v>0</v>
      </c>
      <c r="J15" s="349">
        <f t="shared" si="1"/>
        <v>0</v>
      </c>
    </row>
    <row r="16" spans="2:10" ht="14.25" customHeight="1" x14ac:dyDescent="0.75">
      <c r="B16" s="59" t="s">
        <v>51</v>
      </c>
      <c r="C16" s="154">
        <v>0</v>
      </c>
      <c r="D16" s="154">
        <v>0</v>
      </c>
      <c r="E16" s="154">
        <v>0</v>
      </c>
      <c r="F16" s="154">
        <v>0</v>
      </c>
      <c r="G16" s="166">
        <v>0</v>
      </c>
      <c r="H16" s="166">
        <v>0</v>
      </c>
      <c r="I16" s="166">
        <v>0</v>
      </c>
      <c r="J16" s="349">
        <f t="shared" si="1"/>
        <v>0</v>
      </c>
    </row>
    <row r="17" spans="2:10" ht="14.25" customHeight="1" x14ac:dyDescent="0.75">
      <c r="B17" s="59" t="s">
        <v>53</v>
      </c>
      <c r="C17" s="154">
        <v>0</v>
      </c>
      <c r="D17" s="154">
        <v>0</v>
      </c>
      <c r="E17" s="154">
        <v>0</v>
      </c>
      <c r="F17" s="154">
        <v>0</v>
      </c>
      <c r="G17" s="166">
        <v>0</v>
      </c>
      <c r="H17" s="166">
        <v>0</v>
      </c>
      <c r="I17" s="166">
        <v>0</v>
      </c>
      <c r="J17" s="349">
        <f t="shared" si="1"/>
        <v>0</v>
      </c>
    </row>
    <row r="18" spans="2:10" ht="14.25" customHeight="1" x14ac:dyDescent="0.75">
      <c r="B18" s="59" t="s">
        <v>55</v>
      </c>
      <c r="C18" s="154">
        <v>0</v>
      </c>
      <c r="D18" s="154">
        <v>0</v>
      </c>
      <c r="E18" s="154">
        <v>0</v>
      </c>
      <c r="F18" s="154">
        <v>0</v>
      </c>
      <c r="G18" s="166">
        <v>0</v>
      </c>
      <c r="H18" s="166">
        <v>0</v>
      </c>
      <c r="I18" s="166">
        <v>0</v>
      </c>
      <c r="J18" s="349">
        <f t="shared" si="1"/>
        <v>0</v>
      </c>
    </row>
    <row r="19" spans="2:10" ht="14.25" customHeight="1" x14ac:dyDescent="0.75">
      <c r="B19" s="59" t="s">
        <v>57</v>
      </c>
      <c r="C19" s="154">
        <v>0</v>
      </c>
      <c r="D19" s="154">
        <v>0</v>
      </c>
      <c r="E19" s="154">
        <v>0</v>
      </c>
      <c r="F19" s="154">
        <v>0</v>
      </c>
      <c r="G19" s="166">
        <v>0</v>
      </c>
      <c r="H19" s="166">
        <v>0</v>
      </c>
      <c r="I19" s="166">
        <v>0</v>
      </c>
      <c r="J19" s="349">
        <f t="shared" si="1"/>
        <v>0</v>
      </c>
    </row>
    <row r="20" spans="2:10" ht="14.25" customHeight="1" thickBot="1" x14ac:dyDescent="0.9">
      <c r="B20" s="75" t="s">
        <v>188</v>
      </c>
      <c r="C20" s="154">
        <v>0</v>
      </c>
      <c r="D20" s="154">
        <v>0</v>
      </c>
      <c r="E20" s="154">
        <v>0</v>
      </c>
      <c r="F20" s="154">
        <v>0</v>
      </c>
      <c r="G20" s="166">
        <v>0</v>
      </c>
      <c r="H20" s="166">
        <v>0</v>
      </c>
      <c r="I20" s="166">
        <v>0</v>
      </c>
      <c r="J20" s="349">
        <f t="shared" ref="J20" si="2">SUM(C20:I20)</f>
        <v>0</v>
      </c>
    </row>
    <row r="21" spans="2:10" ht="14.25" customHeight="1" thickTop="1" thickBot="1" x14ac:dyDescent="0.9">
      <c r="B21" s="34" t="s">
        <v>114</v>
      </c>
      <c r="C21" s="96">
        <f t="shared" ref="C21:J21" si="3">SUM(C5:C20)</f>
        <v>1125000</v>
      </c>
      <c r="D21" s="96">
        <f t="shared" si="3"/>
        <v>2090000</v>
      </c>
      <c r="E21" s="96">
        <f t="shared" si="3"/>
        <v>3230000</v>
      </c>
      <c r="F21" s="96">
        <f t="shared" si="3"/>
        <v>5510000</v>
      </c>
      <c r="G21" s="96">
        <f t="shared" si="3"/>
        <v>8645000</v>
      </c>
      <c r="H21" s="96">
        <f t="shared" si="3"/>
        <v>0</v>
      </c>
      <c r="I21" s="96">
        <f t="shared" si="3"/>
        <v>0</v>
      </c>
      <c r="J21" s="96">
        <f t="shared" si="3"/>
        <v>20600000</v>
      </c>
    </row>
    <row r="22" spans="2:10" ht="14.25" customHeight="1" x14ac:dyDescent="0.75">
      <c r="B22" s="73"/>
      <c r="C22" s="67"/>
      <c r="D22" s="67"/>
      <c r="E22" s="23"/>
    </row>
    <row r="23" spans="2:10" ht="14.25" customHeight="1" x14ac:dyDescent="0.75">
      <c r="B23" s="69" t="s">
        <v>231</v>
      </c>
      <c r="C23" s="69" t="s">
        <v>232</v>
      </c>
      <c r="D23" s="69" t="s">
        <v>233</v>
      </c>
      <c r="E23" s="69" t="s">
        <v>234</v>
      </c>
      <c r="F23" s="69" t="s">
        <v>141</v>
      </c>
      <c r="G23" s="69" t="s">
        <v>235</v>
      </c>
      <c r="H23" s="69" t="s">
        <v>236</v>
      </c>
      <c r="I23" s="69" t="s">
        <v>237</v>
      </c>
      <c r="J23" s="69" t="s">
        <v>238</v>
      </c>
    </row>
    <row r="24" spans="2:10" ht="14.25" customHeight="1" x14ac:dyDescent="0.75">
      <c r="B24" s="62" t="s">
        <v>28</v>
      </c>
      <c r="C24" s="157">
        <v>0</v>
      </c>
      <c r="D24" s="157">
        <v>0</v>
      </c>
      <c r="E24" s="157">
        <f>IFERROR(C24+D24,0)</f>
        <v>0</v>
      </c>
      <c r="F24" s="158">
        <f>IFERROR(E24/$E$40,0)</f>
        <v>0</v>
      </c>
      <c r="G24" s="164">
        <f t="shared" ref="G24:G39" si="4">IFERROR(SUMIFS($J$5:$J$20,$B$5:$B$20,B24),0)</f>
        <v>0</v>
      </c>
      <c r="H24" s="158">
        <f>IFERROR(G24/$G$40,0)</f>
        <v>0</v>
      </c>
      <c r="I24" s="160">
        <f>IFERROR(E24+G24,0)</f>
        <v>0</v>
      </c>
      <c r="J24" s="161">
        <f>IFERROR(((F24*$E$40)+(H24*$G$40))/$I$40,0)</f>
        <v>0</v>
      </c>
    </row>
    <row r="25" spans="2:10" ht="14.25" customHeight="1" x14ac:dyDescent="0.75">
      <c r="B25" s="62" t="s">
        <v>30</v>
      </c>
      <c r="C25" s="157">
        <v>0</v>
      </c>
      <c r="D25" s="157">
        <v>0</v>
      </c>
      <c r="E25" s="157">
        <f t="shared" ref="E25:E39" si="5">IFERROR(C25+D25,0)</f>
        <v>0</v>
      </c>
      <c r="F25" s="158">
        <f t="shared" ref="F25:F39" si="6">IFERROR(E25/$E$40,0)</f>
        <v>0</v>
      </c>
      <c r="G25" s="164">
        <f t="shared" si="4"/>
        <v>0</v>
      </c>
      <c r="H25" s="158">
        <f t="shared" ref="H25:H39" si="7">IFERROR(G25/$G$40,0)</f>
        <v>0</v>
      </c>
      <c r="I25" s="160">
        <f t="shared" ref="I25:I39" si="8">IFERROR(E25+G25,0)</f>
        <v>0</v>
      </c>
      <c r="J25" s="161">
        <f t="shared" ref="J25:J39" si="9">IFERROR(((F25*$E$40)+(H25*$G$40))/$I$40,0)</f>
        <v>0</v>
      </c>
    </row>
    <row r="26" spans="2:10" ht="14.25" customHeight="1" x14ac:dyDescent="0.75">
      <c r="B26" s="62" t="s">
        <v>32</v>
      </c>
      <c r="C26" s="157">
        <v>0</v>
      </c>
      <c r="D26" s="157">
        <v>0</v>
      </c>
      <c r="E26" s="157">
        <f t="shared" si="5"/>
        <v>0</v>
      </c>
      <c r="F26" s="158">
        <f t="shared" si="6"/>
        <v>0</v>
      </c>
      <c r="G26" s="164">
        <f t="shared" si="4"/>
        <v>0</v>
      </c>
      <c r="H26" s="158">
        <f t="shared" si="7"/>
        <v>0</v>
      </c>
      <c r="I26" s="160">
        <f t="shared" si="8"/>
        <v>0</v>
      </c>
      <c r="J26" s="161">
        <f t="shared" si="9"/>
        <v>0</v>
      </c>
    </row>
    <row r="27" spans="2:10" ht="14.25" customHeight="1" x14ac:dyDescent="0.75">
      <c r="B27" s="62" t="s">
        <v>34</v>
      </c>
      <c r="C27" s="157">
        <v>0</v>
      </c>
      <c r="D27" s="157">
        <v>0</v>
      </c>
      <c r="E27" s="157">
        <f t="shared" si="5"/>
        <v>0</v>
      </c>
      <c r="F27" s="158">
        <f t="shared" si="6"/>
        <v>0</v>
      </c>
      <c r="G27" s="164">
        <f t="shared" si="4"/>
        <v>20600000</v>
      </c>
      <c r="H27" s="158">
        <f t="shared" si="7"/>
        <v>1</v>
      </c>
      <c r="I27" s="160">
        <f t="shared" si="8"/>
        <v>20600000</v>
      </c>
      <c r="J27" s="161">
        <f t="shared" si="9"/>
        <v>1</v>
      </c>
    </row>
    <row r="28" spans="2:10" ht="14.25" customHeight="1" x14ac:dyDescent="0.75">
      <c r="B28" s="62" t="s">
        <v>36</v>
      </c>
      <c r="C28" s="157">
        <v>0</v>
      </c>
      <c r="D28" s="157">
        <v>0</v>
      </c>
      <c r="E28" s="157">
        <f t="shared" si="5"/>
        <v>0</v>
      </c>
      <c r="F28" s="158">
        <f t="shared" si="6"/>
        <v>0</v>
      </c>
      <c r="G28" s="164">
        <f t="shared" si="4"/>
        <v>0</v>
      </c>
      <c r="H28" s="158">
        <f t="shared" si="7"/>
        <v>0</v>
      </c>
      <c r="I28" s="160">
        <f t="shared" si="8"/>
        <v>0</v>
      </c>
      <c r="J28" s="161">
        <f t="shared" si="9"/>
        <v>0</v>
      </c>
    </row>
    <row r="29" spans="2:10" ht="14.25" customHeight="1" x14ac:dyDescent="0.75">
      <c r="B29" s="62" t="s">
        <v>38</v>
      </c>
      <c r="C29" s="157">
        <v>0</v>
      </c>
      <c r="D29" s="157">
        <v>0</v>
      </c>
      <c r="E29" s="157">
        <f t="shared" si="5"/>
        <v>0</v>
      </c>
      <c r="F29" s="158">
        <f t="shared" si="6"/>
        <v>0</v>
      </c>
      <c r="G29" s="164">
        <f t="shared" si="4"/>
        <v>0</v>
      </c>
      <c r="H29" s="158">
        <f t="shared" si="7"/>
        <v>0</v>
      </c>
      <c r="I29" s="160">
        <f t="shared" si="8"/>
        <v>0</v>
      </c>
      <c r="J29" s="161">
        <f t="shared" si="9"/>
        <v>0</v>
      </c>
    </row>
    <row r="30" spans="2:10" ht="14.25" customHeight="1" x14ac:dyDescent="0.75">
      <c r="B30" s="62" t="s">
        <v>40</v>
      </c>
      <c r="C30" s="157">
        <v>0</v>
      </c>
      <c r="D30" s="157">
        <v>0</v>
      </c>
      <c r="E30" s="157">
        <f t="shared" si="5"/>
        <v>0</v>
      </c>
      <c r="F30" s="158">
        <f t="shared" si="6"/>
        <v>0</v>
      </c>
      <c r="G30" s="164">
        <f t="shared" si="4"/>
        <v>0</v>
      </c>
      <c r="H30" s="158">
        <f t="shared" si="7"/>
        <v>0</v>
      </c>
      <c r="I30" s="160">
        <f t="shared" si="8"/>
        <v>0</v>
      </c>
      <c r="J30" s="161">
        <f t="shared" si="9"/>
        <v>0</v>
      </c>
    </row>
    <row r="31" spans="2:10" ht="14.25" customHeight="1" x14ac:dyDescent="0.75">
      <c r="B31" s="62" t="s">
        <v>42</v>
      </c>
      <c r="C31" s="157">
        <v>0</v>
      </c>
      <c r="D31" s="157">
        <v>0</v>
      </c>
      <c r="E31" s="157">
        <f t="shared" si="5"/>
        <v>0</v>
      </c>
      <c r="F31" s="158">
        <f t="shared" si="6"/>
        <v>0</v>
      </c>
      <c r="G31" s="164">
        <f t="shared" si="4"/>
        <v>0</v>
      </c>
      <c r="H31" s="158">
        <f t="shared" si="7"/>
        <v>0</v>
      </c>
      <c r="I31" s="160">
        <f t="shared" si="8"/>
        <v>0</v>
      </c>
      <c r="J31" s="161">
        <f t="shared" si="9"/>
        <v>0</v>
      </c>
    </row>
    <row r="32" spans="2:10" ht="14.25" customHeight="1" x14ac:dyDescent="0.75">
      <c r="B32" s="62" t="s">
        <v>44</v>
      </c>
      <c r="C32" s="157">
        <v>0</v>
      </c>
      <c r="D32" s="157">
        <v>0</v>
      </c>
      <c r="E32" s="157">
        <f t="shared" si="5"/>
        <v>0</v>
      </c>
      <c r="F32" s="158">
        <f t="shared" si="6"/>
        <v>0</v>
      </c>
      <c r="G32" s="164">
        <f t="shared" si="4"/>
        <v>0</v>
      </c>
      <c r="H32" s="158">
        <f t="shared" si="7"/>
        <v>0</v>
      </c>
      <c r="I32" s="160">
        <f t="shared" si="8"/>
        <v>0</v>
      </c>
      <c r="J32" s="161">
        <f t="shared" si="9"/>
        <v>0</v>
      </c>
    </row>
    <row r="33" spans="2:10" ht="14.25" customHeight="1" x14ac:dyDescent="0.75">
      <c r="B33" s="62" t="s">
        <v>46</v>
      </c>
      <c r="C33" s="157">
        <v>0</v>
      </c>
      <c r="D33" s="157">
        <v>0</v>
      </c>
      <c r="E33" s="157">
        <f t="shared" si="5"/>
        <v>0</v>
      </c>
      <c r="F33" s="158">
        <f t="shared" si="6"/>
        <v>0</v>
      </c>
      <c r="G33" s="164">
        <f t="shared" si="4"/>
        <v>0</v>
      </c>
      <c r="H33" s="158">
        <f t="shared" si="7"/>
        <v>0</v>
      </c>
      <c r="I33" s="160">
        <f t="shared" si="8"/>
        <v>0</v>
      </c>
      <c r="J33" s="161">
        <f t="shared" si="9"/>
        <v>0</v>
      </c>
    </row>
    <row r="34" spans="2:10" ht="14.25" customHeight="1" x14ac:dyDescent="0.75">
      <c r="B34" s="62" t="s">
        <v>49</v>
      </c>
      <c r="C34" s="157">
        <v>0</v>
      </c>
      <c r="D34" s="157">
        <v>0</v>
      </c>
      <c r="E34" s="157">
        <f t="shared" si="5"/>
        <v>0</v>
      </c>
      <c r="F34" s="158">
        <f t="shared" si="6"/>
        <v>0</v>
      </c>
      <c r="G34" s="164">
        <f t="shared" si="4"/>
        <v>0</v>
      </c>
      <c r="H34" s="158">
        <f t="shared" si="7"/>
        <v>0</v>
      </c>
      <c r="I34" s="160">
        <f t="shared" si="8"/>
        <v>0</v>
      </c>
      <c r="J34" s="161">
        <f t="shared" si="9"/>
        <v>0</v>
      </c>
    </row>
    <row r="35" spans="2:10" ht="14.25" customHeight="1" x14ac:dyDescent="0.75">
      <c r="B35" s="62" t="s">
        <v>51</v>
      </c>
      <c r="C35" s="157">
        <v>0</v>
      </c>
      <c r="D35" s="157">
        <v>0</v>
      </c>
      <c r="E35" s="157">
        <f t="shared" si="5"/>
        <v>0</v>
      </c>
      <c r="F35" s="158">
        <f t="shared" si="6"/>
        <v>0</v>
      </c>
      <c r="G35" s="164">
        <f t="shared" si="4"/>
        <v>0</v>
      </c>
      <c r="H35" s="158">
        <f t="shared" si="7"/>
        <v>0</v>
      </c>
      <c r="I35" s="160">
        <f t="shared" si="8"/>
        <v>0</v>
      </c>
      <c r="J35" s="161">
        <f t="shared" si="9"/>
        <v>0</v>
      </c>
    </row>
    <row r="36" spans="2:10" ht="14.25" customHeight="1" x14ac:dyDescent="0.75">
      <c r="B36" s="62" t="s">
        <v>53</v>
      </c>
      <c r="C36" s="157">
        <v>0</v>
      </c>
      <c r="D36" s="157">
        <v>0</v>
      </c>
      <c r="E36" s="157">
        <f t="shared" si="5"/>
        <v>0</v>
      </c>
      <c r="F36" s="158">
        <f t="shared" si="6"/>
        <v>0</v>
      </c>
      <c r="G36" s="164">
        <f t="shared" si="4"/>
        <v>0</v>
      </c>
      <c r="H36" s="158">
        <f t="shared" si="7"/>
        <v>0</v>
      </c>
      <c r="I36" s="160">
        <f t="shared" si="8"/>
        <v>0</v>
      </c>
      <c r="J36" s="161">
        <f t="shared" si="9"/>
        <v>0</v>
      </c>
    </row>
    <row r="37" spans="2:10" ht="14.25" customHeight="1" x14ac:dyDescent="0.75">
      <c r="B37" s="62" t="s">
        <v>55</v>
      </c>
      <c r="C37" s="157">
        <v>0</v>
      </c>
      <c r="D37" s="157">
        <v>0</v>
      </c>
      <c r="E37" s="157">
        <f t="shared" si="5"/>
        <v>0</v>
      </c>
      <c r="F37" s="158">
        <f t="shared" si="6"/>
        <v>0</v>
      </c>
      <c r="G37" s="164">
        <f t="shared" si="4"/>
        <v>0</v>
      </c>
      <c r="H37" s="158">
        <f t="shared" si="7"/>
        <v>0</v>
      </c>
      <c r="I37" s="160">
        <f t="shared" si="8"/>
        <v>0</v>
      </c>
      <c r="J37" s="161">
        <f t="shared" si="9"/>
        <v>0</v>
      </c>
    </row>
    <row r="38" spans="2:10" ht="14.25" customHeight="1" x14ac:dyDescent="0.75">
      <c r="B38" s="62" t="s">
        <v>57</v>
      </c>
      <c r="C38" s="157">
        <v>0</v>
      </c>
      <c r="D38" s="157">
        <v>0</v>
      </c>
      <c r="E38" s="157">
        <f t="shared" si="5"/>
        <v>0</v>
      </c>
      <c r="F38" s="158">
        <f t="shared" si="6"/>
        <v>0</v>
      </c>
      <c r="G38" s="164">
        <f t="shared" si="4"/>
        <v>0</v>
      </c>
      <c r="H38" s="158">
        <f t="shared" si="7"/>
        <v>0</v>
      </c>
      <c r="I38" s="160">
        <f t="shared" si="8"/>
        <v>0</v>
      </c>
      <c r="J38" s="161">
        <f t="shared" si="9"/>
        <v>0</v>
      </c>
    </row>
    <row r="39" spans="2:10" ht="14.25" customHeight="1" thickBot="1" x14ac:dyDescent="0.9">
      <c r="B39" s="62" t="s">
        <v>188</v>
      </c>
      <c r="C39" s="157">
        <v>0</v>
      </c>
      <c r="D39" s="157">
        <v>0</v>
      </c>
      <c r="E39" s="157">
        <f t="shared" si="5"/>
        <v>0</v>
      </c>
      <c r="F39" s="158">
        <f t="shared" si="6"/>
        <v>0</v>
      </c>
      <c r="G39" s="164">
        <f t="shared" si="4"/>
        <v>0</v>
      </c>
      <c r="H39" s="158">
        <f t="shared" si="7"/>
        <v>0</v>
      </c>
      <c r="I39" s="160">
        <f t="shared" si="8"/>
        <v>0</v>
      </c>
      <c r="J39" s="161">
        <f t="shared" si="9"/>
        <v>0</v>
      </c>
    </row>
    <row r="40" spans="2:10" ht="14.25" customHeight="1" thickTop="1" thickBot="1" x14ac:dyDescent="0.9">
      <c r="B40" s="34" t="s">
        <v>114</v>
      </c>
      <c r="C40" s="94">
        <f t="shared" ref="C40:J40" si="10">SUM(C24:C39)</f>
        <v>0</v>
      </c>
      <c r="D40" s="94">
        <f t="shared" si="10"/>
        <v>0</v>
      </c>
      <c r="E40" s="94">
        <f t="shared" si="10"/>
        <v>0</v>
      </c>
      <c r="F40" s="95">
        <f t="shared" si="10"/>
        <v>0</v>
      </c>
      <c r="G40" s="94">
        <f t="shared" si="10"/>
        <v>20600000</v>
      </c>
      <c r="H40" s="95">
        <f t="shared" si="10"/>
        <v>1</v>
      </c>
      <c r="I40" s="165">
        <f t="shared" si="10"/>
        <v>20600000</v>
      </c>
      <c r="J40" s="95">
        <f t="shared" si="10"/>
        <v>1</v>
      </c>
    </row>
    <row r="45" spans="2:10" ht="14.25" customHeight="1" x14ac:dyDescent="0.75">
      <c r="B45" s="25"/>
      <c r="E45" s="37"/>
    </row>
    <row r="46" spans="2:10" ht="14.25" customHeight="1" x14ac:dyDescent="0.75">
      <c r="E46" s="36"/>
    </row>
    <row r="47" spans="2:10" ht="14.25" customHeight="1" x14ac:dyDescent="0.75">
      <c r="E47" s="36"/>
    </row>
    <row r="48" spans="2:10" ht="14.25" customHeight="1" x14ac:dyDescent="0.75">
      <c r="E48" s="36"/>
    </row>
    <row r="49" spans="5:5" ht="14.25" customHeight="1" x14ac:dyDescent="0.75">
      <c r="E49" s="37"/>
    </row>
    <row r="50" spans="5:5" ht="14.25" customHeight="1" x14ac:dyDescent="0.75">
      <c r="E50" s="37"/>
    </row>
    <row r="51" spans="5:5" ht="14.25" customHeight="1" x14ac:dyDescent="0.75">
      <c r="E51" s="37"/>
    </row>
    <row r="52" spans="5:5" ht="14.25" customHeight="1" x14ac:dyDescent="0.75">
      <c r="E52" s="36"/>
    </row>
    <row r="53" spans="5:5" ht="14.25" customHeight="1" x14ac:dyDescent="0.75">
      <c r="E53" s="37"/>
    </row>
    <row r="54" spans="5:5" ht="14.25" customHeight="1" x14ac:dyDescent="0.75">
      <c r="E54" s="36"/>
    </row>
    <row r="55" spans="5:5" ht="14.25" customHeight="1" x14ac:dyDescent="0.75">
      <c r="E55" s="36"/>
    </row>
    <row r="56" spans="5:5" ht="14.25" customHeight="1" x14ac:dyDescent="0.75">
      <c r="E56" s="36"/>
    </row>
    <row r="57" spans="5:5" ht="14.25" customHeight="1" x14ac:dyDescent="0.75">
      <c r="E57" s="36"/>
    </row>
  </sheetData>
  <mergeCells count="1">
    <mergeCell ref="B3:J3"/>
  </mergeCells>
  <phoneticPr fontId="3" type="noConversion"/>
  <conditionalFormatting sqref="F40">
    <cfRule type="cellIs" dxfId="17" priority="13" operator="greaterThan">
      <formula>1</formula>
    </cfRule>
    <cfRule type="cellIs" dxfId="16" priority="14" operator="lessThan">
      <formula>1</formula>
    </cfRule>
    <cfRule type="cellIs" dxfId="15" priority="15" operator="equal">
      <formula>1</formula>
    </cfRule>
  </conditionalFormatting>
  <conditionalFormatting sqref="H40">
    <cfRule type="cellIs" dxfId="14" priority="5" operator="greaterThan">
      <formula>1</formula>
    </cfRule>
    <cfRule type="cellIs" dxfId="13" priority="6" operator="lessThan">
      <formula>1</formula>
    </cfRule>
    <cfRule type="cellIs" dxfId="12" priority="7" operator="equal">
      <formula>1</formula>
    </cfRule>
  </conditionalFormatting>
  <conditionalFormatting sqref="J40">
    <cfRule type="cellIs" dxfId="11" priority="10" operator="greaterThan">
      <formula>1</formula>
    </cfRule>
    <cfRule type="cellIs" dxfId="10" priority="11" operator="lessThan">
      <formula>1</formula>
    </cfRule>
    <cfRule type="cellIs" dxfId="9" priority="1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152B-0FB6-48FB-AF21-9C1ADCD583EB}">
  <sheetPr codeName="Sheet16">
    <tabColor theme="7" tint="0.59999389629810485"/>
    <pageSetUpPr autoPageBreaks="0"/>
  </sheetPr>
  <dimension ref="B2:K500"/>
  <sheetViews>
    <sheetView topLeftCell="A2" zoomScale="80" zoomScaleNormal="80" workbookViewId="0">
      <selection activeCell="D25" sqref="D25"/>
    </sheetView>
  </sheetViews>
  <sheetFormatPr defaultRowHeight="14.75" x14ac:dyDescent="0.75"/>
  <cols>
    <col min="1" max="1" width="2.81640625" customWidth="1"/>
    <col min="2" max="2" width="58.453125" bestFit="1" customWidth="1"/>
    <col min="3" max="3" width="19.453125" bestFit="1" customWidth="1"/>
    <col min="4" max="4" width="29.1796875" bestFit="1" customWidth="1"/>
    <col min="5" max="5" width="6.54296875" customWidth="1"/>
    <col min="6" max="6" width="17.81640625" customWidth="1"/>
    <col min="7" max="7" width="23.453125" customWidth="1"/>
    <col min="9" max="9" width="23.453125" bestFit="1" customWidth="1"/>
    <col min="10" max="10" width="11.1796875" bestFit="1" customWidth="1"/>
    <col min="11" max="11" width="29.1796875" bestFit="1" customWidth="1"/>
    <col min="17" max="17" width="13.1796875" bestFit="1" customWidth="1"/>
    <col min="18" max="18" width="21" bestFit="1" customWidth="1"/>
  </cols>
  <sheetData>
    <row r="2" spans="2:11" x14ac:dyDescent="0.75">
      <c r="B2" s="99" t="s">
        <v>73</v>
      </c>
      <c r="C2" s="101" t="s">
        <v>2211</v>
      </c>
      <c r="I2" s="99" t="s">
        <v>73</v>
      </c>
      <c r="J2" s="101" t="s">
        <v>2225</v>
      </c>
    </row>
    <row r="3" spans="2:11" x14ac:dyDescent="0.75">
      <c r="B3" s="100" t="s">
        <v>244</v>
      </c>
      <c r="C3" s="102" t="s">
        <v>2210</v>
      </c>
      <c r="I3" s="100" t="s">
        <v>244</v>
      </c>
      <c r="J3" s="102" t="s">
        <v>2226</v>
      </c>
    </row>
    <row r="4" spans="2:11" x14ac:dyDescent="0.75">
      <c r="B4" s="3"/>
      <c r="C4" s="3"/>
      <c r="I4" s="3"/>
      <c r="J4" s="3"/>
    </row>
    <row r="5" spans="2:11" x14ac:dyDescent="0.75">
      <c r="B5" s="451" t="s">
        <v>245</v>
      </c>
      <c r="C5" s="452"/>
      <c r="D5" s="453"/>
      <c r="I5" s="451" t="s">
        <v>245</v>
      </c>
      <c r="J5" s="452"/>
      <c r="K5" s="453"/>
    </row>
    <row r="6" spans="2:11" x14ac:dyDescent="0.75">
      <c r="F6" s="3" t="s">
        <v>246</v>
      </c>
      <c r="G6" s="112">
        <f>GETPIVOTDATA("[Measures].[Azure Consumed Revenue]",B23)</f>
        <v>2120741.5528000002</v>
      </c>
    </row>
    <row r="7" spans="2:11" x14ac:dyDescent="0.75">
      <c r="B7" s="4" t="s">
        <v>244</v>
      </c>
      <c r="C7" t="s" vm="27">
        <v>247</v>
      </c>
      <c r="F7" s="3" t="s">
        <v>248</v>
      </c>
      <c r="G7" s="112">
        <f>G6*4</f>
        <v>8482966.2112000007</v>
      </c>
    </row>
    <row r="8" spans="2:11" x14ac:dyDescent="0.75">
      <c r="B8" s="4" t="s">
        <v>249</v>
      </c>
      <c r="C8" t="s" vm="11">
        <v>250</v>
      </c>
      <c r="F8" s="3" t="s">
        <v>251</v>
      </c>
      <c r="G8" s="112" t="e">
        <v>#VALUE!</v>
      </c>
    </row>
    <row r="9" spans="2:11" x14ac:dyDescent="0.75">
      <c r="B9" s="4" t="s">
        <v>252</v>
      </c>
      <c r="C9" t="s" vm="10">
        <v>250</v>
      </c>
    </row>
    <row r="10" spans="2:11" x14ac:dyDescent="0.75">
      <c r="B10" s="4" t="s">
        <v>253</v>
      </c>
      <c r="C10" t="s" vm="9">
        <v>254</v>
      </c>
    </row>
    <row r="11" spans="2:11" x14ac:dyDescent="0.75">
      <c r="B11" s="4" t="s">
        <v>255</v>
      </c>
      <c r="C11" t="s" vm="6">
        <v>250</v>
      </c>
    </row>
    <row r="12" spans="2:11" x14ac:dyDescent="0.75">
      <c r="B12" s="4" t="s">
        <v>256</v>
      </c>
      <c r="C12" t="s" vm="5">
        <v>250</v>
      </c>
    </row>
    <row r="13" spans="2:11" x14ac:dyDescent="0.75">
      <c r="B13" s="4" t="s">
        <v>257</v>
      </c>
      <c r="C13" t="s" vm="4">
        <v>250</v>
      </c>
    </row>
    <row r="14" spans="2:11" x14ac:dyDescent="0.75">
      <c r="B14" s="4" t="s">
        <v>258</v>
      </c>
      <c r="C14" t="s" vm="3">
        <v>250</v>
      </c>
    </row>
    <row r="15" spans="2:11" x14ac:dyDescent="0.75">
      <c r="B15" s="4" t="s">
        <v>259</v>
      </c>
      <c r="C15" t="s" vm="2">
        <v>260</v>
      </c>
    </row>
    <row r="16" spans="2:11" x14ac:dyDescent="0.75">
      <c r="B16" s="4" t="s">
        <v>261</v>
      </c>
      <c r="C16" t="s" vm="1">
        <v>250</v>
      </c>
    </row>
    <row r="17" spans="2:11" x14ac:dyDescent="0.75">
      <c r="B17" s="4" t="s">
        <v>262</v>
      </c>
      <c r="C17" t="s" vm="25">
        <v>263</v>
      </c>
    </row>
    <row r="18" spans="2:11" x14ac:dyDescent="0.75">
      <c r="B18" s="4" t="s">
        <v>264</v>
      </c>
      <c r="C18" t="s" vm="8">
        <v>16</v>
      </c>
      <c r="I18" s="4" t="s">
        <v>244</v>
      </c>
      <c r="J18" t="s" vm="27">
        <v>247</v>
      </c>
    </row>
    <row r="19" spans="2:11" x14ac:dyDescent="0.75">
      <c r="B19" s="4" t="s">
        <v>265</v>
      </c>
      <c r="C19" t="s" vm="24">
        <v>263</v>
      </c>
      <c r="I19" s="4" t="s">
        <v>253</v>
      </c>
      <c r="J19" t="s" vm="9">
        <v>254</v>
      </c>
    </row>
    <row r="20" spans="2:11" x14ac:dyDescent="0.75">
      <c r="B20" s="4" t="s">
        <v>266</v>
      </c>
      <c r="C20" t="s" vm="13">
        <v>250</v>
      </c>
      <c r="I20" s="4" t="s">
        <v>259</v>
      </c>
      <c r="J20" t="s" vm="2">
        <v>260</v>
      </c>
    </row>
    <row r="21" spans="2:11" x14ac:dyDescent="0.75">
      <c r="B21" s="4" t="s">
        <v>267</v>
      </c>
      <c r="C21" t="s" vm="7">
        <v>250</v>
      </c>
      <c r="I21" s="4" t="s">
        <v>261</v>
      </c>
      <c r="J21" t="s" vm="16">
        <v>268</v>
      </c>
    </row>
    <row r="23" spans="2:11" x14ac:dyDescent="0.75">
      <c r="B23" s="4" t="s">
        <v>269</v>
      </c>
      <c r="I23" s="4" t="s">
        <v>269</v>
      </c>
    </row>
    <row r="24" spans="2:11" x14ac:dyDescent="0.75">
      <c r="B24" s="4" t="s">
        <v>270</v>
      </c>
      <c r="C24" t="s">
        <v>114</v>
      </c>
      <c r="D24" s="3" t="s">
        <v>271</v>
      </c>
      <c r="I24" s="4" t="s">
        <v>249</v>
      </c>
      <c r="J24" t="s">
        <v>114</v>
      </c>
      <c r="K24" s="3"/>
    </row>
    <row r="25" spans="2:11" x14ac:dyDescent="0.75">
      <c r="B25" t="s">
        <v>272</v>
      </c>
      <c r="C25" s="398">
        <v>1023772.1634</v>
      </c>
      <c r="D25" s="132" t="s">
        <v>22</v>
      </c>
      <c r="G25" s="10"/>
      <c r="I25" t="s">
        <v>74</v>
      </c>
      <c r="J25" s="398">
        <v>3828288.1214000001</v>
      </c>
      <c r="K25" s="132"/>
    </row>
    <row r="26" spans="2:11" x14ac:dyDescent="0.75">
      <c r="B26" t="s">
        <v>273</v>
      </c>
      <c r="C26" s="398">
        <v>227009.15239999999</v>
      </c>
      <c r="D26" s="132" t="s">
        <v>188</v>
      </c>
      <c r="I26" t="s">
        <v>274</v>
      </c>
      <c r="J26" s="398">
        <v>3828288.1214000001</v>
      </c>
      <c r="K26" s="132"/>
    </row>
    <row r="27" spans="2:11" x14ac:dyDescent="0.75">
      <c r="B27" t="s">
        <v>275</v>
      </c>
      <c r="C27" s="398">
        <v>176619.15049999999</v>
      </c>
      <c r="D27" s="132" t="s">
        <v>22</v>
      </c>
      <c r="K27" s="132"/>
    </row>
    <row r="28" spans="2:11" x14ac:dyDescent="0.75">
      <c r="B28" t="s">
        <v>276</v>
      </c>
      <c r="C28" s="398">
        <v>115548.16310000001</v>
      </c>
      <c r="D28" s="132" t="s">
        <v>24</v>
      </c>
      <c r="K28" s="132"/>
    </row>
    <row r="29" spans="2:11" x14ac:dyDescent="0.75">
      <c r="B29" t="s">
        <v>277</v>
      </c>
      <c r="C29" s="398">
        <v>99173.871199999994</v>
      </c>
      <c r="D29" s="132" t="s">
        <v>22</v>
      </c>
      <c r="G29" s="10"/>
      <c r="K29" s="132"/>
    </row>
    <row r="30" spans="2:11" x14ac:dyDescent="0.75">
      <c r="B30" t="s">
        <v>278</v>
      </c>
      <c r="C30" s="398">
        <v>62711.064400000003</v>
      </c>
      <c r="D30" s="132" t="s">
        <v>1023</v>
      </c>
      <c r="K30" s="132"/>
    </row>
    <row r="31" spans="2:11" x14ac:dyDescent="0.75">
      <c r="B31" t="s">
        <v>279</v>
      </c>
      <c r="C31" s="398">
        <v>53439.695500000002</v>
      </c>
      <c r="D31" s="132" t="s">
        <v>37</v>
      </c>
      <c r="K31" s="132"/>
    </row>
    <row r="32" spans="2:11" x14ac:dyDescent="0.75">
      <c r="B32" t="s">
        <v>280</v>
      </c>
      <c r="C32" s="398">
        <v>49205.6996</v>
      </c>
      <c r="D32" s="132" t="s">
        <v>188</v>
      </c>
      <c r="K32" s="132"/>
    </row>
    <row r="33" spans="2:11" x14ac:dyDescent="0.75">
      <c r="B33" t="s">
        <v>281</v>
      </c>
      <c r="C33" s="398">
        <v>41305.832399999999</v>
      </c>
      <c r="D33" s="132" t="s">
        <v>188</v>
      </c>
      <c r="K33" s="132"/>
    </row>
    <row r="34" spans="2:11" x14ac:dyDescent="0.75">
      <c r="B34" t="s">
        <v>282</v>
      </c>
      <c r="C34" s="398">
        <v>25841.081900000001</v>
      </c>
      <c r="D34" s="132" t="s">
        <v>22</v>
      </c>
      <c r="K34" s="132"/>
    </row>
    <row r="35" spans="2:11" x14ac:dyDescent="0.75">
      <c r="B35" t="s">
        <v>283</v>
      </c>
      <c r="C35" s="398">
        <v>23504.7906</v>
      </c>
      <c r="D35" s="132" t="s">
        <v>26</v>
      </c>
      <c r="K35" s="132"/>
    </row>
    <row r="36" spans="2:11" x14ac:dyDescent="0.75">
      <c r="B36" t="s">
        <v>284</v>
      </c>
      <c r="C36" s="398">
        <v>14537.980600000001</v>
      </c>
      <c r="D36" s="132" t="s">
        <v>1023</v>
      </c>
      <c r="K36" s="132"/>
    </row>
    <row r="37" spans="2:11" x14ac:dyDescent="0.75">
      <c r="B37" t="s">
        <v>285</v>
      </c>
      <c r="C37" s="398">
        <v>13953.4035</v>
      </c>
      <c r="D37" s="132" t="s">
        <v>41</v>
      </c>
      <c r="K37" s="132"/>
    </row>
    <row r="38" spans="2:11" x14ac:dyDescent="0.75">
      <c r="B38" t="s">
        <v>286</v>
      </c>
      <c r="C38" s="398">
        <v>13777.2107</v>
      </c>
      <c r="D38" s="132" t="s">
        <v>22</v>
      </c>
      <c r="K38" s="132"/>
    </row>
    <row r="39" spans="2:11" x14ac:dyDescent="0.75">
      <c r="B39" t="s">
        <v>287</v>
      </c>
      <c r="C39" s="398">
        <v>13606.970600000001</v>
      </c>
      <c r="D39" s="132" t="s">
        <v>26</v>
      </c>
      <c r="K39" s="132"/>
    </row>
    <row r="40" spans="2:11" x14ac:dyDescent="0.75">
      <c r="B40" t="s">
        <v>288</v>
      </c>
      <c r="C40" s="398">
        <v>13018.314399999999</v>
      </c>
      <c r="D40" s="132" t="s">
        <v>31</v>
      </c>
      <c r="K40" s="132"/>
    </row>
    <row r="41" spans="2:11" x14ac:dyDescent="0.75">
      <c r="B41" t="s">
        <v>289</v>
      </c>
      <c r="C41" s="398">
        <v>12263.371800000001</v>
      </c>
      <c r="D41" s="132" t="s">
        <v>22</v>
      </c>
      <c r="K41" s="132"/>
    </row>
    <row r="42" spans="2:11" x14ac:dyDescent="0.75">
      <c r="B42" t="s">
        <v>290</v>
      </c>
      <c r="C42" s="398">
        <v>10356.0362</v>
      </c>
      <c r="D42" s="132" t="s">
        <v>37</v>
      </c>
      <c r="K42" s="132"/>
    </row>
    <row r="43" spans="2:11" x14ac:dyDescent="0.75">
      <c r="B43" t="s">
        <v>291</v>
      </c>
      <c r="C43" s="398">
        <v>10244.790999999999</v>
      </c>
      <c r="D43" s="132" t="s">
        <v>22</v>
      </c>
      <c r="K43" s="132"/>
    </row>
    <row r="44" spans="2:11" x14ac:dyDescent="0.75">
      <c r="B44" t="s">
        <v>292</v>
      </c>
      <c r="C44" s="398">
        <v>10068.848900000001</v>
      </c>
      <c r="D44" s="132" t="s">
        <v>188</v>
      </c>
      <c r="K44" s="132"/>
    </row>
    <row r="45" spans="2:11" x14ac:dyDescent="0.75">
      <c r="B45" t="s">
        <v>293</v>
      </c>
      <c r="C45" s="398">
        <v>9605.4014999999999</v>
      </c>
      <c r="D45" s="132" t="s">
        <v>24</v>
      </c>
      <c r="K45" s="132"/>
    </row>
    <row r="46" spans="2:11" x14ac:dyDescent="0.75">
      <c r="B46" t="s">
        <v>294</v>
      </c>
      <c r="C46" s="398">
        <v>8903.7353000000003</v>
      </c>
      <c r="D46" s="132" t="s">
        <v>17</v>
      </c>
      <c r="K46" s="132"/>
    </row>
    <row r="47" spans="2:11" x14ac:dyDescent="0.75">
      <c r="B47" t="s">
        <v>295</v>
      </c>
      <c r="C47" s="398">
        <v>8096.1480000000001</v>
      </c>
      <c r="D47" s="132" t="s">
        <v>17</v>
      </c>
      <c r="K47" s="132"/>
    </row>
    <row r="48" spans="2:11" x14ac:dyDescent="0.75">
      <c r="B48" t="s">
        <v>296</v>
      </c>
      <c r="C48" s="398">
        <v>7958.9709000000003</v>
      </c>
      <c r="D48" s="132" t="s">
        <v>39</v>
      </c>
      <c r="K48" s="132"/>
    </row>
    <row r="49" spans="2:11" x14ac:dyDescent="0.75">
      <c r="B49" t="s">
        <v>297</v>
      </c>
      <c r="C49" s="398">
        <v>6334.98</v>
      </c>
      <c r="D49" s="132" t="s">
        <v>26</v>
      </c>
      <c r="K49" s="132"/>
    </row>
    <row r="50" spans="2:11" x14ac:dyDescent="0.75">
      <c r="B50" t="s">
        <v>298</v>
      </c>
      <c r="C50" s="398">
        <v>5593.4695000000002</v>
      </c>
      <c r="D50" s="132" t="s">
        <v>22</v>
      </c>
      <c r="K50" s="132"/>
    </row>
    <row r="51" spans="2:11" x14ac:dyDescent="0.75">
      <c r="B51" t="s">
        <v>299</v>
      </c>
      <c r="C51" s="398">
        <v>5576.7610999999997</v>
      </c>
      <c r="D51" s="132" t="s">
        <v>22</v>
      </c>
      <c r="K51" s="132"/>
    </row>
    <row r="52" spans="2:11" x14ac:dyDescent="0.75">
      <c r="B52" t="s">
        <v>300</v>
      </c>
      <c r="C52" s="398">
        <v>5073.78</v>
      </c>
      <c r="D52" s="132" t="s">
        <v>37</v>
      </c>
      <c r="K52" s="132"/>
    </row>
    <row r="53" spans="2:11" x14ac:dyDescent="0.75">
      <c r="B53" t="s">
        <v>301</v>
      </c>
      <c r="C53" s="398">
        <v>4415.1507000000001</v>
      </c>
      <c r="D53" s="132" t="s">
        <v>29</v>
      </c>
      <c r="K53" s="132"/>
    </row>
    <row r="54" spans="2:11" x14ac:dyDescent="0.75">
      <c r="B54" t="s">
        <v>302</v>
      </c>
      <c r="C54" s="398">
        <v>3951.4312</v>
      </c>
      <c r="D54" s="132" t="s">
        <v>26</v>
      </c>
      <c r="K54" s="132"/>
    </row>
    <row r="55" spans="2:11" x14ac:dyDescent="0.75">
      <c r="B55" t="s">
        <v>303</v>
      </c>
      <c r="C55" s="398">
        <v>3184.6947</v>
      </c>
      <c r="D55" s="132" t="s">
        <v>24</v>
      </c>
      <c r="K55" s="132"/>
    </row>
    <row r="56" spans="2:11" x14ac:dyDescent="0.75">
      <c r="B56" t="s">
        <v>304</v>
      </c>
      <c r="C56" s="398">
        <v>3077.7118999999998</v>
      </c>
      <c r="D56" s="132" t="s">
        <v>29</v>
      </c>
      <c r="K56" s="132"/>
    </row>
    <row r="57" spans="2:11" x14ac:dyDescent="0.75">
      <c r="B57" t="s">
        <v>305</v>
      </c>
      <c r="C57" s="398">
        <v>2756.1091999999999</v>
      </c>
      <c r="D57" s="132" t="s">
        <v>188</v>
      </c>
      <c r="K57" s="132"/>
    </row>
    <row r="58" spans="2:11" x14ac:dyDescent="0.75">
      <c r="B58" t="s">
        <v>306</v>
      </c>
      <c r="C58" s="398">
        <v>2646.7172999999998</v>
      </c>
      <c r="D58" s="132" t="s">
        <v>17</v>
      </c>
      <c r="K58" s="132"/>
    </row>
    <row r="59" spans="2:11" x14ac:dyDescent="0.75">
      <c r="B59" t="s">
        <v>307</v>
      </c>
      <c r="C59" s="398">
        <v>2492.2179000000001</v>
      </c>
      <c r="D59" s="132" t="s">
        <v>26</v>
      </c>
      <c r="K59" s="132"/>
    </row>
    <row r="60" spans="2:11" x14ac:dyDescent="0.75">
      <c r="B60" t="s">
        <v>308</v>
      </c>
      <c r="C60" s="398">
        <v>2160.9085</v>
      </c>
      <c r="D60" s="132" t="s">
        <v>22</v>
      </c>
      <c r="K60" s="132"/>
    </row>
    <row r="61" spans="2:11" x14ac:dyDescent="0.75">
      <c r="B61" t="s">
        <v>309</v>
      </c>
      <c r="C61" s="398">
        <v>2008.8199</v>
      </c>
      <c r="D61" s="132" t="s">
        <v>31</v>
      </c>
      <c r="K61" s="132"/>
    </row>
    <row r="62" spans="2:11" x14ac:dyDescent="0.75">
      <c r="B62" t="s">
        <v>310</v>
      </c>
      <c r="C62" s="398">
        <v>1932.1994</v>
      </c>
      <c r="D62" s="132" t="s">
        <v>24</v>
      </c>
      <c r="K62" s="132"/>
    </row>
    <row r="63" spans="2:11" x14ac:dyDescent="0.75">
      <c r="B63" t="s">
        <v>311</v>
      </c>
      <c r="C63" s="398">
        <v>1924.7750000000001</v>
      </c>
      <c r="D63" s="132" t="s">
        <v>26</v>
      </c>
      <c r="K63" s="132"/>
    </row>
    <row r="64" spans="2:11" x14ac:dyDescent="0.75">
      <c r="B64" t="s">
        <v>312</v>
      </c>
      <c r="C64" s="398">
        <v>1735.09</v>
      </c>
      <c r="D64" s="132" t="s">
        <v>22</v>
      </c>
      <c r="K64" s="132"/>
    </row>
    <row r="65" spans="2:11" x14ac:dyDescent="0.75">
      <c r="B65" t="s">
        <v>313</v>
      </c>
      <c r="C65" s="398">
        <v>1484.3708999999999</v>
      </c>
      <c r="D65" s="132" t="s">
        <v>22</v>
      </c>
      <c r="K65" s="132"/>
    </row>
    <row r="66" spans="2:11" x14ac:dyDescent="0.75">
      <c r="B66" t="s">
        <v>314</v>
      </c>
      <c r="C66" s="398">
        <v>1403.9075</v>
      </c>
      <c r="D66" s="132" t="s">
        <v>17</v>
      </c>
      <c r="K66" s="132"/>
    </row>
    <row r="67" spans="2:11" x14ac:dyDescent="0.75">
      <c r="B67" t="s">
        <v>315</v>
      </c>
      <c r="C67" s="398">
        <v>1245.3425999999999</v>
      </c>
      <c r="D67" s="132" t="s">
        <v>41</v>
      </c>
      <c r="K67" s="132"/>
    </row>
    <row r="68" spans="2:11" x14ac:dyDescent="0.75">
      <c r="B68" t="s">
        <v>316</v>
      </c>
      <c r="C68" s="398">
        <v>1227.3400999999999</v>
      </c>
      <c r="D68" s="132" t="s">
        <v>188</v>
      </c>
      <c r="K68" s="132"/>
    </row>
    <row r="69" spans="2:11" x14ac:dyDescent="0.75">
      <c r="B69" t="s">
        <v>317</v>
      </c>
      <c r="C69" s="398">
        <v>1133.98</v>
      </c>
      <c r="D69" s="132" t="s">
        <v>17</v>
      </c>
      <c r="K69" s="132"/>
    </row>
    <row r="70" spans="2:11" x14ac:dyDescent="0.75">
      <c r="B70" t="s">
        <v>318</v>
      </c>
      <c r="C70" s="398">
        <v>1083.2384999999999</v>
      </c>
      <c r="D70" s="132" t="s">
        <v>188</v>
      </c>
      <c r="K70" s="132"/>
    </row>
    <row r="71" spans="2:11" x14ac:dyDescent="0.75">
      <c r="B71" t="s">
        <v>319</v>
      </c>
      <c r="C71" s="398">
        <v>997.38409999999999</v>
      </c>
      <c r="D71" s="132" t="s">
        <v>29</v>
      </c>
      <c r="K71" s="132"/>
    </row>
    <row r="72" spans="2:11" x14ac:dyDescent="0.75">
      <c r="B72" t="s">
        <v>320</v>
      </c>
      <c r="C72" s="398">
        <v>996.84619999999995</v>
      </c>
      <c r="D72" s="132" t="s">
        <v>31</v>
      </c>
      <c r="K72" s="132"/>
    </row>
    <row r="73" spans="2:11" x14ac:dyDescent="0.75">
      <c r="B73" t="s">
        <v>321</v>
      </c>
      <c r="C73" s="398">
        <v>993.83420000000001</v>
      </c>
      <c r="D73" s="132" t="s">
        <v>29</v>
      </c>
      <c r="K73" s="132"/>
    </row>
    <row r="74" spans="2:11" x14ac:dyDescent="0.75">
      <c r="B74" t="s">
        <v>322</v>
      </c>
      <c r="C74" s="398">
        <v>897.68</v>
      </c>
      <c r="D74" s="132" t="s">
        <v>188</v>
      </c>
      <c r="K74" s="132"/>
    </row>
    <row r="75" spans="2:11" x14ac:dyDescent="0.75">
      <c r="B75" t="s">
        <v>323</v>
      </c>
      <c r="C75" s="398">
        <v>890.56790000000001</v>
      </c>
      <c r="D75" s="132" t="s">
        <v>22</v>
      </c>
      <c r="K75" s="132"/>
    </row>
    <row r="76" spans="2:11" x14ac:dyDescent="0.75">
      <c r="B76" t="s">
        <v>324</v>
      </c>
      <c r="C76" s="398">
        <v>794.59059999999999</v>
      </c>
      <c r="D76" s="132" t="s">
        <v>188</v>
      </c>
      <c r="K76" s="132"/>
    </row>
    <row r="77" spans="2:11" x14ac:dyDescent="0.75">
      <c r="B77" t="s">
        <v>325</v>
      </c>
      <c r="C77" s="398">
        <v>769.45150000000001</v>
      </c>
      <c r="D77" s="132" t="s">
        <v>31</v>
      </c>
      <c r="K77" s="132"/>
    </row>
    <row r="78" spans="2:11" x14ac:dyDescent="0.75">
      <c r="B78" t="s">
        <v>326</v>
      </c>
      <c r="C78" s="398">
        <v>756.35360000000003</v>
      </c>
      <c r="D78" s="132" t="s">
        <v>26</v>
      </c>
      <c r="K78" s="132"/>
    </row>
    <row r="79" spans="2:11" x14ac:dyDescent="0.75">
      <c r="B79" t="s">
        <v>327</v>
      </c>
      <c r="C79" s="398">
        <v>704.18380000000002</v>
      </c>
      <c r="D79" s="132" t="s">
        <v>26</v>
      </c>
      <c r="K79" s="132"/>
    </row>
    <row r="80" spans="2:11" x14ac:dyDescent="0.75">
      <c r="B80" t="s">
        <v>328</v>
      </c>
      <c r="C80" s="398">
        <v>679.81</v>
      </c>
      <c r="D80" s="132" t="s">
        <v>17</v>
      </c>
      <c r="K80" s="132"/>
    </row>
    <row r="81" spans="2:11" x14ac:dyDescent="0.75">
      <c r="B81" t="s">
        <v>329</v>
      </c>
      <c r="C81" s="398">
        <v>602.38430000000005</v>
      </c>
      <c r="D81" s="132" t="s">
        <v>26</v>
      </c>
      <c r="K81" s="132"/>
    </row>
    <row r="82" spans="2:11" x14ac:dyDescent="0.75">
      <c r="B82" t="s">
        <v>330</v>
      </c>
      <c r="C82" s="398">
        <v>563.68119999999999</v>
      </c>
      <c r="D82" s="132" t="s">
        <v>26</v>
      </c>
      <c r="K82" s="132"/>
    </row>
    <row r="83" spans="2:11" x14ac:dyDescent="0.75">
      <c r="B83" t="s">
        <v>331</v>
      </c>
      <c r="C83" s="398">
        <v>428.56</v>
      </c>
      <c r="D83" s="132" t="s">
        <v>188</v>
      </c>
      <c r="K83" s="132"/>
    </row>
    <row r="84" spans="2:11" x14ac:dyDescent="0.75">
      <c r="B84" t="s">
        <v>332</v>
      </c>
      <c r="C84" s="398">
        <v>427.76170000000002</v>
      </c>
      <c r="D84" s="132" t="s">
        <v>26</v>
      </c>
      <c r="K84" s="132"/>
    </row>
    <row r="85" spans="2:11" x14ac:dyDescent="0.75">
      <c r="B85" t="s">
        <v>333</v>
      </c>
      <c r="C85" s="398">
        <v>335.36930000000001</v>
      </c>
      <c r="D85" s="132" t="s">
        <v>22</v>
      </c>
      <c r="K85" s="132"/>
    </row>
    <row r="86" spans="2:11" x14ac:dyDescent="0.75">
      <c r="B86" t="s">
        <v>334</v>
      </c>
      <c r="C86" s="398">
        <v>318.00740000000002</v>
      </c>
      <c r="D86" s="132" t="s">
        <v>26</v>
      </c>
      <c r="K86" s="132"/>
    </row>
    <row r="87" spans="2:11" x14ac:dyDescent="0.75">
      <c r="B87" t="s">
        <v>335</v>
      </c>
      <c r="C87" s="398">
        <v>313.87819999999999</v>
      </c>
      <c r="D87" s="132" t="s">
        <v>22</v>
      </c>
      <c r="K87" s="132"/>
    </row>
    <row r="88" spans="2:11" x14ac:dyDescent="0.75">
      <c r="B88" t="s">
        <v>336</v>
      </c>
      <c r="C88" s="398">
        <v>289.0514</v>
      </c>
      <c r="D88" s="132" t="s">
        <v>188</v>
      </c>
      <c r="K88" s="132"/>
    </row>
    <row r="89" spans="2:11" x14ac:dyDescent="0.75">
      <c r="B89" t="s">
        <v>337</v>
      </c>
      <c r="C89" s="398">
        <v>241.22989999999999</v>
      </c>
      <c r="D89" s="132" t="s">
        <v>22</v>
      </c>
      <c r="K89" s="132"/>
    </row>
    <row r="90" spans="2:11" x14ac:dyDescent="0.75">
      <c r="B90" t="s">
        <v>338</v>
      </c>
      <c r="C90" s="398">
        <v>211.64</v>
      </c>
      <c r="D90" s="132" t="s">
        <v>37</v>
      </c>
      <c r="K90" s="132"/>
    </row>
    <row r="91" spans="2:11" x14ac:dyDescent="0.75">
      <c r="B91" t="s">
        <v>339</v>
      </c>
      <c r="C91" s="398">
        <v>185.5925</v>
      </c>
      <c r="D91" s="132" t="s">
        <v>26</v>
      </c>
      <c r="K91" s="132"/>
    </row>
    <row r="92" spans="2:11" x14ac:dyDescent="0.75">
      <c r="B92" t="s">
        <v>340</v>
      </c>
      <c r="C92" s="398">
        <v>165.96729999999999</v>
      </c>
      <c r="D92" s="132" t="s">
        <v>22</v>
      </c>
      <c r="K92" s="132"/>
    </row>
    <row r="93" spans="2:11" x14ac:dyDescent="0.75">
      <c r="B93" t="s">
        <v>341</v>
      </c>
      <c r="C93" s="398">
        <v>133.13229999999999</v>
      </c>
      <c r="D93" s="132" t="s">
        <v>22</v>
      </c>
      <c r="K93" s="132"/>
    </row>
    <row r="94" spans="2:11" x14ac:dyDescent="0.75">
      <c r="B94" t="s">
        <v>342</v>
      </c>
      <c r="C94" s="398">
        <v>109.39919999999999</v>
      </c>
      <c r="D94" s="132" t="s">
        <v>39</v>
      </c>
      <c r="K94" s="132"/>
    </row>
    <row r="95" spans="2:11" x14ac:dyDescent="0.75">
      <c r="B95" t="s">
        <v>343</v>
      </c>
      <c r="C95" s="398">
        <v>107.61</v>
      </c>
      <c r="D95" s="132" t="s">
        <v>22</v>
      </c>
      <c r="K95" s="132"/>
    </row>
    <row r="96" spans="2:11" x14ac:dyDescent="0.75">
      <c r="B96" t="s">
        <v>344</v>
      </c>
      <c r="C96" s="398">
        <v>107.1596</v>
      </c>
      <c r="D96" s="132" t="s">
        <v>188</v>
      </c>
      <c r="K96" s="132"/>
    </row>
    <row r="97" spans="2:11" x14ac:dyDescent="0.75">
      <c r="B97" t="s">
        <v>345</v>
      </c>
      <c r="C97" s="398">
        <v>106.1579</v>
      </c>
      <c r="D97" s="132" t="s">
        <v>24</v>
      </c>
      <c r="K97" s="132"/>
    </row>
    <row r="98" spans="2:11" x14ac:dyDescent="0.75">
      <c r="B98" t="s">
        <v>346</v>
      </c>
      <c r="C98" s="398">
        <v>102.3126</v>
      </c>
      <c r="D98" s="132" t="s">
        <v>24</v>
      </c>
      <c r="K98" s="132"/>
    </row>
    <row r="99" spans="2:11" x14ac:dyDescent="0.75">
      <c r="B99" t="s">
        <v>347</v>
      </c>
      <c r="C99" s="398">
        <v>74.430000000000007</v>
      </c>
      <c r="D99" s="132" t="s">
        <v>22</v>
      </c>
      <c r="K99" s="132"/>
    </row>
    <row r="100" spans="2:11" x14ac:dyDescent="0.75">
      <c r="B100" t="s">
        <v>348</v>
      </c>
      <c r="C100" s="398">
        <v>71.53</v>
      </c>
      <c r="D100" s="132" t="s">
        <v>41</v>
      </c>
      <c r="K100" s="132"/>
    </row>
    <row r="101" spans="2:11" x14ac:dyDescent="0.75">
      <c r="B101" t="s">
        <v>349</v>
      </c>
      <c r="C101" s="398">
        <v>67.510000000000005</v>
      </c>
      <c r="D101" s="132" t="s">
        <v>17</v>
      </c>
      <c r="K101" s="132"/>
    </row>
    <row r="102" spans="2:11" x14ac:dyDescent="0.75">
      <c r="B102" t="s">
        <v>350</v>
      </c>
      <c r="C102" s="398">
        <v>55.43</v>
      </c>
      <c r="D102" s="132" t="s">
        <v>29</v>
      </c>
      <c r="K102" s="132"/>
    </row>
    <row r="103" spans="2:11" x14ac:dyDescent="0.75">
      <c r="B103" t="s">
        <v>351</v>
      </c>
      <c r="C103" s="398">
        <v>51.2746</v>
      </c>
      <c r="D103" s="132" t="s">
        <v>26</v>
      </c>
      <c r="K103" s="132"/>
    </row>
    <row r="104" spans="2:11" x14ac:dyDescent="0.75">
      <c r="B104" t="s">
        <v>352</v>
      </c>
      <c r="C104" s="398">
        <v>42.46</v>
      </c>
      <c r="D104" s="132" t="s">
        <v>22</v>
      </c>
      <c r="K104" s="132"/>
    </row>
    <row r="105" spans="2:11" x14ac:dyDescent="0.75">
      <c r="B105" t="s">
        <v>353</v>
      </c>
      <c r="C105" s="398">
        <v>28.55</v>
      </c>
      <c r="D105" s="132" t="s">
        <v>22</v>
      </c>
      <c r="K105" s="132"/>
    </row>
    <row r="106" spans="2:11" x14ac:dyDescent="0.75">
      <c r="B106" t="s">
        <v>354</v>
      </c>
      <c r="C106" s="398">
        <v>26.021999999999998</v>
      </c>
      <c r="D106" s="132" t="s">
        <v>188</v>
      </c>
      <c r="K106" s="132"/>
    </row>
    <row r="107" spans="2:11" x14ac:dyDescent="0.75">
      <c r="B107" t="s">
        <v>355</v>
      </c>
      <c r="C107" s="398">
        <v>25.32</v>
      </c>
      <c r="D107" s="132" t="s">
        <v>24</v>
      </c>
      <c r="K107" s="132"/>
    </row>
    <row r="108" spans="2:11" x14ac:dyDescent="0.75">
      <c r="B108" t="s">
        <v>356</v>
      </c>
      <c r="C108" s="398">
        <v>23.861799999999999</v>
      </c>
      <c r="D108" s="132" t="s">
        <v>188</v>
      </c>
      <c r="K108" s="132"/>
    </row>
    <row r="109" spans="2:11" x14ac:dyDescent="0.75">
      <c r="B109" t="s">
        <v>357</v>
      </c>
      <c r="C109" s="398">
        <v>9.8856999999999999</v>
      </c>
      <c r="D109" s="132" t="s">
        <v>37</v>
      </c>
      <c r="K109" s="132"/>
    </row>
    <row r="110" spans="2:11" x14ac:dyDescent="0.75">
      <c r="B110" t="s">
        <v>358</v>
      </c>
      <c r="C110" s="398">
        <v>9.5272000000000006</v>
      </c>
      <c r="D110" s="132" t="s">
        <v>35</v>
      </c>
      <c r="K110" s="132"/>
    </row>
    <row r="111" spans="2:11" x14ac:dyDescent="0.75">
      <c r="B111" t="s">
        <v>359</v>
      </c>
      <c r="C111" s="398">
        <v>9.2799999999999994</v>
      </c>
      <c r="D111" s="132" t="s">
        <v>188</v>
      </c>
      <c r="K111" s="132"/>
    </row>
    <row r="112" spans="2:11" x14ac:dyDescent="0.75">
      <c r="B112" t="s">
        <v>360</v>
      </c>
      <c r="C112" s="398">
        <v>8.4298999999999999</v>
      </c>
      <c r="D112" s="132" t="s">
        <v>24</v>
      </c>
      <c r="K112" s="132"/>
    </row>
    <row r="113" spans="2:11" x14ac:dyDescent="0.75">
      <c r="B113" t="s">
        <v>361</v>
      </c>
      <c r="C113" s="398">
        <v>7.0178000000000003</v>
      </c>
      <c r="D113" s="132" t="s">
        <v>35</v>
      </c>
      <c r="K113" s="132"/>
    </row>
    <row r="114" spans="2:11" x14ac:dyDescent="0.75">
      <c r="B114" t="s">
        <v>362</v>
      </c>
      <c r="C114" s="398">
        <v>6.742</v>
      </c>
      <c r="D114" s="132" t="s">
        <v>26</v>
      </c>
      <c r="K114" s="132"/>
    </row>
    <row r="115" spans="2:11" x14ac:dyDescent="0.75">
      <c r="B115" t="s">
        <v>363</v>
      </c>
      <c r="C115" s="398">
        <v>5.7660999999999998</v>
      </c>
      <c r="D115" s="132" t="s">
        <v>33</v>
      </c>
      <c r="K115" s="132"/>
    </row>
    <row r="116" spans="2:11" x14ac:dyDescent="0.75">
      <c r="B116" t="s">
        <v>364</v>
      </c>
      <c r="C116" s="398">
        <v>4.7584999999999997</v>
      </c>
      <c r="D116" s="132" t="s">
        <v>22</v>
      </c>
      <c r="K116" s="132"/>
    </row>
    <row r="117" spans="2:11" x14ac:dyDescent="0.75">
      <c r="B117" t="s">
        <v>365</v>
      </c>
      <c r="C117" s="398">
        <v>3.9373</v>
      </c>
      <c r="D117" s="132" t="s">
        <v>35</v>
      </c>
      <c r="K117" s="132"/>
    </row>
    <row r="118" spans="2:11" x14ac:dyDescent="0.75">
      <c r="B118" t="s">
        <v>366</v>
      </c>
      <c r="C118" s="398">
        <v>3.84</v>
      </c>
      <c r="D118" s="132" t="s">
        <v>22</v>
      </c>
      <c r="K118" s="132"/>
    </row>
    <row r="119" spans="2:11" x14ac:dyDescent="0.75">
      <c r="B119" t="s">
        <v>367</v>
      </c>
      <c r="C119" s="398">
        <v>3.6516999999999999</v>
      </c>
      <c r="D119" s="132" t="s">
        <v>26</v>
      </c>
      <c r="K119" s="132"/>
    </row>
    <row r="120" spans="2:11" x14ac:dyDescent="0.75">
      <c r="B120" t="s">
        <v>368</v>
      </c>
      <c r="C120" s="398">
        <v>2.08</v>
      </c>
      <c r="D120" s="132" t="s">
        <v>188</v>
      </c>
      <c r="K120" s="132"/>
    </row>
    <row r="121" spans="2:11" x14ac:dyDescent="0.75">
      <c r="B121" t="s">
        <v>369</v>
      </c>
      <c r="C121" s="398">
        <v>1.9300999999999999</v>
      </c>
      <c r="D121" s="132" t="s">
        <v>26</v>
      </c>
      <c r="K121" s="132"/>
    </row>
    <row r="122" spans="2:11" x14ac:dyDescent="0.75">
      <c r="B122" t="s">
        <v>370</v>
      </c>
      <c r="C122" s="398">
        <v>1.5371999999999999</v>
      </c>
      <c r="D122" s="132" t="s">
        <v>22</v>
      </c>
      <c r="K122" s="132"/>
    </row>
    <row r="123" spans="2:11" x14ac:dyDescent="0.75">
      <c r="B123" t="s">
        <v>371</v>
      </c>
      <c r="C123" s="398">
        <v>0.99990000000000001</v>
      </c>
      <c r="D123" s="132" t="s">
        <v>188</v>
      </c>
      <c r="K123" s="132"/>
    </row>
    <row r="124" spans="2:11" x14ac:dyDescent="0.75">
      <c r="B124" t="s">
        <v>372</v>
      </c>
      <c r="C124" s="398">
        <v>0.95</v>
      </c>
      <c r="D124" s="132" t="s">
        <v>188</v>
      </c>
      <c r="K124" s="132"/>
    </row>
    <row r="125" spans="2:11" x14ac:dyDescent="0.75">
      <c r="B125" t="s">
        <v>373</v>
      </c>
      <c r="C125" s="398">
        <v>0.23</v>
      </c>
      <c r="D125" s="132" t="s">
        <v>22</v>
      </c>
      <c r="K125" s="132"/>
    </row>
    <row r="126" spans="2:11" x14ac:dyDescent="0.75">
      <c r="B126" t="s">
        <v>374</v>
      </c>
      <c r="C126" s="398">
        <v>0.09</v>
      </c>
      <c r="D126" s="132" t="s">
        <v>24</v>
      </c>
      <c r="K126" s="132"/>
    </row>
    <row r="127" spans="2:11" x14ac:dyDescent="0.75">
      <c r="B127" t="s">
        <v>375</v>
      </c>
      <c r="C127" s="398">
        <v>0.06</v>
      </c>
      <c r="D127" s="132" t="s">
        <v>24</v>
      </c>
      <c r="K127" s="132"/>
    </row>
    <row r="128" spans="2:11" x14ac:dyDescent="0.75">
      <c r="B128" t="s">
        <v>376</v>
      </c>
      <c r="C128" s="398">
        <v>0.01</v>
      </c>
      <c r="D128" s="132" t="s">
        <v>17</v>
      </c>
      <c r="K128" s="132"/>
    </row>
    <row r="129" spans="2:11" x14ac:dyDescent="0.75">
      <c r="B129" t="s">
        <v>377</v>
      </c>
      <c r="C129" s="398">
        <v>0</v>
      </c>
      <c r="D129" s="132" t="s">
        <v>24</v>
      </c>
      <c r="K129" s="132"/>
    </row>
    <row r="130" spans="2:11" x14ac:dyDescent="0.75">
      <c r="B130" t="s">
        <v>378</v>
      </c>
      <c r="C130" s="398">
        <v>0</v>
      </c>
      <c r="D130" s="132" t="s">
        <v>22</v>
      </c>
      <c r="K130" s="132"/>
    </row>
    <row r="131" spans="2:11" x14ac:dyDescent="0.75">
      <c r="B131" t="s">
        <v>379</v>
      </c>
      <c r="C131" s="398">
        <v>0</v>
      </c>
      <c r="D131" s="132" t="s">
        <v>188</v>
      </c>
      <c r="K131" s="132"/>
    </row>
    <row r="132" spans="2:11" x14ac:dyDescent="0.75">
      <c r="B132" t="s">
        <v>380</v>
      </c>
      <c r="C132" s="398">
        <v>0</v>
      </c>
      <c r="D132" s="132" t="s">
        <v>188</v>
      </c>
      <c r="K132" s="132"/>
    </row>
    <row r="133" spans="2:11" x14ac:dyDescent="0.75">
      <c r="B133" t="s">
        <v>381</v>
      </c>
      <c r="C133" s="398">
        <v>0</v>
      </c>
      <c r="D133" s="132" t="s">
        <v>188</v>
      </c>
      <c r="K133" s="132"/>
    </row>
    <row r="134" spans="2:11" x14ac:dyDescent="0.75">
      <c r="B134" t="s">
        <v>382</v>
      </c>
      <c r="C134" s="398">
        <v>0</v>
      </c>
      <c r="D134" s="132" t="s">
        <v>26</v>
      </c>
      <c r="K134" s="132"/>
    </row>
    <row r="135" spans="2:11" x14ac:dyDescent="0.75">
      <c r="B135" t="s">
        <v>383</v>
      </c>
      <c r="C135" s="398">
        <v>0</v>
      </c>
      <c r="D135" s="132" t="s">
        <v>26</v>
      </c>
      <c r="K135" s="132"/>
    </row>
    <row r="136" spans="2:11" x14ac:dyDescent="0.75">
      <c r="B136" t="s">
        <v>384</v>
      </c>
      <c r="C136" s="398">
        <v>0</v>
      </c>
      <c r="D136" s="132" t="s">
        <v>43</v>
      </c>
      <c r="K136" s="132"/>
    </row>
    <row r="137" spans="2:11" x14ac:dyDescent="0.75">
      <c r="B137" t="s">
        <v>385</v>
      </c>
      <c r="C137" s="398">
        <v>0</v>
      </c>
      <c r="D137" s="132" t="s">
        <v>45</v>
      </c>
      <c r="K137" s="132"/>
    </row>
    <row r="138" spans="2:11" x14ac:dyDescent="0.75">
      <c r="B138" t="s">
        <v>386</v>
      </c>
      <c r="C138" s="398">
        <v>0</v>
      </c>
      <c r="D138" s="132" t="s">
        <v>45</v>
      </c>
      <c r="K138" s="132"/>
    </row>
    <row r="139" spans="2:11" x14ac:dyDescent="0.75">
      <c r="B139" t="s">
        <v>387</v>
      </c>
      <c r="C139" s="398">
        <v>0</v>
      </c>
      <c r="D139" s="132" t="s">
        <v>45</v>
      </c>
      <c r="K139" s="132"/>
    </row>
    <row r="140" spans="2:11" x14ac:dyDescent="0.75">
      <c r="B140" t="s">
        <v>388</v>
      </c>
      <c r="C140" s="398">
        <v>0</v>
      </c>
      <c r="D140" s="132" t="s">
        <v>26</v>
      </c>
      <c r="K140" s="132"/>
    </row>
    <row r="141" spans="2:11" x14ac:dyDescent="0.75">
      <c r="B141" t="s">
        <v>389</v>
      </c>
      <c r="C141" s="398">
        <v>0</v>
      </c>
      <c r="D141" s="132" t="s">
        <v>188</v>
      </c>
      <c r="K141" s="132"/>
    </row>
    <row r="142" spans="2:11" x14ac:dyDescent="0.75">
      <c r="B142" t="s">
        <v>390</v>
      </c>
      <c r="C142" s="398">
        <v>0</v>
      </c>
      <c r="D142" s="132" t="s">
        <v>188</v>
      </c>
      <c r="K142" s="132"/>
    </row>
    <row r="143" spans="2:11" x14ac:dyDescent="0.75">
      <c r="B143" t="s">
        <v>391</v>
      </c>
      <c r="C143" s="398">
        <v>0</v>
      </c>
      <c r="D143" s="132" t="s">
        <v>188</v>
      </c>
      <c r="K143" s="132"/>
    </row>
    <row r="144" spans="2:11" x14ac:dyDescent="0.75">
      <c r="B144" t="s">
        <v>392</v>
      </c>
      <c r="C144" s="398">
        <v>0</v>
      </c>
      <c r="D144" s="132" t="s">
        <v>188</v>
      </c>
      <c r="K144" s="132"/>
    </row>
    <row r="145" spans="2:11" x14ac:dyDescent="0.75">
      <c r="B145" t="s">
        <v>393</v>
      </c>
      <c r="C145" s="398">
        <v>0</v>
      </c>
      <c r="D145" s="132" t="s">
        <v>24</v>
      </c>
      <c r="K145" s="132"/>
    </row>
    <row r="146" spans="2:11" x14ac:dyDescent="0.75">
      <c r="B146" t="s">
        <v>274</v>
      </c>
      <c r="C146" s="398">
        <v>2120741.5528000002</v>
      </c>
      <c r="D146" s="132" t="e">
        <v>#N/A</v>
      </c>
      <c r="K146" s="132"/>
    </row>
    <row r="147" spans="2:11" x14ac:dyDescent="0.75">
      <c r="D147" s="132" t="e">
        <v>#N/A</v>
      </c>
      <c r="K147" s="132"/>
    </row>
    <row r="148" spans="2:11" x14ac:dyDescent="0.75">
      <c r="D148" s="132" t="e">
        <v>#N/A</v>
      </c>
      <c r="K148" s="132"/>
    </row>
    <row r="149" spans="2:11" x14ac:dyDescent="0.75">
      <c r="D149" s="132" t="e">
        <v>#N/A</v>
      </c>
      <c r="K149" s="132"/>
    </row>
    <row r="150" spans="2:11" x14ac:dyDescent="0.75">
      <c r="D150" s="132" t="e">
        <v>#N/A</v>
      </c>
      <c r="K150" s="132"/>
    </row>
    <row r="151" spans="2:11" x14ac:dyDescent="0.75">
      <c r="D151" s="132" t="e">
        <v>#N/A</v>
      </c>
      <c r="K151" s="132"/>
    </row>
    <row r="152" spans="2:11" x14ac:dyDescent="0.75">
      <c r="D152" s="132" t="e">
        <v>#N/A</v>
      </c>
      <c r="K152" s="132"/>
    </row>
    <row r="153" spans="2:11" x14ac:dyDescent="0.75">
      <c r="D153" s="132" t="e">
        <v>#N/A</v>
      </c>
      <c r="K153" s="132"/>
    </row>
    <row r="154" spans="2:11" x14ac:dyDescent="0.75">
      <c r="D154" s="132" t="e">
        <v>#N/A</v>
      </c>
      <c r="K154" s="132"/>
    </row>
    <row r="155" spans="2:11" x14ac:dyDescent="0.75">
      <c r="D155" s="132" t="e">
        <v>#N/A</v>
      </c>
      <c r="K155" s="132"/>
    </row>
    <row r="156" spans="2:11" x14ac:dyDescent="0.75">
      <c r="D156" s="132" t="e">
        <v>#N/A</v>
      </c>
      <c r="K156" s="132"/>
    </row>
    <row r="157" spans="2:11" x14ac:dyDescent="0.75">
      <c r="D157" s="132" t="e">
        <v>#N/A</v>
      </c>
      <c r="K157" s="132"/>
    </row>
    <row r="158" spans="2:11" x14ac:dyDescent="0.75">
      <c r="D158" s="132" t="e">
        <v>#N/A</v>
      </c>
      <c r="K158" s="132"/>
    </row>
    <row r="159" spans="2:11" x14ac:dyDescent="0.75">
      <c r="D159" s="132" t="e">
        <v>#N/A</v>
      </c>
      <c r="K159" s="132"/>
    </row>
    <row r="160" spans="2:11" x14ac:dyDescent="0.75">
      <c r="D160" s="132" t="e">
        <v>#N/A</v>
      </c>
      <c r="K160" s="132"/>
    </row>
    <row r="161" spans="4:11" x14ac:dyDescent="0.75">
      <c r="D161" s="132" t="e">
        <v>#N/A</v>
      </c>
      <c r="K161" s="132"/>
    </row>
    <row r="162" spans="4:11" x14ac:dyDescent="0.75">
      <c r="D162" s="132" t="e">
        <v>#N/A</v>
      </c>
      <c r="K162" s="132"/>
    </row>
    <row r="163" spans="4:11" x14ac:dyDescent="0.75">
      <c r="D163" s="132" t="e">
        <v>#N/A</v>
      </c>
      <c r="K163" s="132"/>
    </row>
    <row r="164" spans="4:11" x14ac:dyDescent="0.75">
      <c r="D164" s="132" t="e">
        <v>#N/A</v>
      </c>
      <c r="K164" s="132"/>
    </row>
    <row r="165" spans="4:11" x14ac:dyDescent="0.75">
      <c r="D165" s="132" t="e">
        <v>#N/A</v>
      </c>
      <c r="K165" s="132"/>
    </row>
    <row r="166" spans="4:11" x14ac:dyDescent="0.75">
      <c r="D166" s="132" t="e">
        <v>#N/A</v>
      </c>
      <c r="K166" s="132"/>
    </row>
    <row r="167" spans="4:11" x14ac:dyDescent="0.75">
      <c r="D167" s="132" t="e">
        <v>#N/A</v>
      </c>
      <c r="K167" s="132"/>
    </row>
    <row r="168" spans="4:11" x14ac:dyDescent="0.75">
      <c r="D168" s="132" t="e">
        <v>#N/A</v>
      </c>
      <c r="K168" s="132"/>
    </row>
    <row r="169" spans="4:11" x14ac:dyDescent="0.75">
      <c r="D169" s="132" t="e">
        <v>#N/A</v>
      </c>
      <c r="K169" s="132"/>
    </row>
    <row r="170" spans="4:11" x14ac:dyDescent="0.75">
      <c r="D170" s="132" t="e">
        <v>#N/A</v>
      </c>
      <c r="K170" s="132"/>
    </row>
    <row r="171" spans="4:11" x14ac:dyDescent="0.75">
      <c r="D171" s="132" t="e">
        <v>#N/A</v>
      </c>
      <c r="K171" s="132"/>
    </row>
    <row r="172" spans="4:11" x14ac:dyDescent="0.75">
      <c r="D172" s="132" t="e">
        <v>#N/A</v>
      </c>
      <c r="K172" s="132"/>
    </row>
    <row r="173" spans="4:11" x14ac:dyDescent="0.75">
      <c r="D173" s="132" t="e">
        <v>#N/A</v>
      </c>
      <c r="K173" s="132"/>
    </row>
    <row r="174" spans="4:11" x14ac:dyDescent="0.75">
      <c r="D174" s="132" t="e">
        <v>#N/A</v>
      </c>
      <c r="K174" s="132"/>
    </row>
    <row r="175" spans="4:11" x14ac:dyDescent="0.75">
      <c r="D175" s="132" t="e">
        <v>#N/A</v>
      </c>
      <c r="K175" s="132"/>
    </row>
    <row r="176" spans="4:11" x14ac:dyDescent="0.75">
      <c r="D176" s="132" t="e">
        <v>#N/A</v>
      </c>
      <c r="K176" s="132"/>
    </row>
    <row r="177" spans="4:11" x14ac:dyDescent="0.75">
      <c r="D177" s="132" t="e">
        <v>#N/A</v>
      </c>
      <c r="K177" s="132"/>
    </row>
    <row r="178" spans="4:11" x14ac:dyDescent="0.75">
      <c r="D178" s="132" t="e">
        <v>#N/A</v>
      </c>
      <c r="K178" s="132"/>
    </row>
    <row r="179" spans="4:11" x14ac:dyDescent="0.75">
      <c r="D179" s="132" t="e">
        <v>#N/A</v>
      </c>
      <c r="K179" s="132"/>
    </row>
    <row r="180" spans="4:11" x14ac:dyDescent="0.75">
      <c r="D180" s="132" t="e">
        <v>#N/A</v>
      </c>
      <c r="K180" s="132"/>
    </row>
    <row r="181" spans="4:11" x14ac:dyDescent="0.75">
      <c r="D181" s="132" t="e">
        <v>#N/A</v>
      </c>
      <c r="K181" s="132"/>
    </row>
    <row r="182" spans="4:11" x14ac:dyDescent="0.75">
      <c r="D182" s="132" t="e">
        <v>#N/A</v>
      </c>
      <c r="K182" s="132"/>
    </row>
    <row r="183" spans="4:11" x14ac:dyDescent="0.75">
      <c r="D183" s="132" t="e">
        <v>#N/A</v>
      </c>
      <c r="K183" s="132"/>
    </row>
    <row r="184" spans="4:11" x14ac:dyDescent="0.75">
      <c r="D184" s="132" t="e">
        <v>#N/A</v>
      </c>
      <c r="K184" s="132"/>
    </row>
    <row r="185" spans="4:11" x14ac:dyDescent="0.75">
      <c r="D185" s="132" t="e">
        <v>#N/A</v>
      </c>
      <c r="K185" s="132"/>
    </row>
    <row r="186" spans="4:11" x14ac:dyDescent="0.75">
      <c r="D186" s="132" t="e">
        <v>#N/A</v>
      </c>
      <c r="K186" s="132"/>
    </row>
    <row r="187" spans="4:11" x14ac:dyDescent="0.75">
      <c r="D187" s="132" t="e">
        <v>#N/A</v>
      </c>
      <c r="K187" s="132"/>
    </row>
    <row r="188" spans="4:11" x14ac:dyDescent="0.75">
      <c r="D188" s="132" t="e">
        <v>#N/A</v>
      </c>
      <c r="K188" s="132"/>
    </row>
    <row r="189" spans="4:11" x14ac:dyDescent="0.75">
      <c r="D189" s="132" t="e">
        <v>#N/A</v>
      </c>
      <c r="K189" s="132"/>
    </row>
    <row r="190" spans="4:11" x14ac:dyDescent="0.75">
      <c r="D190" s="132" t="e">
        <v>#N/A</v>
      </c>
      <c r="K190" s="132"/>
    </row>
    <row r="191" spans="4:11" x14ac:dyDescent="0.75">
      <c r="D191" s="132" t="e">
        <v>#N/A</v>
      </c>
      <c r="K191" s="132"/>
    </row>
    <row r="192" spans="4:11" x14ac:dyDescent="0.75">
      <c r="D192" s="132" t="e">
        <v>#N/A</v>
      </c>
      <c r="K192" s="132"/>
    </row>
    <row r="193" spans="4:11" x14ac:dyDescent="0.75">
      <c r="D193" s="132" t="e">
        <v>#N/A</v>
      </c>
      <c r="K193" s="132"/>
    </row>
    <row r="194" spans="4:11" x14ac:dyDescent="0.75">
      <c r="D194" s="132" t="e">
        <v>#N/A</v>
      </c>
      <c r="K194" s="5"/>
    </row>
    <row r="195" spans="4:11" x14ac:dyDescent="0.75">
      <c r="D195" s="132" t="e">
        <v>#N/A</v>
      </c>
      <c r="K195" s="5"/>
    </row>
    <row r="196" spans="4:11" x14ac:dyDescent="0.75">
      <c r="D196" s="132" t="e">
        <v>#N/A</v>
      </c>
      <c r="K196" s="5"/>
    </row>
    <row r="197" spans="4:11" x14ac:dyDescent="0.75">
      <c r="D197" s="132" t="e">
        <v>#N/A</v>
      </c>
      <c r="K197" s="5"/>
    </row>
    <row r="198" spans="4:11" x14ac:dyDescent="0.75">
      <c r="D198" s="132" t="e">
        <v>#N/A</v>
      </c>
      <c r="K198" s="5"/>
    </row>
    <row r="199" spans="4:11" x14ac:dyDescent="0.75">
      <c r="D199" s="132" t="e">
        <v>#N/A</v>
      </c>
      <c r="K199" s="5"/>
    </row>
    <row r="200" spans="4:11" x14ac:dyDescent="0.75">
      <c r="D200" s="132" t="e">
        <v>#N/A</v>
      </c>
      <c r="K200" s="5"/>
    </row>
    <row r="201" spans="4:11" x14ac:dyDescent="0.75">
      <c r="D201" s="132" t="e">
        <v>#N/A</v>
      </c>
      <c r="K201" s="5"/>
    </row>
    <row r="202" spans="4:11" x14ac:dyDescent="0.75">
      <c r="D202" s="132" t="e">
        <v>#N/A</v>
      </c>
      <c r="K202" s="5"/>
    </row>
    <row r="203" spans="4:11" x14ac:dyDescent="0.75">
      <c r="D203" s="132" t="e">
        <v>#N/A</v>
      </c>
      <c r="K203" s="5"/>
    </row>
    <row r="204" spans="4:11" x14ac:dyDescent="0.75">
      <c r="D204" s="132" t="e">
        <v>#N/A</v>
      </c>
      <c r="K204" s="5"/>
    </row>
    <row r="205" spans="4:11" x14ac:dyDescent="0.75">
      <c r="D205" s="132" t="e">
        <v>#N/A</v>
      </c>
      <c r="K205" s="5"/>
    </row>
    <row r="206" spans="4:11" x14ac:dyDescent="0.75">
      <c r="D206" s="132" t="e">
        <v>#N/A</v>
      </c>
      <c r="K206" s="5"/>
    </row>
    <row r="207" spans="4:11" x14ac:dyDescent="0.75">
      <c r="D207" s="132" t="e">
        <v>#N/A</v>
      </c>
      <c r="K207" s="5"/>
    </row>
    <row r="208" spans="4:11" x14ac:dyDescent="0.75">
      <c r="D208" s="132" t="e">
        <v>#N/A</v>
      </c>
      <c r="K208" s="5"/>
    </row>
    <row r="209" spans="4:11" x14ac:dyDescent="0.75">
      <c r="D209" s="132" t="e">
        <v>#N/A</v>
      </c>
      <c r="K209" s="5"/>
    </row>
    <row r="210" spans="4:11" x14ac:dyDescent="0.75">
      <c r="D210" s="132" t="e">
        <v>#N/A</v>
      </c>
      <c r="K210" s="5"/>
    </row>
    <row r="211" spans="4:11" x14ac:dyDescent="0.75">
      <c r="D211" s="132" t="e">
        <v>#N/A</v>
      </c>
      <c r="K211" s="5"/>
    </row>
    <row r="212" spans="4:11" x14ac:dyDescent="0.75">
      <c r="D212" s="132" t="e">
        <v>#N/A</v>
      </c>
      <c r="K212" s="5"/>
    </row>
    <row r="213" spans="4:11" x14ac:dyDescent="0.75">
      <c r="D213" s="132" t="e">
        <v>#N/A</v>
      </c>
      <c r="K213" s="5"/>
    </row>
    <row r="214" spans="4:11" x14ac:dyDescent="0.75">
      <c r="D214" s="132" t="e">
        <v>#N/A</v>
      </c>
      <c r="K214" s="5"/>
    </row>
    <row r="215" spans="4:11" x14ac:dyDescent="0.75">
      <c r="D215" s="132" t="e">
        <v>#N/A</v>
      </c>
      <c r="K215" s="5"/>
    </row>
    <row r="216" spans="4:11" x14ac:dyDescent="0.75">
      <c r="D216" s="132" t="e">
        <v>#N/A</v>
      </c>
      <c r="K216" s="5"/>
    </row>
    <row r="217" spans="4:11" x14ac:dyDescent="0.75">
      <c r="D217" s="132" t="e">
        <v>#N/A</v>
      </c>
      <c r="K217" s="5"/>
    </row>
    <row r="218" spans="4:11" x14ac:dyDescent="0.75">
      <c r="D218" s="132" t="e">
        <v>#N/A</v>
      </c>
      <c r="K218" s="5"/>
    </row>
    <row r="219" spans="4:11" x14ac:dyDescent="0.75">
      <c r="D219" s="132" t="e">
        <v>#N/A</v>
      </c>
      <c r="K219" s="5"/>
    </row>
    <row r="220" spans="4:11" x14ac:dyDescent="0.75">
      <c r="D220" s="132" t="e">
        <v>#N/A</v>
      </c>
      <c r="K220" s="5"/>
    </row>
    <row r="221" spans="4:11" x14ac:dyDescent="0.75">
      <c r="D221" s="132" t="e">
        <v>#N/A</v>
      </c>
      <c r="K221" s="5"/>
    </row>
    <row r="222" spans="4:11" x14ac:dyDescent="0.75">
      <c r="D222" s="132" t="e">
        <v>#N/A</v>
      </c>
      <c r="K222" s="5"/>
    </row>
    <row r="223" spans="4:11" x14ac:dyDescent="0.75">
      <c r="D223" s="132" t="e">
        <v>#N/A</v>
      </c>
      <c r="K223" s="5"/>
    </row>
    <row r="224" spans="4:11" x14ac:dyDescent="0.75">
      <c r="D224" s="132" t="e">
        <v>#N/A</v>
      </c>
      <c r="K224" s="5"/>
    </row>
    <row r="225" spans="4:11" x14ac:dyDescent="0.75">
      <c r="D225" s="132" t="e">
        <v>#N/A</v>
      </c>
      <c r="K225" s="5"/>
    </row>
    <row r="226" spans="4:11" x14ac:dyDescent="0.75">
      <c r="D226" s="132" t="e">
        <v>#N/A</v>
      </c>
      <c r="K226" s="5"/>
    </row>
    <row r="227" spans="4:11" x14ac:dyDescent="0.75">
      <c r="D227" s="132" t="e">
        <v>#N/A</v>
      </c>
      <c r="K227" s="5"/>
    </row>
    <row r="228" spans="4:11" x14ac:dyDescent="0.75">
      <c r="D228" s="132" t="e">
        <v>#N/A</v>
      </c>
      <c r="K228" s="5"/>
    </row>
    <row r="229" spans="4:11" x14ac:dyDescent="0.75">
      <c r="D229" s="132" t="e">
        <v>#N/A</v>
      </c>
      <c r="K229" s="5"/>
    </row>
    <row r="230" spans="4:11" x14ac:dyDescent="0.75">
      <c r="D230" s="132" t="e">
        <v>#N/A</v>
      </c>
      <c r="K230" s="5"/>
    </row>
    <row r="231" spans="4:11" x14ac:dyDescent="0.75">
      <c r="D231" s="132" t="e">
        <v>#N/A</v>
      </c>
      <c r="K231" s="5"/>
    </row>
    <row r="232" spans="4:11" x14ac:dyDescent="0.75">
      <c r="D232" s="132" t="e">
        <v>#N/A</v>
      </c>
      <c r="K232" s="5"/>
    </row>
    <row r="233" spans="4:11" x14ac:dyDescent="0.75">
      <c r="D233" s="132" t="e">
        <v>#N/A</v>
      </c>
      <c r="K233" s="5"/>
    </row>
    <row r="234" spans="4:11" x14ac:dyDescent="0.75">
      <c r="D234" s="132" t="e">
        <v>#N/A</v>
      </c>
      <c r="K234" s="5"/>
    </row>
    <row r="235" spans="4:11" x14ac:dyDescent="0.75">
      <c r="D235" s="132" t="e">
        <v>#N/A</v>
      </c>
      <c r="K235" s="5"/>
    </row>
    <row r="236" spans="4:11" x14ac:dyDescent="0.75">
      <c r="D236" s="132" t="e">
        <v>#N/A</v>
      </c>
      <c r="K236" s="5"/>
    </row>
    <row r="237" spans="4:11" x14ac:dyDescent="0.75">
      <c r="D237" s="132" t="e">
        <v>#N/A</v>
      </c>
      <c r="K237" s="5"/>
    </row>
    <row r="238" spans="4:11" x14ac:dyDescent="0.75">
      <c r="D238" s="132" t="e">
        <v>#N/A</v>
      </c>
      <c r="K238" s="5"/>
    </row>
    <row r="239" spans="4:11" x14ac:dyDescent="0.75">
      <c r="D239" s="132" t="e">
        <v>#N/A</v>
      </c>
    </row>
    <row r="240" spans="4:11" x14ac:dyDescent="0.75">
      <c r="D240" s="132" t="e">
        <v>#N/A</v>
      </c>
    </row>
    <row r="241" spans="4:4" x14ac:dyDescent="0.75">
      <c r="D241" s="132" t="e">
        <v>#N/A</v>
      </c>
    </row>
    <row r="242" spans="4:4" x14ac:dyDescent="0.75">
      <c r="D242" s="132" t="e">
        <v>#N/A</v>
      </c>
    </row>
    <row r="243" spans="4:4" x14ac:dyDescent="0.75">
      <c r="D243" s="132" t="e">
        <v>#N/A</v>
      </c>
    </row>
    <row r="244" spans="4:4" x14ac:dyDescent="0.75">
      <c r="D244" s="132" t="e">
        <v>#N/A</v>
      </c>
    </row>
    <row r="245" spans="4:4" x14ac:dyDescent="0.75">
      <c r="D245" s="132" t="e">
        <v>#N/A</v>
      </c>
    </row>
    <row r="246" spans="4:4" x14ac:dyDescent="0.75">
      <c r="D246" s="132" t="e">
        <v>#N/A</v>
      </c>
    </row>
    <row r="247" spans="4:4" x14ac:dyDescent="0.75">
      <c r="D247" s="132" t="e">
        <v>#N/A</v>
      </c>
    </row>
    <row r="248" spans="4:4" x14ac:dyDescent="0.75">
      <c r="D248" s="132" t="e">
        <v>#N/A</v>
      </c>
    </row>
    <row r="249" spans="4:4" x14ac:dyDescent="0.75">
      <c r="D249" s="132" t="e">
        <v>#N/A</v>
      </c>
    </row>
    <row r="250" spans="4:4" x14ac:dyDescent="0.75">
      <c r="D250" s="132" t="e">
        <v>#N/A</v>
      </c>
    </row>
    <row r="251" spans="4:4" x14ac:dyDescent="0.75">
      <c r="D251" s="132" t="e">
        <v>#N/A</v>
      </c>
    </row>
    <row r="252" spans="4:4" x14ac:dyDescent="0.75">
      <c r="D252" s="132" t="e">
        <v>#N/A</v>
      </c>
    </row>
    <row r="253" spans="4:4" x14ac:dyDescent="0.75">
      <c r="D253" s="132" t="e">
        <v>#N/A</v>
      </c>
    </row>
    <row r="254" spans="4:4" x14ac:dyDescent="0.75">
      <c r="D254" s="132" t="e">
        <v>#N/A</v>
      </c>
    </row>
    <row r="255" spans="4:4" x14ac:dyDescent="0.75">
      <c r="D255" s="132" t="e">
        <v>#N/A</v>
      </c>
    </row>
    <row r="256" spans="4:4" x14ac:dyDescent="0.75">
      <c r="D256" s="132" t="e">
        <v>#N/A</v>
      </c>
    </row>
    <row r="257" spans="4:4" x14ac:dyDescent="0.75">
      <c r="D257" s="132" t="e">
        <v>#N/A</v>
      </c>
    </row>
    <row r="258" spans="4:4" x14ac:dyDescent="0.75">
      <c r="D258" s="132" t="e">
        <v>#N/A</v>
      </c>
    </row>
    <row r="259" spans="4:4" x14ac:dyDescent="0.75">
      <c r="D259" s="132" t="e">
        <v>#N/A</v>
      </c>
    </row>
    <row r="260" spans="4:4" x14ac:dyDescent="0.75">
      <c r="D260" s="132" t="e">
        <v>#N/A</v>
      </c>
    </row>
    <row r="261" spans="4:4" x14ac:dyDescent="0.75">
      <c r="D261" s="132" t="e">
        <v>#N/A</v>
      </c>
    </row>
    <row r="262" spans="4:4" x14ac:dyDescent="0.75">
      <c r="D262" s="132" t="e">
        <v>#N/A</v>
      </c>
    </row>
    <row r="263" spans="4:4" x14ac:dyDescent="0.75">
      <c r="D263" s="132" t="e">
        <v>#N/A</v>
      </c>
    </row>
    <row r="264" spans="4:4" x14ac:dyDescent="0.75">
      <c r="D264" s="132" t="e">
        <v>#N/A</v>
      </c>
    </row>
    <row r="265" spans="4:4" x14ac:dyDescent="0.75">
      <c r="D265" s="132" t="e">
        <v>#N/A</v>
      </c>
    </row>
    <row r="266" spans="4:4" x14ac:dyDescent="0.75">
      <c r="D266" s="132" t="e">
        <v>#N/A</v>
      </c>
    </row>
    <row r="267" spans="4:4" x14ac:dyDescent="0.75">
      <c r="D267" s="132" t="e">
        <v>#N/A</v>
      </c>
    </row>
    <row r="268" spans="4:4" x14ac:dyDescent="0.75">
      <c r="D268" s="132" t="e">
        <v>#N/A</v>
      </c>
    </row>
    <row r="269" spans="4:4" x14ac:dyDescent="0.75">
      <c r="D269" s="132" t="e">
        <v>#N/A</v>
      </c>
    </row>
    <row r="270" spans="4:4" x14ac:dyDescent="0.75">
      <c r="D270" s="132" t="e">
        <v>#N/A</v>
      </c>
    </row>
    <row r="271" spans="4:4" x14ac:dyDescent="0.75">
      <c r="D271" s="132" t="e">
        <v>#N/A</v>
      </c>
    </row>
    <row r="272" spans="4:4" x14ac:dyDescent="0.75">
      <c r="D272" s="132" t="e">
        <v>#N/A</v>
      </c>
    </row>
    <row r="273" spans="4:4" x14ac:dyDescent="0.75">
      <c r="D273" s="132" t="e">
        <v>#N/A</v>
      </c>
    </row>
    <row r="274" spans="4:4" x14ac:dyDescent="0.75">
      <c r="D274" s="132" t="e">
        <v>#N/A</v>
      </c>
    </row>
    <row r="275" spans="4:4" x14ac:dyDescent="0.75">
      <c r="D275" s="132" t="e">
        <v>#N/A</v>
      </c>
    </row>
    <row r="276" spans="4:4" x14ac:dyDescent="0.75">
      <c r="D276" s="132" t="e">
        <v>#N/A</v>
      </c>
    </row>
    <row r="277" spans="4:4" x14ac:dyDescent="0.75">
      <c r="D277" s="132" t="e">
        <v>#N/A</v>
      </c>
    </row>
    <row r="278" spans="4:4" x14ac:dyDescent="0.75">
      <c r="D278" s="132" t="e">
        <v>#N/A</v>
      </c>
    </row>
    <row r="279" spans="4:4" x14ac:dyDescent="0.75">
      <c r="D279" s="132" t="e">
        <v>#N/A</v>
      </c>
    </row>
    <row r="280" spans="4:4" x14ac:dyDescent="0.75">
      <c r="D280" s="132" t="e">
        <v>#N/A</v>
      </c>
    </row>
    <row r="281" spans="4:4" x14ac:dyDescent="0.75">
      <c r="D281" s="132" t="e">
        <v>#N/A</v>
      </c>
    </row>
    <row r="282" spans="4:4" x14ac:dyDescent="0.75">
      <c r="D282" s="132" t="e">
        <v>#N/A</v>
      </c>
    </row>
    <row r="283" spans="4:4" x14ac:dyDescent="0.75">
      <c r="D283" s="132" t="e">
        <v>#N/A</v>
      </c>
    </row>
    <row r="284" spans="4:4" x14ac:dyDescent="0.75">
      <c r="D284" s="132" t="e">
        <v>#N/A</v>
      </c>
    </row>
    <row r="285" spans="4:4" x14ac:dyDescent="0.75">
      <c r="D285" s="132" t="e">
        <v>#N/A</v>
      </c>
    </row>
    <row r="286" spans="4:4" x14ac:dyDescent="0.75">
      <c r="D286" s="132" t="e">
        <v>#N/A</v>
      </c>
    </row>
    <row r="287" spans="4:4" x14ac:dyDescent="0.75">
      <c r="D287" s="132" t="e">
        <v>#N/A</v>
      </c>
    </row>
    <row r="288" spans="4:4" x14ac:dyDescent="0.75">
      <c r="D288" s="132" t="e">
        <v>#N/A</v>
      </c>
    </row>
    <row r="289" spans="4:4" x14ac:dyDescent="0.75">
      <c r="D289" s="132" t="e">
        <v>#N/A</v>
      </c>
    </row>
    <row r="290" spans="4:4" x14ac:dyDescent="0.75">
      <c r="D290" s="132" t="e">
        <v>#N/A</v>
      </c>
    </row>
    <row r="291" spans="4:4" x14ac:dyDescent="0.75">
      <c r="D291" s="132" t="e">
        <v>#N/A</v>
      </c>
    </row>
    <row r="292" spans="4:4" x14ac:dyDescent="0.75">
      <c r="D292" s="132" t="e">
        <v>#N/A</v>
      </c>
    </row>
    <row r="293" spans="4:4" x14ac:dyDescent="0.75">
      <c r="D293" s="132" t="e">
        <v>#N/A</v>
      </c>
    </row>
    <row r="294" spans="4:4" x14ac:dyDescent="0.75">
      <c r="D294" s="132" t="e">
        <v>#N/A</v>
      </c>
    </row>
    <row r="295" spans="4:4" x14ac:dyDescent="0.75">
      <c r="D295" s="132" t="e">
        <v>#N/A</v>
      </c>
    </row>
    <row r="296" spans="4:4" x14ac:dyDescent="0.75">
      <c r="D296" s="132" t="e">
        <v>#N/A</v>
      </c>
    </row>
    <row r="297" spans="4:4" x14ac:dyDescent="0.75">
      <c r="D297" s="132" t="e">
        <v>#N/A</v>
      </c>
    </row>
    <row r="298" spans="4:4" x14ac:dyDescent="0.75">
      <c r="D298" s="132" t="e">
        <v>#N/A</v>
      </c>
    </row>
    <row r="299" spans="4:4" x14ac:dyDescent="0.75">
      <c r="D299" s="132" t="e">
        <v>#N/A</v>
      </c>
    </row>
    <row r="300" spans="4:4" x14ac:dyDescent="0.75">
      <c r="D300" s="132" t="e">
        <v>#N/A</v>
      </c>
    </row>
    <row r="301" spans="4:4" x14ac:dyDescent="0.75">
      <c r="D301" s="132" t="e">
        <v>#N/A</v>
      </c>
    </row>
    <row r="302" spans="4:4" x14ac:dyDescent="0.75">
      <c r="D302" s="132" t="e">
        <v>#N/A</v>
      </c>
    </row>
    <row r="303" spans="4:4" x14ac:dyDescent="0.75">
      <c r="D303" s="132" t="e">
        <v>#N/A</v>
      </c>
    </row>
    <row r="304" spans="4:4" x14ac:dyDescent="0.75">
      <c r="D304" s="132" t="e">
        <v>#N/A</v>
      </c>
    </row>
    <row r="305" spans="4:4" x14ac:dyDescent="0.75">
      <c r="D305" s="132" t="e">
        <v>#N/A</v>
      </c>
    </row>
    <row r="306" spans="4:4" x14ac:dyDescent="0.75">
      <c r="D306" s="132" t="e">
        <v>#N/A</v>
      </c>
    </row>
    <row r="307" spans="4:4" x14ac:dyDescent="0.75">
      <c r="D307" s="132" t="e">
        <v>#N/A</v>
      </c>
    </row>
    <row r="308" spans="4:4" x14ac:dyDescent="0.75">
      <c r="D308" s="132" t="e">
        <v>#N/A</v>
      </c>
    </row>
    <row r="309" spans="4:4" x14ac:dyDescent="0.75">
      <c r="D309" s="132" t="e">
        <v>#N/A</v>
      </c>
    </row>
    <row r="310" spans="4:4" x14ac:dyDescent="0.75">
      <c r="D310" s="132" t="e">
        <v>#N/A</v>
      </c>
    </row>
    <row r="311" spans="4:4" x14ac:dyDescent="0.75">
      <c r="D311" s="132" t="e">
        <v>#N/A</v>
      </c>
    </row>
    <row r="312" spans="4:4" x14ac:dyDescent="0.75">
      <c r="D312" s="132" t="e">
        <v>#N/A</v>
      </c>
    </row>
    <row r="313" spans="4:4" x14ac:dyDescent="0.75">
      <c r="D313" s="132" t="e">
        <v>#N/A</v>
      </c>
    </row>
    <row r="314" spans="4:4" x14ac:dyDescent="0.75">
      <c r="D314" s="132" t="e">
        <v>#N/A</v>
      </c>
    </row>
    <row r="315" spans="4:4" x14ac:dyDescent="0.75">
      <c r="D315" s="132" t="e">
        <v>#N/A</v>
      </c>
    </row>
    <row r="316" spans="4:4" x14ac:dyDescent="0.75">
      <c r="D316" s="132" t="e">
        <v>#N/A</v>
      </c>
    </row>
    <row r="317" spans="4:4" x14ac:dyDescent="0.75">
      <c r="D317" s="132" t="e">
        <v>#N/A</v>
      </c>
    </row>
    <row r="318" spans="4:4" x14ac:dyDescent="0.75">
      <c r="D318" s="132" t="e">
        <v>#N/A</v>
      </c>
    </row>
    <row r="319" spans="4:4" x14ac:dyDescent="0.75">
      <c r="D319" s="132" t="e">
        <v>#N/A</v>
      </c>
    </row>
    <row r="320" spans="4:4" x14ac:dyDescent="0.75">
      <c r="D320" s="132" t="e">
        <v>#N/A</v>
      </c>
    </row>
    <row r="321" spans="4:4" x14ac:dyDescent="0.75">
      <c r="D321" s="132" t="e">
        <v>#N/A</v>
      </c>
    </row>
    <row r="322" spans="4:4" x14ac:dyDescent="0.75">
      <c r="D322" s="132" t="e">
        <v>#N/A</v>
      </c>
    </row>
    <row r="323" spans="4:4" x14ac:dyDescent="0.75">
      <c r="D323" s="132" t="e">
        <v>#N/A</v>
      </c>
    </row>
    <row r="324" spans="4:4" x14ac:dyDescent="0.75">
      <c r="D324" s="132" t="e">
        <v>#N/A</v>
      </c>
    </row>
    <row r="325" spans="4:4" x14ac:dyDescent="0.75">
      <c r="D325" s="132" t="e">
        <v>#N/A</v>
      </c>
    </row>
    <row r="326" spans="4:4" x14ac:dyDescent="0.75">
      <c r="D326" s="132" t="e">
        <v>#N/A</v>
      </c>
    </row>
    <row r="327" spans="4:4" x14ac:dyDescent="0.75">
      <c r="D327" s="132" t="e">
        <v>#N/A</v>
      </c>
    </row>
    <row r="328" spans="4:4" x14ac:dyDescent="0.75">
      <c r="D328" s="132" t="e">
        <v>#N/A</v>
      </c>
    </row>
    <row r="329" spans="4:4" x14ac:dyDescent="0.75">
      <c r="D329" s="132" t="e">
        <v>#N/A</v>
      </c>
    </row>
    <row r="330" spans="4:4" x14ac:dyDescent="0.75">
      <c r="D330" s="132" t="e">
        <v>#N/A</v>
      </c>
    </row>
    <row r="331" spans="4:4" x14ac:dyDescent="0.75">
      <c r="D331" s="132" t="e">
        <v>#N/A</v>
      </c>
    </row>
    <row r="332" spans="4:4" x14ac:dyDescent="0.75">
      <c r="D332" s="132" t="e">
        <v>#N/A</v>
      </c>
    </row>
    <row r="333" spans="4:4" x14ac:dyDescent="0.75">
      <c r="D333" s="132" t="e">
        <v>#N/A</v>
      </c>
    </row>
    <row r="334" spans="4:4" x14ac:dyDescent="0.75">
      <c r="D334" s="132" t="e">
        <v>#N/A</v>
      </c>
    </row>
    <row r="335" spans="4:4" x14ac:dyDescent="0.75">
      <c r="D335" s="132" t="e">
        <v>#N/A</v>
      </c>
    </row>
    <row r="336" spans="4:4" x14ac:dyDescent="0.75">
      <c r="D336" s="132" t="e">
        <v>#N/A</v>
      </c>
    </row>
    <row r="337" spans="4:4" x14ac:dyDescent="0.75">
      <c r="D337" s="132" t="e">
        <v>#N/A</v>
      </c>
    </row>
    <row r="338" spans="4:4" x14ac:dyDescent="0.75">
      <c r="D338" s="132" t="e">
        <v>#N/A</v>
      </c>
    </row>
    <row r="339" spans="4:4" x14ac:dyDescent="0.75">
      <c r="D339" s="132" t="e">
        <v>#N/A</v>
      </c>
    </row>
    <row r="340" spans="4:4" x14ac:dyDescent="0.75">
      <c r="D340" s="132" t="e">
        <v>#N/A</v>
      </c>
    </row>
    <row r="341" spans="4:4" x14ac:dyDescent="0.75">
      <c r="D341" s="132" t="e">
        <v>#N/A</v>
      </c>
    </row>
    <row r="342" spans="4:4" x14ac:dyDescent="0.75">
      <c r="D342" s="132" t="e">
        <v>#N/A</v>
      </c>
    </row>
    <row r="343" spans="4:4" x14ac:dyDescent="0.75">
      <c r="D343" s="132" t="e">
        <v>#N/A</v>
      </c>
    </row>
    <row r="344" spans="4:4" x14ac:dyDescent="0.75">
      <c r="D344" s="132" t="e">
        <v>#N/A</v>
      </c>
    </row>
    <row r="345" spans="4:4" x14ac:dyDescent="0.75">
      <c r="D345" s="132" t="e">
        <v>#N/A</v>
      </c>
    </row>
    <row r="346" spans="4:4" x14ac:dyDescent="0.75">
      <c r="D346" s="132" t="e">
        <v>#N/A</v>
      </c>
    </row>
    <row r="347" spans="4:4" x14ac:dyDescent="0.75">
      <c r="D347" s="132" t="e">
        <v>#N/A</v>
      </c>
    </row>
    <row r="348" spans="4:4" x14ac:dyDescent="0.75">
      <c r="D348" s="132" t="e">
        <v>#N/A</v>
      </c>
    </row>
    <row r="349" spans="4:4" x14ac:dyDescent="0.75">
      <c r="D349" s="132" t="e">
        <v>#N/A</v>
      </c>
    </row>
    <row r="350" spans="4:4" x14ac:dyDescent="0.75">
      <c r="D350" s="132" t="e">
        <v>#N/A</v>
      </c>
    </row>
    <row r="351" spans="4:4" x14ac:dyDescent="0.75">
      <c r="D351" s="132" t="e">
        <v>#N/A</v>
      </c>
    </row>
    <row r="352" spans="4:4" x14ac:dyDescent="0.75">
      <c r="D352" s="132" t="e">
        <v>#N/A</v>
      </c>
    </row>
    <row r="353" spans="4:4" x14ac:dyDescent="0.75">
      <c r="D353" s="132" t="e">
        <v>#N/A</v>
      </c>
    </row>
    <row r="354" spans="4:4" x14ac:dyDescent="0.75">
      <c r="D354" s="132" t="e">
        <v>#N/A</v>
      </c>
    </row>
    <row r="355" spans="4:4" x14ac:dyDescent="0.75">
      <c r="D355" s="132" t="e">
        <v>#N/A</v>
      </c>
    </row>
    <row r="356" spans="4:4" x14ac:dyDescent="0.75">
      <c r="D356" s="132" t="e">
        <v>#N/A</v>
      </c>
    </row>
    <row r="357" spans="4:4" x14ac:dyDescent="0.75">
      <c r="D357" s="132" t="e">
        <v>#N/A</v>
      </c>
    </row>
    <row r="358" spans="4:4" x14ac:dyDescent="0.75">
      <c r="D358" s="132" t="e">
        <v>#N/A</v>
      </c>
    </row>
    <row r="359" spans="4:4" x14ac:dyDescent="0.75">
      <c r="D359" s="132" t="e">
        <v>#N/A</v>
      </c>
    </row>
    <row r="360" spans="4:4" x14ac:dyDescent="0.75">
      <c r="D360" s="132" t="e">
        <v>#N/A</v>
      </c>
    </row>
    <row r="361" spans="4:4" x14ac:dyDescent="0.75">
      <c r="D361" s="132" t="e">
        <v>#N/A</v>
      </c>
    </row>
    <row r="362" spans="4:4" x14ac:dyDescent="0.75">
      <c r="D362" s="132" t="e">
        <v>#N/A</v>
      </c>
    </row>
    <row r="363" spans="4:4" x14ac:dyDescent="0.75">
      <c r="D363" s="132" t="e">
        <v>#N/A</v>
      </c>
    </row>
    <row r="364" spans="4:4" x14ac:dyDescent="0.75">
      <c r="D364" s="132" t="e">
        <v>#N/A</v>
      </c>
    </row>
    <row r="365" spans="4:4" x14ac:dyDescent="0.75">
      <c r="D365" s="132" t="e">
        <v>#N/A</v>
      </c>
    </row>
    <row r="366" spans="4:4" x14ac:dyDescent="0.75">
      <c r="D366" s="132" t="e">
        <v>#N/A</v>
      </c>
    </row>
    <row r="367" spans="4:4" x14ac:dyDescent="0.75">
      <c r="D367" s="132" t="e">
        <v>#N/A</v>
      </c>
    </row>
    <row r="368" spans="4:4" x14ac:dyDescent="0.75">
      <c r="D368" s="132" t="e">
        <v>#N/A</v>
      </c>
    </row>
    <row r="369" spans="4:4" x14ac:dyDescent="0.75">
      <c r="D369" s="132" t="e">
        <v>#N/A</v>
      </c>
    </row>
    <row r="370" spans="4:4" x14ac:dyDescent="0.75">
      <c r="D370" s="132" t="e">
        <v>#N/A</v>
      </c>
    </row>
    <row r="371" spans="4:4" x14ac:dyDescent="0.75">
      <c r="D371" s="132" t="e">
        <v>#N/A</v>
      </c>
    </row>
    <row r="372" spans="4:4" x14ac:dyDescent="0.75">
      <c r="D372" s="132" t="e">
        <v>#N/A</v>
      </c>
    </row>
    <row r="373" spans="4:4" x14ac:dyDescent="0.75">
      <c r="D373" s="132" t="e">
        <v>#N/A</v>
      </c>
    </row>
    <row r="374" spans="4:4" x14ac:dyDescent="0.75">
      <c r="D374" s="132" t="e">
        <v>#N/A</v>
      </c>
    </row>
    <row r="375" spans="4:4" x14ac:dyDescent="0.75">
      <c r="D375" s="132" t="e">
        <v>#N/A</v>
      </c>
    </row>
    <row r="376" spans="4:4" x14ac:dyDescent="0.75">
      <c r="D376" s="132" t="e">
        <v>#N/A</v>
      </c>
    </row>
    <row r="377" spans="4:4" x14ac:dyDescent="0.75">
      <c r="D377" s="132" t="e">
        <v>#N/A</v>
      </c>
    </row>
    <row r="378" spans="4:4" x14ac:dyDescent="0.75">
      <c r="D378" s="132" t="e">
        <v>#N/A</v>
      </c>
    </row>
    <row r="379" spans="4:4" x14ac:dyDescent="0.75">
      <c r="D379" s="132" t="e">
        <v>#N/A</v>
      </c>
    </row>
    <row r="380" spans="4:4" x14ac:dyDescent="0.75">
      <c r="D380" s="132" t="e">
        <v>#N/A</v>
      </c>
    </row>
    <row r="381" spans="4:4" x14ac:dyDescent="0.75">
      <c r="D381" s="132" t="e">
        <v>#N/A</v>
      </c>
    </row>
    <row r="382" spans="4:4" x14ac:dyDescent="0.75">
      <c r="D382" s="132" t="e">
        <v>#N/A</v>
      </c>
    </row>
    <row r="383" spans="4:4" x14ac:dyDescent="0.75">
      <c r="D383" s="132" t="e">
        <v>#N/A</v>
      </c>
    </row>
    <row r="384" spans="4:4" x14ac:dyDescent="0.75">
      <c r="D384" s="132" t="e">
        <v>#N/A</v>
      </c>
    </row>
    <row r="385" spans="4:4" x14ac:dyDescent="0.75">
      <c r="D385" s="132" t="e">
        <v>#N/A</v>
      </c>
    </row>
    <row r="386" spans="4:4" x14ac:dyDescent="0.75">
      <c r="D386" s="132" t="e">
        <v>#N/A</v>
      </c>
    </row>
    <row r="387" spans="4:4" x14ac:dyDescent="0.75">
      <c r="D387" s="132" t="e">
        <v>#N/A</v>
      </c>
    </row>
    <row r="388" spans="4:4" x14ac:dyDescent="0.75">
      <c r="D388" s="132" t="e">
        <v>#N/A</v>
      </c>
    </row>
    <row r="389" spans="4:4" x14ac:dyDescent="0.75">
      <c r="D389" s="132" t="e">
        <v>#N/A</v>
      </c>
    </row>
    <row r="390" spans="4:4" x14ac:dyDescent="0.75">
      <c r="D390" s="132" t="e">
        <v>#N/A</v>
      </c>
    </row>
    <row r="391" spans="4:4" x14ac:dyDescent="0.75">
      <c r="D391" s="132" t="e">
        <v>#N/A</v>
      </c>
    </row>
    <row r="392" spans="4:4" x14ac:dyDescent="0.75">
      <c r="D392" s="132" t="e">
        <v>#N/A</v>
      </c>
    </row>
    <row r="393" spans="4:4" x14ac:dyDescent="0.75">
      <c r="D393" s="132" t="e">
        <v>#N/A</v>
      </c>
    </row>
    <row r="394" spans="4:4" x14ac:dyDescent="0.75">
      <c r="D394" s="132" t="e">
        <v>#N/A</v>
      </c>
    </row>
    <row r="395" spans="4:4" x14ac:dyDescent="0.75">
      <c r="D395" s="132" t="e">
        <v>#N/A</v>
      </c>
    </row>
    <row r="396" spans="4:4" x14ac:dyDescent="0.75">
      <c r="D396" s="132" t="e">
        <v>#N/A</v>
      </c>
    </row>
    <row r="397" spans="4:4" x14ac:dyDescent="0.75">
      <c r="D397" s="132" t="e">
        <v>#N/A</v>
      </c>
    </row>
    <row r="398" spans="4:4" x14ac:dyDescent="0.75">
      <c r="D398" s="132" t="e">
        <v>#N/A</v>
      </c>
    </row>
    <row r="399" spans="4:4" x14ac:dyDescent="0.75">
      <c r="D399" s="132" t="e">
        <v>#N/A</v>
      </c>
    </row>
    <row r="400" spans="4:4" x14ac:dyDescent="0.75">
      <c r="D400" s="132" t="e">
        <v>#N/A</v>
      </c>
    </row>
    <row r="401" spans="4:4" x14ac:dyDescent="0.75">
      <c r="D401" s="132" t="e">
        <v>#N/A</v>
      </c>
    </row>
    <row r="402" spans="4:4" x14ac:dyDescent="0.75">
      <c r="D402" s="132" t="e">
        <v>#N/A</v>
      </c>
    </row>
    <row r="403" spans="4:4" x14ac:dyDescent="0.75">
      <c r="D403" s="132" t="e">
        <v>#N/A</v>
      </c>
    </row>
    <row r="404" spans="4:4" x14ac:dyDescent="0.75">
      <c r="D404" s="132" t="e">
        <v>#N/A</v>
      </c>
    </row>
    <row r="405" spans="4:4" x14ac:dyDescent="0.75">
      <c r="D405" s="132" t="e">
        <v>#N/A</v>
      </c>
    </row>
    <row r="406" spans="4:4" x14ac:dyDescent="0.75">
      <c r="D406" s="132" t="e">
        <v>#N/A</v>
      </c>
    </row>
    <row r="407" spans="4:4" x14ac:dyDescent="0.75">
      <c r="D407" s="132" t="e">
        <v>#N/A</v>
      </c>
    </row>
    <row r="408" spans="4:4" x14ac:dyDescent="0.75">
      <c r="D408" s="132" t="e">
        <v>#N/A</v>
      </c>
    </row>
    <row r="409" spans="4:4" x14ac:dyDescent="0.75">
      <c r="D409" s="132" t="e">
        <v>#N/A</v>
      </c>
    </row>
    <row r="410" spans="4:4" x14ac:dyDescent="0.75">
      <c r="D410" s="132" t="e">
        <v>#N/A</v>
      </c>
    </row>
    <row r="411" spans="4:4" x14ac:dyDescent="0.75">
      <c r="D411" s="132" t="e">
        <v>#N/A</v>
      </c>
    </row>
    <row r="412" spans="4:4" x14ac:dyDescent="0.75">
      <c r="D412" s="132" t="e">
        <v>#N/A</v>
      </c>
    </row>
    <row r="413" spans="4:4" x14ac:dyDescent="0.75">
      <c r="D413" s="132" t="e">
        <v>#N/A</v>
      </c>
    </row>
    <row r="414" spans="4:4" x14ac:dyDescent="0.75">
      <c r="D414" s="132" t="e">
        <v>#N/A</v>
      </c>
    </row>
    <row r="415" spans="4:4" x14ac:dyDescent="0.75">
      <c r="D415" s="132" t="e">
        <v>#N/A</v>
      </c>
    </row>
    <row r="416" spans="4:4" x14ac:dyDescent="0.75">
      <c r="D416" s="132" t="e">
        <v>#N/A</v>
      </c>
    </row>
    <row r="417" spans="4:4" x14ac:dyDescent="0.75">
      <c r="D417" s="132" t="e">
        <v>#N/A</v>
      </c>
    </row>
    <row r="418" spans="4:4" x14ac:dyDescent="0.75">
      <c r="D418" s="132" t="e">
        <v>#N/A</v>
      </c>
    </row>
    <row r="419" spans="4:4" x14ac:dyDescent="0.75">
      <c r="D419" s="132" t="e">
        <v>#N/A</v>
      </c>
    </row>
    <row r="420" spans="4:4" x14ac:dyDescent="0.75">
      <c r="D420" s="132" t="e">
        <v>#N/A</v>
      </c>
    </row>
    <row r="421" spans="4:4" x14ac:dyDescent="0.75">
      <c r="D421" s="132" t="e">
        <v>#N/A</v>
      </c>
    </row>
    <row r="422" spans="4:4" x14ac:dyDescent="0.75">
      <c r="D422" s="132" t="e">
        <v>#N/A</v>
      </c>
    </row>
    <row r="423" spans="4:4" x14ac:dyDescent="0.75">
      <c r="D423" s="132" t="e">
        <v>#N/A</v>
      </c>
    </row>
    <row r="424" spans="4:4" x14ac:dyDescent="0.75">
      <c r="D424" s="132" t="e">
        <v>#N/A</v>
      </c>
    </row>
    <row r="425" spans="4:4" x14ac:dyDescent="0.75">
      <c r="D425" s="132" t="e">
        <v>#N/A</v>
      </c>
    </row>
    <row r="426" spans="4:4" x14ac:dyDescent="0.75">
      <c r="D426" s="132" t="e">
        <v>#N/A</v>
      </c>
    </row>
    <row r="427" spans="4:4" x14ac:dyDescent="0.75">
      <c r="D427" s="132" t="e">
        <v>#N/A</v>
      </c>
    </row>
    <row r="428" spans="4:4" x14ac:dyDescent="0.75">
      <c r="D428" s="132" t="e">
        <v>#N/A</v>
      </c>
    </row>
    <row r="429" spans="4:4" x14ac:dyDescent="0.75">
      <c r="D429" s="132" t="e">
        <v>#N/A</v>
      </c>
    </row>
    <row r="430" spans="4:4" x14ac:dyDescent="0.75">
      <c r="D430" s="132" t="e">
        <v>#N/A</v>
      </c>
    </row>
    <row r="431" spans="4:4" x14ac:dyDescent="0.75">
      <c r="D431" s="132" t="e">
        <v>#N/A</v>
      </c>
    </row>
    <row r="432" spans="4:4" x14ac:dyDescent="0.75">
      <c r="D432" s="132" t="e">
        <v>#N/A</v>
      </c>
    </row>
    <row r="433" spans="4:4" x14ac:dyDescent="0.75">
      <c r="D433" s="132" t="e">
        <v>#N/A</v>
      </c>
    </row>
    <row r="434" spans="4:4" x14ac:dyDescent="0.75">
      <c r="D434" s="132" t="e">
        <v>#N/A</v>
      </c>
    </row>
    <row r="435" spans="4:4" x14ac:dyDescent="0.75">
      <c r="D435" s="132" t="e">
        <v>#N/A</v>
      </c>
    </row>
    <row r="436" spans="4:4" x14ac:dyDescent="0.75">
      <c r="D436" s="132" t="e">
        <v>#N/A</v>
      </c>
    </row>
    <row r="437" spans="4:4" x14ac:dyDescent="0.75">
      <c r="D437" s="132" t="e">
        <v>#N/A</v>
      </c>
    </row>
    <row r="438" spans="4:4" x14ac:dyDescent="0.75">
      <c r="D438" s="132" t="e">
        <v>#N/A</v>
      </c>
    </row>
    <row r="439" spans="4:4" x14ac:dyDescent="0.75">
      <c r="D439" s="132" t="e">
        <v>#N/A</v>
      </c>
    </row>
    <row r="440" spans="4:4" x14ac:dyDescent="0.75">
      <c r="D440" s="132" t="e">
        <v>#N/A</v>
      </c>
    </row>
    <row r="441" spans="4:4" x14ac:dyDescent="0.75">
      <c r="D441" s="132" t="e">
        <v>#N/A</v>
      </c>
    </row>
    <row r="442" spans="4:4" x14ac:dyDescent="0.75">
      <c r="D442" s="132" t="e">
        <v>#N/A</v>
      </c>
    </row>
    <row r="443" spans="4:4" x14ac:dyDescent="0.75">
      <c r="D443" s="132" t="e">
        <v>#N/A</v>
      </c>
    </row>
    <row r="444" spans="4:4" x14ac:dyDescent="0.75">
      <c r="D444" s="132" t="e">
        <v>#N/A</v>
      </c>
    </row>
    <row r="445" spans="4:4" x14ac:dyDescent="0.75">
      <c r="D445" s="132" t="e">
        <v>#N/A</v>
      </c>
    </row>
    <row r="446" spans="4:4" x14ac:dyDescent="0.75">
      <c r="D446" s="132" t="e">
        <v>#N/A</v>
      </c>
    </row>
    <row r="447" spans="4:4" x14ac:dyDescent="0.75">
      <c r="D447" s="132" t="e">
        <v>#N/A</v>
      </c>
    </row>
    <row r="448" spans="4:4" x14ac:dyDescent="0.75">
      <c r="D448" s="132" t="e">
        <v>#N/A</v>
      </c>
    </row>
    <row r="449" spans="4:4" x14ac:dyDescent="0.75">
      <c r="D449" s="132" t="e">
        <v>#N/A</v>
      </c>
    </row>
    <row r="450" spans="4:4" x14ac:dyDescent="0.75">
      <c r="D450" s="132" t="e">
        <v>#N/A</v>
      </c>
    </row>
    <row r="451" spans="4:4" x14ac:dyDescent="0.75">
      <c r="D451" s="132" t="e">
        <v>#N/A</v>
      </c>
    </row>
    <row r="452" spans="4:4" x14ac:dyDescent="0.75">
      <c r="D452" s="132" t="e">
        <v>#N/A</v>
      </c>
    </row>
    <row r="453" spans="4:4" x14ac:dyDescent="0.75">
      <c r="D453" s="132" t="e">
        <v>#N/A</v>
      </c>
    </row>
    <row r="454" spans="4:4" x14ac:dyDescent="0.75">
      <c r="D454" s="132" t="e">
        <v>#N/A</v>
      </c>
    </row>
    <row r="455" spans="4:4" x14ac:dyDescent="0.75">
      <c r="D455" s="132" t="e">
        <v>#N/A</v>
      </c>
    </row>
    <row r="456" spans="4:4" x14ac:dyDescent="0.75">
      <c r="D456" s="132" t="e">
        <v>#N/A</v>
      </c>
    </row>
    <row r="457" spans="4:4" x14ac:dyDescent="0.75">
      <c r="D457" s="132" t="e">
        <v>#N/A</v>
      </c>
    </row>
    <row r="458" spans="4:4" x14ac:dyDescent="0.75">
      <c r="D458" s="132" t="e">
        <v>#N/A</v>
      </c>
    </row>
    <row r="459" spans="4:4" x14ac:dyDescent="0.75">
      <c r="D459" s="132" t="e">
        <v>#N/A</v>
      </c>
    </row>
    <row r="460" spans="4:4" x14ac:dyDescent="0.75">
      <c r="D460" s="132" t="e">
        <v>#N/A</v>
      </c>
    </row>
    <row r="461" spans="4:4" x14ac:dyDescent="0.75">
      <c r="D461" s="132" t="e">
        <v>#N/A</v>
      </c>
    </row>
    <row r="462" spans="4:4" x14ac:dyDescent="0.75">
      <c r="D462" s="132" t="e">
        <v>#N/A</v>
      </c>
    </row>
    <row r="463" spans="4:4" x14ac:dyDescent="0.75">
      <c r="D463" s="132" t="e">
        <v>#N/A</v>
      </c>
    </row>
    <row r="464" spans="4:4" x14ac:dyDescent="0.75">
      <c r="D464" s="132" t="e">
        <v>#N/A</v>
      </c>
    </row>
    <row r="465" spans="4:4" x14ac:dyDescent="0.75">
      <c r="D465" s="132" t="e">
        <v>#N/A</v>
      </c>
    </row>
    <row r="466" spans="4:4" x14ac:dyDescent="0.75">
      <c r="D466" s="132" t="e">
        <v>#N/A</v>
      </c>
    </row>
    <row r="467" spans="4:4" x14ac:dyDescent="0.75">
      <c r="D467" s="132" t="e">
        <v>#N/A</v>
      </c>
    </row>
    <row r="468" spans="4:4" x14ac:dyDescent="0.75">
      <c r="D468" s="132" t="e">
        <v>#N/A</v>
      </c>
    </row>
    <row r="469" spans="4:4" x14ac:dyDescent="0.75">
      <c r="D469" s="132" t="e">
        <v>#N/A</v>
      </c>
    </row>
    <row r="470" spans="4:4" x14ac:dyDescent="0.75">
      <c r="D470" s="132" t="e">
        <v>#N/A</v>
      </c>
    </row>
    <row r="471" spans="4:4" x14ac:dyDescent="0.75">
      <c r="D471" s="132" t="e">
        <v>#N/A</v>
      </c>
    </row>
    <row r="472" spans="4:4" x14ac:dyDescent="0.75">
      <c r="D472" s="132" t="e">
        <v>#N/A</v>
      </c>
    </row>
    <row r="473" spans="4:4" x14ac:dyDescent="0.75">
      <c r="D473" s="132" t="e">
        <v>#N/A</v>
      </c>
    </row>
    <row r="474" spans="4:4" x14ac:dyDescent="0.75">
      <c r="D474" s="132" t="e">
        <v>#N/A</v>
      </c>
    </row>
    <row r="475" spans="4:4" x14ac:dyDescent="0.75">
      <c r="D475" s="132" t="e">
        <v>#N/A</v>
      </c>
    </row>
    <row r="476" spans="4:4" x14ac:dyDescent="0.75">
      <c r="D476" s="132" t="e">
        <v>#N/A</v>
      </c>
    </row>
    <row r="477" spans="4:4" x14ac:dyDescent="0.75">
      <c r="D477" s="132" t="e">
        <v>#N/A</v>
      </c>
    </row>
    <row r="478" spans="4:4" x14ac:dyDescent="0.75">
      <c r="D478" s="132" t="e">
        <v>#N/A</v>
      </c>
    </row>
    <row r="479" spans="4:4" x14ac:dyDescent="0.75">
      <c r="D479" s="132" t="e">
        <v>#N/A</v>
      </c>
    </row>
    <row r="480" spans="4:4" x14ac:dyDescent="0.75">
      <c r="D480" s="132" t="e">
        <v>#N/A</v>
      </c>
    </row>
    <row r="481" spans="4:4" x14ac:dyDescent="0.75">
      <c r="D481" s="132" t="e">
        <v>#N/A</v>
      </c>
    </row>
    <row r="482" spans="4:4" x14ac:dyDescent="0.75">
      <c r="D482" s="132" t="e">
        <v>#N/A</v>
      </c>
    </row>
    <row r="483" spans="4:4" x14ac:dyDescent="0.75">
      <c r="D483" s="132" t="e">
        <v>#N/A</v>
      </c>
    </row>
    <row r="484" spans="4:4" x14ac:dyDescent="0.75">
      <c r="D484" s="132" t="e">
        <v>#N/A</v>
      </c>
    </row>
    <row r="485" spans="4:4" x14ac:dyDescent="0.75">
      <c r="D485" s="132" t="e">
        <v>#N/A</v>
      </c>
    </row>
    <row r="486" spans="4:4" x14ac:dyDescent="0.75">
      <c r="D486" s="132" t="e">
        <v>#N/A</v>
      </c>
    </row>
    <row r="487" spans="4:4" x14ac:dyDescent="0.75">
      <c r="D487" s="132" t="e">
        <v>#N/A</v>
      </c>
    </row>
    <row r="488" spans="4:4" x14ac:dyDescent="0.75">
      <c r="D488" s="132" t="e">
        <v>#N/A</v>
      </c>
    </row>
    <row r="489" spans="4:4" x14ac:dyDescent="0.75">
      <c r="D489" s="132" t="e">
        <v>#N/A</v>
      </c>
    </row>
    <row r="490" spans="4:4" x14ac:dyDescent="0.75">
      <c r="D490" s="132" t="e">
        <v>#N/A</v>
      </c>
    </row>
    <row r="491" spans="4:4" x14ac:dyDescent="0.75">
      <c r="D491" s="132" t="e">
        <v>#N/A</v>
      </c>
    </row>
    <row r="492" spans="4:4" x14ac:dyDescent="0.75">
      <c r="D492" s="132" t="e">
        <v>#N/A</v>
      </c>
    </row>
    <row r="493" spans="4:4" x14ac:dyDescent="0.75">
      <c r="D493" s="132" t="e">
        <v>#N/A</v>
      </c>
    </row>
    <row r="494" spans="4:4" x14ac:dyDescent="0.75">
      <c r="D494" s="132" t="e">
        <v>#N/A</v>
      </c>
    </row>
    <row r="495" spans="4:4" x14ac:dyDescent="0.75">
      <c r="D495" s="132" t="e">
        <v>#N/A</v>
      </c>
    </row>
    <row r="496" spans="4:4" x14ac:dyDescent="0.75">
      <c r="D496" s="132" t="e">
        <v>#N/A</v>
      </c>
    </row>
    <row r="497" spans="4:4" x14ac:dyDescent="0.75">
      <c r="D497" s="132" t="e">
        <v>#N/A</v>
      </c>
    </row>
    <row r="498" spans="4:4" x14ac:dyDescent="0.75">
      <c r="D498" s="132" t="e">
        <v>#N/A</v>
      </c>
    </row>
    <row r="499" spans="4:4" x14ac:dyDescent="0.75">
      <c r="D499" s="132" t="e">
        <v>#N/A</v>
      </c>
    </row>
    <row r="500" spans="4:4" x14ac:dyDescent="0.75">
      <c r="D500" s="132" t="e">
        <v>#N/A</v>
      </c>
    </row>
  </sheetData>
  <mergeCells count="2">
    <mergeCell ref="B5:D5"/>
    <mergeCell ref="I5:K5"/>
  </mergeCell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8FDD-C8E6-4E94-94B2-DCBDD12CEA05}">
  <sheetPr codeName="Sheet18">
    <tabColor theme="7" tint="0.59999389629810485"/>
    <pageSetUpPr autoPageBreaks="0"/>
  </sheetPr>
  <dimension ref="B2:J684"/>
  <sheetViews>
    <sheetView zoomScale="80" zoomScaleNormal="80" workbookViewId="0">
      <selection activeCell="F22" sqref="F22"/>
    </sheetView>
  </sheetViews>
  <sheetFormatPr defaultRowHeight="14.75" x14ac:dyDescent="0.75"/>
  <cols>
    <col min="1" max="1" width="2.81640625" customWidth="1"/>
    <col min="2" max="2" width="56.26953125" bestFit="1" customWidth="1"/>
    <col min="3" max="3" width="83" customWidth="1"/>
    <col min="4" max="4" width="52.453125" bestFit="1" customWidth="1"/>
    <col min="5" max="5" width="8.81640625" bestFit="1" customWidth="1"/>
    <col min="6" max="6" width="61.453125" bestFit="1" customWidth="1"/>
    <col min="7" max="7" width="1.7265625" customWidth="1"/>
    <col min="8" max="8" width="5.453125" customWidth="1"/>
    <col min="9" max="10" width="14.1796875" customWidth="1"/>
    <col min="24" max="24" width="13.1796875" bestFit="1" customWidth="1"/>
    <col min="25" max="25" width="21" bestFit="1" customWidth="1"/>
  </cols>
  <sheetData>
    <row r="2" spans="2:10" x14ac:dyDescent="0.75">
      <c r="B2" s="99" t="s">
        <v>73</v>
      </c>
      <c r="C2" s="101" t="s">
        <v>2211</v>
      </c>
    </row>
    <row r="3" spans="2:10" x14ac:dyDescent="0.75">
      <c r="B3" s="100" t="s">
        <v>244</v>
      </c>
      <c r="C3" s="102" t="s">
        <v>2210</v>
      </c>
    </row>
    <row r="6" spans="2:10" x14ac:dyDescent="0.75">
      <c r="B6" t="s">
        <v>244</v>
      </c>
      <c r="C6" t="s" vm="27">
        <v>247</v>
      </c>
      <c r="I6" s="3" t="s">
        <v>246</v>
      </c>
      <c r="J6" s="112">
        <f>GETPIVOTDATA("[Measures].[Azure Consumed Revenue]",B20)</f>
        <v>581212.81740000006</v>
      </c>
    </row>
    <row r="7" spans="2:10" x14ac:dyDescent="0.75">
      <c r="B7" t="s">
        <v>249</v>
      </c>
      <c r="C7" t="s" vm="11">
        <v>250</v>
      </c>
      <c r="I7" s="3" t="s">
        <v>248</v>
      </c>
      <c r="J7" s="112">
        <f>J6*4</f>
        <v>2324851.2696000002</v>
      </c>
    </row>
    <row r="8" spans="2:10" x14ac:dyDescent="0.75">
      <c r="B8" t="s">
        <v>252</v>
      </c>
      <c r="C8" t="s" vm="10">
        <v>250</v>
      </c>
      <c r="I8" s="3" t="s">
        <v>251</v>
      </c>
      <c r="J8" s="112" t="e">
        <v>#VALUE!</v>
      </c>
    </row>
    <row r="9" spans="2:10" x14ac:dyDescent="0.75">
      <c r="B9" t="s">
        <v>253</v>
      </c>
      <c r="C9" t="s" vm="9">
        <v>254</v>
      </c>
    </row>
    <row r="10" spans="2:10" x14ac:dyDescent="0.75">
      <c r="B10" t="s">
        <v>255</v>
      </c>
      <c r="C10" t="s" vm="6">
        <v>250</v>
      </c>
    </row>
    <row r="11" spans="2:10" x14ac:dyDescent="0.75">
      <c r="B11" t="s">
        <v>256</v>
      </c>
      <c r="C11" t="s" vm="5">
        <v>250</v>
      </c>
    </row>
    <row r="12" spans="2:10" x14ac:dyDescent="0.75">
      <c r="B12" t="s">
        <v>257</v>
      </c>
      <c r="C12" t="s" vm="4">
        <v>250</v>
      </c>
    </row>
    <row r="13" spans="2:10" x14ac:dyDescent="0.75">
      <c r="B13" t="s">
        <v>258</v>
      </c>
      <c r="C13" t="s" vm="3">
        <v>250</v>
      </c>
    </row>
    <row r="14" spans="2:10" x14ac:dyDescent="0.75">
      <c r="B14" t="s">
        <v>259</v>
      </c>
      <c r="C14" t="s" vm="2">
        <v>260</v>
      </c>
    </row>
    <row r="15" spans="2:10" x14ac:dyDescent="0.75">
      <c r="B15" t="s">
        <v>261</v>
      </c>
      <c r="C15" t="s" vm="1">
        <v>250</v>
      </c>
    </row>
    <row r="16" spans="2:10" x14ac:dyDescent="0.75">
      <c r="B16" t="s">
        <v>262</v>
      </c>
      <c r="C16" t="s" vm="25">
        <v>263</v>
      </c>
    </row>
    <row r="17" spans="2:6" x14ac:dyDescent="0.75">
      <c r="B17" t="s">
        <v>265</v>
      </c>
      <c r="C17" t="s" vm="23">
        <v>263</v>
      </c>
      <c r="D17" t="s">
        <v>394</v>
      </c>
    </row>
    <row r="18" spans="2:6" x14ac:dyDescent="0.75">
      <c r="B18" t="s">
        <v>266</v>
      </c>
      <c r="C18" t="s" vm="13">
        <v>250</v>
      </c>
    </row>
    <row r="20" spans="2:6" x14ac:dyDescent="0.75">
      <c r="B20" t="s">
        <v>269</v>
      </c>
      <c r="F20" s="5"/>
    </row>
    <row r="21" spans="2:6" x14ac:dyDescent="0.75">
      <c r="B21" t="s">
        <v>270</v>
      </c>
      <c r="C21" t="s">
        <v>395</v>
      </c>
      <c r="D21" t="s">
        <v>396</v>
      </c>
      <c r="E21" t="s">
        <v>114</v>
      </c>
      <c r="F21" s="3" t="s">
        <v>271</v>
      </c>
    </row>
    <row r="22" spans="2:6" x14ac:dyDescent="0.75">
      <c r="B22" t="s">
        <v>397</v>
      </c>
      <c r="C22" t="s">
        <v>398</v>
      </c>
      <c r="D22" t="s">
        <v>399</v>
      </c>
      <c r="E22" s="398">
        <v>0</v>
      </c>
      <c r="F22" s="132" t="s">
        <v>898</v>
      </c>
    </row>
    <row r="23" spans="2:6" x14ac:dyDescent="0.75">
      <c r="B23" t="s">
        <v>397</v>
      </c>
      <c r="C23" t="s">
        <v>400</v>
      </c>
      <c r="D23" t="s">
        <v>401</v>
      </c>
      <c r="E23" s="398">
        <v>0</v>
      </c>
      <c r="F23" s="132" t="s">
        <v>964</v>
      </c>
    </row>
    <row r="24" spans="2:6" x14ac:dyDescent="0.75">
      <c r="B24" t="s">
        <v>397</v>
      </c>
      <c r="C24" t="s">
        <v>402</v>
      </c>
      <c r="D24" t="s">
        <v>399</v>
      </c>
      <c r="E24" s="398">
        <v>0</v>
      </c>
      <c r="F24" s="132" t="s">
        <v>964</v>
      </c>
    </row>
    <row r="25" spans="2:6" x14ac:dyDescent="0.75">
      <c r="B25" t="s">
        <v>397</v>
      </c>
      <c r="C25" t="s">
        <v>403</v>
      </c>
      <c r="D25" t="s">
        <v>399</v>
      </c>
      <c r="E25" s="398">
        <v>0</v>
      </c>
      <c r="F25" s="132" t="s">
        <v>964</v>
      </c>
    </row>
    <row r="26" spans="2:6" x14ac:dyDescent="0.75">
      <c r="B26" t="s">
        <v>397</v>
      </c>
      <c r="C26" t="s">
        <v>404</v>
      </c>
      <c r="D26" t="s">
        <v>405</v>
      </c>
      <c r="E26" s="398">
        <v>0</v>
      </c>
      <c r="F26" s="132" t="s">
        <v>964</v>
      </c>
    </row>
    <row r="27" spans="2:6" x14ac:dyDescent="0.75">
      <c r="B27" t="s">
        <v>397</v>
      </c>
      <c r="C27" t="s">
        <v>406</v>
      </c>
      <c r="D27" t="s">
        <v>399</v>
      </c>
      <c r="E27" s="398">
        <v>0</v>
      </c>
      <c r="F27" s="132" t="s">
        <v>964</v>
      </c>
    </row>
    <row r="28" spans="2:6" x14ac:dyDescent="0.75">
      <c r="B28" t="s">
        <v>397</v>
      </c>
      <c r="C28" t="s">
        <v>407</v>
      </c>
      <c r="D28" t="s">
        <v>399</v>
      </c>
      <c r="E28" s="398">
        <v>0</v>
      </c>
      <c r="F28" s="132" t="s">
        <v>964</v>
      </c>
    </row>
    <row r="29" spans="2:6" x14ac:dyDescent="0.75">
      <c r="B29" t="s">
        <v>397</v>
      </c>
      <c r="C29" t="s">
        <v>408</v>
      </c>
      <c r="D29" t="s">
        <v>399</v>
      </c>
      <c r="E29" s="398">
        <v>0</v>
      </c>
      <c r="F29" s="132" t="s">
        <v>964</v>
      </c>
    </row>
    <row r="30" spans="2:6" x14ac:dyDescent="0.75">
      <c r="B30" t="s">
        <v>409</v>
      </c>
      <c r="C30" t="s">
        <v>410</v>
      </c>
      <c r="D30" t="s">
        <v>401</v>
      </c>
      <c r="E30" s="398">
        <v>0</v>
      </c>
      <c r="F30" s="132" t="s">
        <v>898</v>
      </c>
    </row>
    <row r="31" spans="2:6" x14ac:dyDescent="0.75">
      <c r="B31" t="s">
        <v>409</v>
      </c>
      <c r="C31" t="s">
        <v>411</v>
      </c>
      <c r="D31" t="s">
        <v>405</v>
      </c>
      <c r="E31" s="398">
        <v>0</v>
      </c>
      <c r="F31" s="132" t="s">
        <v>898</v>
      </c>
    </row>
    <row r="32" spans="2:6" x14ac:dyDescent="0.75">
      <c r="B32" t="s">
        <v>409</v>
      </c>
      <c r="C32" t="s">
        <v>412</v>
      </c>
      <c r="D32" t="s">
        <v>399</v>
      </c>
      <c r="E32" s="398">
        <v>0</v>
      </c>
      <c r="F32" s="132" t="s">
        <v>898</v>
      </c>
    </row>
    <row r="33" spans="2:8" x14ac:dyDescent="0.75">
      <c r="B33" t="s">
        <v>409</v>
      </c>
      <c r="C33" t="s">
        <v>413</v>
      </c>
      <c r="D33" t="s">
        <v>399</v>
      </c>
      <c r="E33" s="398">
        <v>0</v>
      </c>
      <c r="F33" s="132" t="s">
        <v>898</v>
      </c>
    </row>
    <row r="34" spans="2:8" x14ac:dyDescent="0.75">
      <c r="B34" t="s">
        <v>409</v>
      </c>
      <c r="C34" t="s">
        <v>414</v>
      </c>
      <c r="D34" t="s">
        <v>399</v>
      </c>
      <c r="E34" s="398">
        <v>0</v>
      </c>
      <c r="F34" s="132" t="s">
        <v>898</v>
      </c>
    </row>
    <row r="35" spans="2:8" x14ac:dyDescent="0.75">
      <c r="B35" t="s">
        <v>409</v>
      </c>
      <c r="C35" t="s">
        <v>415</v>
      </c>
      <c r="D35" t="s">
        <v>405</v>
      </c>
      <c r="E35" s="398">
        <v>0</v>
      </c>
      <c r="F35" s="132" t="s">
        <v>964</v>
      </c>
    </row>
    <row r="36" spans="2:8" x14ac:dyDescent="0.75">
      <c r="B36" t="s">
        <v>409</v>
      </c>
      <c r="C36" t="s">
        <v>416</v>
      </c>
      <c r="D36" t="s">
        <v>401</v>
      </c>
      <c r="E36" s="398">
        <v>0</v>
      </c>
      <c r="F36" s="132" t="s">
        <v>964</v>
      </c>
    </row>
    <row r="37" spans="2:8" x14ac:dyDescent="0.75">
      <c r="B37" t="s">
        <v>409</v>
      </c>
      <c r="C37" t="s">
        <v>417</v>
      </c>
      <c r="D37" t="s">
        <v>399</v>
      </c>
      <c r="E37" s="398">
        <v>16.1401</v>
      </c>
      <c r="F37" s="132" t="s">
        <v>964</v>
      </c>
    </row>
    <row r="38" spans="2:8" x14ac:dyDescent="0.75">
      <c r="B38" t="s">
        <v>409</v>
      </c>
      <c r="C38" t="s">
        <v>418</v>
      </c>
      <c r="D38" t="s">
        <v>399</v>
      </c>
      <c r="E38" s="398">
        <v>0.56999999999999995</v>
      </c>
      <c r="F38" s="132" t="s">
        <v>964</v>
      </c>
    </row>
    <row r="39" spans="2:8" x14ac:dyDescent="0.75">
      <c r="B39" t="s">
        <v>409</v>
      </c>
      <c r="C39" t="s">
        <v>419</v>
      </c>
      <c r="D39" t="s">
        <v>399</v>
      </c>
      <c r="E39" s="398">
        <v>1.6900999999999999</v>
      </c>
      <c r="F39" s="132" t="s">
        <v>964</v>
      </c>
    </row>
    <row r="40" spans="2:8" x14ac:dyDescent="0.75">
      <c r="B40" t="s">
        <v>409</v>
      </c>
      <c r="C40" t="s">
        <v>420</v>
      </c>
      <c r="D40" t="s">
        <v>405</v>
      </c>
      <c r="E40" s="398">
        <v>0.61009999999999998</v>
      </c>
      <c r="F40" s="132" t="s">
        <v>964</v>
      </c>
    </row>
    <row r="41" spans="2:8" x14ac:dyDescent="0.75">
      <c r="B41" t="s">
        <v>409</v>
      </c>
      <c r="C41" t="s">
        <v>421</v>
      </c>
      <c r="D41" t="s">
        <v>401</v>
      </c>
      <c r="E41" s="398">
        <v>0</v>
      </c>
      <c r="F41" s="132" t="s">
        <v>964</v>
      </c>
    </row>
    <row r="42" spans="2:8" x14ac:dyDescent="0.75">
      <c r="B42" t="s">
        <v>409</v>
      </c>
      <c r="C42" t="s">
        <v>422</v>
      </c>
      <c r="D42" t="s">
        <v>399</v>
      </c>
      <c r="E42" s="398">
        <v>7.0000000000000007E-2</v>
      </c>
      <c r="F42" s="132" t="s">
        <v>964</v>
      </c>
    </row>
    <row r="43" spans="2:8" x14ac:dyDescent="0.75">
      <c r="B43" t="s">
        <v>409</v>
      </c>
      <c r="C43" t="s">
        <v>423</v>
      </c>
      <c r="D43" t="s">
        <v>405</v>
      </c>
      <c r="E43" s="398">
        <v>44.040599999999998</v>
      </c>
      <c r="F43" s="132" t="s">
        <v>964</v>
      </c>
    </row>
    <row r="44" spans="2:8" x14ac:dyDescent="0.75">
      <c r="B44" t="s">
        <v>409</v>
      </c>
      <c r="C44" t="s">
        <v>424</v>
      </c>
      <c r="D44" t="s">
        <v>401</v>
      </c>
      <c r="E44" s="398">
        <v>0</v>
      </c>
      <c r="F44" s="132" t="s">
        <v>964</v>
      </c>
    </row>
    <row r="45" spans="2:8" x14ac:dyDescent="0.75">
      <c r="B45" t="s">
        <v>409</v>
      </c>
      <c r="C45" t="s">
        <v>425</v>
      </c>
      <c r="D45" t="s">
        <v>399</v>
      </c>
      <c r="E45" s="398">
        <v>0.05</v>
      </c>
      <c r="F45" s="132" t="s">
        <v>964</v>
      </c>
    </row>
    <row r="46" spans="2:8" x14ac:dyDescent="0.75">
      <c r="B46" t="s">
        <v>409</v>
      </c>
      <c r="C46" t="s">
        <v>426</v>
      </c>
      <c r="D46" t="s">
        <v>399</v>
      </c>
      <c r="E46" s="398">
        <v>0.15989999999999999</v>
      </c>
      <c r="F46" s="132" t="s">
        <v>964</v>
      </c>
      <c r="H46" s="11"/>
    </row>
    <row r="47" spans="2:8" x14ac:dyDescent="0.75">
      <c r="B47" t="s">
        <v>409</v>
      </c>
      <c r="C47" t="s">
        <v>427</v>
      </c>
      <c r="D47" t="s">
        <v>399</v>
      </c>
      <c r="E47" s="398">
        <v>0</v>
      </c>
      <c r="F47" s="132" t="s">
        <v>964</v>
      </c>
      <c r="H47" s="11"/>
    </row>
    <row r="48" spans="2:8" x14ac:dyDescent="0.75">
      <c r="B48" t="s">
        <v>48</v>
      </c>
      <c r="C48" t="s">
        <v>428</v>
      </c>
      <c r="D48" t="s">
        <v>429</v>
      </c>
      <c r="E48" s="398">
        <v>9603.0247999999992</v>
      </c>
      <c r="F48" s="132" t="s">
        <v>48</v>
      </c>
      <c r="H48" s="11"/>
    </row>
    <row r="49" spans="2:8" x14ac:dyDescent="0.75">
      <c r="B49" t="s">
        <v>48</v>
      </c>
      <c r="C49" t="s">
        <v>430</v>
      </c>
      <c r="D49" t="s">
        <v>429</v>
      </c>
      <c r="E49" s="398">
        <v>7065.1040999999996</v>
      </c>
      <c r="F49" s="132" t="s">
        <v>48</v>
      </c>
      <c r="H49" s="11"/>
    </row>
    <row r="50" spans="2:8" x14ac:dyDescent="0.75">
      <c r="B50" t="s">
        <v>48</v>
      </c>
      <c r="C50" t="s">
        <v>431</v>
      </c>
      <c r="D50" t="s">
        <v>429</v>
      </c>
      <c r="E50" s="398">
        <v>18958.281500000001</v>
      </c>
      <c r="F50" s="132" t="s">
        <v>48</v>
      </c>
      <c r="H50" s="11"/>
    </row>
    <row r="51" spans="2:8" x14ac:dyDescent="0.75">
      <c r="B51" t="s">
        <v>432</v>
      </c>
      <c r="C51" t="s">
        <v>433</v>
      </c>
      <c r="D51" t="s">
        <v>434</v>
      </c>
      <c r="E51" s="398">
        <v>2.8696000000000002</v>
      </c>
      <c r="F51" s="132" t="s">
        <v>898</v>
      </c>
      <c r="H51" s="11"/>
    </row>
    <row r="52" spans="2:8" x14ac:dyDescent="0.75">
      <c r="B52" t="s">
        <v>435</v>
      </c>
      <c r="C52" t="s">
        <v>436</v>
      </c>
      <c r="D52" t="s">
        <v>437</v>
      </c>
      <c r="E52" s="398">
        <v>399.01190000000003</v>
      </c>
      <c r="F52" s="132" t="s">
        <v>898</v>
      </c>
    </row>
    <row r="53" spans="2:8" x14ac:dyDescent="0.75">
      <c r="B53" t="s">
        <v>435</v>
      </c>
      <c r="C53" t="s">
        <v>438</v>
      </c>
      <c r="D53" t="s">
        <v>439</v>
      </c>
      <c r="E53" s="398">
        <v>0</v>
      </c>
      <c r="F53" s="132" t="s">
        <v>875</v>
      </c>
    </row>
    <row r="54" spans="2:8" x14ac:dyDescent="0.75">
      <c r="B54" t="s">
        <v>435</v>
      </c>
      <c r="C54" t="s">
        <v>440</v>
      </c>
      <c r="D54" t="s">
        <v>439</v>
      </c>
      <c r="E54" s="398">
        <v>0</v>
      </c>
      <c r="F54" s="132" t="s">
        <v>875</v>
      </c>
    </row>
    <row r="55" spans="2:8" x14ac:dyDescent="0.75">
      <c r="B55" t="s">
        <v>435</v>
      </c>
      <c r="C55" t="s">
        <v>441</v>
      </c>
      <c r="D55" t="s">
        <v>442</v>
      </c>
      <c r="E55" s="398">
        <v>0</v>
      </c>
      <c r="F55" s="132" t="s">
        <v>875</v>
      </c>
    </row>
    <row r="56" spans="2:8" x14ac:dyDescent="0.75">
      <c r="B56" t="s">
        <v>435</v>
      </c>
      <c r="C56" t="s">
        <v>443</v>
      </c>
      <c r="D56" t="s">
        <v>439</v>
      </c>
      <c r="E56" s="398">
        <v>0</v>
      </c>
      <c r="F56" s="132" t="s">
        <v>875</v>
      </c>
    </row>
    <row r="57" spans="2:8" x14ac:dyDescent="0.75">
      <c r="B57" t="s">
        <v>435</v>
      </c>
      <c r="C57" t="s">
        <v>444</v>
      </c>
      <c r="D57" t="s">
        <v>445</v>
      </c>
      <c r="E57" s="398">
        <v>0</v>
      </c>
      <c r="F57" s="132" t="s">
        <v>875</v>
      </c>
    </row>
    <row r="58" spans="2:8" x14ac:dyDescent="0.75">
      <c r="B58" t="s">
        <v>435</v>
      </c>
      <c r="C58" t="s">
        <v>446</v>
      </c>
      <c r="D58" t="s">
        <v>442</v>
      </c>
      <c r="E58" s="398">
        <v>0.74</v>
      </c>
      <c r="F58" s="132" t="s">
        <v>875</v>
      </c>
    </row>
    <row r="59" spans="2:8" x14ac:dyDescent="0.75">
      <c r="B59" t="s">
        <v>435</v>
      </c>
      <c r="C59" t="s">
        <v>447</v>
      </c>
      <c r="D59" t="s">
        <v>439</v>
      </c>
      <c r="E59" s="398">
        <v>0</v>
      </c>
      <c r="F59" s="132" t="s">
        <v>875</v>
      </c>
    </row>
    <row r="60" spans="2:8" x14ac:dyDescent="0.75">
      <c r="B60" t="s">
        <v>435</v>
      </c>
      <c r="C60" t="s">
        <v>448</v>
      </c>
      <c r="D60" t="s">
        <v>445</v>
      </c>
      <c r="E60" s="398">
        <v>0</v>
      </c>
      <c r="F60" s="132" t="s">
        <v>875</v>
      </c>
    </row>
    <row r="61" spans="2:8" x14ac:dyDescent="0.75">
      <c r="B61" t="s">
        <v>435</v>
      </c>
      <c r="C61" t="s">
        <v>449</v>
      </c>
      <c r="D61" t="s">
        <v>445</v>
      </c>
      <c r="E61" s="398">
        <v>0</v>
      </c>
      <c r="F61" s="132" t="s">
        <v>875</v>
      </c>
    </row>
    <row r="62" spans="2:8" x14ac:dyDescent="0.75">
      <c r="B62" t="s">
        <v>435</v>
      </c>
      <c r="C62" t="s">
        <v>450</v>
      </c>
      <c r="D62" t="s">
        <v>451</v>
      </c>
      <c r="E62" s="398">
        <v>7.3098000000000001</v>
      </c>
      <c r="F62" s="132" t="s">
        <v>898</v>
      </c>
    </row>
    <row r="63" spans="2:8" x14ac:dyDescent="0.75">
      <c r="B63" t="s">
        <v>435</v>
      </c>
      <c r="C63" t="s">
        <v>452</v>
      </c>
      <c r="D63" t="s">
        <v>453</v>
      </c>
      <c r="E63" s="398">
        <v>0.8</v>
      </c>
      <c r="F63" s="132" t="s">
        <v>898</v>
      </c>
    </row>
    <row r="64" spans="2:8" x14ac:dyDescent="0.75">
      <c r="B64" t="s">
        <v>435</v>
      </c>
      <c r="C64" t="s">
        <v>454</v>
      </c>
      <c r="D64" t="s">
        <v>451</v>
      </c>
      <c r="E64" s="398">
        <v>0</v>
      </c>
      <c r="F64" s="132" t="s">
        <v>898</v>
      </c>
    </row>
    <row r="65" spans="2:6" x14ac:dyDescent="0.75">
      <c r="B65" t="s">
        <v>435</v>
      </c>
      <c r="C65" t="s">
        <v>455</v>
      </c>
      <c r="D65" t="s">
        <v>456</v>
      </c>
      <c r="E65" s="398">
        <v>21.814299999999999</v>
      </c>
      <c r="F65" s="132" t="s">
        <v>898</v>
      </c>
    </row>
    <row r="66" spans="2:6" x14ac:dyDescent="0.75">
      <c r="B66" t="s">
        <v>435</v>
      </c>
      <c r="C66" t="s">
        <v>457</v>
      </c>
      <c r="D66" t="s">
        <v>453</v>
      </c>
      <c r="E66" s="398">
        <v>405.80970000000002</v>
      </c>
      <c r="F66" s="132" t="s">
        <v>898</v>
      </c>
    </row>
    <row r="67" spans="2:6" x14ac:dyDescent="0.75">
      <c r="B67" t="s">
        <v>435</v>
      </c>
      <c r="C67" t="s">
        <v>458</v>
      </c>
      <c r="D67" t="s">
        <v>456</v>
      </c>
      <c r="E67" s="398">
        <v>290.84019999999998</v>
      </c>
      <c r="F67" s="132" t="s">
        <v>898</v>
      </c>
    </row>
    <row r="68" spans="2:6" x14ac:dyDescent="0.75">
      <c r="B68" t="s">
        <v>435</v>
      </c>
      <c r="C68" t="s">
        <v>459</v>
      </c>
      <c r="D68" t="s">
        <v>453</v>
      </c>
      <c r="E68" s="398">
        <v>140.6815</v>
      </c>
      <c r="F68" s="132" t="s">
        <v>898</v>
      </c>
    </row>
    <row r="69" spans="2:6" x14ac:dyDescent="0.75">
      <c r="B69" t="s">
        <v>435</v>
      </c>
      <c r="C69" t="s">
        <v>460</v>
      </c>
      <c r="D69" t="s">
        <v>456</v>
      </c>
      <c r="E69" s="398">
        <v>107.9599</v>
      </c>
      <c r="F69" s="132" t="s">
        <v>898</v>
      </c>
    </row>
    <row r="70" spans="2:6" x14ac:dyDescent="0.75">
      <c r="B70" t="s">
        <v>435</v>
      </c>
      <c r="C70" t="s">
        <v>461</v>
      </c>
      <c r="D70" t="s">
        <v>437</v>
      </c>
      <c r="E70" s="398">
        <v>0</v>
      </c>
      <c r="F70" s="132" t="s">
        <v>898</v>
      </c>
    </row>
    <row r="71" spans="2:6" x14ac:dyDescent="0.75">
      <c r="B71" t="s">
        <v>435</v>
      </c>
      <c r="C71" t="s">
        <v>462</v>
      </c>
      <c r="D71" t="s">
        <v>437</v>
      </c>
      <c r="E71" s="398">
        <v>571.63390000000004</v>
      </c>
      <c r="F71" s="132" t="s">
        <v>898</v>
      </c>
    </row>
    <row r="72" spans="2:6" x14ac:dyDescent="0.75">
      <c r="B72" t="s">
        <v>435</v>
      </c>
      <c r="C72" t="s">
        <v>463</v>
      </c>
      <c r="D72" t="s">
        <v>434</v>
      </c>
      <c r="E72" s="398">
        <v>487.15699999999998</v>
      </c>
      <c r="F72" s="132" t="s">
        <v>964</v>
      </c>
    </row>
    <row r="73" spans="2:6" x14ac:dyDescent="0.75">
      <c r="B73" t="s">
        <v>435</v>
      </c>
      <c r="C73" t="s">
        <v>464</v>
      </c>
      <c r="D73" t="s">
        <v>437</v>
      </c>
      <c r="E73" s="398">
        <v>693.80039999999997</v>
      </c>
      <c r="F73" s="132" t="s">
        <v>964</v>
      </c>
    </row>
    <row r="74" spans="2:6" x14ac:dyDescent="0.75">
      <c r="B74" t="s">
        <v>435</v>
      </c>
      <c r="C74" t="s">
        <v>465</v>
      </c>
      <c r="D74" t="s">
        <v>434</v>
      </c>
      <c r="E74" s="398">
        <v>1245.1084000000001</v>
      </c>
      <c r="F74" s="132" t="s">
        <v>964</v>
      </c>
    </row>
    <row r="75" spans="2:6" x14ac:dyDescent="0.75">
      <c r="B75" t="s">
        <v>435</v>
      </c>
      <c r="C75" t="s">
        <v>466</v>
      </c>
      <c r="D75" t="s">
        <v>434</v>
      </c>
      <c r="E75" s="398">
        <v>0</v>
      </c>
      <c r="F75" s="132" t="s">
        <v>964</v>
      </c>
    </row>
    <row r="76" spans="2:6" x14ac:dyDescent="0.75">
      <c r="B76" t="s">
        <v>435</v>
      </c>
      <c r="C76" t="s">
        <v>467</v>
      </c>
      <c r="D76" t="s">
        <v>437</v>
      </c>
      <c r="E76" s="398">
        <v>664.75969999999995</v>
      </c>
      <c r="F76" s="132" t="s">
        <v>964</v>
      </c>
    </row>
    <row r="77" spans="2:6" x14ac:dyDescent="0.75">
      <c r="B77" t="s">
        <v>435</v>
      </c>
      <c r="C77" t="s">
        <v>468</v>
      </c>
      <c r="D77" t="s">
        <v>437</v>
      </c>
      <c r="E77" s="398">
        <v>0</v>
      </c>
      <c r="F77" s="132" t="s">
        <v>964</v>
      </c>
    </row>
    <row r="78" spans="2:6" x14ac:dyDescent="0.75">
      <c r="B78" t="s">
        <v>435</v>
      </c>
      <c r="C78" t="s">
        <v>469</v>
      </c>
      <c r="D78" t="s">
        <v>434</v>
      </c>
      <c r="E78" s="398">
        <v>1075.4857999999999</v>
      </c>
      <c r="F78" s="132" t="s">
        <v>964</v>
      </c>
    </row>
    <row r="79" spans="2:6" x14ac:dyDescent="0.75">
      <c r="B79" t="s">
        <v>435</v>
      </c>
      <c r="C79" t="s">
        <v>470</v>
      </c>
      <c r="D79" t="s">
        <v>437</v>
      </c>
      <c r="E79" s="398">
        <v>498.67239999999998</v>
      </c>
      <c r="F79" s="132" t="s">
        <v>964</v>
      </c>
    </row>
    <row r="80" spans="2:6" x14ac:dyDescent="0.75">
      <c r="B80" t="s">
        <v>435</v>
      </c>
      <c r="C80" t="s">
        <v>471</v>
      </c>
      <c r="D80" t="s">
        <v>437</v>
      </c>
      <c r="E80" s="398">
        <v>0</v>
      </c>
      <c r="F80" s="132" t="s">
        <v>964</v>
      </c>
    </row>
    <row r="81" spans="2:6" x14ac:dyDescent="0.75">
      <c r="B81" t="s">
        <v>435</v>
      </c>
      <c r="C81" t="s">
        <v>472</v>
      </c>
      <c r="D81" t="s">
        <v>437</v>
      </c>
      <c r="E81" s="398">
        <v>899.18759999999997</v>
      </c>
      <c r="F81" s="132" t="s">
        <v>964</v>
      </c>
    </row>
    <row r="82" spans="2:6" x14ac:dyDescent="0.75">
      <c r="B82" t="s">
        <v>435</v>
      </c>
      <c r="C82" t="s">
        <v>473</v>
      </c>
      <c r="D82" t="s">
        <v>437</v>
      </c>
      <c r="E82" s="398">
        <v>0</v>
      </c>
      <c r="F82" s="132" t="s">
        <v>964</v>
      </c>
    </row>
    <row r="83" spans="2:6" x14ac:dyDescent="0.75">
      <c r="B83" t="s">
        <v>474</v>
      </c>
      <c r="C83" t="s">
        <v>475</v>
      </c>
      <c r="D83" t="s">
        <v>476</v>
      </c>
      <c r="E83" s="398">
        <v>24.080200000000001</v>
      </c>
      <c r="F83" s="132" t="s">
        <v>964</v>
      </c>
    </row>
    <row r="84" spans="2:6" x14ac:dyDescent="0.75">
      <c r="B84" t="s">
        <v>477</v>
      </c>
      <c r="C84" t="s">
        <v>478</v>
      </c>
      <c r="D84" t="s">
        <v>479</v>
      </c>
      <c r="E84" s="398">
        <v>0</v>
      </c>
      <c r="F84" s="132" t="s">
        <v>898</v>
      </c>
    </row>
    <row r="85" spans="2:6" x14ac:dyDescent="0.75">
      <c r="B85" t="s">
        <v>477</v>
      </c>
      <c r="C85" t="s">
        <v>480</v>
      </c>
      <c r="D85" t="s">
        <v>481</v>
      </c>
      <c r="E85" s="398">
        <v>105.6143</v>
      </c>
      <c r="F85" s="132" t="s">
        <v>898</v>
      </c>
    </row>
    <row r="86" spans="2:6" x14ac:dyDescent="0.75">
      <c r="B86" t="s">
        <v>477</v>
      </c>
      <c r="C86" t="s">
        <v>482</v>
      </c>
      <c r="D86" t="s">
        <v>479</v>
      </c>
      <c r="E86" s="398">
        <v>1.8698999999999999</v>
      </c>
      <c r="F86" s="132" t="s">
        <v>898</v>
      </c>
    </row>
    <row r="87" spans="2:6" x14ac:dyDescent="0.75">
      <c r="B87" t="s">
        <v>477</v>
      </c>
      <c r="C87" t="s">
        <v>483</v>
      </c>
      <c r="D87" t="s">
        <v>479</v>
      </c>
      <c r="E87" s="398">
        <v>12.5496</v>
      </c>
      <c r="F87" s="132" t="s">
        <v>898</v>
      </c>
    </row>
    <row r="88" spans="2:6" x14ac:dyDescent="0.75">
      <c r="B88" t="s">
        <v>477</v>
      </c>
      <c r="C88" t="s">
        <v>484</v>
      </c>
      <c r="D88" t="s">
        <v>479</v>
      </c>
      <c r="E88" s="398">
        <v>0</v>
      </c>
      <c r="F88" s="132" t="s">
        <v>898</v>
      </c>
    </row>
    <row r="89" spans="2:6" x14ac:dyDescent="0.75">
      <c r="B89" t="s">
        <v>477</v>
      </c>
      <c r="C89" t="s">
        <v>485</v>
      </c>
      <c r="D89" t="s">
        <v>481</v>
      </c>
      <c r="E89" s="398">
        <v>415.31099999999998</v>
      </c>
      <c r="F89" s="132" t="s">
        <v>898</v>
      </c>
    </row>
    <row r="90" spans="2:6" x14ac:dyDescent="0.75">
      <c r="B90" t="s">
        <v>477</v>
      </c>
      <c r="C90" t="s">
        <v>486</v>
      </c>
      <c r="D90" t="s">
        <v>481</v>
      </c>
      <c r="E90" s="398">
        <v>0</v>
      </c>
      <c r="F90" s="132" t="s">
        <v>898</v>
      </c>
    </row>
    <row r="91" spans="2:6" x14ac:dyDescent="0.75">
      <c r="B91" t="s">
        <v>477</v>
      </c>
      <c r="C91" t="s">
        <v>487</v>
      </c>
      <c r="D91" t="s">
        <v>479</v>
      </c>
      <c r="E91" s="398">
        <v>2099.1685000000002</v>
      </c>
      <c r="F91" s="132" t="s">
        <v>898</v>
      </c>
    </row>
    <row r="92" spans="2:6" x14ac:dyDescent="0.75">
      <c r="B92" t="s">
        <v>477</v>
      </c>
      <c r="C92" t="s">
        <v>488</v>
      </c>
      <c r="D92" t="s">
        <v>479</v>
      </c>
      <c r="E92" s="398">
        <v>186.05680000000001</v>
      </c>
      <c r="F92" s="132" t="s">
        <v>898</v>
      </c>
    </row>
    <row r="93" spans="2:6" x14ac:dyDescent="0.75">
      <c r="B93" t="s">
        <v>477</v>
      </c>
      <c r="C93" t="s">
        <v>489</v>
      </c>
      <c r="D93" t="s">
        <v>479</v>
      </c>
      <c r="E93" s="398">
        <v>53.182699999999997</v>
      </c>
      <c r="F93" s="132" t="s">
        <v>898</v>
      </c>
    </row>
    <row r="94" spans="2:6" x14ac:dyDescent="0.75">
      <c r="B94" t="s">
        <v>477</v>
      </c>
      <c r="C94" t="s">
        <v>490</v>
      </c>
      <c r="D94" t="s">
        <v>479</v>
      </c>
      <c r="E94" s="398">
        <v>0</v>
      </c>
      <c r="F94" s="132" t="s">
        <v>898</v>
      </c>
    </row>
    <row r="95" spans="2:6" x14ac:dyDescent="0.75">
      <c r="B95" t="s">
        <v>491</v>
      </c>
      <c r="C95" t="s">
        <v>492</v>
      </c>
      <c r="D95" t="s">
        <v>493</v>
      </c>
      <c r="E95" s="398">
        <v>3.32</v>
      </c>
      <c r="F95" s="132" t="s">
        <v>898</v>
      </c>
    </row>
    <row r="96" spans="2:6" x14ac:dyDescent="0.75">
      <c r="B96" t="s">
        <v>491</v>
      </c>
      <c r="C96" t="s">
        <v>494</v>
      </c>
      <c r="D96" t="s">
        <v>495</v>
      </c>
      <c r="E96" s="398">
        <v>0</v>
      </c>
      <c r="F96" s="132" t="s">
        <v>898</v>
      </c>
    </row>
    <row r="97" spans="2:6" x14ac:dyDescent="0.75">
      <c r="B97" t="s">
        <v>491</v>
      </c>
      <c r="C97" t="s">
        <v>496</v>
      </c>
      <c r="D97" t="s">
        <v>495</v>
      </c>
      <c r="E97" s="398">
        <v>19.21</v>
      </c>
      <c r="F97" s="132" t="s">
        <v>898</v>
      </c>
    </row>
    <row r="98" spans="2:6" x14ac:dyDescent="0.75">
      <c r="B98" t="s">
        <v>491</v>
      </c>
      <c r="C98" t="s">
        <v>497</v>
      </c>
      <c r="D98" t="s">
        <v>495</v>
      </c>
      <c r="E98" s="398">
        <v>0.79</v>
      </c>
      <c r="F98" s="132" t="s">
        <v>898</v>
      </c>
    </row>
    <row r="99" spans="2:6" x14ac:dyDescent="0.75">
      <c r="B99" t="s">
        <v>491</v>
      </c>
      <c r="C99" t="s">
        <v>498</v>
      </c>
      <c r="D99" t="s">
        <v>495</v>
      </c>
      <c r="E99" s="398">
        <v>1.8</v>
      </c>
      <c r="F99" s="132" t="s">
        <v>898</v>
      </c>
    </row>
    <row r="100" spans="2:6" x14ac:dyDescent="0.75">
      <c r="B100" t="s">
        <v>491</v>
      </c>
      <c r="C100" t="s">
        <v>499</v>
      </c>
      <c r="D100" t="s">
        <v>479</v>
      </c>
      <c r="E100" s="398">
        <v>0</v>
      </c>
      <c r="F100" s="132" t="s">
        <v>898</v>
      </c>
    </row>
    <row r="101" spans="2:6" x14ac:dyDescent="0.75">
      <c r="B101" t="s">
        <v>491</v>
      </c>
      <c r="C101" t="s">
        <v>500</v>
      </c>
      <c r="D101" t="s">
        <v>501</v>
      </c>
      <c r="E101" s="398">
        <v>0</v>
      </c>
      <c r="F101" s="132" t="s">
        <v>898</v>
      </c>
    </row>
    <row r="102" spans="2:6" x14ac:dyDescent="0.75">
      <c r="B102" t="s">
        <v>491</v>
      </c>
      <c r="C102" t="s">
        <v>502</v>
      </c>
      <c r="D102" t="s">
        <v>481</v>
      </c>
      <c r="E102" s="398">
        <v>0.01</v>
      </c>
      <c r="F102" s="132" t="s">
        <v>898</v>
      </c>
    </row>
    <row r="103" spans="2:6" x14ac:dyDescent="0.75">
      <c r="B103" t="s">
        <v>491</v>
      </c>
      <c r="C103" t="s">
        <v>503</v>
      </c>
      <c r="D103" t="s">
        <v>479</v>
      </c>
      <c r="E103" s="398">
        <v>0</v>
      </c>
      <c r="F103" s="132" t="s">
        <v>898</v>
      </c>
    </row>
    <row r="104" spans="2:6" x14ac:dyDescent="0.75">
      <c r="B104" t="s">
        <v>491</v>
      </c>
      <c r="C104" t="s">
        <v>504</v>
      </c>
      <c r="D104" t="s">
        <v>479</v>
      </c>
      <c r="E104" s="398">
        <v>0</v>
      </c>
      <c r="F104" s="132" t="s">
        <v>898</v>
      </c>
    </row>
    <row r="105" spans="2:6" x14ac:dyDescent="0.75">
      <c r="B105" t="s">
        <v>491</v>
      </c>
      <c r="C105" t="s">
        <v>505</v>
      </c>
      <c r="D105" t="s">
        <v>479</v>
      </c>
      <c r="E105" s="398">
        <v>0</v>
      </c>
      <c r="F105" s="132" t="s">
        <v>898</v>
      </c>
    </row>
    <row r="106" spans="2:6" x14ac:dyDescent="0.75">
      <c r="B106" t="s">
        <v>491</v>
      </c>
      <c r="C106" t="s">
        <v>506</v>
      </c>
      <c r="D106" t="s">
        <v>507</v>
      </c>
      <c r="E106" s="398">
        <v>0</v>
      </c>
      <c r="F106" s="132" t="s">
        <v>964</v>
      </c>
    </row>
    <row r="107" spans="2:6" x14ac:dyDescent="0.75">
      <c r="B107" t="s">
        <v>491</v>
      </c>
      <c r="C107" t="s">
        <v>508</v>
      </c>
      <c r="D107" t="s">
        <v>501</v>
      </c>
      <c r="E107" s="398">
        <v>44.379800000000003</v>
      </c>
      <c r="F107" s="132" t="s">
        <v>964</v>
      </c>
    </row>
    <row r="108" spans="2:6" x14ac:dyDescent="0.75">
      <c r="B108" t="s">
        <v>491</v>
      </c>
      <c r="C108" t="s">
        <v>509</v>
      </c>
      <c r="D108" t="s">
        <v>507</v>
      </c>
      <c r="E108" s="398">
        <v>0</v>
      </c>
      <c r="F108" s="132" t="s">
        <v>964</v>
      </c>
    </row>
    <row r="109" spans="2:6" x14ac:dyDescent="0.75">
      <c r="B109" t="s">
        <v>491</v>
      </c>
      <c r="C109" t="s">
        <v>510</v>
      </c>
      <c r="D109" t="s">
        <v>507</v>
      </c>
      <c r="E109" s="398">
        <v>54.4</v>
      </c>
      <c r="F109" s="132" t="s">
        <v>964</v>
      </c>
    </row>
    <row r="110" spans="2:6" x14ac:dyDescent="0.75">
      <c r="B110" t="s">
        <v>491</v>
      </c>
      <c r="C110" t="s">
        <v>511</v>
      </c>
      <c r="D110" t="s">
        <v>507</v>
      </c>
      <c r="E110" s="398">
        <v>3.25</v>
      </c>
      <c r="F110" s="132" t="s">
        <v>964</v>
      </c>
    </row>
    <row r="111" spans="2:6" x14ac:dyDescent="0.75">
      <c r="B111" t="s">
        <v>491</v>
      </c>
      <c r="C111" t="s">
        <v>512</v>
      </c>
      <c r="D111" t="s">
        <v>507</v>
      </c>
      <c r="E111" s="398">
        <v>5.47</v>
      </c>
      <c r="F111" s="132" t="s">
        <v>964</v>
      </c>
    </row>
    <row r="112" spans="2:6" x14ac:dyDescent="0.75">
      <c r="B112" t="s">
        <v>491</v>
      </c>
      <c r="C112" t="s">
        <v>513</v>
      </c>
      <c r="D112" t="s">
        <v>501</v>
      </c>
      <c r="E112" s="398">
        <v>0</v>
      </c>
      <c r="F112" s="132" t="s">
        <v>964</v>
      </c>
    </row>
    <row r="113" spans="2:6" x14ac:dyDescent="0.75">
      <c r="B113" t="s">
        <v>491</v>
      </c>
      <c r="C113" t="s">
        <v>514</v>
      </c>
      <c r="D113" t="s">
        <v>481</v>
      </c>
      <c r="E113" s="398">
        <v>0</v>
      </c>
      <c r="F113" s="132" t="s">
        <v>964</v>
      </c>
    </row>
    <row r="114" spans="2:6" x14ac:dyDescent="0.75">
      <c r="B114" t="s">
        <v>491</v>
      </c>
      <c r="C114" t="s">
        <v>515</v>
      </c>
      <c r="D114" t="s">
        <v>479</v>
      </c>
      <c r="E114" s="398">
        <v>0</v>
      </c>
      <c r="F114" s="132" t="s">
        <v>964</v>
      </c>
    </row>
    <row r="115" spans="2:6" x14ac:dyDescent="0.75">
      <c r="B115" t="s">
        <v>491</v>
      </c>
      <c r="C115" t="s">
        <v>516</v>
      </c>
      <c r="D115" t="s">
        <v>479</v>
      </c>
      <c r="E115" s="398">
        <v>2.9999999999999997E-4</v>
      </c>
      <c r="F115" s="132" t="s">
        <v>964</v>
      </c>
    </row>
    <row r="116" spans="2:6" x14ac:dyDescent="0.75">
      <c r="B116" t="s">
        <v>491</v>
      </c>
      <c r="C116" t="s">
        <v>517</v>
      </c>
      <c r="D116" t="s">
        <v>479</v>
      </c>
      <c r="E116" s="398">
        <v>2.9999999999999997E-4</v>
      </c>
      <c r="F116" s="132" t="s">
        <v>964</v>
      </c>
    </row>
    <row r="117" spans="2:6" x14ac:dyDescent="0.75">
      <c r="B117" t="s">
        <v>491</v>
      </c>
      <c r="C117" t="s">
        <v>518</v>
      </c>
      <c r="D117" t="s">
        <v>479</v>
      </c>
      <c r="E117" s="398">
        <v>4.3E-3</v>
      </c>
      <c r="F117" s="132" t="s">
        <v>964</v>
      </c>
    </row>
    <row r="118" spans="2:6" x14ac:dyDescent="0.75">
      <c r="B118" t="s">
        <v>519</v>
      </c>
      <c r="C118" t="s">
        <v>520</v>
      </c>
      <c r="D118" t="s">
        <v>521</v>
      </c>
      <c r="E118" s="398">
        <v>0.60970000000000002</v>
      </c>
      <c r="F118" s="132" t="s">
        <v>898</v>
      </c>
    </row>
    <row r="119" spans="2:6" x14ac:dyDescent="0.75">
      <c r="B119" t="s">
        <v>519</v>
      </c>
      <c r="C119" t="s">
        <v>522</v>
      </c>
      <c r="D119" t="s">
        <v>476</v>
      </c>
      <c r="E119" s="398">
        <v>5306.5218000000004</v>
      </c>
      <c r="F119" s="132" t="s">
        <v>898</v>
      </c>
    </row>
    <row r="120" spans="2:6" x14ac:dyDescent="0.75">
      <c r="B120" t="s">
        <v>519</v>
      </c>
      <c r="C120" t="s">
        <v>523</v>
      </c>
      <c r="D120" t="s">
        <v>521</v>
      </c>
      <c r="E120" s="398">
        <v>0.4299</v>
      </c>
      <c r="F120" s="132" t="s">
        <v>898</v>
      </c>
    </row>
    <row r="121" spans="2:6" x14ac:dyDescent="0.75">
      <c r="B121" t="s">
        <v>519</v>
      </c>
      <c r="C121" t="s">
        <v>524</v>
      </c>
      <c r="D121" t="s">
        <v>476</v>
      </c>
      <c r="E121" s="398">
        <v>168.00899999999999</v>
      </c>
      <c r="F121" s="132" t="s">
        <v>898</v>
      </c>
    </row>
    <row r="122" spans="2:6" x14ac:dyDescent="0.75">
      <c r="B122" t="s">
        <v>519</v>
      </c>
      <c r="C122" t="s">
        <v>525</v>
      </c>
      <c r="D122" t="s">
        <v>521</v>
      </c>
      <c r="E122" s="398">
        <v>0.9496</v>
      </c>
      <c r="F122" s="132" t="s">
        <v>898</v>
      </c>
    </row>
    <row r="123" spans="2:6" x14ac:dyDescent="0.75">
      <c r="B123" t="s">
        <v>519</v>
      </c>
      <c r="C123" t="s">
        <v>526</v>
      </c>
      <c r="D123" t="s">
        <v>521</v>
      </c>
      <c r="E123" s="398">
        <v>8.9499999999999996E-2</v>
      </c>
      <c r="F123" s="132" t="s">
        <v>898</v>
      </c>
    </row>
    <row r="124" spans="2:6" x14ac:dyDescent="0.75">
      <c r="B124" t="s">
        <v>519</v>
      </c>
      <c r="C124" t="s">
        <v>527</v>
      </c>
      <c r="D124" t="s">
        <v>476</v>
      </c>
      <c r="E124" s="398">
        <v>1340.7645</v>
      </c>
      <c r="F124" s="132" t="s">
        <v>898</v>
      </c>
    </row>
    <row r="125" spans="2:6" x14ac:dyDescent="0.75">
      <c r="B125" t="s">
        <v>519</v>
      </c>
      <c r="C125" t="s">
        <v>528</v>
      </c>
      <c r="D125" t="s">
        <v>521</v>
      </c>
      <c r="E125" s="398">
        <v>19.5746</v>
      </c>
      <c r="F125" s="132" t="s">
        <v>898</v>
      </c>
    </row>
    <row r="126" spans="2:6" x14ac:dyDescent="0.75">
      <c r="B126" t="s">
        <v>529</v>
      </c>
      <c r="C126" t="s">
        <v>530</v>
      </c>
      <c r="D126" t="s">
        <v>451</v>
      </c>
      <c r="E126" s="398">
        <v>0</v>
      </c>
      <c r="F126" s="132" t="s">
        <v>898</v>
      </c>
    </row>
    <row r="127" spans="2:6" x14ac:dyDescent="0.75">
      <c r="B127" t="s">
        <v>529</v>
      </c>
      <c r="C127" t="s">
        <v>531</v>
      </c>
      <c r="D127" t="s">
        <v>451</v>
      </c>
      <c r="E127" s="398">
        <v>0</v>
      </c>
      <c r="F127" s="132" t="s">
        <v>898</v>
      </c>
    </row>
    <row r="128" spans="2:6" x14ac:dyDescent="0.75">
      <c r="B128" t="s">
        <v>529</v>
      </c>
      <c r="C128" t="s">
        <v>532</v>
      </c>
      <c r="D128" t="s">
        <v>451</v>
      </c>
      <c r="E128" s="398">
        <v>0</v>
      </c>
      <c r="F128" s="132" t="s">
        <v>898</v>
      </c>
    </row>
    <row r="129" spans="2:6" x14ac:dyDescent="0.75">
      <c r="B129" t="s">
        <v>529</v>
      </c>
      <c r="C129" t="s">
        <v>533</v>
      </c>
      <c r="D129" t="s">
        <v>453</v>
      </c>
      <c r="E129" s="398">
        <v>0.34</v>
      </c>
      <c r="F129" s="132" t="s">
        <v>898</v>
      </c>
    </row>
    <row r="130" spans="2:6" x14ac:dyDescent="0.75">
      <c r="B130" t="s">
        <v>529</v>
      </c>
      <c r="C130" t="s">
        <v>534</v>
      </c>
      <c r="D130" t="s">
        <v>456</v>
      </c>
      <c r="E130" s="398">
        <v>0</v>
      </c>
      <c r="F130" s="132" t="s">
        <v>898</v>
      </c>
    </row>
    <row r="131" spans="2:6" x14ac:dyDescent="0.75">
      <c r="B131" t="s">
        <v>529</v>
      </c>
      <c r="C131" t="s">
        <v>535</v>
      </c>
      <c r="D131" t="s">
        <v>456</v>
      </c>
      <c r="E131" s="398">
        <v>5.0599999999999996</v>
      </c>
      <c r="F131" s="132" t="s">
        <v>898</v>
      </c>
    </row>
    <row r="132" spans="2:6" x14ac:dyDescent="0.75">
      <c r="B132" t="s">
        <v>529</v>
      </c>
      <c r="C132" t="s">
        <v>536</v>
      </c>
      <c r="D132" t="s">
        <v>437</v>
      </c>
      <c r="E132" s="398">
        <v>0</v>
      </c>
      <c r="F132" s="132" t="s">
        <v>898</v>
      </c>
    </row>
    <row r="133" spans="2:6" x14ac:dyDescent="0.75">
      <c r="B133" t="s">
        <v>529</v>
      </c>
      <c r="C133" t="s">
        <v>537</v>
      </c>
      <c r="D133" t="s">
        <v>538</v>
      </c>
      <c r="E133" s="398">
        <v>0</v>
      </c>
      <c r="F133" s="132" t="s">
        <v>964</v>
      </c>
    </row>
    <row r="134" spans="2:6" x14ac:dyDescent="0.75">
      <c r="B134" t="s">
        <v>529</v>
      </c>
      <c r="C134" t="s">
        <v>539</v>
      </c>
      <c r="D134" t="s">
        <v>434</v>
      </c>
      <c r="E134" s="398">
        <v>43.44</v>
      </c>
      <c r="F134" s="132" t="s">
        <v>964</v>
      </c>
    </row>
    <row r="135" spans="2:6" x14ac:dyDescent="0.75">
      <c r="B135" t="s">
        <v>529</v>
      </c>
      <c r="C135" t="s">
        <v>540</v>
      </c>
      <c r="D135" t="s">
        <v>437</v>
      </c>
      <c r="E135" s="398">
        <v>3.43</v>
      </c>
      <c r="F135" s="132" t="s">
        <v>964</v>
      </c>
    </row>
    <row r="136" spans="2:6" x14ac:dyDescent="0.75">
      <c r="B136" t="s">
        <v>529</v>
      </c>
      <c r="C136" t="s">
        <v>541</v>
      </c>
      <c r="D136" t="s">
        <v>538</v>
      </c>
      <c r="E136" s="398">
        <v>0</v>
      </c>
      <c r="F136" s="132" t="s">
        <v>964</v>
      </c>
    </row>
    <row r="137" spans="2:6" x14ac:dyDescent="0.75">
      <c r="B137" t="s">
        <v>529</v>
      </c>
      <c r="C137" t="s">
        <v>542</v>
      </c>
      <c r="D137" t="s">
        <v>434</v>
      </c>
      <c r="E137" s="398">
        <v>12.089700000000001</v>
      </c>
      <c r="F137" s="132" t="s">
        <v>964</v>
      </c>
    </row>
    <row r="138" spans="2:6" x14ac:dyDescent="0.75">
      <c r="B138" t="s">
        <v>529</v>
      </c>
      <c r="C138" t="s">
        <v>543</v>
      </c>
      <c r="D138" t="s">
        <v>437</v>
      </c>
      <c r="E138" s="398">
        <v>8.6401000000000003</v>
      </c>
      <c r="F138" s="132" t="s">
        <v>964</v>
      </c>
    </row>
    <row r="139" spans="2:6" x14ac:dyDescent="0.75">
      <c r="B139" t="s">
        <v>529</v>
      </c>
      <c r="C139" t="s">
        <v>544</v>
      </c>
      <c r="D139" t="s">
        <v>437</v>
      </c>
      <c r="E139" s="398">
        <v>145.5163</v>
      </c>
      <c r="F139" s="132" t="s">
        <v>964</v>
      </c>
    </row>
    <row r="140" spans="2:6" x14ac:dyDescent="0.75">
      <c r="B140" t="s">
        <v>545</v>
      </c>
      <c r="C140" t="s">
        <v>546</v>
      </c>
      <c r="D140" t="s">
        <v>442</v>
      </c>
      <c r="E140" s="398">
        <v>93.64</v>
      </c>
      <c r="F140" s="132" t="s">
        <v>875</v>
      </c>
    </row>
    <row r="141" spans="2:6" x14ac:dyDescent="0.75">
      <c r="B141" t="s">
        <v>545</v>
      </c>
      <c r="C141" t="s">
        <v>547</v>
      </c>
      <c r="D141" t="s">
        <v>445</v>
      </c>
      <c r="E141" s="398">
        <v>0</v>
      </c>
      <c r="F141" s="132" t="s">
        <v>875</v>
      </c>
    </row>
    <row r="142" spans="2:6" x14ac:dyDescent="0.75">
      <c r="B142" t="s">
        <v>545</v>
      </c>
      <c r="C142" t="s">
        <v>548</v>
      </c>
      <c r="D142" t="s">
        <v>451</v>
      </c>
      <c r="E142" s="398">
        <v>0</v>
      </c>
      <c r="F142" s="132" t="s">
        <v>898</v>
      </c>
    </row>
    <row r="143" spans="2:6" x14ac:dyDescent="0.75">
      <c r="B143" t="s">
        <v>545</v>
      </c>
      <c r="C143" t="s">
        <v>549</v>
      </c>
      <c r="D143" t="s">
        <v>453</v>
      </c>
      <c r="E143" s="398">
        <v>24.83</v>
      </c>
      <c r="F143" s="132" t="s">
        <v>898</v>
      </c>
    </row>
    <row r="144" spans="2:6" x14ac:dyDescent="0.75">
      <c r="B144" t="s">
        <v>545</v>
      </c>
      <c r="C144" t="s">
        <v>550</v>
      </c>
      <c r="D144" t="s">
        <v>456</v>
      </c>
      <c r="E144" s="398">
        <v>0</v>
      </c>
      <c r="F144" s="132" t="s">
        <v>898</v>
      </c>
    </row>
    <row r="145" spans="2:6" x14ac:dyDescent="0.75">
      <c r="B145" t="s">
        <v>545</v>
      </c>
      <c r="C145" t="s">
        <v>551</v>
      </c>
      <c r="D145" t="s">
        <v>456</v>
      </c>
      <c r="E145" s="398">
        <v>28.34</v>
      </c>
      <c r="F145" s="132" t="s">
        <v>898</v>
      </c>
    </row>
    <row r="146" spans="2:6" x14ac:dyDescent="0.75">
      <c r="B146" t="s">
        <v>545</v>
      </c>
      <c r="C146" t="s">
        <v>552</v>
      </c>
      <c r="D146" t="s">
        <v>434</v>
      </c>
      <c r="E146" s="398">
        <v>0.14000000000000001</v>
      </c>
      <c r="F146" s="132" t="s">
        <v>964</v>
      </c>
    </row>
    <row r="147" spans="2:6" x14ac:dyDescent="0.75">
      <c r="B147" t="s">
        <v>545</v>
      </c>
      <c r="C147" t="s">
        <v>553</v>
      </c>
      <c r="D147" t="s">
        <v>437</v>
      </c>
      <c r="E147" s="398">
        <v>1.2611000000000001</v>
      </c>
      <c r="F147" s="132" t="s">
        <v>964</v>
      </c>
    </row>
    <row r="148" spans="2:6" x14ac:dyDescent="0.75">
      <c r="B148" t="s">
        <v>545</v>
      </c>
      <c r="C148" t="s">
        <v>554</v>
      </c>
      <c r="D148" t="s">
        <v>434</v>
      </c>
      <c r="E148" s="398">
        <v>6.7893999999999997</v>
      </c>
      <c r="F148" s="132" t="s">
        <v>964</v>
      </c>
    </row>
    <row r="149" spans="2:6" x14ac:dyDescent="0.75">
      <c r="B149" t="s">
        <v>545</v>
      </c>
      <c r="C149" t="s">
        <v>555</v>
      </c>
      <c r="D149" t="s">
        <v>437</v>
      </c>
      <c r="E149" s="398">
        <v>0.80010000000000003</v>
      </c>
      <c r="F149" s="132" t="s">
        <v>964</v>
      </c>
    </row>
    <row r="150" spans="2:6" x14ac:dyDescent="0.75">
      <c r="B150" t="s">
        <v>545</v>
      </c>
      <c r="C150" t="s">
        <v>556</v>
      </c>
      <c r="D150" t="s">
        <v>434</v>
      </c>
      <c r="E150" s="398">
        <v>3.2229999999999999</v>
      </c>
      <c r="F150" s="132" t="s">
        <v>964</v>
      </c>
    </row>
    <row r="151" spans="2:6" x14ac:dyDescent="0.75">
      <c r="B151" t="s">
        <v>545</v>
      </c>
      <c r="C151" t="s">
        <v>557</v>
      </c>
      <c r="D151" t="s">
        <v>437</v>
      </c>
      <c r="E151" s="398">
        <v>0.03</v>
      </c>
      <c r="F151" s="132" t="s">
        <v>964</v>
      </c>
    </row>
    <row r="152" spans="2:6" x14ac:dyDescent="0.75">
      <c r="B152" t="s">
        <v>545</v>
      </c>
      <c r="C152" t="s">
        <v>558</v>
      </c>
      <c r="D152" t="s">
        <v>437</v>
      </c>
      <c r="E152" s="398">
        <v>0.35</v>
      </c>
      <c r="F152" s="132" t="s">
        <v>964</v>
      </c>
    </row>
    <row r="153" spans="2:6" x14ac:dyDescent="0.75">
      <c r="B153" t="s">
        <v>559</v>
      </c>
      <c r="C153" t="s">
        <v>560</v>
      </c>
      <c r="D153" t="s">
        <v>399</v>
      </c>
      <c r="E153" s="398">
        <v>0</v>
      </c>
      <c r="F153" s="132" t="s">
        <v>898</v>
      </c>
    </row>
    <row r="154" spans="2:6" x14ac:dyDescent="0.75">
      <c r="B154" t="s">
        <v>561</v>
      </c>
      <c r="C154" t="s">
        <v>562</v>
      </c>
      <c r="D154" t="s">
        <v>563</v>
      </c>
      <c r="E154" s="398">
        <v>0</v>
      </c>
      <c r="F154" s="132" t="s">
        <v>898</v>
      </c>
    </row>
    <row r="155" spans="2:6" x14ac:dyDescent="0.75">
      <c r="B155" t="s">
        <v>561</v>
      </c>
      <c r="C155" t="s">
        <v>564</v>
      </c>
      <c r="D155" t="s">
        <v>565</v>
      </c>
      <c r="E155" s="398">
        <v>31355.5023</v>
      </c>
      <c r="F155" s="132" t="s">
        <v>898</v>
      </c>
    </row>
    <row r="156" spans="2:6" x14ac:dyDescent="0.75">
      <c r="B156" t="s">
        <v>561</v>
      </c>
      <c r="C156" t="s">
        <v>566</v>
      </c>
      <c r="D156" t="s">
        <v>563</v>
      </c>
      <c r="E156" s="398">
        <v>5.3396999999999997</v>
      </c>
      <c r="F156" s="132" t="s">
        <v>898</v>
      </c>
    </row>
    <row r="157" spans="2:6" x14ac:dyDescent="0.75">
      <c r="B157" t="s">
        <v>561</v>
      </c>
      <c r="C157" t="s">
        <v>567</v>
      </c>
      <c r="D157" t="s">
        <v>563</v>
      </c>
      <c r="E157" s="398">
        <v>0.57899999999999996</v>
      </c>
      <c r="F157" s="132" t="s">
        <v>898</v>
      </c>
    </row>
    <row r="158" spans="2:6" x14ac:dyDescent="0.75">
      <c r="B158" t="s">
        <v>561</v>
      </c>
      <c r="C158" t="s">
        <v>568</v>
      </c>
      <c r="D158" t="s">
        <v>563</v>
      </c>
      <c r="E158" s="398">
        <v>3.1554000000000002</v>
      </c>
      <c r="F158" s="132" t="s">
        <v>898</v>
      </c>
    </row>
    <row r="159" spans="2:6" x14ac:dyDescent="0.75">
      <c r="B159" t="s">
        <v>569</v>
      </c>
      <c r="C159" t="s">
        <v>570</v>
      </c>
      <c r="D159" t="s">
        <v>565</v>
      </c>
      <c r="E159" s="398">
        <v>0</v>
      </c>
      <c r="F159" s="132" t="s">
        <v>898</v>
      </c>
    </row>
    <row r="160" spans="2:6" x14ac:dyDescent="0.75">
      <c r="B160" t="s">
        <v>569</v>
      </c>
      <c r="C160" t="s">
        <v>571</v>
      </c>
      <c r="D160" t="s">
        <v>563</v>
      </c>
      <c r="E160" s="398">
        <v>0.02</v>
      </c>
      <c r="F160" s="132" t="s">
        <v>898</v>
      </c>
    </row>
    <row r="161" spans="2:6" x14ac:dyDescent="0.75">
      <c r="B161" t="s">
        <v>569</v>
      </c>
      <c r="C161" t="s">
        <v>572</v>
      </c>
      <c r="D161" t="s">
        <v>563</v>
      </c>
      <c r="E161" s="398">
        <v>0.06</v>
      </c>
      <c r="F161" s="132" t="s">
        <v>898</v>
      </c>
    </row>
    <row r="162" spans="2:6" x14ac:dyDescent="0.75">
      <c r="B162" t="s">
        <v>569</v>
      </c>
      <c r="C162" t="s">
        <v>573</v>
      </c>
      <c r="D162" t="s">
        <v>563</v>
      </c>
      <c r="E162" s="398">
        <v>0</v>
      </c>
      <c r="F162" s="132" t="s">
        <v>898</v>
      </c>
    </row>
    <row r="163" spans="2:6" x14ac:dyDescent="0.75">
      <c r="B163" t="s">
        <v>569</v>
      </c>
      <c r="C163" t="s">
        <v>574</v>
      </c>
      <c r="D163" t="s">
        <v>565</v>
      </c>
      <c r="E163" s="398">
        <v>0</v>
      </c>
      <c r="F163" s="132" t="s">
        <v>898</v>
      </c>
    </row>
    <row r="164" spans="2:6" x14ac:dyDescent="0.75">
      <c r="B164" t="s">
        <v>569</v>
      </c>
      <c r="C164" t="s">
        <v>575</v>
      </c>
      <c r="D164" t="s">
        <v>563</v>
      </c>
      <c r="E164" s="398">
        <v>0</v>
      </c>
      <c r="F164" s="132" t="s">
        <v>898</v>
      </c>
    </row>
    <row r="165" spans="2:6" x14ac:dyDescent="0.75">
      <c r="B165" t="s">
        <v>569</v>
      </c>
      <c r="C165" t="s">
        <v>576</v>
      </c>
      <c r="D165" t="s">
        <v>563</v>
      </c>
      <c r="E165" s="398">
        <v>0</v>
      </c>
      <c r="F165" s="132" t="s">
        <v>898</v>
      </c>
    </row>
    <row r="166" spans="2:6" x14ac:dyDescent="0.75">
      <c r="B166" t="s">
        <v>577</v>
      </c>
      <c r="C166" t="s">
        <v>578</v>
      </c>
      <c r="D166" t="s">
        <v>579</v>
      </c>
      <c r="E166" s="398">
        <v>3519.3204000000001</v>
      </c>
      <c r="F166" s="132" t="s">
        <v>898</v>
      </c>
    </row>
    <row r="167" spans="2:6" x14ac:dyDescent="0.75">
      <c r="B167" t="s">
        <v>577</v>
      </c>
      <c r="C167" t="s">
        <v>580</v>
      </c>
      <c r="D167" t="s">
        <v>579</v>
      </c>
      <c r="E167" s="398">
        <v>0</v>
      </c>
      <c r="F167" s="132" t="s">
        <v>898</v>
      </c>
    </row>
    <row r="168" spans="2:6" x14ac:dyDescent="0.75">
      <c r="B168" t="s">
        <v>577</v>
      </c>
      <c r="C168" t="s">
        <v>581</v>
      </c>
      <c r="D168" t="s">
        <v>579</v>
      </c>
      <c r="E168" s="398">
        <v>365.92840000000001</v>
      </c>
      <c r="F168" s="132" t="s">
        <v>898</v>
      </c>
    </row>
    <row r="169" spans="2:6" x14ac:dyDescent="0.75">
      <c r="B169" t="s">
        <v>577</v>
      </c>
      <c r="C169" t="s">
        <v>582</v>
      </c>
      <c r="D169" t="s">
        <v>579</v>
      </c>
      <c r="E169" s="398">
        <v>0</v>
      </c>
      <c r="F169" s="132" t="s">
        <v>898</v>
      </c>
    </row>
    <row r="170" spans="2:6" x14ac:dyDescent="0.75">
      <c r="B170" t="s">
        <v>583</v>
      </c>
      <c r="C170" t="s">
        <v>584</v>
      </c>
      <c r="D170" t="s">
        <v>585</v>
      </c>
      <c r="E170" s="398">
        <v>0</v>
      </c>
      <c r="F170" s="132" t="s">
        <v>56</v>
      </c>
    </row>
    <row r="171" spans="2:6" x14ac:dyDescent="0.75">
      <c r="B171" t="s">
        <v>583</v>
      </c>
      <c r="C171" t="s">
        <v>586</v>
      </c>
      <c r="D171" t="s">
        <v>585</v>
      </c>
      <c r="E171" s="398">
        <v>1212.5866000000001</v>
      </c>
      <c r="F171" s="132" t="s">
        <v>56</v>
      </c>
    </row>
    <row r="172" spans="2:6" x14ac:dyDescent="0.75">
      <c r="B172" t="s">
        <v>583</v>
      </c>
      <c r="C172" t="s">
        <v>587</v>
      </c>
      <c r="D172" t="s">
        <v>585</v>
      </c>
      <c r="E172" s="398">
        <v>241.44</v>
      </c>
      <c r="F172" s="132" t="s">
        <v>56</v>
      </c>
    </row>
    <row r="173" spans="2:6" x14ac:dyDescent="0.75">
      <c r="B173" t="s">
        <v>56</v>
      </c>
      <c r="C173" t="s">
        <v>588</v>
      </c>
      <c r="D173" t="s">
        <v>585</v>
      </c>
      <c r="E173" s="398">
        <v>292.26920000000001</v>
      </c>
      <c r="F173" s="132" t="s">
        <v>56</v>
      </c>
    </row>
    <row r="174" spans="2:6" x14ac:dyDescent="0.75">
      <c r="B174" t="s">
        <v>56</v>
      </c>
      <c r="C174" t="s">
        <v>589</v>
      </c>
      <c r="D174" t="s">
        <v>585</v>
      </c>
      <c r="E174" s="398">
        <v>399.55290000000002</v>
      </c>
      <c r="F174" s="132" t="s">
        <v>56</v>
      </c>
    </row>
    <row r="175" spans="2:6" x14ac:dyDescent="0.75">
      <c r="B175" t="s">
        <v>56</v>
      </c>
      <c r="C175" t="s">
        <v>590</v>
      </c>
      <c r="D175" t="s">
        <v>585</v>
      </c>
      <c r="E175" s="398">
        <v>0.03</v>
      </c>
      <c r="F175" s="132" t="s">
        <v>56</v>
      </c>
    </row>
    <row r="176" spans="2:6" x14ac:dyDescent="0.75">
      <c r="B176" t="s">
        <v>56</v>
      </c>
      <c r="C176" t="s">
        <v>591</v>
      </c>
      <c r="D176" t="s">
        <v>585</v>
      </c>
      <c r="E176" s="398">
        <v>0.99</v>
      </c>
      <c r="F176" s="132" t="s">
        <v>56</v>
      </c>
    </row>
    <row r="177" spans="2:6" x14ac:dyDescent="0.75">
      <c r="B177" t="s">
        <v>56</v>
      </c>
      <c r="C177" t="s">
        <v>592</v>
      </c>
      <c r="D177" t="s">
        <v>585</v>
      </c>
      <c r="E177" s="398">
        <v>82263.590599999996</v>
      </c>
      <c r="F177" s="132" t="s">
        <v>56</v>
      </c>
    </row>
    <row r="178" spans="2:6" x14ac:dyDescent="0.75">
      <c r="B178" t="s">
        <v>56</v>
      </c>
      <c r="C178" t="s">
        <v>593</v>
      </c>
      <c r="D178" t="s">
        <v>585</v>
      </c>
      <c r="E178" s="398">
        <v>2.08</v>
      </c>
      <c r="F178" s="132" t="s">
        <v>56</v>
      </c>
    </row>
    <row r="179" spans="2:6" x14ac:dyDescent="0.75">
      <c r="B179" t="s">
        <v>56</v>
      </c>
      <c r="C179" t="s">
        <v>594</v>
      </c>
      <c r="D179" t="s">
        <v>585</v>
      </c>
      <c r="E179" s="398">
        <v>25315.392400000001</v>
      </c>
      <c r="F179" s="132" t="s">
        <v>56</v>
      </c>
    </row>
    <row r="180" spans="2:6" x14ac:dyDescent="0.75">
      <c r="B180" t="s">
        <v>56</v>
      </c>
      <c r="C180" t="s">
        <v>595</v>
      </c>
      <c r="D180" t="s">
        <v>585</v>
      </c>
      <c r="E180" s="398">
        <v>244.1695</v>
      </c>
      <c r="F180" s="132" t="s">
        <v>56</v>
      </c>
    </row>
    <row r="181" spans="2:6" x14ac:dyDescent="0.75">
      <c r="B181" t="s">
        <v>56</v>
      </c>
      <c r="C181" t="s">
        <v>596</v>
      </c>
      <c r="D181" t="s">
        <v>585</v>
      </c>
      <c r="E181" s="398">
        <v>24406.143100000001</v>
      </c>
      <c r="F181" s="132" t="s">
        <v>56</v>
      </c>
    </row>
    <row r="182" spans="2:6" x14ac:dyDescent="0.75">
      <c r="B182" t="s">
        <v>56</v>
      </c>
      <c r="C182" t="s">
        <v>597</v>
      </c>
      <c r="D182" t="s">
        <v>585</v>
      </c>
      <c r="E182" s="398">
        <v>6.54</v>
      </c>
      <c r="F182" s="132" t="s">
        <v>56</v>
      </c>
    </row>
    <row r="183" spans="2:6" x14ac:dyDescent="0.75">
      <c r="B183" t="s">
        <v>56</v>
      </c>
      <c r="C183" t="s">
        <v>598</v>
      </c>
      <c r="D183" t="s">
        <v>585</v>
      </c>
      <c r="E183" s="398">
        <v>1648.8281999999999</v>
      </c>
      <c r="F183" s="132" t="s">
        <v>56</v>
      </c>
    </row>
    <row r="184" spans="2:6" x14ac:dyDescent="0.75">
      <c r="B184" t="s">
        <v>56</v>
      </c>
      <c r="C184" t="s">
        <v>599</v>
      </c>
      <c r="D184" t="s">
        <v>585</v>
      </c>
      <c r="E184" s="398">
        <v>195719.49830000001</v>
      </c>
      <c r="F184" s="132" t="s">
        <v>56</v>
      </c>
    </row>
    <row r="185" spans="2:6" x14ac:dyDescent="0.75">
      <c r="B185" t="s">
        <v>56</v>
      </c>
      <c r="C185" t="s">
        <v>600</v>
      </c>
      <c r="D185" t="s">
        <v>585</v>
      </c>
      <c r="E185" s="398">
        <v>31.7514</v>
      </c>
      <c r="F185" s="132" t="s">
        <v>56</v>
      </c>
    </row>
    <row r="186" spans="2:6" x14ac:dyDescent="0.75">
      <c r="B186" t="s">
        <v>56</v>
      </c>
      <c r="C186" t="s">
        <v>601</v>
      </c>
      <c r="D186" t="s">
        <v>585</v>
      </c>
      <c r="E186" s="398">
        <v>10689.133900000001</v>
      </c>
      <c r="F186" s="132" t="s">
        <v>56</v>
      </c>
    </row>
    <row r="187" spans="2:6" x14ac:dyDescent="0.75">
      <c r="B187" t="s">
        <v>56</v>
      </c>
      <c r="C187" t="s">
        <v>602</v>
      </c>
      <c r="D187" t="s">
        <v>585</v>
      </c>
      <c r="E187" s="398">
        <v>8.99</v>
      </c>
      <c r="F187" s="132" t="s">
        <v>56</v>
      </c>
    </row>
    <row r="188" spans="2:6" x14ac:dyDescent="0.75">
      <c r="B188" t="s">
        <v>56</v>
      </c>
      <c r="C188" t="s">
        <v>603</v>
      </c>
      <c r="D188" t="s">
        <v>585</v>
      </c>
      <c r="E188" s="398">
        <v>22677.1672</v>
      </c>
      <c r="F188" s="132" t="s">
        <v>56</v>
      </c>
    </row>
    <row r="189" spans="2:6" x14ac:dyDescent="0.75">
      <c r="B189" t="s">
        <v>56</v>
      </c>
      <c r="C189" t="s">
        <v>604</v>
      </c>
      <c r="D189" t="s">
        <v>585</v>
      </c>
      <c r="E189" s="398">
        <v>131.61000000000001</v>
      </c>
      <c r="F189" s="132" t="s">
        <v>56</v>
      </c>
    </row>
    <row r="190" spans="2:6" x14ac:dyDescent="0.75">
      <c r="B190" t="s">
        <v>56</v>
      </c>
      <c r="C190" t="s">
        <v>605</v>
      </c>
      <c r="D190" t="s">
        <v>585</v>
      </c>
      <c r="E190" s="398">
        <v>6845.3249999999998</v>
      </c>
      <c r="F190" s="132" t="s">
        <v>56</v>
      </c>
    </row>
    <row r="191" spans="2:6" x14ac:dyDescent="0.75">
      <c r="B191" t="s">
        <v>56</v>
      </c>
      <c r="C191" t="s">
        <v>606</v>
      </c>
      <c r="D191" t="s">
        <v>585</v>
      </c>
      <c r="E191" s="398">
        <v>34285.2264</v>
      </c>
      <c r="F191" s="132" t="s">
        <v>56</v>
      </c>
    </row>
    <row r="192" spans="2:6" x14ac:dyDescent="0.75">
      <c r="B192" t="s">
        <v>56</v>
      </c>
      <c r="C192" t="s">
        <v>607</v>
      </c>
      <c r="D192" t="s">
        <v>585</v>
      </c>
      <c r="E192" s="398">
        <v>7.54</v>
      </c>
      <c r="F192" s="132" t="s">
        <v>56</v>
      </c>
    </row>
    <row r="193" spans="2:6" x14ac:dyDescent="0.75">
      <c r="B193" t="s">
        <v>56</v>
      </c>
      <c r="C193" t="s">
        <v>608</v>
      </c>
      <c r="D193" t="s">
        <v>585</v>
      </c>
      <c r="E193" s="398">
        <v>19350.417399999998</v>
      </c>
      <c r="F193" s="132" t="s">
        <v>56</v>
      </c>
    </row>
    <row r="194" spans="2:6" x14ac:dyDescent="0.75">
      <c r="B194" t="s">
        <v>56</v>
      </c>
      <c r="C194" t="s">
        <v>609</v>
      </c>
      <c r="D194" t="s">
        <v>585</v>
      </c>
      <c r="E194" s="398">
        <v>3.18</v>
      </c>
      <c r="F194" s="132" t="s">
        <v>56</v>
      </c>
    </row>
    <row r="195" spans="2:6" x14ac:dyDescent="0.75">
      <c r="B195" t="s">
        <v>56</v>
      </c>
      <c r="C195" t="s">
        <v>610</v>
      </c>
      <c r="D195" t="s">
        <v>585</v>
      </c>
      <c r="E195" s="398">
        <v>413</v>
      </c>
      <c r="F195" s="132" t="s">
        <v>56</v>
      </c>
    </row>
    <row r="196" spans="2:6" x14ac:dyDescent="0.75">
      <c r="B196" t="s">
        <v>56</v>
      </c>
      <c r="C196" t="s">
        <v>611</v>
      </c>
      <c r="D196" t="s">
        <v>585</v>
      </c>
      <c r="E196" s="398">
        <v>821</v>
      </c>
      <c r="F196" s="132" t="s">
        <v>56</v>
      </c>
    </row>
    <row r="197" spans="2:6" x14ac:dyDescent="0.75">
      <c r="B197" t="s">
        <v>612</v>
      </c>
      <c r="C197" t="s">
        <v>613</v>
      </c>
      <c r="D197" t="s">
        <v>614</v>
      </c>
      <c r="E197" s="398">
        <v>2.9409999999999998</v>
      </c>
      <c r="F197" s="132" t="s">
        <v>898</v>
      </c>
    </row>
    <row r="198" spans="2:6" x14ac:dyDescent="0.75">
      <c r="B198" t="s">
        <v>612</v>
      </c>
      <c r="C198" t="s">
        <v>615</v>
      </c>
      <c r="D198" t="s">
        <v>614</v>
      </c>
      <c r="E198" s="398">
        <v>0</v>
      </c>
      <c r="F198" s="132" t="s">
        <v>898</v>
      </c>
    </row>
    <row r="199" spans="2:6" x14ac:dyDescent="0.75">
      <c r="B199" t="s">
        <v>612</v>
      </c>
      <c r="C199" t="s">
        <v>616</v>
      </c>
      <c r="D199" t="s">
        <v>614</v>
      </c>
      <c r="E199" s="398">
        <v>0</v>
      </c>
      <c r="F199" s="132" t="s">
        <v>898</v>
      </c>
    </row>
    <row r="200" spans="2:6" x14ac:dyDescent="0.75">
      <c r="B200" t="s">
        <v>617</v>
      </c>
      <c r="C200" t="s">
        <v>618</v>
      </c>
      <c r="D200" t="s">
        <v>614</v>
      </c>
      <c r="E200" s="398">
        <v>2659.9944</v>
      </c>
      <c r="F200" s="132" t="s">
        <v>898</v>
      </c>
    </row>
    <row r="201" spans="2:6" x14ac:dyDescent="0.75">
      <c r="B201" t="s">
        <v>617</v>
      </c>
      <c r="C201" t="s">
        <v>619</v>
      </c>
      <c r="D201" t="s">
        <v>614</v>
      </c>
      <c r="E201" s="398">
        <v>0</v>
      </c>
      <c r="F201" s="132" t="s">
        <v>898</v>
      </c>
    </row>
    <row r="202" spans="2:6" x14ac:dyDescent="0.75">
      <c r="B202" t="s">
        <v>617</v>
      </c>
      <c r="C202" t="s">
        <v>620</v>
      </c>
      <c r="D202" t="s">
        <v>614</v>
      </c>
      <c r="E202" s="398">
        <v>0</v>
      </c>
      <c r="F202" s="132" t="s">
        <v>898</v>
      </c>
    </row>
    <row r="203" spans="2:6" x14ac:dyDescent="0.75">
      <c r="B203" t="s">
        <v>617</v>
      </c>
      <c r="C203" t="s">
        <v>621</v>
      </c>
      <c r="D203" t="s">
        <v>614</v>
      </c>
      <c r="E203" s="398">
        <v>34.559899999999999</v>
      </c>
      <c r="F203" s="132" t="s">
        <v>898</v>
      </c>
    </row>
    <row r="204" spans="2:6" x14ac:dyDescent="0.75">
      <c r="B204" t="s">
        <v>617</v>
      </c>
      <c r="C204" t="s">
        <v>622</v>
      </c>
      <c r="D204" t="s">
        <v>623</v>
      </c>
      <c r="E204" s="398">
        <v>0.06</v>
      </c>
      <c r="F204" s="132" t="s">
        <v>898</v>
      </c>
    </row>
    <row r="205" spans="2:6" x14ac:dyDescent="0.75">
      <c r="B205" t="s">
        <v>617</v>
      </c>
      <c r="C205" t="s">
        <v>624</v>
      </c>
      <c r="D205" t="s">
        <v>614</v>
      </c>
      <c r="E205" s="398">
        <v>0</v>
      </c>
      <c r="F205" s="132" t="s">
        <v>898</v>
      </c>
    </row>
    <row r="206" spans="2:6" x14ac:dyDescent="0.75">
      <c r="B206" t="s">
        <v>617</v>
      </c>
      <c r="C206" t="s">
        <v>625</v>
      </c>
      <c r="D206" t="s">
        <v>614</v>
      </c>
      <c r="E206" s="398">
        <v>2.8E-3</v>
      </c>
      <c r="F206" s="132" t="s">
        <v>898</v>
      </c>
    </row>
    <row r="207" spans="2:6" x14ac:dyDescent="0.75">
      <c r="B207" t="s">
        <v>617</v>
      </c>
      <c r="C207" t="s">
        <v>626</v>
      </c>
      <c r="D207" t="s">
        <v>614</v>
      </c>
      <c r="E207" s="398">
        <v>16.645800000000001</v>
      </c>
      <c r="F207" s="132" t="s">
        <v>898</v>
      </c>
    </row>
    <row r="208" spans="2:6" x14ac:dyDescent="0.75">
      <c r="B208" t="s">
        <v>58</v>
      </c>
      <c r="C208" t="s">
        <v>627</v>
      </c>
      <c r="D208" t="s">
        <v>628</v>
      </c>
      <c r="E208" s="398">
        <v>1382.1496</v>
      </c>
      <c r="F208" s="132" t="s">
        <v>58</v>
      </c>
    </row>
    <row r="209" spans="2:6" x14ac:dyDescent="0.75">
      <c r="B209" t="s">
        <v>58</v>
      </c>
      <c r="C209" t="s">
        <v>629</v>
      </c>
      <c r="D209" t="s">
        <v>630</v>
      </c>
      <c r="E209" s="398">
        <v>2090.6124</v>
      </c>
      <c r="F209" s="132" t="s">
        <v>58</v>
      </c>
    </row>
    <row r="210" spans="2:6" x14ac:dyDescent="0.75">
      <c r="B210" t="s">
        <v>58</v>
      </c>
      <c r="C210" t="s">
        <v>631</v>
      </c>
      <c r="D210" t="s">
        <v>630</v>
      </c>
      <c r="E210" s="398">
        <v>7174.8004000000001</v>
      </c>
      <c r="F210" s="132" t="s">
        <v>58</v>
      </c>
    </row>
    <row r="211" spans="2:6" x14ac:dyDescent="0.75">
      <c r="B211" t="s">
        <v>58</v>
      </c>
      <c r="C211" t="s">
        <v>632</v>
      </c>
      <c r="D211" t="s">
        <v>630</v>
      </c>
      <c r="E211" s="398">
        <v>1622.5328</v>
      </c>
      <c r="F211" s="132" t="s">
        <v>58</v>
      </c>
    </row>
    <row r="212" spans="2:6" x14ac:dyDescent="0.75">
      <c r="B212" t="s">
        <v>58</v>
      </c>
      <c r="C212" t="s">
        <v>633</v>
      </c>
      <c r="D212" t="s">
        <v>630</v>
      </c>
      <c r="E212" s="398">
        <v>3373.3921</v>
      </c>
      <c r="F212" s="132" t="s">
        <v>58</v>
      </c>
    </row>
    <row r="213" spans="2:6" x14ac:dyDescent="0.75">
      <c r="B213" t="s">
        <v>58</v>
      </c>
      <c r="C213" t="s">
        <v>634</v>
      </c>
      <c r="D213" t="s">
        <v>630</v>
      </c>
      <c r="E213" s="398">
        <v>2934.8337000000001</v>
      </c>
      <c r="F213" s="132" t="s">
        <v>58</v>
      </c>
    </row>
    <row r="214" spans="2:6" x14ac:dyDescent="0.75">
      <c r="B214" t="s">
        <v>58</v>
      </c>
      <c r="C214" t="s">
        <v>635</v>
      </c>
      <c r="D214" t="s">
        <v>630</v>
      </c>
      <c r="E214" s="398">
        <v>2236.1923000000002</v>
      </c>
      <c r="F214" s="132" t="s">
        <v>58</v>
      </c>
    </row>
    <row r="215" spans="2:6" x14ac:dyDescent="0.75">
      <c r="B215" t="s">
        <v>58</v>
      </c>
      <c r="C215" t="s">
        <v>636</v>
      </c>
      <c r="D215" t="s">
        <v>630</v>
      </c>
      <c r="E215" s="398">
        <v>0</v>
      </c>
      <c r="F215" s="132" t="s">
        <v>58</v>
      </c>
    </row>
    <row r="216" spans="2:6" x14ac:dyDescent="0.75">
      <c r="B216" t="s">
        <v>58</v>
      </c>
      <c r="C216" t="s">
        <v>637</v>
      </c>
      <c r="D216" t="s">
        <v>630</v>
      </c>
      <c r="E216" s="398">
        <v>482.678</v>
      </c>
      <c r="F216" s="132" t="s">
        <v>58</v>
      </c>
    </row>
    <row r="217" spans="2:6" x14ac:dyDescent="0.75">
      <c r="B217" t="s">
        <v>58</v>
      </c>
      <c r="C217" t="s">
        <v>638</v>
      </c>
      <c r="D217" t="s">
        <v>630</v>
      </c>
      <c r="E217" s="398">
        <v>1322.4707000000001</v>
      </c>
      <c r="F217" s="132" t="s">
        <v>58</v>
      </c>
    </row>
    <row r="218" spans="2:6" x14ac:dyDescent="0.75">
      <c r="B218" t="s">
        <v>58</v>
      </c>
      <c r="C218" t="s">
        <v>639</v>
      </c>
      <c r="D218" t="s">
        <v>630</v>
      </c>
      <c r="E218" s="398">
        <v>2073.2419</v>
      </c>
      <c r="F218" s="132" t="s">
        <v>58</v>
      </c>
    </row>
    <row r="219" spans="2:6" x14ac:dyDescent="0.75">
      <c r="B219" t="s">
        <v>58</v>
      </c>
      <c r="C219" t="s">
        <v>640</v>
      </c>
      <c r="D219" t="s">
        <v>630</v>
      </c>
      <c r="E219" s="398">
        <v>1926.0467000000001</v>
      </c>
      <c r="F219" s="132" t="s">
        <v>58</v>
      </c>
    </row>
    <row r="220" spans="2:6" x14ac:dyDescent="0.75">
      <c r="B220" t="s">
        <v>641</v>
      </c>
      <c r="C220" t="s">
        <v>642</v>
      </c>
      <c r="D220" t="s">
        <v>643</v>
      </c>
      <c r="E220" s="398">
        <v>0.74</v>
      </c>
      <c r="F220" s="132" t="s">
        <v>58</v>
      </c>
    </row>
    <row r="221" spans="2:6" x14ac:dyDescent="0.75">
      <c r="B221" t="s">
        <v>641</v>
      </c>
      <c r="C221" t="s">
        <v>644</v>
      </c>
      <c r="D221" t="s">
        <v>643</v>
      </c>
      <c r="E221" s="398">
        <v>41.326799999999999</v>
      </c>
      <c r="F221" s="132" t="s">
        <v>58</v>
      </c>
    </row>
    <row r="222" spans="2:6" x14ac:dyDescent="0.75">
      <c r="B222" t="s">
        <v>641</v>
      </c>
      <c r="C222" t="s">
        <v>645</v>
      </c>
      <c r="D222" t="s">
        <v>643</v>
      </c>
      <c r="E222" s="398">
        <v>17.146799999999999</v>
      </c>
      <c r="F222" s="132" t="s">
        <v>58</v>
      </c>
    </row>
    <row r="223" spans="2:6" x14ac:dyDescent="0.75">
      <c r="B223" t="s">
        <v>641</v>
      </c>
      <c r="C223" t="s">
        <v>646</v>
      </c>
      <c r="D223" t="s">
        <v>647</v>
      </c>
      <c r="E223" s="398">
        <v>1911.0124000000001</v>
      </c>
      <c r="F223" s="132" t="s">
        <v>58</v>
      </c>
    </row>
    <row r="224" spans="2:6" x14ac:dyDescent="0.75">
      <c r="B224" t="s">
        <v>641</v>
      </c>
      <c r="C224" t="s">
        <v>648</v>
      </c>
      <c r="D224" t="s">
        <v>643</v>
      </c>
      <c r="E224" s="398">
        <v>42.875599999999999</v>
      </c>
      <c r="F224" s="132" t="s">
        <v>58</v>
      </c>
    </row>
    <row r="225" spans="2:6" x14ac:dyDescent="0.75">
      <c r="B225" t="s">
        <v>641</v>
      </c>
      <c r="C225" t="s">
        <v>649</v>
      </c>
      <c r="D225" t="s">
        <v>647</v>
      </c>
      <c r="E225" s="398">
        <v>1465.0535</v>
      </c>
      <c r="F225" s="132" t="s">
        <v>58</v>
      </c>
    </row>
    <row r="226" spans="2:6" x14ac:dyDescent="0.75">
      <c r="B226" t="s">
        <v>641</v>
      </c>
      <c r="C226" t="s">
        <v>650</v>
      </c>
      <c r="D226" t="s">
        <v>643</v>
      </c>
      <c r="E226" s="398">
        <v>0</v>
      </c>
      <c r="F226" s="132" t="s">
        <v>58</v>
      </c>
    </row>
    <row r="227" spans="2:6" x14ac:dyDescent="0.75">
      <c r="B227" t="s">
        <v>641</v>
      </c>
      <c r="C227" t="s">
        <v>651</v>
      </c>
      <c r="D227" t="s">
        <v>643</v>
      </c>
      <c r="E227" s="398">
        <v>0.02</v>
      </c>
      <c r="F227" s="132" t="s">
        <v>58</v>
      </c>
    </row>
    <row r="228" spans="2:6" x14ac:dyDescent="0.75">
      <c r="B228" t="s">
        <v>641</v>
      </c>
      <c r="C228" t="s">
        <v>652</v>
      </c>
      <c r="D228" t="s">
        <v>647</v>
      </c>
      <c r="E228" s="398">
        <v>521.35550000000001</v>
      </c>
      <c r="F228" s="132" t="s">
        <v>58</v>
      </c>
    </row>
    <row r="229" spans="2:6" x14ac:dyDescent="0.75">
      <c r="B229" t="s">
        <v>641</v>
      </c>
      <c r="C229" t="s">
        <v>653</v>
      </c>
      <c r="D229" t="s">
        <v>643</v>
      </c>
      <c r="E229" s="398">
        <v>0</v>
      </c>
      <c r="F229" s="132" t="s">
        <v>58</v>
      </c>
    </row>
    <row r="230" spans="2:6" x14ac:dyDescent="0.75">
      <c r="B230" t="s">
        <v>641</v>
      </c>
      <c r="C230" t="s">
        <v>654</v>
      </c>
      <c r="D230" t="s">
        <v>643</v>
      </c>
      <c r="E230" s="398">
        <v>0</v>
      </c>
      <c r="F230" s="132" t="s">
        <v>58</v>
      </c>
    </row>
    <row r="231" spans="2:6" x14ac:dyDescent="0.75">
      <c r="B231" t="s">
        <v>655</v>
      </c>
      <c r="C231" t="s">
        <v>656</v>
      </c>
      <c r="D231" t="s">
        <v>643</v>
      </c>
      <c r="E231" s="398">
        <v>0</v>
      </c>
      <c r="F231" s="132" t="s">
        <v>58</v>
      </c>
    </row>
    <row r="232" spans="2:6" x14ac:dyDescent="0.75">
      <c r="B232" t="s">
        <v>655</v>
      </c>
      <c r="C232" t="s">
        <v>657</v>
      </c>
      <c r="D232" t="s">
        <v>643</v>
      </c>
      <c r="E232" s="398">
        <v>0.1699</v>
      </c>
      <c r="F232" s="132" t="s">
        <v>58</v>
      </c>
    </row>
    <row r="233" spans="2:6" x14ac:dyDescent="0.75">
      <c r="B233" t="s">
        <v>655</v>
      </c>
      <c r="C233" t="s">
        <v>658</v>
      </c>
      <c r="D233" t="s">
        <v>643</v>
      </c>
      <c r="E233" s="398">
        <v>7.4866999999999999</v>
      </c>
      <c r="F233" s="132" t="s">
        <v>58</v>
      </c>
    </row>
    <row r="234" spans="2:6" x14ac:dyDescent="0.75">
      <c r="B234" t="s">
        <v>655</v>
      </c>
      <c r="C234" t="s">
        <v>659</v>
      </c>
      <c r="D234" t="s">
        <v>643</v>
      </c>
      <c r="E234" s="398">
        <v>6.3334999999999999</v>
      </c>
      <c r="F234" s="132" t="s">
        <v>58</v>
      </c>
    </row>
    <row r="235" spans="2:6" x14ac:dyDescent="0.75">
      <c r="B235" t="s">
        <v>655</v>
      </c>
      <c r="C235" t="s">
        <v>660</v>
      </c>
      <c r="D235" t="s">
        <v>647</v>
      </c>
      <c r="E235" s="398">
        <v>1474.7566999999999</v>
      </c>
      <c r="F235" s="132" t="s">
        <v>58</v>
      </c>
    </row>
    <row r="236" spans="2:6" x14ac:dyDescent="0.75">
      <c r="B236" t="s">
        <v>655</v>
      </c>
      <c r="C236" t="s">
        <v>661</v>
      </c>
      <c r="D236" t="s">
        <v>643</v>
      </c>
      <c r="E236" s="398">
        <v>0</v>
      </c>
      <c r="F236" s="132" t="s">
        <v>58</v>
      </c>
    </row>
    <row r="237" spans="2:6" x14ac:dyDescent="0.75">
      <c r="B237" t="s">
        <v>655</v>
      </c>
      <c r="C237" t="s">
        <v>662</v>
      </c>
      <c r="D237" t="s">
        <v>643</v>
      </c>
      <c r="E237" s="398">
        <v>33.847700000000003</v>
      </c>
      <c r="F237" s="132" t="s">
        <v>58</v>
      </c>
    </row>
    <row r="238" spans="2:6" x14ac:dyDescent="0.75">
      <c r="B238" t="s">
        <v>655</v>
      </c>
      <c r="C238" t="s">
        <v>663</v>
      </c>
      <c r="D238" t="s">
        <v>643</v>
      </c>
      <c r="E238" s="398">
        <v>14.5619</v>
      </c>
      <c r="F238" s="132" t="s">
        <v>58</v>
      </c>
    </row>
    <row r="239" spans="2:6" x14ac:dyDescent="0.75">
      <c r="B239" t="s">
        <v>655</v>
      </c>
      <c r="C239" t="s">
        <v>664</v>
      </c>
      <c r="D239" t="s">
        <v>647</v>
      </c>
      <c r="E239" s="398">
        <v>647.35029999999995</v>
      </c>
      <c r="F239" s="132" t="s">
        <v>58</v>
      </c>
    </row>
    <row r="240" spans="2:6" x14ac:dyDescent="0.75">
      <c r="B240" t="s">
        <v>655</v>
      </c>
      <c r="C240" t="s">
        <v>665</v>
      </c>
      <c r="D240" t="s">
        <v>643</v>
      </c>
      <c r="E240" s="398">
        <v>27.16</v>
      </c>
      <c r="F240" s="132" t="s">
        <v>58</v>
      </c>
    </row>
    <row r="241" spans="2:6" x14ac:dyDescent="0.75">
      <c r="B241" t="s">
        <v>655</v>
      </c>
      <c r="C241" t="s">
        <v>666</v>
      </c>
      <c r="D241" t="s">
        <v>643</v>
      </c>
      <c r="E241" s="398">
        <v>12.298</v>
      </c>
      <c r="F241" s="132" t="s">
        <v>58</v>
      </c>
    </row>
    <row r="242" spans="2:6" x14ac:dyDescent="0.75">
      <c r="B242" t="s">
        <v>655</v>
      </c>
      <c r="C242" t="s">
        <v>667</v>
      </c>
      <c r="D242" t="s">
        <v>647</v>
      </c>
      <c r="E242" s="398">
        <v>320.13869999999997</v>
      </c>
      <c r="F242" s="132" t="s">
        <v>58</v>
      </c>
    </row>
    <row r="243" spans="2:6" x14ac:dyDescent="0.75">
      <c r="B243" t="s">
        <v>655</v>
      </c>
      <c r="C243" t="s">
        <v>668</v>
      </c>
      <c r="D243" t="s">
        <v>643</v>
      </c>
      <c r="E243" s="398">
        <v>8.0594000000000001</v>
      </c>
      <c r="F243" s="132" t="s">
        <v>58</v>
      </c>
    </row>
    <row r="244" spans="2:6" x14ac:dyDescent="0.75">
      <c r="B244" t="s">
        <v>655</v>
      </c>
      <c r="C244" t="s">
        <v>669</v>
      </c>
      <c r="D244" t="s">
        <v>643</v>
      </c>
      <c r="E244" s="398">
        <v>7.8074000000000003</v>
      </c>
      <c r="F244" s="132" t="s">
        <v>58</v>
      </c>
    </row>
    <row r="245" spans="2:6" x14ac:dyDescent="0.75">
      <c r="B245" t="s">
        <v>655</v>
      </c>
      <c r="C245" t="s">
        <v>670</v>
      </c>
      <c r="D245" t="s">
        <v>647</v>
      </c>
      <c r="E245" s="398">
        <v>4.6500000000000004</v>
      </c>
      <c r="F245" s="132" t="s">
        <v>58</v>
      </c>
    </row>
    <row r="246" spans="2:6" x14ac:dyDescent="0.75">
      <c r="B246" t="s">
        <v>655</v>
      </c>
      <c r="C246" t="s">
        <v>671</v>
      </c>
      <c r="D246" t="s">
        <v>643</v>
      </c>
      <c r="E246" s="398">
        <v>0</v>
      </c>
      <c r="F246" s="132" t="s">
        <v>58</v>
      </c>
    </row>
    <row r="247" spans="2:6" x14ac:dyDescent="0.75">
      <c r="B247" t="s">
        <v>655</v>
      </c>
      <c r="C247" t="s">
        <v>672</v>
      </c>
      <c r="D247" t="s">
        <v>643</v>
      </c>
      <c r="E247" s="398">
        <v>0</v>
      </c>
      <c r="F247" s="132" t="s">
        <v>58</v>
      </c>
    </row>
    <row r="248" spans="2:6" x14ac:dyDescent="0.75">
      <c r="B248" t="s">
        <v>59</v>
      </c>
      <c r="C248" t="s">
        <v>673</v>
      </c>
      <c r="D248" t="s">
        <v>674</v>
      </c>
      <c r="E248" s="398">
        <v>1485.3197</v>
      </c>
      <c r="F248" s="132" t="s">
        <v>59</v>
      </c>
    </row>
    <row r="249" spans="2:6" x14ac:dyDescent="0.75">
      <c r="B249" t="s">
        <v>59</v>
      </c>
      <c r="C249" t="s">
        <v>675</v>
      </c>
      <c r="D249" t="s">
        <v>676</v>
      </c>
      <c r="E249" s="398">
        <v>0</v>
      </c>
      <c r="F249" s="132" t="s">
        <v>59</v>
      </c>
    </row>
    <row r="250" spans="2:6" x14ac:dyDescent="0.75">
      <c r="B250" t="s">
        <v>59</v>
      </c>
      <c r="C250" t="s">
        <v>677</v>
      </c>
      <c r="D250" t="s">
        <v>676</v>
      </c>
      <c r="E250" s="398">
        <v>31.296900000000001</v>
      </c>
      <c r="F250" s="132" t="s">
        <v>59</v>
      </c>
    </row>
    <row r="251" spans="2:6" x14ac:dyDescent="0.75">
      <c r="B251" t="s">
        <v>59</v>
      </c>
      <c r="C251" t="s">
        <v>678</v>
      </c>
      <c r="D251" t="s">
        <v>676</v>
      </c>
      <c r="E251" s="398">
        <v>2.82</v>
      </c>
      <c r="F251" s="132" t="s">
        <v>59</v>
      </c>
    </row>
    <row r="252" spans="2:6" x14ac:dyDescent="0.75">
      <c r="B252" t="s">
        <v>59</v>
      </c>
      <c r="C252" t="s">
        <v>679</v>
      </c>
      <c r="D252" t="s">
        <v>676</v>
      </c>
      <c r="E252" s="398">
        <v>4474.4285</v>
      </c>
      <c r="F252" s="132" t="s">
        <v>59</v>
      </c>
    </row>
    <row r="253" spans="2:6" x14ac:dyDescent="0.75">
      <c r="B253" t="s">
        <v>59</v>
      </c>
      <c r="C253" t="s">
        <v>680</v>
      </c>
      <c r="D253" t="s">
        <v>676</v>
      </c>
      <c r="E253" s="398">
        <v>0.27</v>
      </c>
      <c r="F253" s="132" t="s">
        <v>59</v>
      </c>
    </row>
    <row r="254" spans="2:6" x14ac:dyDescent="0.75">
      <c r="B254" t="s">
        <v>59</v>
      </c>
      <c r="C254" t="s">
        <v>681</v>
      </c>
      <c r="D254" t="s">
        <v>676</v>
      </c>
      <c r="E254" s="398">
        <v>654.60230000000001</v>
      </c>
      <c r="F254" s="132" t="s">
        <v>59</v>
      </c>
    </row>
    <row r="255" spans="2:6" x14ac:dyDescent="0.75">
      <c r="B255" t="s">
        <v>59</v>
      </c>
      <c r="C255" t="s">
        <v>682</v>
      </c>
      <c r="D255" t="s">
        <v>676</v>
      </c>
      <c r="E255" s="398">
        <v>0</v>
      </c>
      <c r="F255" s="132" t="s">
        <v>59</v>
      </c>
    </row>
    <row r="256" spans="2:6" x14ac:dyDescent="0.75">
      <c r="B256" t="s">
        <v>59</v>
      </c>
      <c r="C256" t="s">
        <v>683</v>
      </c>
      <c r="D256" t="s">
        <v>676</v>
      </c>
      <c r="E256" s="398">
        <v>45.896799999999999</v>
      </c>
      <c r="F256" s="132" t="s">
        <v>59</v>
      </c>
    </row>
    <row r="257" spans="2:6" x14ac:dyDescent="0.75">
      <c r="B257" t="s">
        <v>59</v>
      </c>
      <c r="C257" t="s">
        <v>684</v>
      </c>
      <c r="D257" t="s">
        <v>676</v>
      </c>
      <c r="E257" s="398">
        <v>69.8399</v>
      </c>
      <c r="F257" s="132" t="s">
        <v>59</v>
      </c>
    </row>
    <row r="258" spans="2:6" x14ac:dyDescent="0.75">
      <c r="B258" t="s">
        <v>59</v>
      </c>
      <c r="C258" t="s">
        <v>685</v>
      </c>
      <c r="D258" t="s">
        <v>676</v>
      </c>
      <c r="E258" s="398">
        <v>2644.9018000000001</v>
      </c>
      <c r="F258" s="132" t="s">
        <v>59</v>
      </c>
    </row>
    <row r="259" spans="2:6" x14ac:dyDescent="0.75">
      <c r="B259" t="s">
        <v>59</v>
      </c>
      <c r="C259" t="s">
        <v>686</v>
      </c>
      <c r="D259" t="s">
        <v>676</v>
      </c>
      <c r="E259" s="398">
        <v>6.0900999999999996</v>
      </c>
      <c r="F259" s="132" t="s">
        <v>59</v>
      </c>
    </row>
    <row r="260" spans="2:6" x14ac:dyDescent="0.75">
      <c r="B260" t="s">
        <v>59</v>
      </c>
      <c r="C260" t="s">
        <v>687</v>
      </c>
      <c r="D260" t="s">
        <v>676</v>
      </c>
      <c r="E260" s="398">
        <v>173.7912</v>
      </c>
      <c r="F260" s="132" t="s">
        <v>59</v>
      </c>
    </row>
    <row r="261" spans="2:6" x14ac:dyDescent="0.75">
      <c r="B261" t="s">
        <v>59</v>
      </c>
      <c r="C261" t="s">
        <v>688</v>
      </c>
      <c r="D261" t="s">
        <v>676</v>
      </c>
      <c r="E261" s="398">
        <v>7.1999000000000004</v>
      </c>
      <c r="F261" s="132" t="s">
        <v>59</v>
      </c>
    </row>
    <row r="262" spans="2:6" x14ac:dyDescent="0.75">
      <c r="B262" t="s">
        <v>59</v>
      </c>
      <c r="C262" t="s">
        <v>689</v>
      </c>
      <c r="D262" t="s">
        <v>676</v>
      </c>
      <c r="E262" s="398">
        <v>2094.2986999999998</v>
      </c>
      <c r="F262" s="132" t="s">
        <v>59</v>
      </c>
    </row>
    <row r="263" spans="2:6" x14ac:dyDescent="0.75">
      <c r="B263" t="s">
        <v>59</v>
      </c>
      <c r="C263" t="s">
        <v>690</v>
      </c>
      <c r="D263" t="s">
        <v>676</v>
      </c>
      <c r="E263" s="398">
        <v>0</v>
      </c>
      <c r="F263" s="132" t="s">
        <v>59</v>
      </c>
    </row>
    <row r="264" spans="2:6" x14ac:dyDescent="0.75">
      <c r="B264" t="s">
        <v>59</v>
      </c>
      <c r="C264" t="s">
        <v>691</v>
      </c>
      <c r="D264" t="s">
        <v>676</v>
      </c>
      <c r="E264" s="398">
        <v>618.36599999999999</v>
      </c>
      <c r="F264" s="132" t="s">
        <v>59</v>
      </c>
    </row>
    <row r="265" spans="2:6" x14ac:dyDescent="0.75">
      <c r="B265" t="s">
        <v>59</v>
      </c>
      <c r="C265" t="s">
        <v>692</v>
      </c>
      <c r="D265" t="s">
        <v>676</v>
      </c>
      <c r="E265" s="398">
        <v>4.03</v>
      </c>
      <c r="F265" s="132" t="s">
        <v>59</v>
      </c>
    </row>
    <row r="266" spans="2:6" x14ac:dyDescent="0.75">
      <c r="B266" t="s">
        <v>59</v>
      </c>
      <c r="C266" t="s">
        <v>693</v>
      </c>
      <c r="D266" t="s">
        <v>676</v>
      </c>
      <c r="E266" s="398">
        <v>819.76120000000003</v>
      </c>
      <c r="F266" s="132" t="s">
        <v>59</v>
      </c>
    </row>
    <row r="267" spans="2:6" x14ac:dyDescent="0.75">
      <c r="B267" t="s">
        <v>59</v>
      </c>
      <c r="C267" t="s">
        <v>694</v>
      </c>
      <c r="D267" t="s">
        <v>676</v>
      </c>
      <c r="E267" s="398">
        <v>38.44</v>
      </c>
      <c r="F267" s="132" t="s">
        <v>59</v>
      </c>
    </row>
    <row r="268" spans="2:6" x14ac:dyDescent="0.75">
      <c r="B268" t="s">
        <v>59</v>
      </c>
      <c r="C268" t="s">
        <v>695</v>
      </c>
      <c r="D268" t="s">
        <v>676</v>
      </c>
      <c r="E268" s="398">
        <v>1879.74</v>
      </c>
      <c r="F268" s="132" t="s">
        <v>59</v>
      </c>
    </row>
    <row r="269" spans="2:6" x14ac:dyDescent="0.75">
      <c r="B269" t="s">
        <v>59</v>
      </c>
      <c r="C269" t="s">
        <v>696</v>
      </c>
      <c r="D269" t="s">
        <v>676</v>
      </c>
      <c r="E269" s="398">
        <v>1017.6762</v>
      </c>
      <c r="F269" s="132" t="s">
        <v>59</v>
      </c>
    </row>
    <row r="270" spans="2:6" x14ac:dyDescent="0.75">
      <c r="B270" t="s">
        <v>59</v>
      </c>
      <c r="C270" t="s">
        <v>697</v>
      </c>
      <c r="D270" t="s">
        <v>676</v>
      </c>
      <c r="E270" s="398">
        <v>132.66999999999999</v>
      </c>
      <c r="F270" s="132" t="s">
        <v>59</v>
      </c>
    </row>
    <row r="271" spans="2:6" x14ac:dyDescent="0.75">
      <c r="B271" t="s">
        <v>59</v>
      </c>
      <c r="C271" t="s">
        <v>698</v>
      </c>
      <c r="D271" t="s">
        <v>676</v>
      </c>
      <c r="E271" s="398">
        <v>3592.38</v>
      </c>
      <c r="F271" s="132" t="s">
        <v>59</v>
      </c>
    </row>
    <row r="272" spans="2:6" x14ac:dyDescent="0.75">
      <c r="B272" t="s">
        <v>59</v>
      </c>
      <c r="C272" t="s">
        <v>699</v>
      </c>
      <c r="D272" t="s">
        <v>676</v>
      </c>
      <c r="E272" s="398">
        <v>641.42999999999995</v>
      </c>
      <c r="F272" s="132" t="s">
        <v>59</v>
      </c>
    </row>
    <row r="273" spans="2:6" x14ac:dyDescent="0.75">
      <c r="B273" t="s">
        <v>59</v>
      </c>
      <c r="C273" t="s">
        <v>700</v>
      </c>
      <c r="D273" t="s">
        <v>676</v>
      </c>
      <c r="E273" s="398">
        <v>6.5212000000000003</v>
      </c>
      <c r="F273" s="132" t="s">
        <v>59</v>
      </c>
    </row>
    <row r="274" spans="2:6" x14ac:dyDescent="0.75">
      <c r="B274" t="s">
        <v>701</v>
      </c>
      <c r="C274" t="s">
        <v>702</v>
      </c>
      <c r="D274" t="s">
        <v>703</v>
      </c>
      <c r="E274" s="398">
        <v>0</v>
      </c>
      <c r="F274" s="132" t="s">
        <v>898</v>
      </c>
    </row>
    <row r="275" spans="2:6" x14ac:dyDescent="0.75">
      <c r="B275" t="s">
        <v>701</v>
      </c>
      <c r="C275" t="s">
        <v>704</v>
      </c>
      <c r="D275" t="s">
        <v>703</v>
      </c>
      <c r="E275" s="398">
        <v>471.02910000000003</v>
      </c>
      <c r="F275" s="132" t="s">
        <v>898</v>
      </c>
    </row>
    <row r="276" spans="2:6" x14ac:dyDescent="0.75">
      <c r="B276" t="s">
        <v>705</v>
      </c>
      <c r="C276" t="s">
        <v>706</v>
      </c>
      <c r="D276" t="s">
        <v>707</v>
      </c>
      <c r="E276" s="398">
        <v>0.2601</v>
      </c>
      <c r="F276" s="132" t="s">
        <v>898</v>
      </c>
    </row>
    <row r="277" spans="2:6" x14ac:dyDescent="0.75">
      <c r="B277" t="s">
        <v>705</v>
      </c>
      <c r="C277" t="s">
        <v>708</v>
      </c>
      <c r="D277" t="s">
        <v>707</v>
      </c>
      <c r="E277" s="398">
        <v>0.53990000000000005</v>
      </c>
      <c r="F277" s="132" t="s">
        <v>898</v>
      </c>
    </row>
    <row r="278" spans="2:6" x14ac:dyDescent="0.75">
      <c r="B278" t="s">
        <v>705</v>
      </c>
      <c r="C278" t="s">
        <v>709</v>
      </c>
      <c r="D278" t="s">
        <v>707</v>
      </c>
      <c r="E278" s="398">
        <v>0</v>
      </c>
      <c r="F278" s="132" t="s">
        <v>898</v>
      </c>
    </row>
    <row r="279" spans="2:6" x14ac:dyDescent="0.75">
      <c r="B279" t="s">
        <v>705</v>
      </c>
      <c r="C279" t="s">
        <v>710</v>
      </c>
      <c r="D279" t="s">
        <v>707</v>
      </c>
      <c r="E279" s="398">
        <v>0</v>
      </c>
      <c r="F279" s="132" t="s">
        <v>898</v>
      </c>
    </row>
    <row r="280" spans="2:6" x14ac:dyDescent="0.75">
      <c r="B280" t="s">
        <v>705</v>
      </c>
      <c r="C280" t="s">
        <v>711</v>
      </c>
      <c r="D280" t="s">
        <v>707</v>
      </c>
      <c r="E280" s="398">
        <v>0</v>
      </c>
      <c r="F280" s="132" t="s">
        <v>898</v>
      </c>
    </row>
    <row r="281" spans="2:6" x14ac:dyDescent="0.75">
      <c r="B281" t="s">
        <v>705</v>
      </c>
      <c r="C281" t="s">
        <v>712</v>
      </c>
      <c r="D281" t="s">
        <v>707</v>
      </c>
      <c r="E281" s="398">
        <v>0</v>
      </c>
      <c r="F281" s="132" t="s">
        <v>898</v>
      </c>
    </row>
    <row r="282" spans="2:6" x14ac:dyDescent="0.75">
      <c r="B282" t="s">
        <v>705</v>
      </c>
      <c r="C282" t="s">
        <v>713</v>
      </c>
      <c r="D282" t="s">
        <v>707</v>
      </c>
      <c r="E282" s="398">
        <v>0.83489999999999998</v>
      </c>
      <c r="F282" s="132" t="s">
        <v>898</v>
      </c>
    </row>
    <row r="283" spans="2:6" x14ac:dyDescent="0.75">
      <c r="B283" t="s">
        <v>705</v>
      </c>
      <c r="C283" t="s">
        <v>714</v>
      </c>
      <c r="D283" t="s">
        <v>707</v>
      </c>
      <c r="E283" s="398">
        <v>0</v>
      </c>
      <c r="F283" s="132" t="s">
        <v>898</v>
      </c>
    </row>
    <row r="284" spans="2:6" x14ac:dyDescent="0.75">
      <c r="B284" t="s">
        <v>705</v>
      </c>
      <c r="C284" t="s">
        <v>715</v>
      </c>
      <c r="D284" t="s">
        <v>707</v>
      </c>
      <c r="E284" s="398">
        <v>0.23419999999999999</v>
      </c>
      <c r="F284" s="132" t="s">
        <v>898</v>
      </c>
    </row>
    <row r="285" spans="2:6" x14ac:dyDescent="0.75">
      <c r="B285" t="s">
        <v>705</v>
      </c>
      <c r="C285" t="s">
        <v>716</v>
      </c>
      <c r="D285" t="s">
        <v>717</v>
      </c>
      <c r="E285" s="398">
        <v>0</v>
      </c>
      <c r="F285" s="132" t="s">
        <v>898</v>
      </c>
    </row>
    <row r="286" spans="2:6" x14ac:dyDescent="0.75">
      <c r="B286" t="s">
        <v>705</v>
      </c>
      <c r="C286" t="s">
        <v>718</v>
      </c>
      <c r="D286" t="s">
        <v>707</v>
      </c>
      <c r="E286" s="398">
        <v>0</v>
      </c>
      <c r="F286" s="132" t="s">
        <v>898</v>
      </c>
    </row>
    <row r="287" spans="2:6" x14ac:dyDescent="0.75">
      <c r="B287" t="s">
        <v>705</v>
      </c>
      <c r="C287" t="s">
        <v>719</v>
      </c>
      <c r="D287" t="s">
        <v>717</v>
      </c>
      <c r="E287" s="398">
        <v>0</v>
      </c>
      <c r="F287" s="132" t="s">
        <v>898</v>
      </c>
    </row>
    <row r="288" spans="2:6" x14ac:dyDescent="0.75">
      <c r="B288" t="s">
        <v>705</v>
      </c>
      <c r="C288" t="s">
        <v>720</v>
      </c>
      <c r="D288" t="s">
        <v>717</v>
      </c>
      <c r="E288" s="398">
        <v>663.26940000000002</v>
      </c>
      <c r="F288" s="132" t="s">
        <v>898</v>
      </c>
    </row>
    <row r="289" spans="2:6" x14ac:dyDescent="0.75">
      <c r="B289" t="s">
        <v>705</v>
      </c>
      <c r="C289" t="s">
        <v>721</v>
      </c>
      <c r="D289" t="s">
        <v>717</v>
      </c>
      <c r="E289" s="398">
        <v>3.2376</v>
      </c>
      <c r="F289" s="132" t="s">
        <v>898</v>
      </c>
    </row>
    <row r="290" spans="2:6" x14ac:dyDescent="0.75">
      <c r="B290" t="s">
        <v>705</v>
      </c>
      <c r="C290" t="s">
        <v>722</v>
      </c>
      <c r="D290" t="s">
        <v>717</v>
      </c>
      <c r="E290" s="398">
        <v>0</v>
      </c>
      <c r="F290" s="132" t="s">
        <v>898</v>
      </c>
    </row>
    <row r="291" spans="2:6" x14ac:dyDescent="0.75">
      <c r="B291" t="s">
        <v>705</v>
      </c>
      <c r="C291" t="s">
        <v>723</v>
      </c>
      <c r="D291" t="s">
        <v>707</v>
      </c>
      <c r="E291" s="398">
        <v>0.32</v>
      </c>
      <c r="F291" s="132" t="s">
        <v>898</v>
      </c>
    </row>
    <row r="292" spans="2:6" x14ac:dyDescent="0.75">
      <c r="B292" t="s">
        <v>705</v>
      </c>
      <c r="C292" t="s">
        <v>724</v>
      </c>
      <c r="D292" t="s">
        <v>707</v>
      </c>
      <c r="E292" s="398">
        <v>0</v>
      </c>
      <c r="F292" s="132" t="s">
        <v>898</v>
      </c>
    </row>
    <row r="293" spans="2:6" x14ac:dyDescent="0.75">
      <c r="B293" t="s">
        <v>705</v>
      </c>
      <c r="C293" t="s">
        <v>725</v>
      </c>
      <c r="D293" t="s">
        <v>707</v>
      </c>
      <c r="E293" s="398">
        <v>0.16980000000000001</v>
      </c>
      <c r="F293" s="132" t="s">
        <v>898</v>
      </c>
    </row>
    <row r="294" spans="2:6" x14ac:dyDescent="0.75">
      <c r="B294" t="s">
        <v>705</v>
      </c>
      <c r="C294" t="s">
        <v>726</v>
      </c>
      <c r="D294" t="s">
        <v>717</v>
      </c>
      <c r="E294" s="398">
        <v>1.01E-2</v>
      </c>
      <c r="F294" s="132" t="s">
        <v>898</v>
      </c>
    </row>
    <row r="295" spans="2:6" x14ac:dyDescent="0.75">
      <c r="B295" t="s">
        <v>60</v>
      </c>
      <c r="C295" t="s">
        <v>727</v>
      </c>
      <c r="D295" t="s">
        <v>728</v>
      </c>
      <c r="E295" s="398">
        <v>923.36019999999996</v>
      </c>
      <c r="F295" s="132" t="s">
        <v>60</v>
      </c>
    </row>
    <row r="296" spans="2:6" x14ac:dyDescent="0.75">
      <c r="B296" t="s">
        <v>60</v>
      </c>
      <c r="C296" t="s">
        <v>729</v>
      </c>
      <c r="D296" t="s">
        <v>730</v>
      </c>
      <c r="E296" s="398">
        <v>5417.8599000000004</v>
      </c>
      <c r="F296" s="132" t="s">
        <v>60</v>
      </c>
    </row>
    <row r="297" spans="2:6" x14ac:dyDescent="0.75">
      <c r="B297" t="s">
        <v>60</v>
      </c>
      <c r="C297" t="s">
        <v>731</v>
      </c>
      <c r="D297" t="s">
        <v>732</v>
      </c>
      <c r="E297" s="398">
        <v>1648.7201</v>
      </c>
      <c r="F297" s="132" t="s">
        <v>60</v>
      </c>
    </row>
    <row r="298" spans="2:6" x14ac:dyDescent="0.75">
      <c r="B298" t="s">
        <v>60</v>
      </c>
      <c r="C298" t="s">
        <v>733</v>
      </c>
      <c r="D298" t="s">
        <v>734</v>
      </c>
      <c r="E298" s="398">
        <v>27.819800000000001</v>
      </c>
      <c r="F298" s="132" t="s">
        <v>60</v>
      </c>
    </row>
    <row r="299" spans="2:6" x14ac:dyDescent="0.75">
      <c r="B299" t="s">
        <v>274</v>
      </c>
      <c r="E299" s="398">
        <v>581212.81740000006</v>
      </c>
      <c r="F299" s="132" t="e">
        <v>#N/A</v>
      </c>
    </row>
    <row r="300" spans="2:6" x14ac:dyDescent="0.75">
      <c r="F300" s="132" t="e">
        <v>#N/A</v>
      </c>
    </row>
    <row r="301" spans="2:6" x14ac:dyDescent="0.75">
      <c r="F301" s="132" t="e">
        <v>#N/A</v>
      </c>
    </row>
    <row r="302" spans="2:6" x14ac:dyDescent="0.75">
      <c r="F302" s="132" t="e">
        <v>#N/A</v>
      </c>
    </row>
    <row r="303" spans="2:6" x14ac:dyDescent="0.75">
      <c r="F303" s="132" t="e">
        <v>#N/A</v>
      </c>
    </row>
    <row r="304" spans="2:6" x14ac:dyDescent="0.75">
      <c r="F304" s="132" t="e">
        <v>#N/A</v>
      </c>
    </row>
    <row r="305" spans="6:6" x14ac:dyDescent="0.75">
      <c r="F305" s="132" t="e">
        <v>#N/A</v>
      </c>
    </row>
    <row r="306" spans="6:6" x14ac:dyDescent="0.75">
      <c r="F306" s="132" t="e">
        <v>#N/A</v>
      </c>
    </row>
    <row r="307" spans="6:6" x14ac:dyDescent="0.75">
      <c r="F307" s="132" t="e">
        <v>#N/A</v>
      </c>
    </row>
    <row r="308" spans="6:6" x14ac:dyDescent="0.75">
      <c r="F308" s="132" t="e">
        <v>#N/A</v>
      </c>
    </row>
    <row r="309" spans="6:6" x14ac:dyDescent="0.75">
      <c r="F309" s="132" t="e">
        <v>#N/A</v>
      </c>
    </row>
    <row r="310" spans="6:6" x14ac:dyDescent="0.75">
      <c r="F310" s="132" t="e">
        <v>#N/A</v>
      </c>
    </row>
    <row r="311" spans="6:6" x14ac:dyDescent="0.75">
      <c r="F311" s="132" t="e">
        <v>#N/A</v>
      </c>
    </row>
    <row r="312" spans="6:6" x14ac:dyDescent="0.75">
      <c r="F312" s="132" t="e">
        <v>#N/A</v>
      </c>
    </row>
    <row r="313" spans="6:6" x14ac:dyDescent="0.75">
      <c r="F313" s="132" t="e">
        <v>#N/A</v>
      </c>
    </row>
    <row r="314" spans="6:6" x14ac:dyDescent="0.75">
      <c r="F314" s="132" t="e">
        <v>#N/A</v>
      </c>
    </row>
    <row r="315" spans="6:6" x14ac:dyDescent="0.75">
      <c r="F315" s="132" t="e">
        <v>#N/A</v>
      </c>
    </row>
    <row r="316" spans="6:6" x14ac:dyDescent="0.75">
      <c r="F316" s="132" t="e">
        <v>#N/A</v>
      </c>
    </row>
    <row r="317" spans="6:6" x14ac:dyDescent="0.75">
      <c r="F317" s="132" t="e">
        <v>#N/A</v>
      </c>
    </row>
    <row r="318" spans="6:6" x14ac:dyDescent="0.75">
      <c r="F318" s="132" t="e">
        <v>#N/A</v>
      </c>
    </row>
    <row r="319" spans="6:6" x14ac:dyDescent="0.75">
      <c r="F319" s="132" t="e">
        <v>#N/A</v>
      </c>
    </row>
    <row r="320" spans="6:6" x14ac:dyDescent="0.75">
      <c r="F320" s="132" t="e">
        <v>#N/A</v>
      </c>
    </row>
    <row r="321" spans="6:6" x14ac:dyDescent="0.75">
      <c r="F321" s="132" t="e">
        <v>#N/A</v>
      </c>
    </row>
    <row r="322" spans="6:6" x14ac:dyDescent="0.75">
      <c r="F322" s="132" t="e">
        <v>#N/A</v>
      </c>
    </row>
    <row r="323" spans="6:6" x14ac:dyDescent="0.75">
      <c r="F323" s="132" t="e">
        <v>#N/A</v>
      </c>
    </row>
    <row r="324" spans="6:6" x14ac:dyDescent="0.75">
      <c r="F324" s="132" t="e">
        <v>#N/A</v>
      </c>
    </row>
    <row r="325" spans="6:6" x14ac:dyDescent="0.75">
      <c r="F325" s="132" t="e">
        <v>#N/A</v>
      </c>
    </row>
    <row r="326" spans="6:6" x14ac:dyDescent="0.75">
      <c r="F326" s="132" t="e">
        <v>#N/A</v>
      </c>
    </row>
    <row r="327" spans="6:6" x14ac:dyDescent="0.75">
      <c r="F327" s="132" t="e">
        <v>#N/A</v>
      </c>
    </row>
    <row r="328" spans="6:6" x14ac:dyDescent="0.75">
      <c r="F328" s="132" t="e">
        <v>#N/A</v>
      </c>
    </row>
    <row r="329" spans="6:6" x14ac:dyDescent="0.75">
      <c r="F329" s="132" t="e">
        <v>#N/A</v>
      </c>
    </row>
    <row r="330" spans="6:6" x14ac:dyDescent="0.75">
      <c r="F330" s="132" t="e">
        <v>#N/A</v>
      </c>
    </row>
    <row r="331" spans="6:6" x14ac:dyDescent="0.75">
      <c r="F331" s="132" t="e">
        <v>#N/A</v>
      </c>
    </row>
    <row r="332" spans="6:6" x14ac:dyDescent="0.75">
      <c r="F332" s="132" t="e">
        <v>#N/A</v>
      </c>
    </row>
    <row r="333" spans="6:6" x14ac:dyDescent="0.75">
      <c r="F333" s="132" t="e">
        <v>#N/A</v>
      </c>
    </row>
    <row r="334" spans="6:6" x14ac:dyDescent="0.75">
      <c r="F334" s="132" t="e">
        <v>#N/A</v>
      </c>
    </row>
    <row r="335" spans="6:6" x14ac:dyDescent="0.75">
      <c r="F335" s="132" t="e">
        <v>#N/A</v>
      </c>
    </row>
    <row r="336" spans="6:6" x14ac:dyDescent="0.75">
      <c r="F336" s="132" t="e">
        <v>#N/A</v>
      </c>
    </row>
    <row r="337" spans="6:6" x14ac:dyDescent="0.75">
      <c r="F337" s="132" t="e">
        <v>#N/A</v>
      </c>
    </row>
    <row r="338" spans="6:6" x14ac:dyDescent="0.75">
      <c r="F338" s="132" t="e">
        <v>#N/A</v>
      </c>
    </row>
    <row r="339" spans="6:6" x14ac:dyDescent="0.75">
      <c r="F339" s="132" t="e">
        <v>#N/A</v>
      </c>
    </row>
    <row r="340" spans="6:6" x14ac:dyDescent="0.75">
      <c r="F340" s="132" t="e">
        <v>#N/A</v>
      </c>
    </row>
    <row r="341" spans="6:6" x14ac:dyDescent="0.75">
      <c r="F341" s="132" t="e">
        <v>#N/A</v>
      </c>
    </row>
    <row r="342" spans="6:6" x14ac:dyDescent="0.75">
      <c r="F342" s="132" t="e">
        <v>#N/A</v>
      </c>
    </row>
    <row r="343" spans="6:6" x14ac:dyDescent="0.75">
      <c r="F343" s="132" t="e">
        <v>#N/A</v>
      </c>
    </row>
    <row r="344" spans="6:6" x14ac:dyDescent="0.75">
      <c r="F344" s="132" t="e">
        <v>#N/A</v>
      </c>
    </row>
    <row r="345" spans="6:6" x14ac:dyDescent="0.75">
      <c r="F345" s="132" t="e">
        <v>#N/A</v>
      </c>
    </row>
    <row r="346" spans="6:6" x14ac:dyDescent="0.75">
      <c r="F346" s="132" t="e">
        <v>#N/A</v>
      </c>
    </row>
    <row r="347" spans="6:6" x14ac:dyDescent="0.75">
      <c r="F347" s="132" t="e">
        <v>#N/A</v>
      </c>
    </row>
    <row r="348" spans="6:6" x14ac:dyDescent="0.75">
      <c r="F348" s="132" t="e">
        <v>#N/A</v>
      </c>
    </row>
    <row r="349" spans="6:6" x14ac:dyDescent="0.75">
      <c r="F349" s="132" t="e">
        <v>#N/A</v>
      </c>
    </row>
    <row r="350" spans="6:6" x14ac:dyDescent="0.75">
      <c r="F350" s="132" t="e">
        <v>#N/A</v>
      </c>
    </row>
    <row r="351" spans="6:6" x14ac:dyDescent="0.75">
      <c r="F351" s="132" t="e">
        <v>#N/A</v>
      </c>
    </row>
    <row r="352" spans="6:6" x14ac:dyDescent="0.75">
      <c r="F352" s="132" t="e">
        <v>#N/A</v>
      </c>
    </row>
    <row r="353" spans="6:6" x14ac:dyDescent="0.75">
      <c r="F353" s="132" t="e">
        <v>#N/A</v>
      </c>
    </row>
    <row r="354" spans="6:6" x14ac:dyDescent="0.75">
      <c r="F354" s="132" t="e">
        <v>#N/A</v>
      </c>
    </row>
    <row r="355" spans="6:6" x14ac:dyDescent="0.75">
      <c r="F355" s="132" t="e">
        <v>#N/A</v>
      </c>
    </row>
    <row r="356" spans="6:6" x14ac:dyDescent="0.75">
      <c r="F356" s="132" t="e">
        <v>#N/A</v>
      </c>
    </row>
    <row r="357" spans="6:6" x14ac:dyDescent="0.75">
      <c r="F357" s="132" t="e">
        <v>#N/A</v>
      </c>
    </row>
    <row r="358" spans="6:6" x14ac:dyDescent="0.75">
      <c r="F358" s="132" t="e">
        <v>#N/A</v>
      </c>
    </row>
    <row r="359" spans="6:6" x14ac:dyDescent="0.75">
      <c r="F359" s="132" t="e">
        <v>#N/A</v>
      </c>
    </row>
    <row r="360" spans="6:6" x14ac:dyDescent="0.75">
      <c r="F360" s="132" t="e">
        <v>#N/A</v>
      </c>
    </row>
    <row r="361" spans="6:6" x14ac:dyDescent="0.75">
      <c r="F361" s="132" t="e">
        <v>#N/A</v>
      </c>
    </row>
    <row r="362" spans="6:6" x14ac:dyDescent="0.75">
      <c r="F362" s="132" t="e">
        <v>#N/A</v>
      </c>
    </row>
    <row r="363" spans="6:6" x14ac:dyDescent="0.75">
      <c r="F363" s="132" t="e">
        <v>#N/A</v>
      </c>
    </row>
    <row r="364" spans="6:6" x14ac:dyDescent="0.75">
      <c r="F364" s="132" t="e">
        <v>#N/A</v>
      </c>
    </row>
    <row r="365" spans="6:6" x14ac:dyDescent="0.75">
      <c r="F365" s="132" t="e">
        <v>#N/A</v>
      </c>
    </row>
    <row r="366" spans="6:6" x14ac:dyDescent="0.75">
      <c r="F366" s="132" t="e">
        <v>#N/A</v>
      </c>
    </row>
    <row r="367" spans="6:6" x14ac:dyDescent="0.75">
      <c r="F367" s="132" t="e">
        <v>#N/A</v>
      </c>
    </row>
    <row r="368" spans="6:6" x14ac:dyDescent="0.75">
      <c r="F368" s="132" t="e">
        <v>#N/A</v>
      </c>
    </row>
    <row r="369" spans="6:6" x14ac:dyDescent="0.75">
      <c r="F369" s="132" t="e">
        <v>#N/A</v>
      </c>
    </row>
    <row r="370" spans="6:6" x14ac:dyDescent="0.75">
      <c r="F370" s="132" t="e">
        <v>#N/A</v>
      </c>
    </row>
    <row r="371" spans="6:6" x14ac:dyDescent="0.75">
      <c r="F371" s="132" t="e">
        <v>#N/A</v>
      </c>
    </row>
    <row r="372" spans="6:6" x14ac:dyDescent="0.75">
      <c r="F372" s="132" t="e">
        <v>#N/A</v>
      </c>
    </row>
    <row r="373" spans="6:6" x14ac:dyDescent="0.75">
      <c r="F373" s="132" t="e">
        <v>#N/A</v>
      </c>
    </row>
    <row r="374" spans="6:6" x14ac:dyDescent="0.75">
      <c r="F374" s="132" t="e">
        <v>#N/A</v>
      </c>
    </row>
    <row r="375" spans="6:6" x14ac:dyDescent="0.75">
      <c r="F375" s="132" t="e">
        <v>#N/A</v>
      </c>
    </row>
    <row r="376" spans="6:6" x14ac:dyDescent="0.75">
      <c r="F376" s="132" t="e">
        <v>#N/A</v>
      </c>
    </row>
    <row r="377" spans="6:6" x14ac:dyDescent="0.75">
      <c r="F377" s="132" t="e">
        <v>#N/A</v>
      </c>
    </row>
    <row r="378" spans="6:6" x14ac:dyDescent="0.75">
      <c r="F378" s="132" t="e">
        <v>#N/A</v>
      </c>
    </row>
    <row r="379" spans="6:6" x14ac:dyDescent="0.75">
      <c r="F379" s="132" t="e">
        <v>#N/A</v>
      </c>
    </row>
    <row r="380" spans="6:6" x14ac:dyDescent="0.75">
      <c r="F380" s="132" t="e">
        <v>#N/A</v>
      </c>
    </row>
    <row r="381" spans="6:6" x14ac:dyDescent="0.75">
      <c r="F381" s="132" t="e">
        <v>#N/A</v>
      </c>
    </row>
    <row r="382" spans="6:6" x14ac:dyDescent="0.75">
      <c r="F382" s="132" t="e">
        <v>#N/A</v>
      </c>
    </row>
    <row r="383" spans="6:6" x14ac:dyDescent="0.75">
      <c r="F383" s="132" t="e">
        <v>#N/A</v>
      </c>
    </row>
    <row r="384" spans="6:6" x14ac:dyDescent="0.75">
      <c r="F384" s="132" t="e">
        <v>#N/A</v>
      </c>
    </row>
    <row r="385" spans="6:6" x14ac:dyDescent="0.75">
      <c r="F385" s="132" t="e">
        <v>#N/A</v>
      </c>
    </row>
    <row r="386" spans="6:6" x14ac:dyDescent="0.75">
      <c r="F386" s="132" t="e">
        <v>#N/A</v>
      </c>
    </row>
    <row r="387" spans="6:6" x14ac:dyDescent="0.75">
      <c r="F387" s="132" t="e">
        <v>#N/A</v>
      </c>
    </row>
    <row r="388" spans="6:6" x14ac:dyDescent="0.75">
      <c r="F388" s="132" t="e">
        <v>#N/A</v>
      </c>
    </row>
    <row r="389" spans="6:6" x14ac:dyDescent="0.75">
      <c r="F389" s="132" t="e">
        <v>#N/A</v>
      </c>
    </row>
    <row r="390" spans="6:6" x14ac:dyDescent="0.75">
      <c r="F390" s="132" t="e">
        <v>#N/A</v>
      </c>
    </row>
    <row r="391" spans="6:6" x14ac:dyDescent="0.75">
      <c r="F391" s="132" t="e">
        <v>#N/A</v>
      </c>
    </row>
    <row r="392" spans="6:6" x14ac:dyDescent="0.75">
      <c r="F392" s="132" t="e">
        <v>#N/A</v>
      </c>
    </row>
    <row r="393" spans="6:6" x14ac:dyDescent="0.75">
      <c r="F393" s="132" t="e">
        <v>#N/A</v>
      </c>
    </row>
    <row r="394" spans="6:6" x14ac:dyDescent="0.75">
      <c r="F394" s="132" t="e">
        <v>#N/A</v>
      </c>
    </row>
    <row r="395" spans="6:6" x14ac:dyDescent="0.75">
      <c r="F395" s="132" t="e">
        <v>#N/A</v>
      </c>
    </row>
    <row r="396" spans="6:6" x14ac:dyDescent="0.75">
      <c r="F396" s="132" t="e">
        <v>#N/A</v>
      </c>
    </row>
    <row r="397" spans="6:6" x14ac:dyDescent="0.75">
      <c r="F397" s="132" t="e">
        <v>#N/A</v>
      </c>
    </row>
    <row r="398" spans="6:6" x14ac:dyDescent="0.75">
      <c r="F398" s="132" t="e">
        <v>#N/A</v>
      </c>
    </row>
    <row r="399" spans="6:6" x14ac:dyDescent="0.75">
      <c r="F399" s="132" t="e">
        <v>#N/A</v>
      </c>
    </row>
    <row r="400" spans="6:6" x14ac:dyDescent="0.75">
      <c r="F400" s="132" t="e">
        <v>#N/A</v>
      </c>
    </row>
    <row r="401" spans="6:6" x14ac:dyDescent="0.75">
      <c r="F401" s="132" t="e">
        <v>#N/A</v>
      </c>
    </row>
    <row r="402" spans="6:6" x14ac:dyDescent="0.75">
      <c r="F402" s="132" t="e">
        <v>#N/A</v>
      </c>
    </row>
    <row r="403" spans="6:6" x14ac:dyDescent="0.75">
      <c r="F403" s="132" t="e">
        <v>#N/A</v>
      </c>
    </row>
    <row r="404" spans="6:6" x14ac:dyDescent="0.75">
      <c r="F404" s="132" t="e">
        <v>#N/A</v>
      </c>
    </row>
    <row r="405" spans="6:6" x14ac:dyDescent="0.75">
      <c r="F405" s="132" t="e">
        <v>#N/A</v>
      </c>
    </row>
    <row r="406" spans="6:6" x14ac:dyDescent="0.75">
      <c r="F406" s="132" t="e">
        <v>#N/A</v>
      </c>
    </row>
    <row r="407" spans="6:6" x14ac:dyDescent="0.75">
      <c r="F407" s="132" t="e">
        <v>#N/A</v>
      </c>
    </row>
    <row r="408" spans="6:6" x14ac:dyDescent="0.75">
      <c r="F408" s="132" t="e">
        <v>#N/A</v>
      </c>
    </row>
    <row r="409" spans="6:6" x14ac:dyDescent="0.75">
      <c r="F409" s="132" t="e">
        <v>#N/A</v>
      </c>
    </row>
    <row r="410" spans="6:6" x14ac:dyDescent="0.75">
      <c r="F410" s="132" t="e">
        <v>#N/A</v>
      </c>
    </row>
    <row r="411" spans="6:6" x14ac:dyDescent="0.75">
      <c r="F411" s="132" t="e">
        <v>#N/A</v>
      </c>
    </row>
    <row r="412" spans="6:6" x14ac:dyDescent="0.75">
      <c r="F412" s="132" t="e">
        <v>#N/A</v>
      </c>
    </row>
    <row r="413" spans="6:6" x14ac:dyDescent="0.75">
      <c r="F413" s="132" t="e">
        <v>#N/A</v>
      </c>
    </row>
    <row r="414" spans="6:6" x14ac:dyDescent="0.75">
      <c r="F414" s="132" t="e">
        <v>#N/A</v>
      </c>
    </row>
    <row r="415" spans="6:6" x14ac:dyDescent="0.75">
      <c r="F415" s="132" t="e">
        <v>#N/A</v>
      </c>
    </row>
    <row r="416" spans="6:6" x14ac:dyDescent="0.75">
      <c r="F416" s="132" t="e">
        <v>#N/A</v>
      </c>
    </row>
    <row r="417" spans="6:6" x14ac:dyDescent="0.75">
      <c r="F417" s="132" t="e">
        <v>#N/A</v>
      </c>
    </row>
    <row r="418" spans="6:6" x14ac:dyDescent="0.75">
      <c r="F418" s="132" t="e">
        <v>#N/A</v>
      </c>
    </row>
    <row r="419" spans="6:6" x14ac:dyDescent="0.75">
      <c r="F419" s="132" t="e">
        <v>#N/A</v>
      </c>
    </row>
    <row r="420" spans="6:6" x14ac:dyDescent="0.75">
      <c r="F420" s="132" t="e">
        <v>#N/A</v>
      </c>
    </row>
    <row r="421" spans="6:6" x14ac:dyDescent="0.75">
      <c r="F421" s="132" t="e">
        <v>#N/A</v>
      </c>
    </row>
    <row r="422" spans="6:6" x14ac:dyDescent="0.75">
      <c r="F422" s="132" t="e">
        <v>#N/A</v>
      </c>
    </row>
    <row r="423" spans="6:6" x14ac:dyDescent="0.75">
      <c r="F423" s="132" t="e">
        <v>#N/A</v>
      </c>
    </row>
    <row r="424" spans="6:6" x14ac:dyDescent="0.75">
      <c r="F424" s="132" t="e">
        <v>#N/A</v>
      </c>
    </row>
    <row r="425" spans="6:6" x14ac:dyDescent="0.75">
      <c r="F425" s="132" t="e">
        <v>#N/A</v>
      </c>
    </row>
    <row r="426" spans="6:6" x14ac:dyDescent="0.75">
      <c r="F426" s="132" t="e">
        <v>#N/A</v>
      </c>
    </row>
    <row r="427" spans="6:6" x14ac:dyDescent="0.75">
      <c r="F427" s="132" t="e">
        <v>#N/A</v>
      </c>
    </row>
    <row r="428" spans="6:6" x14ac:dyDescent="0.75">
      <c r="F428" s="132" t="e">
        <v>#N/A</v>
      </c>
    </row>
    <row r="429" spans="6:6" x14ac:dyDescent="0.75">
      <c r="F429" s="132" t="e">
        <v>#N/A</v>
      </c>
    </row>
    <row r="430" spans="6:6" x14ac:dyDescent="0.75">
      <c r="F430" s="132" t="e">
        <v>#N/A</v>
      </c>
    </row>
    <row r="431" spans="6:6" x14ac:dyDescent="0.75">
      <c r="F431" s="132" t="e">
        <v>#N/A</v>
      </c>
    </row>
    <row r="432" spans="6:6" x14ac:dyDescent="0.75">
      <c r="F432" s="132" t="e">
        <v>#N/A</v>
      </c>
    </row>
    <row r="433" spans="6:6" x14ac:dyDescent="0.75">
      <c r="F433" s="132" t="e">
        <v>#N/A</v>
      </c>
    </row>
    <row r="434" spans="6:6" x14ac:dyDescent="0.75">
      <c r="F434" s="132" t="e">
        <v>#N/A</v>
      </c>
    </row>
    <row r="435" spans="6:6" x14ac:dyDescent="0.75">
      <c r="F435" s="132" t="e">
        <v>#N/A</v>
      </c>
    </row>
    <row r="436" spans="6:6" x14ac:dyDescent="0.75">
      <c r="F436" s="132" t="e">
        <v>#N/A</v>
      </c>
    </row>
    <row r="437" spans="6:6" x14ac:dyDescent="0.75">
      <c r="F437" s="132" t="e">
        <v>#N/A</v>
      </c>
    </row>
    <row r="438" spans="6:6" x14ac:dyDescent="0.75">
      <c r="F438" s="132" t="e">
        <v>#N/A</v>
      </c>
    </row>
    <row r="439" spans="6:6" x14ac:dyDescent="0.75">
      <c r="F439" s="132" t="e">
        <v>#N/A</v>
      </c>
    </row>
    <row r="440" spans="6:6" x14ac:dyDescent="0.75">
      <c r="F440" s="132" t="e">
        <v>#N/A</v>
      </c>
    </row>
    <row r="441" spans="6:6" x14ac:dyDescent="0.75">
      <c r="F441" s="132" t="e">
        <v>#N/A</v>
      </c>
    </row>
    <row r="442" spans="6:6" x14ac:dyDescent="0.75">
      <c r="F442" s="132" t="e">
        <v>#N/A</v>
      </c>
    </row>
    <row r="443" spans="6:6" x14ac:dyDescent="0.75">
      <c r="F443" s="132" t="e">
        <v>#N/A</v>
      </c>
    </row>
    <row r="444" spans="6:6" x14ac:dyDescent="0.75">
      <c r="F444" s="132" t="e">
        <v>#N/A</v>
      </c>
    </row>
    <row r="445" spans="6:6" x14ac:dyDescent="0.75">
      <c r="F445" s="132" t="e">
        <v>#N/A</v>
      </c>
    </row>
    <row r="446" spans="6:6" x14ac:dyDescent="0.75">
      <c r="F446" s="132" t="e">
        <v>#N/A</v>
      </c>
    </row>
    <row r="447" spans="6:6" x14ac:dyDescent="0.75">
      <c r="F447" s="132" t="e">
        <v>#N/A</v>
      </c>
    </row>
    <row r="448" spans="6:6" x14ac:dyDescent="0.75">
      <c r="F448" s="132" t="e">
        <v>#N/A</v>
      </c>
    </row>
    <row r="449" spans="6:6" x14ac:dyDescent="0.75">
      <c r="F449" s="132" t="e">
        <v>#N/A</v>
      </c>
    </row>
    <row r="450" spans="6:6" x14ac:dyDescent="0.75">
      <c r="F450" s="132" t="e">
        <v>#N/A</v>
      </c>
    </row>
    <row r="451" spans="6:6" x14ac:dyDescent="0.75">
      <c r="F451" s="132" t="e">
        <v>#N/A</v>
      </c>
    </row>
    <row r="452" spans="6:6" x14ac:dyDescent="0.75">
      <c r="F452" s="132" t="e">
        <v>#N/A</v>
      </c>
    </row>
    <row r="453" spans="6:6" x14ac:dyDescent="0.75">
      <c r="F453" s="132" t="e">
        <v>#N/A</v>
      </c>
    </row>
    <row r="454" spans="6:6" x14ac:dyDescent="0.75">
      <c r="F454" s="132" t="e">
        <v>#N/A</v>
      </c>
    </row>
    <row r="455" spans="6:6" x14ac:dyDescent="0.75">
      <c r="F455" s="132" t="e">
        <v>#N/A</v>
      </c>
    </row>
    <row r="456" spans="6:6" x14ac:dyDescent="0.75">
      <c r="F456" s="132" t="e">
        <v>#N/A</v>
      </c>
    </row>
    <row r="457" spans="6:6" x14ac:dyDescent="0.75">
      <c r="F457" s="132" t="e">
        <v>#N/A</v>
      </c>
    </row>
    <row r="458" spans="6:6" x14ac:dyDescent="0.75">
      <c r="F458" s="132" t="e">
        <v>#N/A</v>
      </c>
    </row>
    <row r="459" spans="6:6" x14ac:dyDescent="0.75">
      <c r="F459" s="132" t="e">
        <v>#N/A</v>
      </c>
    </row>
    <row r="460" spans="6:6" x14ac:dyDescent="0.75">
      <c r="F460" s="132" t="e">
        <v>#N/A</v>
      </c>
    </row>
    <row r="461" spans="6:6" x14ac:dyDescent="0.75">
      <c r="F461" s="132" t="e">
        <v>#N/A</v>
      </c>
    </row>
    <row r="462" spans="6:6" x14ac:dyDescent="0.75">
      <c r="F462" s="132" t="e">
        <v>#N/A</v>
      </c>
    </row>
    <row r="463" spans="6:6" x14ac:dyDescent="0.75">
      <c r="F463" s="132" t="e">
        <v>#N/A</v>
      </c>
    </row>
    <row r="464" spans="6:6" x14ac:dyDescent="0.75">
      <c r="F464" s="132" t="e">
        <v>#N/A</v>
      </c>
    </row>
    <row r="465" spans="6:6" x14ac:dyDescent="0.75">
      <c r="F465" s="132" t="e">
        <v>#N/A</v>
      </c>
    </row>
    <row r="466" spans="6:6" x14ac:dyDescent="0.75">
      <c r="F466" s="132" t="e">
        <v>#N/A</v>
      </c>
    </row>
    <row r="467" spans="6:6" x14ac:dyDescent="0.75">
      <c r="F467" s="132" t="e">
        <v>#N/A</v>
      </c>
    </row>
    <row r="468" spans="6:6" x14ac:dyDescent="0.75">
      <c r="F468" s="132" t="e">
        <v>#N/A</v>
      </c>
    </row>
    <row r="469" spans="6:6" x14ac:dyDescent="0.75">
      <c r="F469" s="132" t="e">
        <v>#N/A</v>
      </c>
    </row>
    <row r="470" spans="6:6" x14ac:dyDescent="0.75">
      <c r="F470" s="132" t="e">
        <v>#N/A</v>
      </c>
    </row>
    <row r="471" spans="6:6" x14ac:dyDescent="0.75">
      <c r="F471" s="132" t="e">
        <v>#N/A</v>
      </c>
    </row>
    <row r="472" spans="6:6" x14ac:dyDescent="0.75">
      <c r="F472" s="132" t="e">
        <v>#N/A</v>
      </c>
    </row>
    <row r="473" spans="6:6" x14ac:dyDescent="0.75">
      <c r="F473" s="132" t="e">
        <v>#N/A</v>
      </c>
    </row>
    <row r="474" spans="6:6" x14ac:dyDescent="0.75">
      <c r="F474" s="132" t="e">
        <v>#N/A</v>
      </c>
    </row>
    <row r="475" spans="6:6" x14ac:dyDescent="0.75">
      <c r="F475" s="132" t="e">
        <v>#N/A</v>
      </c>
    </row>
    <row r="476" spans="6:6" x14ac:dyDescent="0.75">
      <c r="F476" s="132" t="e">
        <v>#N/A</v>
      </c>
    </row>
    <row r="477" spans="6:6" x14ac:dyDescent="0.75">
      <c r="F477" s="132" t="e">
        <v>#N/A</v>
      </c>
    </row>
    <row r="478" spans="6:6" x14ac:dyDescent="0.75">
      <c r="F478" s="132" t="e">
        <v>#N/A</v>
      </c>
    </row>
    <row r="479" spans="6:6" x14ac:dyDescent="0.75">
      <c r="F479" s="132" t="e">
        <v>#N/A</v>
      </c>
    </row>
    <row r="480" spans="6:6" x14ac:dyDescent="0.75">
      <c r="F480" s="132" t="e">
        <v>#N/A</v>
      </c>
    </row>
    <row r="481" spans="6:6" x14ac:dyDescent="0.75">
      <c r="F481" s="132" t="e">
        <v>#N/A</v>
      </c>
    </row>
    <row r="482" spans="6:6" x14ac:dyDescent="0.75">
      <c r="F482" s="132" t="e">
        <v>#N/A</v>
      </c>
    </row>
    <row r="483" spans="6:6" x14ac:dyDescent="0.75">
      <c r="F483" s="132" t="e">
        <v>#N/A</v>
      </c>
    </row>
    <row r="484" spans="6:6" x14ac:dyDescent="0.75">
      <c r="F484" s="132" t="e">
        <v>#N/A</v>
      </c>
    </row>
    <row r="485" spans="6:6" x14ac:dyDescent="0.75">
      <c r="F485" s="132" t="e">
        <v>#N/A</v>
      </c>
    </row>
    <row r="486" spans="6:6" x14ac:dyDescent="0.75">
      <c r="F486" s="132" t="e">
        <v>#N/A</v>
      </c>
    </row>
    <row r="487" spans="6:6" x14ac:dyDescent="0.75">
      <c r="F487" s="132" t="e">
        <v>#N/A</v>
      </c>
    </row>
    <row r="488" spans="6:6" x14ac:dyDescent="0.75">
      <c r="F488" s="132" t="e">
        <v>#N/A</v>
      </c>
    </row>
    <row r="489" spans="6:6" x14ac:dyDescent="0.75">
      <c r="F489" s="132" t="e">
        <v>#N/A</v>
      </c>
    </row>
    <row r="490" spans="6:6" x14ac:dyDescent="0.75">
      <c r="F490" s="132" t="e">
        <v>#N/A</v>
      </c>
    </row>
    <row r="491" spans="6:6" x14ac:dyDescent="0.75">
      <c r="F491" s="132" t="e">
        <v>#N/A</v>
      </c>
    </row>
    <row r="492" spans="6:6" x14ac:dyDescent="0.75">
      <c r="F492" s="132" t="e">
        <v>#N/A</v>
      </c>
    </row>
    <row r="493" spans="6:6" x14ac:dyDescent="0.75">
      <c r="F493" s="132" t="e">
        <v>#N/A</v>
      </c>
    </row>
    <row r="494" spans="6:6" x14ac:dyDescent="0.75">
      <c r="F494" s="132" t="e">
        <v>#N/A</v>
      </c>
    </row>
    <row r="495" spans="6:6" x14ac:dyDescent="0.75">
      <c r="F495" s="132" t="e">
        <v>#N/A</v>
      </c>
    </row>
    <row r="496" spans="6:6" x14ac:dyDescent="0.75">
      <c r="F496" s="132" t="e">
        <v>#N/A</v>
      </c>
    </row>
    <row r="497" spans="6:6" x14ac:dyDescent="0.75">
      <c r="F497" s="132" t="e">
        <v>#N/A</v>
      </c>
    </row>
    <row r="498" spans="6:6" x14ac:dyDescent="0.75">
      <c r="F498" s="132" t="e">
        <v>#N/A</v>
      </c>
    </row>
    <row r="499" spans="6:6" x14ac:dyDescent="0.75">
      <c r="F499" s="132" t="e">
        <v>#N/A</v>
      </c>
    </row>
    <row r="500" spans="6:6" x14ac:dyDescent="0.75">
      <c r="F500" s="132" t="e">
        <v>#N/A</v>
      </c>
    </row>
    <row r="501" spans="6:6" x14ac:dyDescent="0.75">
      <c r="F501" s="132" t="e">
        <v>#N/A</v>
      </c>
    </row>
    <row r="502" spans="6:6" x14ac:dyDescent="0.75">
      <c r="F502" s="132" t="e">
        <v>#N/A</v>
      </c>
    </row>
    <row r="503" spans="6:6" x14ac:dyDescent="0.75">
      <c r="F503" s="132" t="e">
        <v>#N/A</v>
      </c>
    </row>
    <row r="504" spans="6:6" x14ac:dyDescent="0.75">
      <c r="F504" s="132" t="e">
        <v>#N/A</v>
      </c>
    </row>
    <row r="505" spans="6:6" x14ac:dyDescent="0.75">
      <c r="F505" s="132" t="e">
        <v>#N/A</v>
      </c>
    </row>
    <row r="506" spans="6:6" x14ac:dyDescent="0.75">
      <c r="F506" s="132" t="e">
        <v>#N/A</v>
      </c>
    </row>
    <row r="507" spans="6:6" x14ac:dyDescent="0.75">
      <c r="F507" s="132" t="e">
        <v>#N/A</v>
      </c>
    </row>
    <row r="508" spans="6:6" x14ac:dyDescent="0.75">
      <c r="F508" s="132" t="e">
        <v>#N/A</v>
      </c>
    </row>
    <row r="509" spans="6:6" x14ac:dyDescent="0.75">
      <c r="F509" s="132" t="e">
        <v>#N/A</v>
      </c>
    </row>
    <row r="510" spans="6:6" x14ac:dyDescent="0.75">
      <c r="F510" s="132" t="e">
        <v>#N/A</v>
      </c>
    </row>
    <row r="511" spans="6:6" x14ac:dyDescent="0.75">
      <c r="F511" s="132" t="e">
        <v>#N/A</v>
      </c>
    </row>
    <row r="512" spans="6:6" x14ac:dyDescent="0.75">
      <c r="F512" s="132" t="e">
        <v>#N/A</v>
      </c>
    </row>
    <row r="513" spans="6:6" x14ac:dyDescent="0.75">
      <c r="F513" s="132" t="e">
        <v>#N/A</v>
      </c>
    </row>
    <row r="514" spans="6:6" x14ac:dyDescent="0.75">
      <c r="F514" s="132" t="e">
        <v>#N/A</v>
      </c>
    </row>
    <row r="515" spans="6:6" x14ac:dyDescent="0.75">
      <c r="F515" s="132" t="e">
        <v>#N/A</v>
      </c>
    </row>
    <row r="516" spans="6:6" x14ac:dyDescent="0.75">
      <c r="F516" s="132" t="e">
        <v>#N/A</v>
      </c>
    </row>
    <row r="517" spans="6:6" x14ac:dyDescent="0.75">
      <c r="F517" s="132" t="e">
        <v>#N/A</v>
      </c>
    </row>
    <row r="518" spans="6:6" x14ac:dyDescent="0.75">
      <c r="F518" s="132" t="e">
        <v>#N/A</v>
      </c>
    </row>
    <row r="519" spans="6:6" x14ac:dyDescent="0.75">
      <c r="F519" s="132" t="e">
        <v>#N/A</v>
      </c>
    </row>
    <row r="520" spans="6:6" x14ac:dyDescent="0.75">
      <c r="F520" s="132" t="e">
        <v>#N/A</v>
      </c>
    </row>
    <row r="521" spans="6:6" x14ac:dyDescent="0.75">
      <c r="F521" s="132" t="e">
        <v>#N/A</v>
      </c>
    </row>
    <row r="522" spans="6:6" x14ac:dyDescent="0.75">
      <c r="F522" s="132" t="e">
        <v>#N/A</v>
      </c>
    </row>
    <row r="523" spans="6:6" x14ac:dyDescent="0.75">
      <c r="F523" s="132" t="e">
        <v>#N/A</v>
      </c>
    </row>
    <row r="524" spans="6:6" x14ac:dyDescent="0.75">
      <c r="F524" s="132" t="e">
        <v>#N/A</v>
      </c>
    </row>
    <row r="525" spans="6:6" x14ac:dyDescent="0.75">
      <c r="F525" s="132" t="e">
        <v>#N/A</v>
      </c>
    </row>
    <row r="526" spans="6:6" x14ac:dyDescent="0.75">
      <c r="F526" s="132" t="e">
        <v>#N/A</v>
      </c>
    </row>
    <row r="527" spans="6:6" x14ac:dyDescent="0.75">
      <c r="F527" s="132" t="e">
        <v>#N/A</v>
      </c>
    </row>
    <row r="528" spans="6:6" x14ac:dyDescent="0.75">
      <c r="F528" s="132" t="e">
        <v>#N/A</v>
      </c>
    </row>
    <row r="529" spans="6:6" x14ac:dyDescent="0.75">
      <c r="F529" s="132" t="e">
        <v>#N/A</v>
      </c>
    </row>
    <row r="530" spans="6:6" x14ac:dyDescent="0.75">
      <c r="F530" s="132" t="e">
        <v>#N/A</v>
      </c>
    </row>
    <row r="531" spans="6:6" x14ac:dyDescent="0.75">
      <c r="F531" s="132" t="e">
        <v>#N/A</v>
      </c>
    </row>
    <row r="532" spans="6:6" x14ac:dyDescent="0.75">
      <c r="F532" s="132" t="e">
        <v>#N/A</v>
      </c>
    </row>
    <row r="533" spans="6:6" x14ac:dyDescent="0.75">
      <c r="F533" s="132" t="e">
        <v>#N/A</v>
      </c>
    </row>
    <row r="534" spans="6:6" x14ac:dyDescent="0.75">
      <c r="F534" s="132" t="e">
        <v>#N/A</v>
      </c>
    </row>
    <row r="535" spans="6:6" x14ac:dyDescent="0.75">
      <c r="F535" s="132" t="e">
        <v>#N/A</v>
      </c>
    </row>
    <row r="536" spans="6:6" x14ac:dyDescent="0.75">
      <c r="F536" s="132" t="e">
        <v>#N/A</v>
      </c>
    </row>
    <row r="537" spans="6:6" x14ac:dyDescent="0.75">
      <c r="F537" s="132" t="e">
        <v>#N/A</v>
      </c>
    </row>
    <row r="538" spans="6:6" x14ac:dyDescent="0.75">
      <c r="F538" s="132" t="e">
        <v>#N/A</v>
      </c>
    </row>
    <row r="539" spans="6:6" x14ac:dyDescent="0.75">
      <c r="F539" s="132" t="e">
        <v>#N/A</v>
      </c>
    </row>
    <row r="540" spans="6:6" x14ac:dyDescent="0.75">
      <c r="F540" s="132" t="e">
        <v>#N/A</v>
      </c>
    </row>
    <row r="541" spans="6:6" x14ac:dyDescent="0.75">
      <c r="F541" s="132" t="e">
        <v>#N/A</v>
      </c>
    </row>
    <row r="542" spans="6:6" x14ac:dyDescent="0.75">
      <c r="F542" s="132" t="e">
        <v>#N/A</v>
      </c>
    </row>
    <row r="543" spans="6:6" x14ac:dyDescent="0.75">
      <c r="F543" s="132" t="e">
        <v>#N/A</v>
      </c>
    </row>
    <row r="544" spans="6:6" x14ac:dyDescent="0.75">
      <c r="F544" s="132" t="e">
        <v>#N/A</v>
      </c>
    </row>
    <row r="545" spans="6:6" x14ac:dyDescent="0.75">
      <c r="F545" s="132" t="e">
        <v>#N/A</v>
      </c>
    </row>
    <row r="546" spans="6:6" x14ac:dyDescent="0.75">
      <c r="F546" s="132" t="e">
        <v>#N/A</v>
      </c>
    </row>
    <row r="547" spans="6:6" x14ac:dyDescent="0.75">
      <c r="F547" s="132" t="e">
        <v>#N/A</v>
      </c>
    </row>
    <row r="548" spans="6:6" x14ac:dyDescent="0.75">
      <c r="F548" s="132" t="e">
        <v>#N/A</v>
      </c>
    </row>
    <row r="549" spans="6:6" x14ac:dyDescent="0.75">
      <c r="F549" s="132" t="e">
        <v>#N/A</v>
      </c>
    </row>
    <row r="550" spans="6:6" x14ac:dyDescent="0.75">
      <c r="F550" s="132" t="e">
        <v>#N/A</v>
      </c>
    </row>
    <row r="551" spans="6:6" x14ac:dyDescent="0.75">
      <c r="F551" s="132" t="e">
        <v>#N/A</v>
      </c>
    </row>
    <row r="552" spans="6:6" x14ac:dyDescent="0.75">
      <c r="F552" s="132" t="e">
        <v>#N/A</v>
      </c>
    </row>
    <row r="553" spans="6:6" x14ac:dyDescent="0.75">
      <c r="F553" s="132" t="e">
        <v>#N/A</v>
      </c>
    </row>
    <row r="554" spans="6:6" x14ac:dyDescent="0.75">
      <c r="F554" s="132" t="e">
        <v>#N/A</v>
      </c>
    </row>
    <row r="555" spans="6:6" x14ac:dyDescent="0.75">
      <c r="F555" s="132" t="e">
        <v>#N/A</v>
      </c>
    </row>
    <row r="556" spans="6:6" x14ac:dyDescent="0.75">
      <c r="F556" s="132" t="e">
        <v>#N/A</v>
      </c>
    </row>
    <row r="557" spans="6:6" x14ac:dyDescent="0.75">
      <c r="F557" s="132" t="e">
        <v>#N/A</v>
      </c>
    </row>
    <row r="558" spans="6:6" x14ac:dyDescent="0.75">
      <c r="F558" s="132" t="e">
        <v>#N/A</v>
      </c>
    </row>
    <row r="559" spans="6:6" x14ac:dyDescent="0.75">
      <c r="F559" s="132" t="e">
        <v>#N/A</v>
      </c>
    </row>
    <row r="560" spans="6:6" x14ac:dyDescent="0.75">
      <c r="F560" s="132" t="e">
        <v>#N/A</v>
      </c>
    </row>
    <row r="561" spans="6:6" x14ac:dyDescent="0.75">
      <c r="F561" s="132" t="e">
        <v>#N/A</v>
      </c>
    </row>
    <row r="562" spans="6:6" x14ac:dyDescent="0.75">
      <c r="F562" s="132" t="e">
        <v>#N/A</v>
      </c>
    </row>
    <row r="563" spans="6:6" x14ac:dyDescent="0.75">
      <c r="F563" s="132" t="e">
        <v>#N/A</v>
      </c>
    </row>
    <row r="564" spans="6:6" x14ac:dyDescent="0.75">
      <c r="F564" s="132" t="e">
        <v>#N/A</v>
      </c>
    </row>
    <row r="565" spans="6:6" x14ac:dyDescent="0.75">
      <c r="F565" s="132" t="e">
        <v>#N/A</v>
      </c>
    </row>
    <row r="566" spans="6:6" x14ac:dyDescent="0.75">
      <c r="F566" s="132" t="e">
        <v>#N/A</v>
      </c>
    </row>
    <row r="567" spans="6:6" x14ac:dyDescent="0.75">
      <c r="F567" s="132" t="e">
        <v>#N/A</v>
      </c>
    </row>
    <row r="568" spans="6:6" x14ac:dyDescent="0.75">
      <c r="F568" s="132" t="e">
        <v>#N/A</v>
      </c>
    </row>
    <row r="569" spans="6:6" x14ac:dyDescent="0.75">
      <c r="F569" s="132" t="e">
        <v>#N/A</v>
      </c>
    </row>
    <row r="570" spans="6:6" x14ac:dyDescent="0.75">
      <c r="F570" s="132" t="e">
        <v>#N/A</v>
      </c>
    </row>
    <row r="571" spans="6:6" x14ac:dyDescent="0.75">
      <c r="F571" s="132" t="e">
        <v>#N/A</v>
      </c>
    </row>
    <row r="572" spans="6:6" x14ac:dyDescent="0.75">
      <c r="F572" s="132" t="e">
        <v>#N/A</v>
      </c>
    </row>
    <row r="573" spans="6:6" x14ac:dyDescent="0.75">
      <c r="F573" s="132" t="e">
        <v>#N/A</v>
      </c>
    </row>
    <row r="574" spans="6:6" x14ac:dyDescent="0.75">
      <c r="F574" s="132" t="e">
        <v>#N/A</v>
      </c>
    </row>
    <row r="575" spans="6:6" x14ac:dyDescent="0.75">
      <c r="F575" s="132" t="e">
        <v>#N/A</v>
      </c>
    </row>
    <row r="576" spans="6:6" x14ac:dyDescent="0.75">
      <c r="F576" s="132" t="e">
        <v>#N/A</v>
      </c>
    </row>
    <row r="577" spans="6:6" x14ac:dyDescent="0.75">
      <c r="F577" s="132" t="e">
        <v>#N/A</v>
      </c>
    </row>
    <row r="578" spans="6:6" x14ac:dyDescent="0.75">
      <c r="F578" s="132" t="e">
        <v>#N/A</v>
      </c>
    </row>
    <row r="579" spans="6:6" x14ac:dyDescent="0.75">
      <c r="F579" s="132" t="e">
        <v>#N/A</v>
      </c>
    </row>
    <row r="580" spans="6:6" x14ac:dyDescent="0.75">
      <c r="F580" s="132" t="e">
        <v>#N/A</v>
      </c>
    </row>
    <row r="581" spans="6:6" x14ac:dyDescent="0.75">
      <c r="F581" s="132" t="e">
        <v>#N/A</v>
      </c>
    </row>
    <row r="582" spans="6:6" x14ac:dyDescent="0.75">
      <c r="F582" s="132" t="e">
        <v>#N/A</v>
      </c>
    </row>
    <row r="583" spans="6:6" x14ac:dyDescent="0.75">
      <c r="F583" s="132" t="e">
        <v>#N/A</v>
      </c>
    </row>
    <row r="584" spans="6:6" x14ac:dyDescent="0.75">
      <c r="F584" s="132" t="e">
        <v>#N/A</v>
      </c>
    </row>
    <row r="585" spans="6:6" x14ac:dyDescent="0.75">
      <c r="F585" s="132" t="e">
        <v>#N/A</v>
      </c>
    </row>
    <row r="586" spans="6:6" x14ac:dyDescent="0.75">
      <c r="F586" s="132" t="e">
        <v>#N/A</v>
      </c>
    </row>
    <row r="587" spans="6:6" x14ac:dyDescent="0.75">
      <c r="F587" s="132" t="e">
        <v>#N/A</v>
      </c>
    </row>
    <row r="588" spans="6:6" x14ac:dyDescent="0.75">
      <c r="F588" s="132" t="e">
        <v>#N/A</v>
      </c>
    </row>
    <row r="589" spans="6:6" x14ac:dyDescent="0.75">
      <c r="F589" s="132" t="e">
        <v>#N/A</v>
      </c>
    </row>
    <row r="590" spans="6:6" x14ac:dyDescent="0.75">
      <c r="F590" s="132" t="e">
        <v>#N/A</v>
      </c>
    </row>
    <row r="591" spans="6:6" x14ac:dyDescent="0.75">
      <c r="F591" s="132" t="e">
        <v>#N/A</v>
      </c>
    </row>
    <row r="592" spans="6:6" x14ac:dyDescent="0.75">
      <c r="F592" s="132" t="e">
        <v>#N/A</v>
      </c>
    </row>
    <row r="593" spans="6:6" x14ac:dyDescent="0.75">
      <c r="F593" s="132" t="e">
        <v>#N/A</v>
      </c>
    </row>
    <row r="594" spans="6:6" x14ac:dyDescent="0.75">
      <c r="F594" s="132" t="e">
        <v>#N/A</v>
      </c>
    </row>
    <row r="595" spans="6:6" x14ac:dyDescent="0.75">
      <c r="F595" s="132" t="e">
        <v>#N/A</v>
      </c>
    </row>
    <row r="596" spans="6:6" x14ac:dyDescent="0.75">
      <c r="F596" s="132" t="e">
        <v>#N/A</v>
      </c>
    </row>
    <row r="597" spans="6:6" x14ac:dyDescent="0.75">
      <c r="F597" s="132" t="e">
        <v>#N/A</v>
      </c>
    </row>
    <row r="598" spans="6:6" x14ac:dyDescent="0.75">
      <c r="F598" s="132" t="e">
        <v>#N/A</v>
      </c>
    </row>
    <row r="599" spans="6:6" x14ac:dyDescent="0.75">
      <c r="F599" s="132" t="e">
        <v>#N/A</v>
      </c>
    </row>
    <row r="600" spans="6:6" x14ac:dyDescent="0.75">
      <c r="F600" s="132" t="e">
        <v>#N/A</v>
      </c>
    </row>
    <row r="601" spans="6:6" x14ac:dyDescent="0.75">
      <c r="F601" s="132" t="e">
        <v>#N/A</v>
      </c>
    </row>
    <row r="602" spans="6:6" x14ac:dyDescent="0.75">
      <c r="F602" s="132" t="e">
        <v>#N/A</v>
      </c>
    </row>
    <row r="603" spans="6:6" x14ac:dyDescent="0.75">
      <c r="F603" s="132" t="e">
        <v>#N/A</v>
      </c>
    </row>
    <row r="604" spans="6:6" x14ac:dyDescent="0.75">
      <c r="F604" s="132" t="e">
        <v>#N/A</v>
      </c>
    </row>
    <row r="605" spans="6:6" x14ac:dyDescent="0.75">
      <c r="F605" s="132" t="e">
        <v>#N/A</v>
      </c>
    </row>
    <row r="606" spans="6:6" x14ac:dyDescent="0.75">
      <c r="F606" s="132" t="e">
        <v>#N/A</v>
      </c>
    </row>
    <row r="607" spans="6:6" x14ac:dyDescent="0.75">
      <c r="F607" s="132" t="e">
        <v>#N/A</v>
      </c>
    </row>
    <row r="608" spans="6:6" x14ac:dyDescent="0.75">
      <c r="F608" s="132" t="e">
        <v>#N/A</v>
      </c>
    </row>
    <row r="609" spans="6:6" x14ac:dyDescent="0.75">
      <c r="F609" s="132" t="e">
        <v>#N/A</v>
      </c>
    </row>
    <row r="610" spans="6:6" x14ac:dyDescent="0.75">
      <c r="F610" s="132" t="e">
        <v>#N/A</v>
      </c>
    </row>
    <row r="611" spans="6:6" x14ac:dyDescent="0.75">
      <c r="F611" s="132" t="e">
        <v>#N/A</v>
      </c>
    </row>
    <row r="612" spans="6:6" x14ac:dyDescent="0.75">
      <c r="F612" s="132" t="e">
        <v>#N/A</v>
      </c>
    </row>
    <row r="613" spans="6:6" x14ac:dyDescent="0.75">
      <c r="F613" s="132" t="e">
        <v>#N/A</v>
      </c>
    </row>
    <row r="614" spans="6:6" x14ac:dyDescent="0.75">
      <c r="F614" s="132" t="e">
        <v>#N/A</v>
      </c>
    </row>
    <row r="615" spans="6:6" x14ac:dyDescent="0.75">
      <c r="F615" s="132" t="e">
        <v>#N/A</v>
      </c>
    </row>
    <row r="616" spans="6:6" x14ac:dyDescent="0.75">
      <c r="F616" s="132" t="e">
        <v>#N/A</v>
      </c>
    </row>
    <row r="617" spans="6:6" x14ac:dyDescent="0.75">
      <c r="F617" s="132" t="e">
        <v>#N/A</v>
      </c>
    </row>
    <row r="618" spans="6:6" x14ac:dyDescent="0.75">
      <c r="F618" s="132" t="e">
        <v>#N/A</v>
      </c>
    </row>
    <row r="619" spans="6:6" x14ac:dyDescent="0.75">
      <c r="F619" s="132" t="e">
        <v>#N/A</v>
      </c>
    </row>
    <row r="620" spans="6:6" x14ac:dyDescent="0.75">
      <c r="F620" s="132" t="e">
        <v>#N/A</v>
      </c>
    </row>
    <row r="621" spans="6:6" x14ac:dyDescent="0.75">
      <c r="F621" s="132" t="e">
        <v>#N/A</v>
      </c>
    </row>
    <row r="622" spans="6:6" x14ac:dyDescent="0.75">
      <c r="F622" s="132" t="e">
        <v>#N/A</v>
      </c>
    </row>
    <row r="623" spans="6:6" x14ac:dyDescent="0.75">
      <c r="F623" s="132" t="e">
        <v>#N/A</v>
      </c>
    </row>
    <row r="624" spans="6:6" x14ac:dyDescent="0.75">
      <c r="F624" s="132" t="e">
        <v>#N/A</v>
      </c>
    </row>
    <row r="625" spans="6:6" x14ac:dyDescent="0.75">
      <c r="F625" s="132" t="e">
        <v>#N/A</v>
      </c>
    </row>
    <row r="626" spans="6:6" x14ac:dyDescent="0.75">
      <c r="F626" s="132" t="e">
        <v>#N/A</v>
      </c>
    </row>
    <row r="627" spans="6:6" x14ac:dyDescent="0.75">
      <c r="F627" s="132" t="e">
        <v>#N/A</v>
      </c>
    </row>
    <row r="628" spans="6:6" x14ac:dyDescent="0.75">
      <c r="F628" s="132" t="e">
        <v>#N/A</v>
      </c>
    </row>
    <row r="629" spans="6:6" x14ac:dyDescent="0.75">
      <c r="F629" s="132" t="e">
        <v>#N/A</v>
      </c>
    </row>
    <row r="630" spans="6:6" x14ac:dyDescent="0.75">
      <c r="F630" s="132" t="e">
        <v>#N/A</v>
      </c>
    </row>
    <row r="631" spans="6:6" x14ac:dyDescent="0.75">
      <c r="F631" s="132" t="e">
        <v>#N/A</v>
      </c>
    </row>
    <row r="632" spans="6:6" x14ac:dyDescent="0.75">
      <c r="F632" s="132" t="e">
        <v>#N/A</v>
      </c>
    </row>
    <row r="633" spans="6:6" x14ac:dyDescent="0.75">
      <c r="F633" s="132" t="e">
        <v>#N/A</v>
      </c>
    </row>
    <row r="634" spans="6:6" x14ac:dyDescent="0.75">
      <c r="F634" s="132" t="e">
        <v>#N/A</v>
      </c>
    </row>
    <row r="635" spans="6:6" x14ac:dyDescent="0.75">
      <c r="F635" s="132" t="e">
        <v>#N/A</v>
      </c>
    </row>
    <row r="636" spans="6:6" x14ac:dyDescent="0.75">
      <c r="F636" s="132" t="e">
        <v>#N/A</v>
      </c>
    </row>
    <row r="637" spans="6:6" x14ac:dyDescent="0.75">
      <c r="F637" s="132" t="e">
        <v>#N/A</v>
      </c>
    </row>
    <row r="638" spans="6:6" x14ac:dyDescent="0.75">
      <c r="F638" s="132" t="e">
        <v>#N/A</v>
      </c>
    </row>
    <row r="639" spans="6:6" x14ac:dyDescent="0.75">
      <c r="F639" s="132" t="e">
        <v>#N/A</v>
      </c>
    </row>
    <row r="640" spans="6:6" x14ac:dyDescent="0.75">
      <c r="F640" s="132" t="e">
        <v>#N/A</v>
      </c>
    </row>
    <row r="641" spans="6:6" x14ac:dyDescent="0.75">
      <c r="F641" s="132" t="e">
        <v>#N/A</v>
      </c>
    </row>
    <row r="642" spans="6:6" x14ac:dyDescent="0.75">
      <c r="F642" s="132" t="e">
        <v>#N/A</v>
      </c>
    </row>
    <row r="643" spans="6:6" x14ac:dyDescent="0.75">
      <c r="F643" s="132" t="e">
        <v>#N/A</v>
      </c>
    </row>
    <row r="644" spans="6:6" x14ac:dyDescent="0.75">
      <c r="F644" s="132" t="e">
        <v>#N/A</v>
      </c>
    </row>
    <row r="645" spans="6:6" x14ac:dyDescent="0.75">
      <c r="F645" s="132" t="e">
        <v>#N/A</v>
      </c>
    </row>
    <row r="646" spans="6:6" x14ac:dyDescent="0.75">
      <c r="F646" s="132" t="e">
        <v>#N/A</v>
      </c>
    </row>
    <row r="647" spans="6:6" x14ac:dyDescent="0.75">
      <c r="F647" s="132" t="e">
        <v>#N/A</v>
      </c>
    </row>
    <row r="648" spans="6:6" x14ac:dyDescent="0.75">
      <c r="F648" s="132" t="e">
        <v>#N/A</v>
      </c>
    </row>
    <row r="649" spans="6:6" x14ac:dyDescent="0.75">
      <c r="F649" s="132" t="e">
        <v>#N/A</v>
      </c>
    </row>
    <row r="650" spans="6:6" x14ac:dyDescent="0.75">
      <c r="F650" s="132" t="e">
        <v>#N/A</v>
      </c>
    </row>
    <row r="651" spans="6:6" x14ac:dyDescent="0.75">
      <c r="F651" s="132" t="e">
        <v>#N/A</v>
      </c>
    </row>
    <row r="652" spans="6:6" x14ac:dyDescent="0.75">
      <c r="F652" s="132" t="e">
        <v>#N/A</v>
      </c>
    </row>
    <row r="653" spans="6:6" x14ac:dyDescent="0.75">
      <c r="F653" s="132" t="e">
        <v>#N/A</v>
      </c>
    </row>
    <row r="654" spans="6:6" x14ac:dyDescent="0.75">
      <c r="F654" s="132" t="e">
        <v>#N/A</v>
      </c>
    </row>
    <row r="655" spans="6:6" x14ac:dyDescent="0.75">
      <c r="F655" s="132" t="e">
        <v>#N/A</v>
      </c>
    </row>
    <row r="656" spans="6:6" x14ac:dyDescent="0.75">
      <c r="F656" s="132" t="e">
        <v>#N/A</v>
      </c>
    </row>
    <row r="657" spans="6:6" x14ac:dyDescent="0.75">
      <c r="F657" s="132" t="e">
        <v>#N/A</v>
      </c>
    </row>
    <row r="658" spans="6:6" x14ac:dyDescent="0.75">
      <c r="F658" s="132" t="e">
        <v>#N/A</v>
      </c>
    </row>
    <row r="659" spans="6:6" x14ac:dyDescent="0.75">
      <c r="F659" s="132" t="e">
        <v>#N/A</v>
      </c>
    </row>
    <row r="660" spans="6:6" x14ac:dyDescent="0.75">
      <c r="F660" s="132" t="e">
        <v>#N/A</v>
      </c>
    </row>
    <row r="661" spans="6:6" x14ac:dyDescent="0.75">
      <c r="F661" s="132" t="e">
        <v>#N/A</v>
      </c>
    </row>
    <row r="662" spans="6:6" x14ac:dyDescent="0.75">
      <c r="F662" s="132" t="e">
        <v>#N/A</v>
      </c>
    </row>
    <row r="663" spans="6:6" x14ac:dyDescent="0.75">
      <c r="F663" s="132" t="e">
        <v>#N/A</v>
      </c>
    </row>
    <row r="664" spans="6:6" x14ac:dyDescent="0.75">
      <c r="F664" s="132" t="e">
        <v>#N/A</v>
      </c>
    </row>
    <row r="665" spans="6:6" x14ac:dyDescent="0.75">
      <c r="F665" s="132" t="e">
        <v>#N/A</v>
      </c>
    </row>
    <row r="666" spans="6:6" x14ac:dyDescent="0.75">
      <c r="F666" s="132" t="e">
        <v>#N/A</v>
      </c>
    </row>
    <row r="667" spans="6:6" x14ac:dyDescent="0.75">
      <c r="F667" s="132" t="e">
        <v>#N/A</v>
      </c>
    </row>
    <row r="668" spans="6:6" x14ac:dyDescent="0.75">
      <c r="F668" s="132" t="e">
        <v>#N/A</v>
      </c>
    </row>
    <row r="669" spans="6:6" x14ac:dyDescent="0.75">
      <c r="F669" s="132" t="e">
        <v>#N/A</v>
      </c>
    </row>
    <row r="670" spans="6:6" x14ac:dyDescent="0.75">
      <c r="F670" s="132" t="e">
        <v>#N/A</v>
      </c>
    </row>
    <row r="671" spans="6:6" x14ac:dyDescent="0.75">
      <c r="F671" s="132" t="e">
        <v>#N/A</v>
      </c>
    </row>
    <row r="672" spans="6:6" x14ac:dyDescent="0.75">
      <c r="F672" s="132" t="e">
        <v>#N/A</v>
      </c>
    </row>
    <row r="673" spans="6:6" x14ac:dyDescent="0.75">
      <c r="F673" s="132" t="e">
        <v>#N/A</v>
      </c>
    </row>
    <row r="674" spans="6:6" x14ac:dyDescent="0.75">
      <c r="F674" s="132" t="e">
        <v>#N/A</v>
      </c>
    </row>
    <row r="675" spans="6:6" x14ac:dyDescent="0.75">
      <c r="F675" s="132" t="e">
        <v>#N/A</v>
      </c>
    </row>
    <row r="676" spans="6:6" x14ac:dyDescent="0.75">
      <c r="F676" s="132" t="e">
        <v>#N/A</v>
      </c>
    </row>
    <row r="677" spans="6:6" x14ac:dyDescent="0.75">
      <c r="F677" s="132" t="e">
        <v>#N/A</v>
      </c>
    </row>
    <row r="678" spans="6:6" x14ac:dyDescent="0.75">
      <c r="F678" s="132" t="e">
        <v>#N/A</v>
      </c>
    </row>
    <row r="679" spans="6:6" x14ac:dyDescent="0.75">
      <c r="F679" s="132" t="e">
        <v>#N/A</v>
      </c>
    </row>
    <row r="680" spans="6:6" x14ac:dyDescent="0.75">
      <c r="F680" s="132" t="e">
        <v>#N/A</v>
      </c>
    </row>
    <row r="681" spans="6:6" x14ac:dyDescent="0.75">
      <c r="F681" s="132" t="e">
        <v>#N/A</v>
      </c>
    </row>
    <row r="682" spans="6:6" x14ac:dyDescent="0.75">
      <c r="F682" s="132" t="e">
        <v>#N/A</v>
      </c>
    </row>
    <row r="683" spans="6:6" x14ac:dyDescent="0.75">
      <c r="F683" s="132" t="e">
        <v>#N/A</v>
      </c>
    </row>
    <row r="684" spans="6:6" x14ac:dyDescent="0.75">
      <c r="F684" s="132" t="e">
        <v>#N/A</v>
      </c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2A86-52C4-411F-8306-B17A1D7231AF}">
  <sheetPr codeName="Sheet19">
    <tabColor theme="7" tint="0.59999389629810485"/>
    <pageSetUpPr autoPageBreaks="0"/>
  </sheetPr>
  <dimension ref="B2:G232"/>
  <sheetViews>
    <sheetView zoomScale="80" zoomScaleNormal="80" workbookViewId="0">
      <selection activeCell="D20" sqref="D20"/>
    </sheetView>
  </sheetViews>
  <sheetFormatPr defaultRowHeight="14.75" x14ac:dyDescent="0.75"/>
  <cols>
    <col min="1" max="1" width="2.81640625" customWidth="1"/>
    <col min="2" max="2" width="25.1796875" bestFit="1" customWidth="1"/>
    <col min="3" max="3" width="19.453125" bestFit="1" customWidth="1"/>
    <col min="4" max="4" width="26.26953125" bestFit="1" customWidth="1"/>
    <col min="5" max="5" width="17.81640625" customWidth="1"/>
    <col min="6" max="6" width="12" bestFit="1" customWidth="1"/>
    <col min="23" max="23" width="13.1796875" bestFit="1" customWidth="1"/>
    <col min="24" max="24" width="21" bestFit="1" customWidth="1"/>
  </cols>
  <sheetData>
    <row r="2" spans="2:6" x14ac:dyDescent="0.75">
      <c r="B2" s="99" t="s">
        <v>73</v>
      </c>
      <c r="C2" s="101" t="s">
        <v>2211</v>
      </c>
    </row>
    <row r="3" spans="2:6" x14ac:dyDescent="0.75">
      <c r="B3" s="100" t="s">
        <v>244</v>
      </c>
      <c r="C3" s="102" t="s">
        <v>2210</v>
      </c>
    </row>
    <row r="5" spans="2:6" x14ac:dyDescent="0.75">
      <c r="B5" s="4" t="s">
        <v>244</v>
      </c>
      <c r="C5" t="s" vm="27">
        <v>247</v>
      </c>
      <c r="E5" s="3" t="s">
        <v>246</v>
      </c>
      <c r="F5" s="112">
        <f>GETPIVOTDATA("[Measures].[Azure Consumed Revenue]",B18)</f>
        <v>247133.41310000001</v>
      </c>
    </row>
    <row r="6" spans="2:6" x14ac:dyDescent="0.75">
      <c r="B6" s="4" t="s">
        <v>249</v>
      </c>
      <c r="C6" t="s" vm="11">
        <v>250</v>
      </c>
      <c r="E6" s="3" t="s">
        <v>248</v>
      </c>
      <c r="F6" s="112">
        <f>F5*4</f>
        <v>988533.65240000002</v>
      </c>
    </row>
    <row r="7" spans="2:6" x14ac:dyDescent="0.75">
      <c r="B7" s="4" t="s">
        <v>252</v>
      </c>
      <c r="C7" t="s" vm="10">
        <v>250</v>
      </c>
      <c r="E7" s="3" t="s">
        <v>251</v>
      </c>
      <c r="F7" s="112" t="e">
        <v>#VALUE!</v>
      </c>
    </row>
    <row r="8" spans="2:6" x14ac:dyDescent="0.75">
      <c r="B8" s="4" t="s">
        <v>253</v>
      </c>
      <c r="C8" t="s" vm="9">
        <v>254</v>
      </c>
    </row>
    <row r="9" spans="2:6" x14ac:dyDescent="0.75">
      <c r="B9" s="4" t="s">
        <v>255</v>
      </c>
      <c r="C9" t="s" vm="6">
        <v>250</v>
      </c>
    </row>
    <row r="10" spans="2:6" x14ac:dyDescent="0.75">
      <c r="B10" s="4" t="s">
        <v>256</v>
      </c>
      <c r="C10" t="s" vm="5">
        <v>250</v>
      </c>
    </row>
    <row r="11" spans="2:6" x14ac:dyDescent="0.75">
      <c r="B11" s="4" t="s">
        <v>257</v>
      </c>
      <c r="C11" t="s" vm="4">
        <v>250</v>
      </c>
    </row>
    <row r="12" spans="2:6" x14ac:dyDescent="0.75">
      <c r="B12" s="4" t="s">
        <v>258</v>
      </c>
      <c r="C12" t="s" vm="3">
        <v>250</v>
      </c>
    </row>
    <row r="13" spans="2:6" x14ac:dyDescent="0.75">
      <c r="B13" s="4" t="s">
        <v>259</v>
      </c>
      <c r="C13" t="s" vm="2">
        <v>260</v>
      </c>
    </row>
    <row r="14" spans="2:6" x14ac:dyDescent="0.75">
      <c r="B14" s="4" t="s">
        <v>261</v>
      </c>
      <c r="C14" t="s" vm="1">
        <v>250</v>
      </c>
    </row>
    <row r="15" spans="2:6" x14ac:dyDescent="0.75">
      <c r="B15" s="4" t="s">
        <v>262</v>
      </c>
      <c r="C15" t="s" vm="25">
        <v>263</v>
      </c>
    </row>
    <row r="16" spans="2:6" x14ac:dyDescent="0.75">
      <c r="B16" s="4" t="s">
        <v>264</v>
      </c>
      <c r="C16" t="s" vm="14">
        <v>61</v>
      </c>
    </row>
    <row r="18" spans="2:4" x14ac:dyDescent="0.75">
      <c r="B18" s="4" t="s">
        <v>269</v>
      </c>
    </row>
    <row r="19" spans="2:4" x14ac:dyDescent="0.75">
      <c r="B19" s="4" t="s">
        <v>265</v>
      </c>
      <c r="C19" t="s">
        <v>114</v>
      </c>
      <c r="D19" s="3" t="s">
        <v>271</v>
      </c>
    </row>
    <row r="20" spans="2:4" x14ac:dyDescent="0.75">
      <c r="B20" t="s">
        <v>735</v>
      </c>
      <c r="C20" s="398">
        <v>47850.625999999997</v>
      </c>
      <c r="D20" s="132" t="s">
        <v>64</v>
      </c>
    </row>
    <row r="21" spans="2:4" x14ac:dyDescent="0.75">
      <c r="B21" t="s">
        <v>64</v>
      </c>
      <c r="C21" s="398">
        <v>34035.801399999997</v>
      </c>
      <c r="D21" s="132" t="s">
        <v>64</v>
      </c>
    </row>
    <row r="22" spans="2:4" x14ac:dyDescent="0.75">
      <c r="B22" t="s">
        <v>67</v>
      </c>
      <c r="C22" s="398">
        <v>33436.012600000002</v>
      </c>
      <c r="D22" s="132" t="s">
        <v>67</v>
      </c>
    </row>
    <row r="23" spans="2:4" x14ac:dyDescent="0.75">
      <c r="B23" t="s">
        <v>68</v>
      </c>
      <c r="C23" s="398">
        <v>32609.411599999999</v>
      </c>
      <c r="D23" s="132" t="s">
        <v>68</v>
      </c>
    </row>
    <row r="24" spans="2:4" x14ac:dyDescent="0.75">
      <c r="B24" t="s">
        <v>62</v>
      </c>
      <c r="C24" s="398">
        <v>31863.3164</v>
      </c>
      <c r="D24" s="132" t="s">
        <v>62</v>
      </c>
    </row>
    <row r="25" spans="2:4" x14ac:dyDescent="0.75">
      <c r="B25" t="s">
        <v>736</v>
      </c>
      <c r="C25" s="398">
        <v>26015.857</v>
      </c>
      <c r="D25" s="132" t="s">
        <v>64</v>
      </c>
    </row>
    <row r="26" spans="2:4" x14ac:dyDescent="0.75">
      <c r="B26" t="s">
        <v>737</v>
      </c>
      <c r="C26" s="398">
        <v>21113.056199999999</v>
      </c>
      <c r="D26" s="132" t="s">
        <v>64</v>
      </c>
    </row>
    <row r="27" spans="2:4" x14ac:dyDescent="0.75">
      <c r="B27" t="s">
        <v>63</v>
      </c>
      <c r="C27" s="398">
        <v>12542.8182</v>
      </c>
      <c r="D27" s="132" t="s">
        <v>63</v>
      </c>
    </row>
    <row r="28" spans="2:4" x14ac:dyDescent="0.75">
      <c r="B28" t="s">
        <v>738</v>
      </c>
      <c r="C28" s="398">
        <v>3511.4522000000002</v>
      </c>
      <c r="D28" s="132" t="s">
        <v>64</v>
      </c>
    </row>
    <row r="29" spans="2:4" x14ac:dyDescent="0.75">
      <c r="B29" t="s">
        <v>66</v>
      </c>
      <c r="C29" s="398">
        <v>1535.32</v>
      </c>
      <c r="D29" s="132" t="s">
        <v>66</v>
      </c>
    </row>
    <row r="30" spans="2:4" x14ac:dyDescent="0.75">
      <c r="B30" t="s">
        <v>739</v>
      </c>
      <c r="C30" s="398">
        <v>1129.2764</v>
      </c>
      <c r="D30" s="132" t="s">
        <v>64</v>
      </c>
    </row>
    <row r="31" spans="2:4" x14ac:dyDescent="0.75">
      <c r="B31" t="s">
        <v>740</v>
      </c>
      <c r="C31" s="398">
        <v>850.6019</v>
      </c>
      <c r="D31" s="132" t="s">
        <v>64</v>
      </c>
    </row>
    <row r="32" spans="2:4" x14ac:dyDescent="0.75">
      <c r="B32" t="s">
        <v>741</v>
      </c>
      <c r="C32" s="398">
        <v>457.89210000000003</v>
      </c>
      <c r="D32" s="132" t="s">
        <v>64</v>
      </c>
    </row>
    <row r="33" spans="2:7" x14ac:dyDescent="0.75">
      <c r="B33" t="s">
        <v>742</v>
      </c>
      <c r="C33" s="398">
        <v>75.886899999999997</v>
      </c>
      <c r="D33" s="132" t="s">
        <v>64</v>
      </c>
    </row>
    <row r="34" spans="2:7" x14ac:dyDescent="0.75">
      <c r="B34" t="s">
        <v>743</v>
      </c>
      <c r="C34" s="398">
        <v>52.113900000000001</v>
      </c>
      <c r="D34" s="132" t="s">
        <v>64</v>
      </c>
    </row>
    <row r="35" spans="2:7" x14ac:dyDescent="0.75">
      <c r="B35" t="s">
        <v>65</v>
      </c>
      <c r="C35" s="398">
        <v>48.27</v>
      </c>
      <c r="D35" s="132" t="s">
        <v>65</v>
      </c>
    </row>
    <row r="36" spans="2:7" x14ac:dyDescent="0.75">
      <c r="B36" t="s">
        <v>744</v>
      </c>
      <c r="C36" s="398">
        <v>5.6999000000000004</v>
      </c>
      <c r="D36" s="132" t="s">
        <v>64</v>
      </c>
    </row>
    <row r="37" spans="2:7" x14ac:dyDescent="0.75">
      <c r="B37" t="s">
        <v>745</v>
      </c>
      <c r="C37" s="398">
        <v>4.0000000000000002E-4</v>
      </c>
      <c r="D37" s="132" t="s">
        <v>64</v>
      </c>
    </row>
    <row r="38" spans="2:7" x14ac:dyDescent="0.75">
      <c r="B38" t="s">
        <v>274</v>
      </c>
      <c r="C38" s="398">
        <v>247133.41310000001</v>
      </c>
      <c r="D38" s="132" t="e">
        <v>#N/A</v>
      </c>
    </row>
    <row r="39" spans="2:7" x14ac:dyDescent="0.75">
      <c r="D39" s="132" t="e">
        <v>#N/A</v>
      </c>
    </row>
    <row r="40" spans="2:7" x14ac:dyDescent="0.75">
      <c r="D40" s="132" t="e">
        <v>#N/A</v>
      </c>
    </row>
    <row r="41" spans="2:7" x14ac:dyDescent="0.75">
      <c r="D41" s="132" t="e">
        <v>#N/A</v>
      </c>
    </row>
    <row r="42" spans="2:7" x14ac:dyDescent="0.75">
      <c r="D42" s="132" t="e">
        <v>#N/A</v>
      </c>
    </row>
    <row r="43" spans="2:7" x14ac:dyDescent="0.75">
      <c r="D43" s="132" t="e">
        <v>#N/A</v>
      </c>
    </row>
    <row r="44" spans="2:7" x14ac:dyDescent="0.75">
      <c r="D44" s="132" t="e">
        <v>#N/A</v>
      </c>
      <c r="G44" s="11"/>
    </row>
    <row r="45" spans="2:7" x14ac:dyDescent="0.75">
      <c r="D45" s="132" t="e">
        <v>#N/A</v>
      </c>
      <c r="G45" s="11"/>
    </row>
    <row r="46" spans="2:7" x14ac:dyDescent="0.75">
      <c r="D46" s="132"/>
      <c r="G46" s="11"/>
    </row>
    <row r="47" spans="2:7" x14ac:dyDescent="0.75">
      <c r="G47" s="11"/>
    </row>
    <row r="48" spans="2:7" x14ac:dyDescent="0.75">
      <c r="G48" s="11"/>
    </row>
    <row r="49" spans="7:7" x14ac:dyDescent="0.75">
      <c r="G49" s="11"/>
    </row>
    <row r="65" spans="4:4" x14ac:dyDescent="0.75">
      <c r="D65" s="5"/>
    </row>
    <row r="66" spans="4:4" x14ac:dyDescent="0.75">
      <c r="D66" s="5"/>
    </row>
    <row r="67" spans="4:4" x14ac:dyDescent="0.75">
      <c r="D67" s="5"/>
    </row>
    <row r="68" spans="4:4" x14ac:dyDescent="0.75">
      <c r="D68" s="5"/>
    </row>
    <row r="69" spans="4:4" x14ac:dyDescent="0.75">
      <c r="D69" s="5"/>
    </row>
    <row r="70" spans="4:4" x14ac:dyDescent="0.75">
      <c r="D70" s="5"/>
    </row>
    <row r="71" spans="4:4" x14ac:dyDescent="0.75">
      <c r="D71" s="5"/>
    </row>
    <row r="72" spans="4:4" x14ac:dyDescent="0.75">
      <c r="D72" s="5"/>
    </row>
    <row r="73" spans="4:4" x14ac:dyDescent="0.75">
      <c r="D73" s="5"/>
    </row>
    <row r="74" spans="4:4" x14ac:dyDescent="0.75">
      <c r="D74" s="5"/>
    </row>
    <row r="75" spans="4:4" x14ac:dyDescent="0.75">
      <c r="D75" s="5"/>
    </row>
    <row r="76" spans="4:4" x14ac:dyDescent="0.75">
      <c r="D76" s="5"/>
    </row>
    <row r="77" spans="4:4" x14ac:dyDescent="0.75">
      <c r="D77" s="5"/>
    </row>
    <row r="78" spans="4:4" x14ac:dyDescent="0.75">
      <c r="D78" s="5"/>
    </row>
    <row r="79" spans="4:4" x14ac:dyDescent="0.75">
      <c r="D79" s="5"/>
    </row>
    <row r="80" spans="4:4" x14ac:dyDescent="0.75">
      <c r="D80" s="5"/>
    </row>
    <row r="81" spans="4:4" x14ac:dyDescent="0.75">
      <c r="D81" s="5"/>
    </row>
    <row r="82" spans="4:4" x14ac:dyDescent="0.75">
      <c r="D82" s="5"/>
    </row>
    <row r="83" spans="4:4" x14ac:dyDescent="0.75">
      <c r="D83" s="5"/>
    </row>
    <row r="84" spans="4:4" x14ac:dyDescent="0.75">
      <c r="D84" s="5"/>
    </row>
    <row r="85" spans="4:4" x14ac:dyDescent="0.75">
      <c r="D85" s="5"/>
    </row>
    <row r="86" spans="4:4" x14ac:dyDescent="0.75">
      <c r="D86" s="5"/>
    </row>
    <row r="87" spans="4:4" x14ac:dyDescent="0.75">
      <c r="D87" s="5"/>
    </row>
    <row r="88" spans="4:4" x14ac:dyDescent="0.75">
      <c r="D88" s="5"/>
    </row>
    <row r="89" spans="4:4" x14ac:dyDescent="0.75">
      <c r="D89" s="5"/>
    </row>
    <row r="90" spans="4:4" x14ac:dyDescent="0.75">
      <c r="D90" s="5"/>
    </row>
    <row r="91" spans="4:4" x14ac:dyDescent="0.75">
      <c r="D91" s="5"/>
    </row>
    <row r="92" spans="4:4" x14ac:dyDescent="0.75">
      <c r="D92" s="5"/>
    </row>
    <row r="93" spans="4:4" x14ac:dyDescent="0.75">
      <c r="D93" s="5"/>
    </row>
    <row r="94" spans="4:4" x14ac:dyDescent="0.75">
      <c r="D94" s="5"/>
    </row>
    <row r="95" spans="4:4" x14ac:dyDescent="0.75">
      <c r="D95" s="5"/>
    </row>
    <row r="96" spans="4:4" x14ac:dyDescent="0.75">
      <c r="D96" s="5"/>
    </row>
    <row r="97" spans="4:4" x14ac:dyDescent="0.75">
      <c r="D97" s="5"/>
    </row>
    <row r="98" spans="4:4" x14ac:dyDescent="0.75">
      <c r="D98" s="5"/>
    </row>
    <row r="99" spans="4:4" x14ac:dyDescent="0.75">
      <c r="D99" s="5"/>
    </row>
    <row r="100" spans="4:4" x14ac:dyDescent="0.75">
      <c r="D100" s="5"/>
    </row>
    <row r="101" spans="4:4" x14ac:dyDescent="0.75">
      <c r="D101" s="5"/>
    </row>
    <row r="102" spans="4:4" x14ac:dyDescent="0.75">
      <c r="D102" s="5"/>
    </row>
    <row r="103" spans="4:4" x14ac:dyDescent="0.75">
      <c r="D103" s="5"/>
    </row>
    <row r="104" spans="4:4" x14ac:dyDescent="0.75">
      <c r="D104" s="5"/>
    </row>
    <row r="105" spans="4:4" x14ac:dyDescent="0.75">
      <c r="D105" s="5"/>
    </row>
    <row r="106" spans="4:4" x14ac:dyDescent="0.75">
      <c r="D106" s="5"/>
    </row>
    <row r="107" spans="4:4" x14ac:dyDescent="0.75">
      <c r="D107" s="5"/>
    </row>
    <row r="108" spans="4:4" x14ac:dyDescent="0.75">
      <c r="D108" s="5"/>
    </row>
    <row r="109" spans="4:4" x14ac:dyDescent="0.75">
      <c r="D109" s="5"/>
    </row>
    <row r="110" spans="4:4" x14ac:dyDescent="0.75">
      <c r="D110" s="5"/>
    </row>
    <row r="111" spans="4:4" x14ac:dyDescent="0.75">
      <c r="D111" s="5"/>
    </row>
    <row r="112" spans="4:4" x14ac:dyDescent="0.75">
      <c r="D112" s="5"/>
    </row>
    <row r="113" spans="4:4" x14ac:dyDescent="0.75">
      <c r="D113" s="5"/>
    </row>
    <row r="114" spans="4:4" x14ac:dyDescent="0.75">
      <c r="D114" s="5"/>
    </row>
    <row r="115" spans="4:4" x14ac:dyDescent="0.75">
      <c r="D115" s="5"/>
    </row>
    <row r="116" spans="4:4" x14ac:dyDescent="0.75">
      <c r="D116" s="5"/>
    </row>
    <row r="117" spans="4:4" x14ac:dyDescent="0.75">
      <c r="D117" s="5"/>
    </row>
    <row r="118" spans="4:4" x14ac:dyDescent="0.75">
      <c r="D118" s="5"/>
    </row>
    <row r="119" spans="4:4" x14ac:dyDescent="0.75">
      <c r="D119" s="5"/>
    </row>
    <row r="120" spans="4:4" x14ac:dyDescent="0.75">
      <c r="D120" s="5"/>
    </row>
    <row r="121" spans="4:4" x14ac:dyDescent="0.75">
      <c r="D121" s="5"/>
    </row>
    <row r="122" spans="4:4" x14ac:dyDescent="0.75">
      <c r="D122" s="5"/>
    </row>
    <row r="123" spans="4:4" x14ac:dyDescent="0.75">
      <c r="D123" s="5"/>
    </row>
    <row r="124" spans="4:4" x14ac:dyDescent="0.75">
      <c r="D124" s="5"/>
    </row>
    <row r="125" spans="4:4" x14ac:dyDescent="0.75">
      <c r="D125" s="5"/>
    </row>
    <row r="126" spans="4:4" x14ac:dyDescent="0.75">
      <c r="D126" s="5"/>
    </row>
    <row r="127" spans="4:4" x14ac:dyDescent="0.75">
      <c r="D127" s="5"/>
    </row>
    <row r="128" spans="4:4" x14ac:dyDescent="0.75">
      <c r="D128" s="5"/>
    </row>
    <row r="129" spans="4:4" x14ac:dyDescent="0.75">
      <c r="D129" s="5"/>
    </row>
    <row r="130" spans="4:4" x14ac:dyDescent="0.75">
      <c r="D130" s="5"/>
    </row>
    <row r="131" spans="4:4" x14ac:dyDescent="0.75">
      <c r="D131" s="5"/>
    </row>
    <row r="132" spans="4:4" x14ac:dyDescent="0.75">
      <c r="D132" s="5"/>
    </row>
    <row r="133" spans="4:4" x14ac:dyDescent="0.75">
      <c r="D133" s="5"/>
    </row>
    <row r="134" spans="4:4" x14ac:dyDescent="0.75">
      <c r="D134" s="5"/>
    </row>
    <row r="135" spans="4:4" x14ac:dyDescent="0.75">
      <c r="D135" s="5"/>
    </row>
    <row r="136" spans="4:4" x14ac:dyDescent="0.75">
      <c r="D136" s="5"/>
    </row>
    <row r="137" spans="4:4" x14ac:dyDescent="0.75">
      <c r="D137" s="5"/>
    </row>
    <row r="138" spans="4:4" x14ac:dyDescent="0.75">
      <c r="D138" s="5"/>
    </row>
    <row r="139" spans="4:4" x14ac:dyDescent="0.75">
      <c r="D139" s="5"/>
    </row>
    <row r="140" spans="4:4" x14ac:dyDescent="0.75">
      <c r="D140" s="5"/>
    </row>
    <row r="141" spans="4:4" x14ac:dyDescent="0.75">
      <c r="D141" s="5"/>
    </row>
    <row r="142" spans="4:4" x14ac:dyDescent="0.75">
      <c r="D142" s="5"/>
    </row>
    <row r="143" spans="4:4" x14ac:dyDescent="0.75">
      <c r="D143" s="5"/>
    </row>
    <row r="144" spans="4:4" x14ac:dyDescent="0.75">
      <c r="D144" s="5"/>
    </row>
    <row r="145" spans="4:4" x14ac:dyDescent="0.75">
      <c r="D145" s="5"/>
    </row>
    <row r="146" spans="4:4" x14ac:dyDescent="0.75">
      <c r="D146" s="5"/>
    </row>
    <row r="147" spans="4:4" x14ac:dyDescent="0.75">
      <c r="D147" s="5"/>
    </row>
    <row r="148" spans="4:4" x14ac:dyDescent="0.75">
      <c r="D148" s="5"/>
    </row>
    <row r="149" spans="4:4" x14ac:dyDescent="0.75">
      <c r="D149" s="5"/>
    </row>
    <row r="150" spans="4:4" x14ac:dyDescent="0.75">
      <c r="D150" s="5"/>
    </row>
    <row r="151" spans="4:4" x14ac:dyDescent="0.75">
      <c r="D151" s="5"/>
    </row>
    <row r="152" spans="4:4" x14ac:dyDescent="0.75">
      <c r="D152" s="5"/>
    </row>
    <row r="153" spans="4:4" x14ac:dyDescent="0.75">
      <c r="D153" s="5"/>
    </row>
    <row r="154" spans="4:4" x14ac:dyDescent="0.75">
      <c r="D154" s="5"/>
    </row>
    <row r="155" spans="4:4" x14ac:dyDescent="0.75">
      <c r="D155" s="5"/>
    </row>
    <row r="156" spans="4:4" x14ac:dyDescent="0.75">
      <c r="D156" s="5"/>
    </row>
    <row r="157" spans="4:4" x14ac:dyDescent="0.75">
      <c r="D157" s="5"/>
    </row>
    <row r="158" spans="4:4" x14ac:dyDescent="0.75">
      <c r="D158" s="5"/>
    </row>
    <row r="159" spans="4:4" x14ac:dyDescent="0.75">
      <c r="D159" s="5"/>
    </row>
    <row r="160" spans="4:4" x14ac:dyDescent="0.75">
      <c r="D160" s="5"/>
    </row>
    <row r="161" spans="4:4" x14ac:dyDescent="0.75">
      <c r="D161" s="5"/>
    </row>
    <row r="162" spans="4:4" x14ac:dyDescent="0.75">
      <c r="D162" s="5"/>
    </row>
    <row r="163" spans="4:4" x14ac:dyDescent="0.75">
      <c r="D163" s="5"/>
    </row>
    <row r="164" spans="4:4" x14ac:dyDescent="0.75">
      <c r="D164" s="5"/>
    </row>
    <row r="165" spans="4:4" x14ac:dyDescent="0.75">
      <c r="D165" s="5"/>
    </row>
    <row r="166" spans="4:4" x14ac:dyDescent="0.75">
      <c r="D166" s="5"/>
    </row>
    <row r="167" spans="4:4" x14ac:dyDescent="0.75">
      <c r="D167" s="5"/>
    </row>
    <row r="168" spans="4:4" x14ac:dyDescent="0.75">
      <c r="D168" s="5"/>
    </row>
    <row r="169" spans="4:4" x14ac:dyDescent="0.75">
      <c r="D169" s="5"/>
    </row>
    <row r="170" spans="4:4" x14ac:dyDescent="0.75">
      <c r="D170" s="5"/>
    </row>
    <row r="171" spans="4:4" x14ac:dyDescent="0.75">
      <c r="D171" s="5"/>
    </row>
    <row r="172" spans="4:4" x14ac:dyDescent="0.75">
      <c r="D172" s="5"/>
    </row>
    <row r="173" spans="4:4" x14ac:dyDescent="0.75">
      <c r="D173" s="5"/>
    </row>
    <row r="174" spans="4:4" x14ac:dyDescent="0.75">
      <c r="D174" s="5"/>
    </row>
    <row r="175" spans="4:4" x14ac:dyDescent="0.75">
      <c r="D175" s="5"/>
    </row>
    <row r="176" spans="4:4" x14ac:dyDescent="0.75">
      <c r="D176" s="5"/>
    </row>
    <row r="177" spans="4:4" x14ac:dyDescent="0.75">
      <c r="D177" s="5"/>
    </row>
    <row r="178" spans="4:4" x14ac:dyDescent="0.75">
      <c r="D178" s="5"/>
    </row>
    <row r="179" spans="4:4" x14ac:dyDescent="0.75">
      <c r="D179" s="5"/>
    </row>
    <row r="180" spans="4:4" x14ac:dyDescent="0.75">
      <c r="D180" s="5"/>
    </row>
    <row r="181" spans="4:4" x14ac:dyDescent="0.75">
      <c r="D181" s="5"/>
    </row>
    <row r="182" spans="4:4" x14ac:dyDescent="0.75">
      <c r="D182" s="5"/>
    </row>
    <row r="183" spans="4:4" x14ac:dyDescent="0.75">
      <c r="D183" s="5"/>
    </row>
    <row r="184" spans="4:4" x14ac:dyDescent="0.75">
      <c r="D184" s="5"/>
    </row>
    <row r="185" spans="4:4" x14ac:dyDescent="0.75">
      <c r="D185" s="5"/>
    </row>
    <row r="186" spans="4:4" x14ac:dyDescent="0.75">
      <c r="D186" s="5"/>
    </row>
    <row r="187" spans="4:4" x14ac:dyDescent="0.75">
      <c r="D187" s="5"/>
    </row>
    <row r="188" spans="4:4" x14ac:dyDescent="0.75">
      <c r="D188" s="5"/>
    </row>
    <row r="189" spans="4:4" x14ac:dyDescent="0.75">
      <c r="D189" s="5"/>
    </row>
    <row r="190" spans="4:4" x14ac:dyDescent="0.75">
      <c r="D190" s="5"/>
    </row>
    <row r="191" spans="4:4" x14ac:dyDescent="0.75">
      <c r="D191" s="5"/>
    </row>
    <row r="192" spans="4:4" x14ac:dyDescent="0.75">
      <c r="D192" s="5"/>
    </row>
    <row r="193" spans="4:4" x14ac:dyDescent="0.75">
      <c r="D193" s="5"/>
    </row>
    <row r="194" spans="4:4" x14ac:dyDescent="0.75">
      <c r="D194" s="5"/>
    </row>
    <row r="195" spans="4:4" x14ac:dyDescent="0.75">
      <c r="D195" s="5"/>
    </row>
    <row r="196" spans="4:4" x14ac:dyDescent="0.75">
      <c r="D196" s="5"/>
    </row>
    <row r="197" spans="4:4" x14ac:dyDescent="0.75">
      <c r="D197" s="5"/>
    </row>
    <row r="198" spans="4:4" x14ac:dyDescent="0.75">
      <c r="D198" s="5"/>
    </row>
    <row r="199" spans="4:4" x14ac:dyDescent="0.75">
      <c r="D199" s="5"/>
    </row>
    <row r="200" spans="4:4" x14ac:dyDescent="0.75">
      <c r="D200" s="5"/>
    </row>
    <row r="201" spans="4:4" x14ac:dyDescent="0.75">
      <c r="D201" s="5"/>
    </row>
    <row r="202" spans="4:4" x14ac:dyDescent="0.75">
      <c r="D202" s="5"/>
    </row>
    <row r="203" spans="4:4" x14ac:dyDescent="0.75">
      <c r="D203" s="5"/>
    </row>
    <row r="204" spans="4:4" x14ac:dyDescent="0.75">
      <c r="D204" s="5"/>
    </row>
    <row r="205" spans="4:4" x14ac:dyDescent="0.75">
      <c r="D205" s="5"/>
    </row>
    <row r="206" spans="4:4" x14ac:dyDescent="0.75">
      <c r="D206" s="5"/>
    </row>
    <row r="207" spans="4:4" x14ac:dyDescent="0.75">
      <c r="D207" s="5"/>
    </row>
    <row r="208" spans="4:4" x14ac:dyDescent="0.75">
      <c r="D208" s="5"/>
    </row>
    <row r="209" spans="4:4" x14ac:dyDescent="0.75">
      <c r="D209" s="5"/>
    </row>
    <row r="210" spans="4:4" x14ac:dyDescent="0.75">
      <c r="D210" s="5"/>
    </row>
    <row r="211" spans="4:4" x14ac:dyDescent="0.75">
      <c r="D211" s="5"/>
    </row>
    <row r="212" spans="4:4" x14ac:dyDescent="0.75">
      <c r="D212" s="5"/>
    </row>
    <row r="213" spans="4:4" x14ac:dyDescent="0.75">
      <c r="D213" s="5"/>
    </row>
    <row r="214" spans="4:4" x14ac:dyDescent="0.75">
      <c r="D214" s="5"/>
    </row>
    <row r="215" spans="4:4" x14ac:dyDescent="0.75">
      <c r="D215" s="5"/>
    </row>
    <row r="216" spans="4:4" x14ac:dyDescent="0.75">
      <c r="D216" s="5"/>
    </row>
    <row r="217" spans="4:4" x14ac:dyDescent="0.75">
      <c r="D217" s="5"/>
    </row>
    <row r="218" spans="4:4" x14ac:dyDescent="0.75">
      <c r="D218" s="5"/>
    </row>
    <row r="219" spans="4:4" x14ac:dyDescent="0.75">
      <c r="D219" s="5"/>
    </row>
    <row r="220" spans="4:4" x14ac:dyDescent="0.75">
      <c r="D220" s="5"/>
    </row>
    <row r="221" spans="4:4" x14ac:dyDescent="0.75">
      <c r="D221" s="5"/>
    </row>
    <row r="222" spans="4:4" x14ac:dyDescent="0.75">
      <c r="D222" s="5"/>
    </row>
    <row r="223" spans="4:4" x14ac:dyDescent="0.75">
      <c r="D223" s="5"/>
    </row>
    <row r="224" spans="4:4" x14ac:dyDescent="0.75">
      <c r="D224" s="5"/>
    </row>
    <row r="225" spans="4:4" x14ac:dyDescent="0.75">
      <c r="D225" s="5"/>
    </row>
    <row r="226" spans="4:4" x14ac:dyDescent="0.75">
      <c r="D226" s="5"/>
    </row>
    <row r="227" spans="4:4" x14ac:dyDescent="0.75">
      <c r="D227" s="5"/>
    </row>
    <row r="228" spans="4:4" x14ac:dyDescent="0.75">
      <c r="D228" s="5"/>
    </row>
    <row r="229" spans="4:4" x14ac:dyDescent="0.75">
      <c r="D229" s="5"/>
    </row>
    <row r="230" spans="4:4" x14ac:dyDescent="0.75">
      <c r="D230" s="5"/>
    </row>
    <row r="231" spans="4:4" x14ac:dyDescent="0.75">
      <c r="D231" s="5"/>
    </row>
    <row r="232" spans="4:4" x14ac:dyDescent="0.75">
      <c r="D232" s="5"/>
    </row>
  </sheetData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4135-2B39-45F9-9917-9F14DB8B8076}">
  <sheetPr codeName="Sheet20">
    <tabColor theme="7" tint="0.59999389629810485"/>
    <pageSetUpPr autoPageBreaks="0"/>
  </sheetPr>
  <dimension ref="B2:F236"/>
  <sheetViews>
    <sheetView zoomScale="80" zoomScaleNormal="80" workbookViewId="0">
      <selection activeCell="D24" sqref="D24"/>
    </sheetView>
  </sheetViews>
  <sheetFormatPr defaultRowHeight="14.75" x14ac:dyDescent="0.75"/>
  <cols>
    <col min="1" max="1" width="2.81640625" customWidth="1"/>
    <col min="2" max="2" width="30.1796875" bestFit="1" customWidth="1"/>
    <col min="3" max="3" width="19.453125" bestFit="1" customWidth="1"/>
    <col min="4" max="4" width="23.26953125" customWidth="1"/>
    <col min="5" max="6" width="16.453125" customWidth="1"/>
    <col min="17" max="17" width="13.1796875" bestFit="1" customWidth="1"/>
    <col min="18" max="18" width="21" bestFit="1" customWidth="1"/>
  </cols>
  <sheetData>
    <row r="2" spans="2:6" x14ac:dyDescent="0.75">
      <c r="B2" s="99" t="s">
        <v>73</v>
      </c>
      <c r="C2" s="101" t="s">
        <v>2211</v>
      </c>
    </row>
    <row r="3" spans="2:6" x14ac:dyDescent="0.75">
      <c r="B3" s="100" t="s">
        <v>244</v>
      </c>
      <c r="C3" s="102" t="s">
        <v>2210</v>
      </c>
    </row>
    <row r="5" spans="2:6" x14ac:dyDescent="0.75">
      <c r="B5" s="4" t="s">
        <v>244</v>
      </c>
      <c r="C5" t="s" vm="27">
        <v>247</v>
      </c>
      <c r="E5" s="3" t="s">
        <v>246</v>
      </c>
      <c r="F5" s="112">
        <f>GETPIVOTDATA("[Measures].[Azure Consumed Revenue]",B22)</f>
        <v>152570.59520000001</v>
      </c>
    </row>
    <row r="6" spans="2:6" x14ac:dyDescent="0.75">
      <c r="B6" s="4" t="s">
        <v>249</v>
      </c>
      <c r="C6" t="s" vm="11">
        <v>250</v>
      </c>
      <c r="E6" s="3" t="s">
        <v>248</v>
      </c>
      <c r="F6" s="112">
        <f>F5*4</f>
        <v>610282.38080000004</v>
      </c>
    </row>
    <row r="7" spans="2:6" x14ac:dyDescent="0.75">
      <c r="B7" s="4" t="s">
        <v>252</v>
      </c>
      <c r="C7" t="s" vm="10">
        <v>250</v>
      </c>
      <c r="E7" s="3" t="s">
        <v>251</v>
      </c>
      <c r="F7" s="112" t="e">
        <v>#VALUE!</v>
      </c>
    </row>
    <row r="8" spans="2:6" x14ac:dyDescent="0.75">
      <c r="B8" s="4" t="s">
        <v>253</v>
      </c>
      <c r="C8" t="s" vm="9">
        <v>254</v>
      </c>
    </row>
    <row r="9" spans="2:6" x14ac:dyDescent="0.75">
      <c r="B9" s="4" t="s">
        <v>255</v>
      </c>
      <c r="C9" t="s" vm="6">
        <v>250</v>
      </c>
    </row>
    <row r="10" spans="2:6" x14ac:dyDescent="0.75">
      <c r="B10" s="4" t="s">
        <v>256</v>
      </c>
      <c r="C10" t="s" vm="5">
        <v>250</v>
      </c>
    </row>
    <row r="11" spans="2:6" x14ac:dyDescent="0.75">
      <c r="B11" s="4" t="s">
        <v>257</v>
      </c>
      <c r="C11" t="s" vm="4">
        <v>250</v>
      </c>
    </row>
    <row r="12" spans="2:6" x14ac:dyDescent="0.75">
      <c r="B12" s="4" t="s">
        <v>258</v>
      </c>
      <c r="C12" t="s" vm="3">
        <v>250</v>
      </c>
    </row>
    <row r="13" spans="2:6" x14ac:dyDescent="0.75">
      <c r="B13" s="4" t="s">
        <v>259</v>
      </c>
      <c r="C13" t="s" vm="2">
        <v>260</v>
      </c>
    </row>
    <row r="14" spans="2:6" x14ac:dyDescent="0.75">
      <c r="B14" s="4" t="s">
        <v>261</v>
      </c>
      <c r="C14" t="s" vm="1">
        <v>250</v>
      </c>
    </row>
    <row r="15" spans="2:6" x14ac:dyDescent="0.75">
      <c r="B15" s="4" t="s">
        <v>262</v>
      </c>
      <c r="C15" t="s" vm="25">
        <v>263</v>
      </c>
    </row>
    <row r="16" spans="2:6" x14ac:dyDescent="0.75">
      <c r="B16" s="4" t="s">
        <v>746</v>
      </c>
      <c r="C16" t="s" vm="12">
        <v>250</v>
      </c>
    </row>
    <row r="17" spans="2:4" x14ac:dyDescent="0.75">
      <c r="B17" s="4" t="s">
        <v>264</v>
      </c>
      <c r="C17" t="s" vm="17">
        <v>18</v>
      </c>
    </row>
    <row r="18" spans="2:4" x14ac:dyDescent="0.75">
      <c r="B18" s="4" t="s">
        <v>266</v>
      </c>
      <c r="C18" t="s" vm="13">
        <v>250</v>
      </c>
    </row>
    <row r="19" spans="2:4" x14ac:dyDescent="0.75">
      <c r="B19" s="4" t="s">
        <v>270</v>
      </c>
      <c r="C19" t="s" vm="15">
        <v>250</v>
      </c>
    </row>
    <row r="20" spans="2:4" x14ac:dyDescent="0.75">
      <c r="B20" s="4" t="s">
        <v>267</v>
      </c>
      <c r="C20" t="s" vm="7">
        <v>250</v>
      </c>
    </row>
    <row r="22" spans="2:4" x14ac:dyDescent="0.75">
      <c r="B22" s="4" t="s">
        <v>269</v>
      </c>
      <c r="D22" s="5"/>
    </row>
    <row r="23" spans="2:4" x14ac:dyDescent="0.75">
      <c r="B23" s="4" t="s">
        <v>265</v>
      </c>
      <c r="C23" t="s">
        <v>114</v>
      </c>
      <c r="D23" s="3" t="s">
        <v>271</v>
      </c>
    </row>
    <row r="24" spans="2:4" x14ac:dyDescent="0.75">
      <c r="B24" t="s">
        <v>23</v>
      </c>
      <c r="C24" s="398">
        <v>82176.601500000004</v>
      </c>
      <c r="D24" s="132" t="s">
        <v>23</v>
      </c>
    </row>
    <row r="25" spans="2:4" x14ac:dyDescent="0.75">
      <c r="B25" t="s">
        <v>21</v>
      </c>
      <c r="C25" s="398">
        <v>21307.8033</v>
      </c>
      <c r="D25" s="132" t="s">
        <v>21</v>
      </c>
    </row>
    <row r="26" spans="2:4" x14ac:dyDescent="0.75">
      <c r="B26" t="s">
        <v>747</v>
      </c>
      <c r="C26" s="398">
        <v>16589.360400000001</v>
      </c>
      <c r="D26" s="132" t="s">
        <v>23</v>
      </c>
    </row>
    <row r="27" spans="2:4" x14ac:dyDescent="0.75">
      <c r="B27" t="s">
        <v>748</v>
      </c>
      <c r="C27" s="398">
        <v>11828.911599999999</v>
      </c>
      <c r="D27" s="132" t="s">
        <v>23</v>
      </c>
    </row>
    <row r="28" spans="2:4" x14ac:dyDescent="0.75">
      <c r="B28" t="s">
        <v>19</v>
      </c>
      <c r="C28" s="398">
        <v>10741.4048</v>
      </c>
      <c r="D28" s="132" t="s">
        <v>19</v>
      </c>
    </row>
    <row r="29" spans="2:4" x14ac:dyDescent="0.75">
      <c r="B29" t="s">
        <v>25</v>
      </c>
      <c r="C29" s="398">
        <v>8875.4375999999993</v>
      </c>
      <c r="D29" s="132" t="s">
        <v>25</v>
      </c>
    </row>
    <row r="30" spans="2:4" x14ac:dyDescent="0.75">
      <c r="B30" t="s">
        <v>749</v>
      </c>
      <c r="C30" s="398">
        <v>1051.076</v>
      </c>
      <c r="D30" s="132" t="s">
        <v>23</v>
      </c>
    </row>
    <row r="31" spans="2:4" x14ac:dyDescent="0.75">
      <c r="B31" t="s">
        <v>274</v>
      </c>
      <c r="C31" s="398">
        <v>152570.59520000001</v>
      </c>
      <c r="D31" s="132" t="e">
        <v>#N/A</v>
      </c>
    </row>
    <row r="32" spans="2:4" x14ac:dyDescent="0.75">
      <c r="D32" s="132" t="e">
        <v>#N/A</v>
      </c>
    </row>
    <row r="33" spans="4:4" x14ac:dyDescent="0.75">
      <c r="D33" s="132" t="e">
        <v>#N/A</v>
      </c>
    </row>
    <row r="34" spans="4:4" x14ac:dyDescent="0.75">
      <c r="D34" s="132" t="e">
        <v>#N/A</v>
      </c>
    </row>
    <row r="35" spans="4:4" x14ac:dyDescent="0.75">
      <c r="D35" s="132" t="e">
        <v>#N/A</v>
      </c>
    </row>
    <row r="36" spans="4:4" x14ac:dyDescent="0.75">
      <c r="D36" s="132" t="e">
        <v>#N/A</v>
      </c>
    </row>
    <row r="37" spans="4:4" x14ac:dyDescent="0.75">
      <c r="D37" s="132" t="e">
        <v>#N/A</v>
      </c>
    </row>
    <row r="38" spans="4:4" x14ac:dyDescent="0.75">
      <c r="D38" s="132" t="e">
        <v>#N/A</v>
      </c>
    </row>
    <row r="39" spans="4:4" x14ac:dyDescent="0.75">
      <c r="D39" s="132" t="e">
        <v>#N/A</v>
      </c>
    </row>
    <row r="40" spans="4:4" x14ac:dyDescent="0.75">
      <c r="D40" s="132" t="e">
        <v>#N/A</v>
      </c>
    </row>
    <row r="41" spans="4:4" x14ac:dyDescent="0.75">
      <c r="D41" s="132" t="e">
        <v>#N/A</v>
      </c>
    </row>
    <row r="42" spans="4:4" x14ac:dyDescent="0.75">
      <c r="D42" s="132" t="e">
        <v>#N/A</v>
      </c>
    </row>
    <row r="43" spans="4:4" x14ac:dyDescent="0.75">
      <c r="D43" s="132" t="e">
        <v>#N/A</v>
      </c>
    </row>
    <row r="44" spans="4:4" x14ac:dyDescent="0.75">
      <c r="D44" s="5"/>
    </row>
    <row r="45" spans="4:4" x14ac:dyDescent="0.75">
      <c r="D45" s="5"/>
    </row>
    <row r="46" spans="4:4" x14ac:dyDescent="0.75">
      <c r="D46" s="5"/>
    </row>
    <row r="47" spans="4:4" x14ac:dyDescent="0.75">
      <c r="D47" s="5"/>
    </row>
    <row r="48" spans="4:4" x14ac:dyDescent="0.75">
      <c r="D48" s="5"/>
    </row>
    <row r="49" spans="4:4" x14ac:dyDescent="0.75">
      <c r="D49" s="5"/>
    </row>
    <row r="50" spans="4:4" x14ac:dyDescent="0.75">
      <c r="D50" s="5"/>
    </row>
    <row r="51" spans="4:4" x14ac:dyDescent="0.75">
      <c r="D51" s="5"/>
    </row>
    <row r="52" spans="4:4" x14ac:dyDescent="0.75">
      <c r="D52" s="5"/>
    </row>
    <row r="53" spans="4:4" x14ac:dyDescent="0.75">
      <c r="D53" s="5"/>
    </row>
    <row r="54" spans="4:4" x14ac:dyDescent="0.75">
      <c r="D54" s="5"/>
    </row>
    <row r="55" spans="4:4" x14ac:dyDescent="0.75">
      <c r="D55" s="5"/>
    </row>
    <row r="56" spans="4:4" x14ac:dyDescent="0.75">
      <c r="D56" s="5"/>
    </row>
    <row r="57" spans="4:4" x14ac:dyDescent="0.75">
      <c r="D57" s="5"/>
    </row>
    <row r="58" spans="4:4" x14ac:dyDescent="0.75">
      <c r="D58" s="5"/>
    </row>
    <row r="59" spans="4:4" x14ac:dyDescent="0.75">
      <c r="D59" s="5"/>
    </row>
    <row r="60" spans="4:4" x14ac:dyDescent="0.75">
      <c r="D60" s="5"/>
    </row>
    <row r="61" spans="4:4" x14ac:dyDescent="0.75">
      <c r="D61" s="5"/>
    </row>
    <row r="62" spans="4:4" x14ac:dyDescent="0.75">
      <c r="D62" s="5"/>
    </row>
    <row r="63" spans="4:4" x14ac:dyDescent="0.75">
      <c r="D63" s="5"/>
    </row>
    <row r="64" spans="4:4" x14ac:dyDescent="0.75">
      <c r="D64" s="5"/>
    </row>
    <row r="65" spans="4:4" x14ac:dyDescent="0.75">
      <c r="D65" s="5"/>
    </row>
    <row r="66" spans="4:4" x14ac:dyDescent="0.75">
      <c r="D66" s="5"/>
    </row>
    <row r="67" spans="4:4" x14ac:dyDescent="0.75">
      <c r="D67" s="5"/>
    </row>
    <row r="68" spans="4:4" x14ac:dyDescent="0.75">
      <c r="D68" s="5"/>
    </row>
    <row r="69" spans="4:4" x14ac:dyDescent="0.75">
      <c r="D69" s="5"/>
    </row>
    <row r="70" spans="4:4" x14ac:dyDescent="0.75">
      <c r="D70" s="5"/>
    </row>
    <row r="71" spans="4:4" x14ac:dyDescent="0.75">
      <c r="D71" s="5"/>
    </row>
    <row r="72" spans="4:4" x14ac:dyDescent="0.75">
      <c r="D72" s="5"/>
    </row>
    <row r="73" spans="4:4" x14ac:dyDescent="0.75">
      <c r="D73" s="5"/>
    </row>
    <row r="74" spans="4:4" x14ac:dyDescent="0.75">
      <c r="D74" s="5"/>
    </row>
    <row r="75" spans="4:4" x14ac:dyDescent="0.75">
      <c r="D75" s="5"/>
    </row>
    <row r="76" spans="4:4" x14ac:dyDescent="0.75">
      <c r="D76" s="5"/>
    </row>
    <row r="77" spans="4:4" x14ac:dyDescent="0.75">
      <c r="D77" s="5"/>
    </row>
    <row r="78" spans="4:4" x14ac:dyDescent="0.75">
      <c r="D78" s="5"/>
    </row>
    <row r="79" spans="4:4" x14ac:dyDescent="0.75">
      <c r="D79" s="5"/>
    </row>
    <row r="80" spans="4:4" x14ac:dyDescent="0.75">
      <c r="D80" s="5"/>
    </row>
    <row r="81" spans="4:4" x14ac:dyDescent="0.75">
      <c r="D81" s="5"/>
    </row>
    <row r="82" spans="4:4" x14ac:dyDescent="0.75">
      <c r="D82" s="5"/>
    </row>
    <row r="83" spans="4:4" x14ac:dyDescent="0.75">
      <c r="D83" s="5"/>
    </row>
    <row r="84" spans="4:4" x14ac:dyDescent="0.75">
      <c r="D84" s="5"/>
    </row>
    <row r="85" spans="4:4" x14ac:dyDescent="0.75">
      <c r="D85" s="5"/>
    </row>
    <row r="86" spans="4:4" x14ac:dyDescent="0.75">
      <c r="D86" s="5"/>
    </row>
    <row r="87" spans="4:4" x14ac:dyDescent="0.75">
      <c r="D87" s="5"/>
    </row>
    <row r="88" spans="4:4" x14ac:dyDescent="0.75">
      <c r="D88" s="5"/>
    </row>
    <row r="89" spans="4:4" x14ac:dyDescent="0.75">
      <c r="D89" s="5"/>
    </row>
    <row r="90" spans="4:4" x14ac:dyDescent="0.75">
      <c r="D90" s="5"/>
    </row>
    <row r="91" spans="4:4" x14ac:dyDescent="0.75">
      <c r="D91" s="5"/>
    </row>
    <row r="92" spans="4:4" x14ac:dyDescent="0.75">
      <c r="D92" s="5"/>
    </row>
    <row r="93" spans="4:4" x14ac:dyDescent="0.75">
      <c r="D93" s="5"/>
    </row>
    <row r="94" spans="4:4" x14ac:dyDescent="0.75">
      <c r="D94" s="5"/>
    </row>
    <row r="95" spans="4:4" x14ac:dyDescent="0.75">
      <c r="D95" s="5"/>
    </row>
    <row r="96" spans="4:4" x14ac:dyDescent="0.75">
      <c r="D96" s="5"/>
    </row>
    <row r="97" spans="4:4" x14ac:dyDescent="0.75">
      <c r="D97" s="5"/>
    </row>
    <row r="98" spans="4:4" x14ac:dyDescent="0.75">
      <c r="D98" s="5"/>
    </row>
    <row r="99" spans="4:4" x14ac:dyDescent="0.75">
      <c r="D99" s="5"/>
    </row>
    <row r="100" spans="4:4" x14ac:dyDescent="0.75">
      <c r="D100" s="5"/>
    </row>
    <row r="101" spans="4:4" x14ac:dyDescent="0.75">
      <c r="D101" s="5"/>
    </row>
    <row r="102" spans="4:4" x14ac:dyDescent="0.75">
      <c r="D102" s="5"/>
    </row>
    <row r="103" spans="4:4" x14ac:dyDescent="0.75">
      <c r="D103" s="5"/>
    </row>
    <row r="104" spans="4:4" x14ac:dyDescent="0.75">
      <c r="D104" s="5"/>
    </row>
    <row r="105" spans="4:4" x14ac:dyDescent="0.75">
      <c r="D105" s="5"/>
    </row>
    <row r="106" spans="4:4" x14ac:dyDescent="0.75">
      <c r="D106" s="5"/>
    </row>
    <row r="107" spans="4:4" x14ac:dyDescent="0.75">
      <c r="D107" s="5"/>
    </row>
    <row r="108" spans="4:4" x14ac:dyDescent="0.75">
      <c r="D108" s="5"/>
    </row>
    <row r="109" spans="4:4" x14ac:dyDescent="0.75">
      <c r="D109" s="5"/>
    </row>
    <row r="110" spans="4:4" x14ac:dyDescent="0.75">
      <c r="D110" s="5"/>
    </row>
    <row r="111" spans="4:4" x14ac:dyDescent="0.75">
      <c r="D111" s="5"/>
    </row>
    <row r="112" spans="4:4" x14ac:dyDescent="0.75">
      <c r="D112" s="5"/>
    </row>
    <row r="113" spans="4:4" x14ac:dyDescent="0.75">
      <c r="D113" s="5"/>
    </row>
    <row r="114" spans="4:4" x14ac:dyDescent="0.75">
      <c r="D114" s="5"/>
    </row>
    <row r="115" spans="4:4" x14ac:dyDescent="0.75">
      <c r="D115" s="5"/>
    </row>
    <row r="116" spans="4:4" x14ac:dyDescent="0.75">
      <c r="D116" s="5"/>
    </row>
    <row r="117" spans="4:4" x14ac:dyDescent="0.75">
      <c r="D117" s="5"/>
    </row>
    <row r="118" spans="4:4" x14ac:dyDescent="0.75">
      <c r="D118" s="5"/>
    </row>
    <row r="119" spans="4:4" x14ac:dyDescent="0.75">
      <c r="D119" s="5"/>
    </row>
    <row r="120" spans="4:4" x14ac:dyDescent="0.75">
      <c r="D120" s="5"/>
    </row>
    <row r="121" spans="4:4" x14ac:dyDescent="0.75">
      <c r="D121" s="5"/>
    </row>
    <row r="122" spans="4:4" x14ac:dyDescent="0.75">
      <c r="D122" s="5"/>
    </row>
    <row r="123" spans="4:4" x14ac:dyDescent="0.75">
      <c r="D123" s="5"/>
    </row>
    <row r="124" spans="4:4" x14ac:dyDescent="0.75">
      <c r="D124" s="5"/>
    </row>
    <row r="125" spans="4:4" x14ac:dyDescent="0.75">
      <c r="D125" s="5"/>
    </row>
    <row r="126" spans="4:4" x14ac:dyDescent="0.75">
      <c r="D126" s="5"/>
    </row>
    <row r="127" spans="4:4" x14ac:dyDescent="0.75">
      <c r="D127" s="5"/>
    </row>
    <row r="128" spans="4:4" x14ac:dyDescent="0.75">
      <c r="D128" s="5"/>
    </row>
    <row r="129" spans="4:4" x14ac:dyDescent="0.75">
      <c r="D129" s="5"/>
    </row>
    <row r="130" spans="4:4" x14ac:dyDescent="0.75">
      <c r="D130" s="5"/>
    </row>
    <row r="131" spans="4:4" x14ac:dyDescent="0.75">
      <c r="D131" s="5"/>
    </row>
    <row r="132" spans="4:4" x14ac:dyDescent="0.75">
      <c r="D132" s="5"/>
    </row>
    <row r="133" spans="4:4" x14ac:dyDescent="0.75">
      <c r="D133" s="5"/>
    </row>
    <row r="134" spans="4:4" x14ac:dyDescent="0.75">
      <c r="D134" s="5"/>
    </row>
    <row r="135" spans="4:4" x14ac:dyDescent="0.75">
      <c r="D135" s="5"/>
    </row>
    <row r="136" spans="4:4" x14ac:dyDescent="0.75">
      <c r="D136" s="5"/>
    </row>
    <row r="137" spans="4:4" x14ac:dyDescent="0.75">
      <c r="D137" s="5"/>
    </row>
    <row r="138" spans="4:4" x14ac:dyDescent="0.75">
      <c r="D138" s="5"/>
    </row>
    <row r="139" spans="4:4" x14ac:dyDescent="0.75">
      <c r="D139" s="5"/>
    </row>
    <row r="140" spans="4:4" x14ac:dyDescent="0.75">
      <c r="D140" s="5"/>
    </row>
    <row r="141" spans="4:4" x14ac:dyDescent="0.75">
      <c r="D141" s="5"/>
    </row>
    <row r="142" spans="4:4" x14ac:dyDescent="0.75">
      <c r="D142" s="5"/>
    </row>
    <row r="143" spans="4:4" x14ac:dyDescent="0.75">
      <c r="D143" s="5"/>
    </row>
    <row r="144" spans="4:4" x14ac:dyDescent="0.75">
      <c r="D144" s="5"/>
    </row>
    <row r="145" spans="4:4" x14ac:dyDescent="0.75">
      <c r="D145" s="5"/>
    </row>
    <row r="146" spans="4:4" x14ac:dyDescent="0.75">
      <c r="D146" s="5"/>
    </row>
    <row r="147" spans="4:4" x14ac:dyDescent="0.75">
      <c r="D147" s="5"/>
    </row>
    <row r="148" spans="4:4" x14ac:dyDescent="0.75">
      <c r="D148" s="5"/>
    </row>
    <row r="149" spans="4:4" x14ac:dyDescent="0.75">
      <c r="D149" s="5"/>
    </row>
    <row r="150" spans="4:4" x14ac:dyDescent="0.75">
      <c r="D150" s="5"/>
    </row>
    <row r="151" spans="4:4" x14ac:dyDescent="0.75">
      <c r="D151" s="5"/>
    </row>
    <row r="152" spans="4:4" x14ac:dyDescent="0.75">
      <c r="D152" s="5"/>
    </row>
    <row r="153" spans="4:4" x14ac:dyDescent="0.75">
      <c r="D153" s="5"/>
    </row>
    <row r="154" spans="4:4" x14ac:dyDescent="0.75">
      <c r="D154" s="5"/>
    </row>
    <row r="155" spans="4:4" x14ac:dyDescent="0.75">
      <c r="D155" s="5"/>
    </row>
    <row r="156" spans="4:4" x14ac:dyDescent="0.75">
      <c r="D156" s="5"/>
    </row>
    <row r="157" spans="4:4" x14ac:dyDescent="0.75">
      <c r="D157" s="5"/>
    </row>
    <row r="158" spans="4:4" x14ac:dyDescent="0.75">
      <c r="D158" s="5"/>
    </row>
    <row r="159" spans="4:4" x14ac:dyDescent="0.75">
      <c r="D159" s="5"/>
    </row>
    <row r="160" spans="4:4" x14ac:dyDescent="0.75">
      <c r="D160" s="5"/>
    </row>
    <row r="161" spans="4:4" x14ac:dyDescent="0.75">
      <c r="D161" s="5"/>
    </row>
    <row r="162" spans="4:4" x14ac:dyDescent="0.75">
      <c r="D162" s="5"/>
    </row>
    <row r="163" spans="4:4" x14ac:dyDescent="0.75">
      <c r="D163" s="5"/>
    </row>
    <row r="164" spans="4:4" x14ac:dyDescent="0.75">
      <c r="D164" s="5"/>
    </row>
    <row r="165" spans="4:4" x14ac:dyDescent="0.75">
      <c r="D165" s="5"/>
    </row>
    <row r="166" spans="4:4" x14ac:dyDescent="0.75">
      <c r="D166" s="5"/>
    </row>
    <row r="167" spans="4:4" x14ac:dyDescent="0.75">
      <c r="D167" s="5"/>
    </row>
    <row r="168" spans="4:4" x14ac:dyDescent="0.75">
      <c r="D168" s="5"/>
    </row>
    <row r="169" spans="4:4" x14ac:dyDescent="0.75">
      <c r="D169" s="5"/>
    </row>
    <row r="170" spans="4:4" x14ac:dyDescent="0.75">
      <c r="D170" s="5"/>
    </row>
    <row r="171" spans="4:4" x14ac:dyDescent="0.75">
      <c r="D171" s="5"/>
    </row>
    <row r="172" spans="4:4" x14ac:dyDescent="0.75">
      <c r="D172" s="5"/>
    </row>
    <row r="173" spans="4:4" x14ac:dyDescent="0.75">
      <c r="D173" s="5"/>
    </row>
    <row r="174" spans="4:4" x14ac:dyDescent="0.75">
      <c r="D174" s="5"/>
    </row>
    <row r="175" spans="4:4" x14ac:dyDescent="0.75">
      <c r="D175" s="5"/>
    </row>
    <row r="176" spans="4:4" x14ac:dyDescent="0.75">
      <c r="D176" s="5"/>
    </row>
    <row r="177" spans="4:4" x14ac:dyDescent="0.75">
      <c r="D177" s="5"/>
    </row>
    <row r="178" spans="4:4" x14ac:dyDescent="0.75">
      <c r="D178" s="5"/>
    </row>
    <row r="179" spans="4:4" x14ac:dyDescent="0.75">
      <c r="D179" s="5"/>
    </row>
    <row r="180" spans="4:4" x14ac:dyDescent="0.75">
      <c r="D180" s="5"/>
    </row>
    <row r="181" spans="4:4" x14ac:dyDescent="0.75">
      <c r="D181" s="5"/>
    </row>
    <row r="182" spans="4:4" x14ac:dyDescent="0.75">
      <c r="D182" s="5"/>
    </row>
    <row r="183" spans="4:4" x14ac:dyDescent="0.75">
      <c r="D183" s="5"/>
    </row>
    <row r="184" spans="4:4" x14ac:dyDescent="0.75">
      <c r="D184" s="5"/>
    </row>
    <row r="185" spans="4:4" x14ac:dyDescent="0.75">
      <c r="D185" s="5"/>
    </row>
    <row r="186" spans="4:4" x14ac:dyDescent="0.75">
      <c r="D186" s="5"/>
    </row>
    <row r="187" spans="4:4" x14ac:dyDescent="0.75">
      <c r="D187" s="5"/>
    </row>
    <row r="188" spans="4:4" x14ac:dyDescent="0.75">
      <c r="D188" s="5"/>
    </row>
    <row r="189" spans="4:4" x14ac:dyDescent="0.75">
      <c r="D189" s="5"/>
    </row>
    <row r="190" spans="4:4" x14ac:dyDescent="0.75">
      <c r="D190" s="5"/>
    </row>
    <row r="191" spans="4:4" x14ac:dyDescent="0.75">
      <c r="D191" s="5"/>
    </row>
    <row r="192" spans="4:4" x14ac:dyDescent="0.75">
      <c r="D192" s="5"/>
    </row>
    <row r="193" spans="4:4" x14ac:dyDescent="0.75">
      <c r="D193" s="5"/>
    </row>
    <row r="194" spans="4:4" x14ac:dyDescent="0.75">
      <c r="D194" s="5"/>
    </row>
    <row r="195" spans="4:4" x14ac:dyDescent="0.75">
      <c r="D195" s="5"/>
    </row>
    <row r="196" spans="4:4" x14ac:dyDescent="0.75">
      <c r="D196" s="5"/>
    </row>
    <row r="197" spans="4:4" x14ac:dyDescent="0.75">
      <c r="D197" s="5"/>
    </row>
    <row r="198" spans="4:4" x14ac:dyDescent="0.75">
      <c r="D198" s="5"/>
    </row>
    <row r="199" spans="4:4" x14ac:dyDescent="0.75">
      <c r="D199" s="5"/>
    </row>
    <row r="200" spans="4:4" x14ac:dyDescent="0.75">
      <c r="D200" s="5"/>
    </row>
    <row r="201" spans="4:4" x14ac:dyDescent="0.75">
      <c r="D201" s="5"/>
    </row>
    <row r="202" spans="4:4" x14ac:dyDescent="0.75">
      <c r="D202" s="5"/>
    </row>
    <row r="203" spans="4:4" x14ac:dyDescent="0.75">
      <c r="D203" s="5"/>
    </row>
    <row r="204" spans="4:4" x14ac:dyDescent="0.75">
      <c r="D204" s="5"/>
    </row>
    <row r="205" spans="4:4" x14ac:dyDescent="0.75">
      <c r="D205" s="5"/>
    </row>
    <row r="206" spans="4:4" x14ac:dyDescent="0.75">
      <c r="D206" s="5"/>
    </row>
    <row r="207" spans="4:4" x14ac:dyDescent="0.75">
      <c r="D207" s="5"/>
    </row>
    <row r="208" spans="4:4" x14ac:dyDescent="0.75">
      <c r="D208" s="5"/>
    </row>
    <row r="209" spans="4:4" x14ac:dyDescent="0.75">
      <c r="D209" s="5"/>
    </row>
    <row r="210" spans="4:4" x14ac:dyDescent="0.75">
      <c r="D210" s="5"/>
    </row>
    <row r="211" spans="4:4" x14ac:dyDescent="0.75">
      <c r="D211" s="5"/>
    </row>
    <row r="212" spans="4:4" x14ac:dyDescent="0.75">
      <c r="D212" s="5"/>
    </row>
    <row r="213" spans="4:4" x14ac:dyDescent="0.75">
      <c r="D213" s="5"/>
    </row>
    <row r="214" spans="4:4" x14ac:dyDescent="0.75">
      <c r="D214" s="5"/>
    </row>
    <row r="215" spans="4:4" x14ac:dyDescent="0.75">
      <c r="D215" s="5"/>
    </row>
    <row r="216" spans="4:4" x14ac:dyDescent="0.75">
      <c r="D216" s="5"/>
    </row>
    <row r="217" spans="4:4" x14ac:dyDescent="0.75">
      <c r="D217" s="5"/>
    </row>
    <row r="218" spans="4:4" x14ac:dyDescent="0.75">
      <c r="D218" s="5"/>
    </row>
    <row r="219" spans="4:4" x14ac:dyDescent="0.75">
      <c r="D219" s="5"/>
    </row>
    <row r="220" spans="4:4" x14ac:dyDescent="0.75">
      <c r="D220" s="5"/>
    </row>
    <row r="221" spans="4:4" x14ac:dyDescent="0.75">
      <c r="D221" s="5"/>
    </row>
    <row r="222" spans="4:4" x14ac:dyDescent="0.75">
      <c r="D222" s="5"/>
    </row>
    <row r="223" spans="4:4" x14ac:dyDescent="0.75">
      <c r="D223" s="5"/>
    </row>
    <row r="224" spans="4:4" x14ac:dyDescent="0.75">
      <c r="D224" s="5"/>
    </row>
    <row r="225" spans="4:4" x14ac:dyDescent="0.75">
      <c r="D225" s="5"/>
    </row>
    <row r="226" spans="4:4" x14ac:dyDescent="0.75">
      <c r="D226" s="5"/>
    </row>
    <row r="227" spans="4:4" x14ac:dyDescent="0.75">
      <c r="D227" s="5"/>
    </row>
    <row r="228" spans="4:4" x14ac:dyDescent="0.75">
      <c r="D228" s="5"/>
    </row>
    <row r="229" spans="4:4" x14ac:dyDescent="0.75">
      <c r="D229" s="5"/>
    </row>
    <row r="230" spans="4:4" x14ac:dyDescent="0.75">
      <c r="D230" s="5"/>
    </row>
    <row r="231" spans="4:4" x14ac:dyDescent="0.75">
      <c r="D231" s="5"/>
    </row>
    <row r="232" spans="4:4" x14ac:dyDescent="0.75">
      <c r="D232" s="5"/>
    </row>
    <row r="233" spans="4:4" x14ac:dyDescent="0.75">
      <c r="D233" s="5"/>
    </row>
    <row r="234" spans="4:4" x14ac:dyDescent="0.75">
      <c r="D234" s="5"/>
    </row>
    <row r="235" spans="4:4" x14ac:dyDescent="0.75">
      <c r="D235" s="5"/>
    </row>
    <row r="236" spans="4:4" x14ac:dyDescent="0.75">
      <c r="D236" s="5"/>
    </row>
  </sheetData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46FC-424F-4029-BA63-B8C7A035B353}">
  <sheetPr codeName="Sheet21">
    <tabColor theme="7" tint="0.59999389629810485"/>
    <pageSetUpPr autoPageBreaks="0"/>
  </sheetPr>
  <dimension ref="B2:F236"/>
  <sheetViews>
    <sheetView zoomScale="80" zoomScaleNormal="100" workbookViewId="0">
      <selection activeCell="D24" sqref="D24"/>
    </sheetView>
  </sheetViews>
  <sheetFormatPr defaultRowHeight="14.75" x14ac:dyDescent="0.75"/>
  <cols>
    <col min="1" max="1" width="2.81640625" customWidth="1"/>
    <col min="2" max="2" width="42.81640625" bestFit="1" customWidth="1"/>
    <col min="3" max="3" width="19.453125" bestFit="1" customWidth="1"/>
    <col min="4" max="4" width="31.453125" customWidth="1"/>
    <col min="5" max="5" width="15.7265625" customWidth="1"/>
    <col min="6" max="6" width="13.81640625" customWidth="1"/>
    <col min="10" max="10" width="13.1796875" bestFit="1" customWidth="1"/>
    <col min="11" max="11" width="21" bestFit="1" customWidth="1"/>
  </cols>
  <sheetData>
    <row r="2" spans="2:6" x14ac:dyDescent="0.75">
      <c r="B2" s="99" t="s">
        <v>73</v>
      </c>
      <c r="C2" s="101" t="s">
        <v>2211</v>
      </c>
    </row>
    <row r="3" spans="2:6" x14ac:dyDescent="0.75">
      <c r="B3" s="100" t="s">
        <v>244</v>
      </c>
      <c r="C3" s="102" t="s">
        <v>2210</v>
      </c>
    </row>
    <row r="4" spans="2:6" x14ac:dyDescent="0.75">
      <c r="B4" s="3"/>
      <c r="C4" s="133"/>
    </row>
    <row r="5" spans="2:6" x14ac:dyDescent="0.75">
      <c r="B5" s="4" t="s">
        <v>244</v>
      </c>
      <c r="C5" t="s" vm="27">
        <v>247</v>
      </c>
      <c r="E5" s="3" t="s">
        <v>246</v>
      </c>
      <c r="F5" s="112">
        <f>GETPIVOTDATA("[Measures].[Azure Consumed Revenue]",B22)</f>
        <v>312594.64010000002</v>
      </c>
    </row>
    <row r="6" spans="2:6" x14ac:dyDescent="0.75">
      <c r="B6" s="4" t="s">
        <v>249</v>
      </c>
      <c r="C6" t="s" vm="11">
        <v>250</v>
      </c>
      <c r="E6" s="3" t="s">
        <v>248</v>
      </c>
      <c r="F6" s="112">
        <f>F5*4</f>
        <v>1250378.5604000001</v>
      </c>
    </row>
    <row r="7" spans="2:6" x14ac:dyDescent="0.75">
      <c r="B7" s="4" t="s">
        <v>252</v>
      </c>
      <c r="C7" t="s" vm="10">
        <v>250</v>
      </c>
      <c r="E7" s="3" t="s">
        <v>251</v>
      </c>
      <c r="F7" s="112" t="e">
        <v>#VALUE!</v>
      </c>
    </row>
    <row r="8" spans="2:6" x14ac:dyDescent="0.75">
      <c r="B8" s="4" t="s">
        <v>253</v>
      </c>
      <c r="C8" t="s" vm="9">
        <v>254</v>
      </c>
    </row>
    <row r="9" spans="2:6" x14ac:dyDescent="0.75">
      <c r="B9" s="4" t="s">
        <v>255</v>
      </c>
      <c r="C9" t="s" vm="6">
        <v>250</v>
      </c>
    </row>
    <row r="10" spans="2:6" x14ac:dyDescent="0.75">
      <c r="B10" s="4" t="s">
        <v>256</v>
      </c>
      <c r="C10" t="s" vm="5">
        <v>250</v>
      </c>
    </row>
    <row r="11" spans="2:6" x14ac:dyDescent="0.75">
      <c r="B11" s="4" t="s">
        <v>257</v>
      </c>
      <c r="C11" t="s" vm="4">
        <v>250</v>
      </c>
    </row>
    <row r="12" spans="2:6" x14ac:dyDescent="0.75">
      <c r="B12" s="4" t="s">
        <v>258</v>
      </c>
      <c r="C12" t="s" vm="3">
        <v>250</v>
      </c>
    </row>
    <row r="13" spans="2:6" x14ac:dyDescent="0.75">
      <c r="B13" s="4" t="s">
        <v>259</v>
      </c>
      <c r="C13" t="s" vm="2">
        <v>260</v>
      </c>
    </row>
    <row r="14" spans="2:6" x14ac:dyDescent="0.75">
      <c r="B14" s="4" t="s">
        <v>261</v>
      </c>
      <c r="C14" t="s" vm="1">
        <v>250</v>
      </c>
    </row>
    <row r="15" spans="2:6" x14ac:dyDescent="0.75">
      <c r="B15" s="4" t="s">
        <v>262</v>
      </c>
      <c r="C15" t="s" vm="25">
        <v>263</v>
      </c>
    </row>
    <row r="16" spans="2:6" x14ac:dyDescent="0.75">
      <c r="B16" s="4" t="s">
        <v>746</v>
      </c>
      <c r="C16" t="s" vm="12">
        <v>250</v>
      </c>
    </row>
    <row r="17" spans="2:4" x14ac:dyDescent="0.75">
      <c r="B17" s="4" t="s">
        <v>264</v>
      </c>
      <c r="C17" t="s" vm="22">
        <v>250</v>
      </c>
    </row>
    <row r="18" spans="2:4" x14ac:dyDescent="0.75">
      <c r="B18" s="4" t="s">
        <v>266</v>
      </c>
      <c r="C18" t="s" vm="13">
        <v>250</v>
      </c>
    </row>
    <row r="19" spans="2:4" x14ac:dyDescent="0.75">
      <c r="B19" s="4" t="s">
        <v>270</v>
      </c>
      <c r="C19" t="s" vm="15">
        <v>250</v>
      </c>
    </row>
    <row r="20" spans="2:4" x14ac:dyDescent="0.75">
      <c r="B20" s="4" t="s">
        <v>267</v>
      </c>
      <c r="C20" t="s" vm="7">
        <v>250</v>
      </c>
    </row>
    <row r="22" spans="2:4" x14ac:dyDescent="0.75">
      <c r="B22" s="4" t="s">
        <v>269</v>
      </c>
      <c r="D22" s="5"/>
    </row>
    <row r="23" spans="2:4" x14ac:dyDescent="0.75">
      <c r="B23" s="4" t="s">
        <v>265</v>
      </c>
      <c r="C23" t="s">
        <v>114</v>
      </c>
      <c r="D23" s="38" t="s">
        <v>271</v>
      </c>
    </row>
    <row r="24" spans="2:4" x14ac:dyDescent="0.75">
      <c r="B24" t="s">
        <v>750</v>
      </c>
      <c r="C24" s="398">
        <v>3153.5942</v>
      </c>
      <c r="D24" s="132" t="s">
        <v>53</v>
      </c>
    </row>
    <row r="25" spans="2:4" x14ac:dyDescent="0.75">
      <c r="B25" t="s">
        <v>751</v>
      </c>
      <c r="C25" s="398">
        <v>2776.7874000000002</v>
      </c>
      <c r="D25" s="132" t="s">
        <v>53</v>
      </c>
    </row>
    <row r="26" spans="2:4" x14ac:dyDescent="0.75">
      <c r="B26" t="s">
        <v>28</v>
      </c>
      <c r="C26" s="398">
        <v>1900.7462</v>
      </c>
      <c r="D26" s="132" t="s">
        <v>28</v>
      </c>
    </row>
    <row r="27" spans="2:4" x14ac:dyDescent="0.75">
      <c r="B27" t="s">
        <v>752</v>
      </c>
      <c r="C27" s="398">
        <v>62.391199999999998</v>
      </c>
      <c r="D27" s="132" t="s">
        <v>188</v>
      </c>
    </row>
    <row r="28" spans="2:4" x14ac:dyDescent="0.75">
      <c r="B28" t="s">
        <v>753</v>
      </c>
      <c r="C28" s="398">
        <v>36.797800000000002</v>
      </c>
      <c r="D28" s="132" t="s">
        <v>51</v>
      </c>
    </row>
    <row r="29" spans="2:4" x14ac:dyDescent="0.75">
      <c r="B29" t="s">
        <v>754</v>
      </c>
      <c r="C29" s="398">
        <v>1726.5032000000001</v>
      </c>
      <c r="D29" s="132" t="s">
        <v>53</v>
      </c>
    </row>
    <row r="30" spans="2:4" x14ac:dyDescent="0.75">
      <c r="B30" t="s">
        <v>755</v>
      </c>
      <c r="C30" s="398">
        <v>0</v>
      </c>
      <c r="D30" s="132" t="s">
        <v>53</v>
      </c>
    </row>
    <row r="31" spans="2:4" x14ac:dyDescent="0.75">
      <c r="B31" t="s">
        <v>30</v>
      </c>
      <c r="C31" s="398">
        <v>16.350000000000001</v>
      </c>
      <c r="D31" s="132" t="s">
        <v>30</v>
      </c>
    </row>
    <row r="32" spans="2:4" x14ac:dyDescent="0.75">
      <c r="B32" t="s">
        <v>32</v>
      </c>
      <c r="C32" s="398">
        <v>28801.335599999999</v>
      </c>
      <c r="D32" s="132" t="s">
        <v>32</v>
      </c>
    </row>
    <row r="33" spans="2:4" x14ac:dyDescent="0.75">
      <c r="B33" t="s">
        <v>756</v>
      </c>
      <c r="C33" s="398">
        <v>99.480400000000003</v>
      </c>
      <c r="D33" s="132" t="s">
        <v>188</v>
      </c>
    </row>
    <row r="34" spans="2:4" x14ac:dyDescent="0.75">
      <c r="B34" t="s">
        <v>757</v>
      </c>
      <c r="C34" s="398">
        <v>0</v>
      </c>
      <c r="D34" s="132" t="s">
        <v>188</v>
      </c>
    </row>
    <row r="35" spans="2:4" x14ac:dyDescent="0.75">
      <c r="B35" t="s">
        <v>758</v>
      </c>
      <c r="C35" s="398">
        <v>8.9937000000000005</v>
      </c>
      <c r="D35" s="132" t="s">
        <v>188</v>
      </c>
    </row>
    <row r="36" spans="2:4" x14ac:dyDescent="0.75">
      <c r="B36" t="s">
        <v>759</v>
      </c>
      <c r="C36" s="398">
        <v>2269.9829</v>
      </c>
      <c r="D36" s="132" t="s">
        <v>188</v>
      </c>
    </row>
    <row r="37" spans="2:4" x14ac:dyDescent="0.75">
      <c r="B37" t="s">
        <v>760</v>
      </c>
      <c r="C37" s="398">
        <v>0.38979999999999998</v>
      </c>
      <c r="D37" s="132" t="s">
        <v>46</v>
      </c>
    </row>
    <row r="38" spans="2:4" x14ac:dyDescent="0.75">
      <c r="B38" t="s">
        <v>36</v>
      </c>
      <c r="C38" s="398">
        <v>96.912700000000001</v>
      </c>
      <c r="D38" s="132" t="s">
        <v>36</v>
      </c>
    </row>
    <row r="39" spans="2:4" x14ac:dyDescent="0.75">
      <c r="B39" t="s">
        <v>38</v>
      </c>
      <c r="C39" s="398">
        <v>1767.2967000000001</v>
      </c>
      <c r="D39" s="132" t="s">
        <v>38</v>
      </c>
    </row>
    <row r="40" spans="2:4" x14ac:dyDescent="0.75">
      <c r="B40" t="s">
        <v>40</v>
      </c>
      <c r="C40" s="398">
        <v>4048.6316999999999</v>
      </c>
      <c r="D40" s="132" t="s">
        <v>40</v>
      </c>
    </row>
    <row r="41" spans="2:4" x14ac:dyDescent="0.75">
      <c r="B41" t="s">
        <v>42</v>
      </c>
      <c r="C41" s="398">
        <v>7966.4195</v>
      </c>
      <c r="D41" s="132" t="s">
        <v>42</v>
      </c>
    </row>
    <row r="42" spans="2:4" x14ac:dyDescent="0.75">
      <c r="B42" t="s">
        <v>761</v>
      </c>
      <c r="C42" s="398">
        <v>0.67900000000000005</v>
      </c>
      <c r="D42" s="132" t="s">
        <v>188</v>
      </c>
    </row>
    <row r="43" spans="2:4" x14ac:dyDescent="0.75">
      <c r="B43" t="s">
        <v>762</v>
      </c>
      <c r="C43" s="398">
        <v>10</v>
      </c>
      <c r="D43" s="132" t="s">
        <v>188</v>
      </c>
    </row>
    <row r="44" spans="2:4" x14ac:dyDescent="0.75">
      <c r="B44" t="s">
        <v>763</v>
      </c>
      <c r="C44" s="398">
        <v>0</v>
      </c>
      <c r="D44" s="132" t="s">
        <v>188</v>
      </c>
    </row>
    <row r="45" spans="2:4" x14ac:dyDescent="0.75">
      <c r="B45" t="s">
        <v>44</v>
      </c>
      <c r="C45" s="398">
        <v>143.29409999999999</v>
      </c>
      <c r="D45" s="132" t="s">
        <v>44</v>
      </c>
    </row>
    <row r="46" spans="2:4" x14ac:dyDescent="0.75">
      <c r="B46" t="s">
        <v>764</v>
      </c>
      <c r="C46" s="398">
        <v>3012.9825999999998</v>
      </c>
      <c r="D46" s="132" t="s">
        <v>46</v>
      </c>
    </row>
    <row r="47" spans="2:4" x14ac:dyDescent="0.75">
      <c r="B47" t="s">
        <v>765</v>
      </c>
      <c r="C47" s="398">
        <v>739.78</v>
      </c>
      <c r="D47" s="132" t="s">
        <v>51</v>
      </c>
    </row>
    <row r="48" spans="2:4" x14ac:dyDescent="0.75">
      <c r="B48" t="s">
        <v>766</v>
      </c>
      <c r="C48" s="398">
        <v>3431.12</v>
      </c>
      <c r="D48" s="132" t="s">
        <v>188</v>
      </c>
    </row>
    <row r="49" spans="2:4" x14ac:dyDescent="0.75">
      <c r="B49" t="s">
        <v>767</v>
      </c>
      <c r="C49" s="398">
        <v>0</v>
      </c>
      <c r="D49" s="132" t="s">
        <v>188</v>
      </c>
    </row>
    <row r="50" spans="2:4" x14ac:dyDescent="0.75">
      <c r="B50" t="s">
        <v>768</v>
      </c>
      <c r="C50" s="398">
        <v>0</v>
      </c>
      <c r="D50" s="132" t="s">
        <v>188</v>
      </c>
    </row>
    <row r="51" spans="2:4" x14ac:dyDescent="0.75">
      <c r="B51" t="s">
        <v>46</v>
      </c>
      <c r="C51" s="398">
        <v>12829.5278</v>
      </c>
      <c r="D51" s="132" t="s">
        <v>46</v>
      </c>
    </row>
    <row r="52" spans="2:4" x14ac:dyDescent="0.75">
      <c r="B52" t="s">
        <v>769</v>
      </c>
      <c r="C52" s="398">
        <v>6041.6342999999997</v>
      </c>
      <c r="D52" s="132" t="s">
        <v>34</v>
      </c>
    </row>
    <row r="53" spans="2:4" x14ac:dyDescent="0.75">
      <c r="B53" t="s">
        <v>770</v>
      </c>
      <c r="C53" s="398">
        <v>20086.591</v>
      </c>
      <c r="D53" s="132" t="s">
        <v>188</v>
      </c>
    </row>
    <row r="54" spans="2:4" x14ac:dyDescent="0.75">
      <c r="B54" t="s">
        <v>771</v>
      </c>
      <c r="C54" s="398">
        <v>13749.4334</v>
      </c>
      <c r="D54" s="132" t="s">
        <v>188</v>
      </c>
    </row>
    <row r="55" spans="2:4" x14ac:dyDescent="0.75">
      <c r="B55" t="s">
        <v>772</v>
      </c>
      <c r="C55" s="398">
        <v>4006.1631000000002</v>
      </c>
      <c r="D55" s="132" t="s">
        <v>188</v>
      </c>
    </row>
    <row r="56" spans="2:4" x14ac:dyDescent="0.75">
      <c r="B56" t="s">
        <v>773</v>
      </c>
      <c r="C56" s="398">
        <v>0</v>
      </c>
      <c r="D56" s="132" t="s">
        <v>46</v>
      </c>
    </row>
    <row r="57" spans="2:4" x14ac:dyDescent="0.75">
      <c r="B57" t="s">
        <v>774</v>
      </c>
      <c r="C57" s="398">
        <v>6.0100000000000001E-2</v>
      </c>
      <c r="D57" s="132" t="s">
        <v>188</v>
      </c>
    </row>
    <row r="58" spans="2:4" x14ac:dyDescent="0.75">
      <c r="B58" t="s">
        <v>775</v>
      </c>
      <c r="C58" s="398">
        <v>0</v>
      </c>
      <c r="D58" s="132" t="s">
        <v>188</v>
      </c>
    </row>
    <row r="59" spans="2:4" x14ac:dyDescent="0.75">
      <c r="B59" t="s">
        <v>776</v>
      </c>
      <c r="C59" s="398">
        <v>0.03</v>
      </c>
      <c r="D59" s="132" t="s">
        <v>188</v>
      </c>
    </row>
    <row r="60" spans="2:4" x14ac:dyDescent="0.75">
      <c r="B60" t="s">
        <v>777</v>
      </c>
      <c r="C60" s="398">
        <v>5614.3014000000003</v>
      </c>
      <c r="D60" s="132" t="s">
        <v>188</v>
      </c>
    </row>
    <row r="61" spans="2:4" x14ac:dyDescent="0.75">
      <c r="B61" t="s">
        <v>49</v>
      </c>
      <c r="C61" s="398">
        <v>9857.5805</v>
      </c>
      <c r="D61" s="132" t="s">
        <v>49</v>
      </c>
    </row>
    <row r="62" spans="2:4" x14ac:dyDescent="0.75">
      <c r="B62" t="s">
        <v>778</v>
      </c>
      <c r="C62" s="398">
        <v>35.76</v>
      </c>
      <c r="D62" s="132" t="s">
        <v>51</v>
      </c>
    </row>
    <row r="63" spans="2:4" x14ac:dyDescent="0.75">
      <c r="B63" t="s">
        <v>779</v>
      </c>
      <c r="C63" s="398">
        <v>323.17919999999998</v>
      </c>
      <c r="D63" s="132" t="s">
        <v>188</v>
      </c>
    </row>
    <row r="64" spans="2:4" x14ac:dyDescent="0.75">
      <c r="B64" t="s">
        <v>780</v>
      </c>
      <c r="C64" s="398">
        <v>2.4885999999999999</v>
      </c>
      <c r="D64" s="132" t="s">
        <v>188</v>
      </c>
    </row>
    <row r="65" spans="2:4" x14ac:dyDescent="0.75">
      <c r="B65" t="s">
        <v>781</v>
      </c>
      <c r="C65" s="398">
        <v>613.70960000000002</v>
      </c>
      <c r="D65" s="132" t="s">
        <v>188</v>
      </c>
    </row>
    <row r="66" spans="2:4" x14ac:dyDescent="0.75">
      <c r="B66" t="s">
        <v>782</v>
      </c>
      <c r="C66" s="398">
        <v>95.310400000000001</v>
      </c>
      <c r="D66" s="132" t="s">
        <v>53</v>
      </c>
    </row>
    <row r="67" spans="2:4" x14ac:dyDescent="0.75">
      <c r="B67" t="s">
        <v>51</v>
      </c>
      <c r="C67" s="398">
        <v>57240.107199999999</v>
      </c>
      <c r="D67" s="132" t="s">
        <v>51</v>
      </c>
    </row>
    <row r="68" spans="2:4" x14ac:dyDescent="0.75">
      <c r="B68" t="s">
        <v>783</v>
      </c>
      <c r="C68" s="398">
        <v>6111.9944999999998</v>
      </c>
      <c r="D68" s="132" t="s">
        <v>188</v>
      </c>
    </row>
    <row r="69" spans="2:4" x14ac:dyDescent="0.75">
      <c r="B69" t="s">
        <v>784</v>
      </c>
      <c r="C69" s="398">
        <v>7105.5999000000002</v>
      </c>
      <c r="D69" s="132" t="s">
        <v>188</v>
      </c>
    </row>
    <row r="70" spans="2:4" x14ac:dyDescent="0.75">
      <c r="B70" t="s">
        <v>785</v>
      </c>
      <c r="C70" s="398">
        <v>15.87</v>
      </c>
      <c r="D70" s="132" t="s">
        <v>188</v>
      </c>
    </row>
    <row r="71" spans="2:4" x14ac:dyDescent="0.75">
      <c r="B71" t="s">
        <v>786</v>
      </c>
      <c r="C71" s="398">
        <v>0.64</v>
      </c>
      <c r="D71" s="132" t="s">
        <v>188</v>
      </c>
    </row>
    <row r="72" spans="2:4" x14ac:dyDescent="0.75">
      <c r="B72" t="s">
        <v>787</v>
      </c>
      <c r="C72" s="398">
        <v>6.0110000000000001</v>
      </c>
      <c r="D72" s="132" t="s">
        <v>188</v>
      </c>
    </row>
    <row r="73" spans="2:4" x14ac:dyDescent="0.75">
      <c r="B73" t="s">
        <v>788</v>
      </c>
      <c r="C73" s="398">
        <v>1595.5644</v>
      </c>
      <c r="D73" s="132" t="s">
        <v>46</v>
      </c>
    </row>
    <row r="74" spans="2:4" x14ac:dyDescent="0.75">
      <c r="B74" t="s">
        <v>53</v>
      </c>
      <c r="C74" s="398">
        <v>9260.0108</v>
      </c>
      <c r="D74" s="132" t="s">
        <v>53</v>
      </c>
    </row>
    <row r="75" spans="2:4" x14ac:dyDescent="0.75">
      <c r="B75" t="s">
        <v>55</v>
      </c>
      <c r="C75" s="398">
        <v>386.5258</v>
      </c>
      <c r="D75" s="132" t="s">
        <v>55</v>
      </c>
    </row>
    <row r="76" spans="2:4" x14ac:dyDescent="0.75">
      <c r="B76" t="s">
        <v>789</v>
      </c>
      <c r="C76" s="398">
        <v>96.0749</v>
      </c>
      <c r="D76" s="132" t="s">
        <v>188</v>
      </c>
    </row>
    <row r="77" spans="2:4" x14ac:dyDescent="0.75">
      <c r="B77" t="s">
        <v>790</v>
      </c>
      <c r="C77" s="398">
        <v>0</v>
      </c>
      <c r="D77" s="132" t="s">
        <v>46</v>
      </c>
    </row>
    <row r="78" spans="2:4" x14ac:dyDescent="0.75">
      <c r="B78" t="s">
        <v>57</v>
      </c>
      <c r="C78" s="398">
        <v>95401.2</v>
      </c>
      <c r="D78" s="132" t="s">
        <v>57</v>
      </c>
    </row>
    <row r="79" spans="2:4" x14ac:dyDescent="0.75">
      <c r="B79" t="s">
        <v>791</v>
      </c>
      <c r="C79" s="398">
        <v>46.143999999999998</v>
      </c>
      <c r="D79" s="132" t="s">
        <v>46</v>
      </c>
    </row>
    <row r="80" spans="2:4" x14ac:dyDescent="0.75">
      <c r="B80" t="s">
        <v>792</v>
      </c>
      <c r="C80" s="398">
        <v>0.05</v>
      </c>
      <c r="D80" s="132" t="s">
        <v>188</v>
      </c>
    </row>
    <row r="81" spans="2:4" x14ac:dyDescent="0.75">
      <c r="B81" t="s">
        <v>793</v>
      </c>
      <c r="C81" s="398">
        <v>2.6095000000000002</v>
      </c>
      <c r="D81" s="132" t="s">
        <v>188</v>
      </c>
    </row>
    <row r="82" spans="2:4" x14ac:dyDescent="0.75">
      <c r="B82" t="s">
        <v>274</v>
      </c>
      <c r="C82" s="398">
        <v>312594.64010000002</v>
      </c>
      <c r="D82" s="132" t="e">
        <v>#N/A</v>
      </c>
    </row>
    <row r="83" spans="2:4" x14ac:dyDescent="0.75">
      <c r="D83" s="132" t="e">
        <v>#N/A</v>
      </c>
    </row>
    <row r="84" spans="2:4" x14ac:dyDescent="0.75">
      <c r="D84" s="132" t="e">
        <v>#N/A</v>
      </c>
    </row>
    <row r="85" spans="2:4" x14ac:dyDescent="0.75">
      <c r="D85" s="132" t="e">
        <v>#N/A</v>
      </c>
    </row>
    <row r="86" spans="2:4" x14ac:dyDescent="0.75">
      <c r="D86" s="132" t="e">
        <v>#N/A</v>
      </c>
    </row>
    <row r="87" spans="2:4" x14ac:dyDescent="0.75">
      <c r="D87" s="132" t="e">
        <v>#N/A</v>
      </c>
    </row>
    <row r="88" spans="2:4" x14ac:dyDescent="0.75">
      <c r="D88" s="132" t="e">
        <v>#N/A</v>
      </c>
    </row>
    <row r="89" spans="2:4" x14ac:dyDescent="0.75">
      <c r="D89" s="132" t="e">
        <v>#N/A</v>
      </c>
    </row>
    <row r="90" spans="2:4" x14ac:dyDescent="0.75">
      <c r="D90" s="132" t="e">
        <v>#N/A</v>
      </c>
    </row>
    <row r="91" spans="2:4" x14ac:dyDescent="0.75">
      <c r="D91" s="132" t="e">
        <v>#N/A</v>
      </c>
    </row>
    <row r="92" spans="2:4" x14ac:dyDescent="0.75">
      <c r="D92" s="132" t="e">
        <v>#N/A</v>
      </c>
    </row>
    <row r="93" spans="2:4" x14ac:dyDescent="0.75">
      <c r="D93" s="132" t="e">
        <v>#N/A</v>
      </c>
    </row>
    <row r="94" spans="2:4" x14ac:dyDescent="0.75">
      <c r="D94" s="132" t="e">
        <v>#N/A</v>
      </c>
    </row>
    <row r="95" spans="2:4" x14ac:dyDescent="0.75">
      <c r="D95" s="132" t="e">
        <v>#N/A</v>
      </c>
    </row>
    <row r="96" spans="2:4" x14ac:dyDescent="0.75">
      <c r="D96" s="132" t="e">
        <v>#N/A</v>
      </c>
    </row>
    <row r="97" spans="4:4" x14ac:dyDescent="0.75">
      <c r="D97" s="132" t="e">
        <v>#N/A</v>
      </c>
    </row>
    <row r="98" spans="4:4" x14ac:dyDescent="0.75">
      <c r="D98" s="132" t="e">
        <v>#N/A</v>
      </c>
    </row>
    <row r="99" spans="4:4" x14ac:dyDescent="0.75">
      <c r="D99" s="132" t="e">
        <v>#N/A</v>
      </c>
    </row>
    <row r="100" spans="4:4" x14ac:dyDescent="0.75">
      <c r="D100" s="132" t="e">
        <v>#N/A</v>
      </c>
    </row>
    <row r="101" spans="4:4" x14ac:dyDescent="0.75">
      <c r="D101" s="132" t="e">
        <v>#N/A</v>
      </c>
    </row>
    <row r="102" spans="4:4" x14ac:dyDescent="0.75">
      <c r="D102" s="132" t="e">
        <v>#N/A</v>
      </c>
    </row>
    <row r="103" spans="4:4" x14ac:dyDescent="0.75">
      <c r="D103" s="132" t="e">
        <v>#N/A</v>
      </c>
    </row>
    <row r="104" spans="4:4" x14ac:dyDescent="0.75">
      <c r="D104" s="132" t="e">
        <v>#N/A</v>
      </c>
    </row>
    <row r="105" spans="4:4" x14ac:dyDescent="0.75">
      <c r="D105" s="132" t="e">
        <v>#N/A</v>
      </c>
    </row>
    <row r="106" spans="4:4" x14ac:dyDescent="0.75">
      <c r="D106" s="132" t="e">
        <v>#N/A</v>
      </c>
    </row>
    <row r="107" spans="4:4" x14ac:dyDescent="0.75">
      <c r="D107" s="132" t="e">
        <v>#N/A</v>
      </c>
    </row>
    <row r="108" spans="4:4" x14ac:dyDescent="0.75">
      <c r="D108" s="132" t="e">
        <v>#N/A</v>
      </c>
    </row>
    <row r="109" spans="4:4" x14ac:dyDescent="0.75">
      <c r="D109" s="132" t="e">
        <v>#N/A</v>
      </c>
    </row>
    <row r="110" spans="4:4" x14ac:dyDescent="0.75">
      <c r="D110" s="132" t="e">
        <v>#N/A</v>
      </c>
    </row>
    <row r="111" spans="4:4" x14ac:dyDescent="0.75">
      <c r="D111" s="132" t="e">
        <v>#N/A</v>
      </c>
    </row>
    <row r="112" spans="4:4" x14ac:dyDescent="0.75">
      <c r="D112" s="132" t="e">
        <v>#N/A</v>
      </c>
    </row>
    <row r="113" spans="4:4" x14ac:dyDescent="0.75">
      <c r="D113" s="132" t="e">
        <v>#N/A</v>
      </c>
    </row>
    <row r="114" spans="4:4" x14ac:dyDescent="0.75">
      <c r="D114" s="132" t="e">
        <v>#N/A</v>
      </c>
    </row>
    <row r="115" spans="4:4" x14ac:dyDescent="0.75">
      <c r="D115" s="132" t="e">
        <v>#N/A</v>
      </c>
    </row>
    <row r="116" spans="4:4" x14ac:dyDescent="0.75">
      <c r="D116" s="132" t="e">
        <v>#N/A</v>
      </c>
    </row>
    <row r="117" spans="4:4" x14ac:dyDescent="0.75">
      <c r="D117" s="132" t="e">
        <v>#N/A</v>
      </c>
    </row>
    <row r="118" spans="4:4" x14ac:dyDescent="0.75">
      <c r="D118" s="132" t="e">
        <v>#N/A</v>
      </c>
    </row>
    <row r="119" spans="4:4" x14ac:dyDescent="0.75">
      <c r="D119" s="132" t="e">
        <v>#N/A</v>
      </c>
    </row>
    <row r="120" spans="4:4" x14ac:dyDescent="0.75">
      <c r="D120" s="132" t="e">
        <v>#N/A</v>
      </c>
    </row>
    <row r="121" spans="4:4" x14ac:dyDescent="0.75">
      <c r="D121" s="132" t="e">
        <v>#N/A</v>
      </c>
    </row>
    <row r="122" spans="4:4" x14ac:dyDescent="0.75">
      <c r="D122" s="132" t="e">
        <v>#N/A</v>
      </c>
    </row>
    <row r="123" spans="4:4" x14ac:dyDescent="0.75">
      <c r="D123" s="132" t="e">
        <v>#N/A</v>
      </c>
    </row>
    <row r="124" spans="4:4" x14ac:dyDescent="0.75">
      <c r="D124" s="132" t="e">
        <v>#N/A</v>
      </c>
    </row>
    <row r="125" spans="4:4" x14ac:dyDescent="0.75">
      <c r="D125" s="132" t="e">
        <v>#N/A</v>
      </c>
    </row>
    <row r="126" spans="4:4" x14ac:dyDescent="0.75">
      <c r="D126" s="132" t="e">
        <v>#N/A</v>
      </c>
    </row>
    <row r="127" spans="4:4" x14ac:dyDescent="0.75">
      <c r="D127" s="132" t="e">
        <v>#N/A</v>
      </c>
    </row>
    <row r="128" spans="4:4" x14ac:dyDescent="0.75">
      <c r="D128" s="132" t="e">
        <v>#N/A</v>
      </c>
    </row>
    <row r="129" spans="4:4" x14ac:dyDescent="0.75">
      <c r="D129" s="132" t="e">
        <v>#N/A</v>
      </c>
    </row>
    <row r="130" spans="4:4" x14ac:dyDescent="0.75">
      <c r="D130" s="132" t="e">
        <v>#N/A</v>
      </c>
    </row>
    <row r="131" spans="4:4" x14ac:dyDescent="0.75">
      <c r="D131" s="132" t="e">
        <v>#N/A</v>
      </c>
    </row>
    <row r="132" spans="4:4" x14ac:dyDescent="0.75">
      <c r="D132" s="132" t="e">
        <v>#N/A</v>
      </c>
    </row>
    <row r="133" spans="4:4" x14ac:dyDescent="0.75">
      <c r="D133" s="132" t="e">
        <v>#N/A</v>
      </c>
    </row>
    <row r="134" spans="4:4" x14ac:dyDescent="0.75">
      <c r="D134" s="132" t="e">
        <v>#N/A</v>
      </c>
    </row>
    <row r="135" spans="4:4" x14ac:dyDescent="0.75">
      <c r="D135" s="132" t="e">
        <v>#N/A</v>
      </c>
    </row>
    <row r="136" spans="4:4" x14ac:dyDescent="0.75">
      <c r="D136" s="132" t="e">
        <v>#N/A</v>
      </c>
    </row>
    <row r="137" spans="4:4" x14ac:dyDescent="0.75">
      <c r="D137" s="132" t="e">
        <v>#N/A</v>
      </c>
    </row>
    <row r="138" spans="4:4" x14ac:dyDescent="0.75">
      <c r="D138" s="132" t="e">
        <v>#N/A</v>
      </c>
    </row>
    <row r="139" spans="4:4" x14ac:dyDescent="0.75">
      <c r="D139" s="132" t="e">
        <v>#N/A</v>
      </c>
    </row>
    <row r="140" spans="4:4" x14ac:dyDescent="0.75">
      <c r="D140" s="132" t="e">
        <v>#N/A</v>
      </c>
    </row>
    <row r="141" spans="4:4" x14ac:dyDescent="0.75">
      <c r="D141" s="132" t="e">
        <v>#N/A</v>
      </c>
    </row>
    <row r="142" spans="4:4" x14ac:dyDescent="0.75">
      <c r="D142" s="132" t="e">
        <v>#N/A</v>
      </c>
    </row>
    <row r="143" spans="4:4" x14ac:dyDescent="0.75">
      <c r="D143" s="132" t="e">
        <v>#N/A</v>
      </c>
    </row>
    <row r="144" spans="4:4" x14ac:dyDescent="0.75">
      <c r="D144" s="132" t="e">
        <v>#N/A</v>
      </c>
    </row>
    <row r="145" spans="4:4" x14ac:dyDescent="0.75">
      <c r="D145" s="132" t="e">
        <v>#N/A</v>
      </c>
    </row>
    <row r="146" spans="4:4" x14ac:dyDescent="0.75">
      <c r="D146" s="132" t="e">
        <v>#N/A</v>
      </c>
    </row>
    <row r="147" spans="4:4" x14ac:dyDescent="0.75">
      <c r="D147" s="5"/>
    </row>
    <row r="148" spans="4:4" x14ac:dyDescent="0.75">
      <c r="D148" s="5"/>
    </row>
    <row r="149" spans="4:4" x14ac:dyDescent="0.75">
      <c r="D149" s="5"/>
    </row>
    <row r="150" spans="4:4" x14ac:dyDescent="0.75">
      <c r="D150" s="5"/>
    </row>
    <row r="151" spans="4:4" x14ac:dyDescent="0.75">
      <c r="D151" s="5"/>
    </row>
    <row r="152" spans="4:4" x14ac:dyDescent="0.75">
      <c r="D152" s="5"/>
    </row>
    <row r="153" spans="4:4" x14ac:dyDescent="0.75">
      <c r="D153" s="5"/>
    </row>
    <row r="154" spans="4:4" x14ac:dyDescent="0.75">
      <c r="D154" s="5"/>
    </row>
    <row r="155" spans="4:4" x14ac:dyDescent="0.75">
      <c r="D155" s="5"/>
    </row>
    <row r="156" spans="4:4" x14ac:dyDescent="0.75">
      <c r="D156" s="5"/>
    </row>
    <row r="157" spans="4:4" x14ac:dyDescent="0.75">
      <c r="D157" s="5"/>
    </row>
    <row r="158" spans="4:4" x14ac:dyDescent="0.75">
      <c r="D158" s="5"/>
    </row>
    <row r="159" spans="4:4" x14ac:dyDescent="0.75">
      <c r="D159" s="5"/>
    </row>
    <row r="160" spans="4:4" x14ac:dyDescent="0.75">
      <c r="D160" s="5"/>
    </row>
    <row r="161" spans="4:4" x14ac:dyDescent="0.75">
      <c r="D161" s="5"/>
    </row>
    <row r="162" spans="4:4" x14ac:dyDescent="0.75">
      <c r="D162" s="5"/>
    </row>
    <row r="163" spans="4:4" x14ac:dyDescent="0.75">
      <c r="D163" s="5"/>
    </row>
    <row r="164" spans="4:4" x14ac:dyDescent="0.75">
      <c r="D164" s="5"/>
    </row>
    <row r="165" spans="4:4" x14ac:dyDescent="0.75">
      <c r="D165" s="5"/>
    </row>
    <row r="166" spans="4:4" x14ac:dyDescent="0.75">
      <c r="D166" s="5"/>
    </row>
    <row r="167" spans="4:4" x14ac:dyDescent="0.75">
      <c r="D167" s="5"/>
    </row>
    <row r="168" spans="4:4" x14ac:dyDescent="0.75">
      <c r="D168" s="5"/>
    </row>
    <row r="169" spans="4:4" x14ac:dyDescent="0.75">
      <c r="D169" s="5"/>
    </row>
    <row r="170" spans="4:4" x14ac:dyDescent="0.75">
      <c r="D170" s="5"/>
    </row>
    <row r="171" spans="4:4" x14ac:dyDescent="0.75">
      <c r="D171" s="5"/>
    </row>
    <row r="172" spans="4:4" x14ac:dyDescent="0.75">
      <c r="D172" s="5"/>
    </row>
    <row r="173" spans="4:4" x14ac:dyDescent="0.75">
      <c r="D173" s="5"/>
    </row>
    <row r="174" spans="4:4" x14ac:dyDescent="0.75">
      <c r="D174" s="5"/>
    </row>
    <row r="175" spans="4:4" x14ac:dyDescent="0.75">
      <c r="D175" s="5"/>
    </row>
    <row r="176" spans="4:4" x14ac:dyDescent="0.75">
      <c r="D176" s="5"/>
    </row>
    <row r="177" spans="4:4" x14ac:dyDescent="0.75">
      <c r="D177" s="5"/>
    </row>
    <row r="178" spans="4:4" x14ac:dyDescent="0.75">
      <c r="D178" s="5"/>
    </row>
    <row r="179" spans="4:4" x14ac:dyDescent="0.75">
      <c r="D179" s="5"/>
    </row>
    <row r="180" spans="4:4" x14ac:dyDescent="0.75">
      <c r="D180" s="5"/>
    </row>
    <row r="181" spans="4:4" x14ac:dyDescent="0.75">
      <c r="D181" s="5"/>
    </row>
    <row r="182" spans="4:4" x14ac:dyDescent="0.75">
      <c r="D182" s="5"/>
    </row>
    <row r="183" spans="4:4" x14ac:dyDescent="0.75">
      <c r="D183" s="5"/>
    </row>
    <row r="184" spans="4:4" x14ac:dyDescent="0.75">
      <c r="D184" s="5"/>
    </row>
    <row r="185" spans="4:4" x14ac:dyDescent="0.75">
      <c r="D185" s="5"/>
    </row>
    <row r="186" spans="4:4" x14ac:dyDescent="0.75">
      <c r="D186" s="5"/>
    </row>
    <row r="187" spans="4:4" x14ac:dyDescent="0.75">
      <c r="D187" s="5"/>
    </row>
    <row r="188" spans="4:4" x14ac:dyDescent="0.75">
      <c r="D188" s="5"/>
    </row>
    <row r="189" spans="4:4" x14ac:dyDescent="0.75">
      <c r="D189" s="5"/>
    </row>
    <row r="190" spans="4:4" x14ac:dyDescent="0.75">
      <c r="D190" s="5"/>
    </row>
    <row r="191" spans="4:4" x14ac:dyDescent="0.75">
      <c r="D191" s="5"/>
    </row>
    <row r="192" spans="4:4" x14ac:dyDescent="0.75">
      <c r="D192" s="5"/>
    </row>
    <row r="193" spans="4:4" x14ac:dyDescent="0.75">
      <c r="D193" s="5"/>
    </row>
    <row r="194" spans="4:4" x14ac:dyDescent="0.75">
      <c r="D194" s="5"/>
    </row>
    <row r="195" spans="4:4" x14ac:dyDescent="0.75">
      <c r="D195" s="5"/>
    </row>
    <row r="196" spans="4:4" x14ac:dyDescent="0.75">
      <c r="D196" s="5"/>
    </row>
    <row r="197" spans="4:4" x14ac:dyDescent="0.75">
      <c r="D197" s="5"/>
    </row>
    <row r="198" spans="4:4" x14ac:dyDescent="0.75">
      <c r="D198" s="5"/>
    </row>
    <row r="199" spans="4:4" x14ac:dyDescent="0.75">
      <c r="D199" s="5"/>
    </row>
    <row r="200" spans="4:4" x14ac:dyDescent="0.75">
      <c r="D200" s="5"/>
    </row>
    <row r="201" spans="4:4" x14ac:dyDescent="0.75">
      <c r="D201" s="5"/>
    </row>
    <row r="202" spans="4:4" x14ac:dyDescent="0.75">
      <c r="D202" s="5"/>
    </row>
    <row r="203" spans="4:4" x14ac:dyDescent="0.75">
      <c r="D203" s="5"/>
    </row>
    <row r="204" spans="4:4" x14ac:dyDescent="0.75">
      <c r="D204" s="5"/>
    </row>
    <row r="205" spans="4:4" x14ac:dyDescent="0.75">
      <c r="D205" s="5"/>
    </row>
    <row r="206" spans="4:4" x14ac:dyDescent="0.75">
      <c r="D206" s="5"/>
    </row>
    <row r="207" spans="4:4" x14ac:dyDescent="0.75">
      <c r="D207" s="5"/>
    </row>
    <row r="208" spans="4:4" x14ac:dyDescent="0.75">
      <c r="D208" s="5"/>
    </row>
    <row r="209" spans="4:4" x14ac:dyDescent="0.75">
      <c r="D209" s="5"/>
    </row>
    <row r="210" spans="4:4" x14ac:dyDescent="0.75">
      <c r="D210" s="5"/>
    </row>
    <row r="211" spans="4:4" x14ac:dyDescent="0.75">
      <c r="D211" s="5"/>
    </row>
    <row r="212" spans="4:4" x14ac:dyDescent="0.75">
      <c r="D212" s="5"/>
    </row>
    <row r="213" spans="4:4" x14ac:dyDescent="0.75">
      <c r="D213" s="5"/>
    </row>
    <row r="214" spans="4:4" x14ac:dyDescent="0.75">
      <c r="D214" s="5"/>
    </row>
    <row r="215" spans="4:4" x14ac:dyDescent="0.75">
      <c r="D215" s="5"/>
    </row>
    <row r="216" spans="4:4" x14ac:dyDescent="0.75">
      <c r="D216" s="5"/>
    </row>
    <row r="217" spans="4:4" x14ac:dyDescent="0.75">
      <c r="D217" s="5"/>
    </row>
    <row r="218" spans="4:4" x14ac:dyDescent="0.75">
      <c r="D218" s="5"/>
    </row>
    <row r="219" spans="4:4" x14ac:dyDescent="0.75">
      <c r="D219" s="5"/>
    </row>
    <row r="220" spans="4:4" x14ac:dyDescent="0.75">
      <c r="D220" s="5"/>
    </row>
    <row r="221" spans="4:4" x14ac:dyDescent="0.75">
      <c r="D221" s="5"/>
    </row>
    <row r="222" spans="4:4" x14ac:dyDescent="0.75">
      <c r="D222" s="5"/>
    </row>
    <row r="223" spans="4:4" x14ac:dyDescent="0.75">
      <c r="D223" s="5"/>
    </row>
    <row r="224" spans="4:4" x14ac:dyDescent="0.75">
      <c r="D224" s="5"/>
    </row>
    <row r="225" spans="4:4" x14ac:dyDescent="0.75">
      <c r="D225" s="5"/>
    </row>
    <row r="226" spans="4:4" x14ac:dyDescent="0.75">
      <c r="D226" s="5"/>
    </row>
    <row r="227" spans="4:4" x14ac:dyDescent="0.75">
      <c r="D227" s="5"/>
    </row>
    <row r="228" spans="4:4" x14ac:dyDescent="0.75">
      <c r="D228" s="5"/>
    </row>
    <row r="229" spans="4:4" x14ac:dyDescent="0.75">
      <c r="D229" s="5"/>
    </row>
    <row r="230" spans="4:4" x14ac:dyDescent="0.75">
      <c r="D230" s="5"/>
    </row>
    <row r="231" spans="4:4" x14ac:dyDescent="0.75">
      <c r="D231" s="5"/>
    </row>
    <row r="232" spans="4:4" x14ac:dyDescent="0.75">
      <c r="D232" s="5"/>
    </row>
    <row r="233" spans="4:4" x14ac:dyDescent="0.75">
      <c r="D233" s="5"/>
    </row>
    <row r="234" spans="4:4" x14ac:dyDescent="0.75">
      <c r="D234" s="5"/>
    </row>
    <row r="235" spans="4:4" x14ac:dyDescent="0.75">
      <c r="D235" s="5"/>
    </row>
    <row r="236" spans="4:4" x14ac:dyDescent="0.75">
      <c r="D236" s="5"/>
    </row>
  </sheetData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D2BF-CF33-413B-A8D9-9B0804C00BC1}">
  <sheetPr codeName="Sheet22">
    <tabColor theme="7" tint="0.59999389629810485"/>
    <pageSetUpPr autoPageBreaks="0"/>
  </sheetPr>
  <dimension ref="B2:I236"/>
  <sheetViews>
    <sheetView zoomScale="80" zoomScaleNormal="80" workbookViewId="0">
      <selection activeCell="D23" sqref="D23:D35"/>
    </sheetView>
  </sheetViews>
  <sheetFormatPr defaultRowHeight="14.75" x14ac:dyDescent="0.75"/>
  <cols>
    <col min="1" max="1" width="2.81640625" customWidth="1"/>
    <col min="2" max="2" width="23.453125" bestFit="1" customWidth="1"/>
    <col min="3" max="3" width="19.453125" bestFit="1" customWidth="1"/>
    <col min="4" max="4" width="22" bestFit="1" customWidth="1"/>
    <col min="5" max="5" width="2.81640625" customWidth="1"/>
    <col min="6" max="6" width="17.81640625" bestFit="1" customWidth="1"/>
    <col min="7" max="7" width="17.81640625" customWidth="1"/>
    <col min="8" max="8" width="16.1796875" bestFit="1" customWidth="1"/>
    <col min="16" max="16" width="13.1796875" bestFit="1" customWidth="1"/>
    <col min="17" max="17" width="21" bestFit="1" customWidth="1"/>
  </cols>
  <sheetData>
    <row r="2" spans="2:3" x14ac:dyDescent="0.75">
      <c r="B2" s="99" t="s">
        <v>73</v>
      </c>
      <c r="C2" s="101" t="s">
        <v>2211</v>
      </c>
    </row>
    <row r="3" spans="2:3" x14ac:dyDescent="0.75">
      <c r="B3" s="100" t="s">
        <v>244</v>
      </c>
      <c r="C3" s="102" t="s">
        <v>2210</v>
      </c>
    </row>
    <row r="5" spans="2:3" x14ac:dyDescent="0.75">
      <c r="B5" s="4" t="s">
        <v>244</v>
      </c>
      <c r="C5" t="s" vm="27">
        <v>247</v>
      </c>
    </row>
    <row r="6" spans="2:3" x14ac:dyDescent="0.75">
      <c r="B6" s="4" t="s">
        <v>249</v>
      </c>
      <c r="C6" t="s" vm="11">
        <v>250</v>
      </c>
    </row>
    <row r="7" spans="2:3" x14ac:dyDescent="0.75">
      <c r="B7" s="4" t="s">
        <v>252</v>
      </c>
      <c r="C7" t="s" vm="10">
        <v>250</v>
      </c>
    </row>
    <row r="8" spans="2:3" x14ac:dyDescent="0.75">
      <c r="B8" s="4" t="s">
        <v>253</v>
      </c>
      <c r="C8" t="s" vm="9">
        <v>254</v>
      </c>
    </row>
    <row r="9" spans="2:3" x14ac:dyDescent="0.75">
      <c r="B9" s="4" t="s">
        <v>255</v>
      </c>
      <c r="C9" t="s" vm="6">
        <v>250</v>
      </c>
    </row>
    <row r="10" spans="2:3" x14ac:dyDescent="0.75">
      <c r="B10" s="4" t="s">
        <v>256</v>
      </c>
      <c r="C10" t="s" vm="5">
        <v>250</v>
      </c>
    </row>
    <row r="11" spans="2:3" x14ac:dyDescent="0.75">
      <c r="B11" s="4" t="s">
        <v>258</v>
      </c>
      <c r="C11" t="s" vm="3">
        <v>250</v>
      </c>
    </row>
    <row r="12" spans="2:3" x14ac:dyDescent="0.75">
      <c r="B12" s="4" t="s">
        <v>259</v>
      </c>
      <c r="C12" t="s" vm="2">
        <v>260</v>
      </c>
    </row>
    <row r="13" spans="2:3" x14ac:dyDescent="0.75">
      <c r="B13" s="4" t="s">
        <v>261</v>
      </c>
      <c r="C13" t="s" vm="1">
        <v>250</v>
      </c>
    </row>
    <row r="14" spans="2:3" x14ac:dyDescent="0.75">
      <c r="B14" s="4" t="s">
        <v>262</v>
      </c>
      <c r="C14" t="s" vm="25">
        <v>263</v>
      </c>
    </row>
    <row r="15" spans="2:3" x14ac:dyDescent="0.75">
      <c r="B15" s="4" t="s">
        <v>264</v>
      </c>
      <c r="C15" t="s" vm="21">
        <v>263</v>
      </c>
    </row>
    <row r="16" spans="2:3" x14ac:dyDescent="0.75">
      <c r="B16" s="4" t="s">
        <v>265</v>
      </c>
      <c r="C16" t="s" vm="18">
        <v>250</v>
      </c>
    </row>
    <row r="17" spans="2:9" x14ac:dyDescent="0.75">
      <c r="B17" s="4" t="s">
        <v>266</v>
      </c>
      <c r="C17" t="s" vm="13">
        <v>250</v>
      </c>
    </row>
    <row r="18" spans="2:9" x14ac:dyDescent="0.75">
      <c r="B18" s="4" t="s">
        <v>270</v>
      </c>
      <c r="C18" t="s" vm="15">
        <v>250</v>
      </c>
    </row>
    <row r="19" spans="2:9" x14ac:dyDescent="0.75">
      <c r="B19" s="4" t="s">
        <v>267</v>
      </c>
      <c r="C19" t="s" vm="7">
        <v>250</v>
      </c>
    </row>
    <row r="21" spans="2:9" x14ac:dyDescent="0.75">
      <c r="B21" s="4" t="s">
        <v>269</v>
      </c>
    </row>
    <row r="22" spans="2:9" x14ac:dyDescent="0.75">
      <c r="B22" s="4" t="s">
        <v>257</v>
      </c>
      <c r="C22" t="s">
        <v>114</v>
      </c>
      <c r="D22" s="3" t="s">
        <v>794</v>
      </c>
      <c r="F22" t="s">
        <v>795</v>
      </c>
      <c r="G22" t="s">
        <v>796</v>
      </c>
      <c r="H22" t="s">
        <v>797</v>
      </c>
    </row>
    <row r="23" spans="2:9" x14ac:dyDescent="0.75">
      <c r="B23" t="s">
        <v>798</v>
      </c>
      <c r="C23" s="398">
        <v>925439.03489999997</v>
      </c>
      <c r="D23" s="76">
        <v>0.3267564126586</v>
      </c>
      <c r="F23">
        <f>IF(ISBLANK(B23),0,IF(D23&gt;=0.05,1,0))</f>
        <v>1</v>
      </c>
      <c r="G23">
        <f>IF(H23&gt;0,RANK(H23,$H$23:$H$35,0),0)</f>
        <v>1</v>
      </c>
      <c r="H23" s="10">
        <f>IF(F23=1,D23/SUMIF($F$23:$F$53,1,$D$23:$D$53),0)</f>
        <v>0.5109812692889153</v>
      </c>
      <c r="I23" s="10"/>
    </row>
    <row r="24" spans="2:9" x14ac:dyDescent="0.75">
      <c r="B24" t="s">
        <v>799</v>
      </c>
      <c r="C24" s="398">
        <v>454339.95289999997</v>
      </c>
      <c r="D24" s="76">
        <v>0.16041952796288006</v>
      </c>
      <c r="F24">
        <f t="shared" ref="F24:F28" si="0">IF(ISBLANK(B24),0,IF(D24&gt;=0.05,1,0))</f>
        <v>1</v>
      </c>
      <c r="G24">
        <f t="shared" ref="G24:G35" si="1">IF(H24&gt;0,RANK(H24,$H$23:$H$35,0),0)</f>
        <v>2</v>
      </c>
      <c r="H24" s="10">
        <f t="shared" ref="H24:H28" si="2">IF(F24=1,D24/SUMIF($F$23:$F$53,1,$D$23:$D$53),0)</f>
        <v>0.25086385711684872</v>
      </c>
    </row>
    <row r="25" spans="2:9" x14ac:dyDescent="0.75">
      <c r="C25" s="398">
        <v>353402.10239999997</v>
      </c>
      <c r="D25" s="76">
        <v>0.12478013013435209</v>
      </c>
      <c r="F25">
        <f t="shared" si="0"/>
        <v>0</v>
      </c>
      <c r="G25">
        <f t="shared" si="1"/>
        <v>0</v>
      </c>
      <c r="H25" s="10">
        <f t="shared" si="2"/>
        <v>0</v>
      </c>
    </row>
    <row r="26" spans="2:9" x14ac:dyDescent="0.75">
      <c r="B26" t="s">
        <v>800</v>
      </c>
      <c r="C26" s="398">
        <v>251716.43840000001</v>
      </c>
      <c r="D26" s="76">
        <v>8.8876692377333255E-2</v>
      </c>
      <c r="F26">
        <f t="shared" si="0"/>
        <v>1</v>
      </c>
      <c r="G26">
        <f t="shared" si="1"/>
        <v>3</v>
      </c>
      <c r="H26" s="10">
        <f t="shared" si="2"/>
        <v>0.13898526034015365</v>
      </c>
    </row>
    <row r="27" spans="2:9" x14ac:dyDescent="0.75">
      <c r="B27" t="s">
        <v>801</v>
      </c>
      <c r="C27" s="398">
        <v>179606.2531</v>
      </c>
      <c r="D27" s="76">
        <v>6.341584128267308E-2</v>
      </c>
      <c r="F27">
        <f t="shared" si="0"/>
        <v>1</v>
      </c>
      <c r="G27">
        <f t="shared" si="1"/>
        <v>4</v>
      </c>
      <c r="H27" s="10">
        <f t="shared" si="2"/>
        <v>9.9169613254082287E-2</v>
      </c>
    </row>
    <row r="28" spans="2:9" x14ac:dyDescent="0.75">
      <c r="B28" t="s">
        <v>802</v>
      </c>
      <c r="C28" s="398">
        <v>135637.04620000001</v>
      </c>
      <c r="D28" s="76">
        <v>4.7891079767031768E-2</v>
      </c>
      <c r="F28">
        <f t="shared" si="0"/>
        <v>0</v>
      </c>
      <c r="G28">
        <f t="shared" si="1"/>
        <v>0</v>
      </c>
      <c r="H28" s="10">
        <f t="shared" si="2"/>
        <v>0</v>
      </c>
    </row>
    <row r="29" spans="2:9" x14ac:dyDescent="0.75">
      <c r="B29" t="s">
        <v>803</v>
      </c>
      <c r="C29" s="398">
        <v>120890.76210000001</v>
      </c>
      <c r="D29" s="76">
        <v>4.2684423562951053E-2</v>
      </c>
      <c r="F29">
        <f t="shared" ref="F29:F30" si="3">IF(ISBLANK(B29),0,IF(D29&gt;=0.05,1,0))</f>
        <v>0</v>
      </c>
      <c r="G29">
        <f t="shared" si="1"/>
        <v>0</v>
      </c>
      <c r="H29" s="10">
        <f t="shared" ref="H29:H30" si="4">IF(F29=1,D29/SUMIF($F$23:$F$53,1,$D$23:$D$53),0)</f>
        <v>0</v>
      </c>
    </row>
    <row r="30" spans="2:9" x14ac:dyDescent="0.75">
      <c r="B30" t="s">
        <v>804</v>
      </c>
      <c r="C30" s="398">
        <v>78663.1204</v>
      </c>
      <c r="D30" s="76">
        <v>2.7774578401280635E-2</v>
      </c>
      <c r="F30">
        <f t="shared" si="3"/>
        <v>0</v>
      </c>
      <c r="G30">
        <f t="shared" si="1"/>
        <v>0</v>
      </c>
      <c r="H30" s="10">
        <f t="shared" si="4"/>
        <v>0</v>
      </c>
    </row>
    <row r="31" spans="2:9" x14ac:dyDescent="0.75">
      <c r="B31" t="s">
        <v>805</v>
      </c>
      <c r="C31" s="398">
        <v>64578.385699999999</v>
      </c>
      <c r="D31" s="76">
        <v>2.2801503773714909E-2</v>
      </c>
      <c r="F31">
        <f t="shared" ref="F31:F35" si="5">IF(ISBLANK(B31),0,IF(D31&gt;=0.05,1,0))</f>
        <v>0</v>
      </c>
      <c r="G31">
        <f t="shared" si="1"/>
        <v>0</v>
      </c>
      <c r="H31" s="10">
        <f t="shared" ref="H31:H35" si="6">IF(F31=1,D31/SUMIF($F$23:$F$53,1,$D$23:$D$53),0)</f>
        <v>0</v>
      </c>
    </row>
    <row r="32" spans="2:9" x14ac:dyDescent="0.75">
      <c r="B32" t="s">
        <v>806</v>
      </c>
      <c r="C32" s="398">
        <v>34327.994400000003</v>
      </c>
      <c r="D32" s="76">
        <v>1.2120617221555359E-2</v>
      </c>
      <c r="F32">
        <f t="shared" si="5"/>
        <v>0</v>
      </c>
      <c r="G32">
        <f t="shared" si="1"/>
        <v>0</v>
      </c>
      <c r="H32" s="10">
        <f t="shared" si="6"/>
        <v>0</v>
      </c>
    </row>
    <row r="33" spans="2:8" x14ac:dyDescent="0.75">
      <c r="B33" t="s">
        <v>807</v>
      </c>
      <c r="C33" s="398">
        <v>28371.283100000001</v>
      </c>
      <c r="D33" s="76">
        <v>1.0017406159314757E-2</v>
      </c>
      <c r="F33">
        <f t="shared" si="5"/>
        <v>0</v>
      </c>
      <c r="G33">
        <f t="shared" si="1"/>
        <v>0</v>
      </c>
      <c r="H33" s="10">
        <f t="shared" si="6"/>
        <v>0</v>
      </c>
    </row>
    <row r="34" spans="2:8" x14ac:dyDescent="0.75">
      <c r="B34" t="s">
        <v>808</v>
      </c>
      <c r="C34" s="398">
        <v>26263.2667</v>
      </c>
      <c r="D34" s="76">
        <v>9.273102266012993E-3</v>
      </c>
      <c r="F34">
        <f t="shared" si="5"/>
        <v>0</v>
      </c>
      <c r="G34">
        <f t="shared" si="1"/>
        <v>0</v>
      </c>
      <c r="H34" s="10">
        <f t="shared" si="6"/>
        <v>0</v>
      </c>
    </row>
    <row r="35" spans="2:8" x14ac:dyDescent="0.75">
      <c r="B35" t="s">
        <v>809</v>
      </c>
      <c r="C35" s="398">
        <v>23748.006399999998</v>
      </c>
      <c r="D35" s="76">
        <v>8.3850076411526916E-3</v>
      </c>
      <c r="F35">
        <f t="shared" si="5"/>
        <v>0</v>
      </c>
      <c r="G35">
        <f t="shared" si="1"/>
        <v>0</v>
      </c>
      <c r="H35" s="10">
        <f t="shared" si="6"/>
        <v>0</v>
      </c>
    </row>
    <row r="36" spans="2:8" x14ac:dyDescent="0.75">
      <c r="B36" t="s">
        <v>810</v>
      </c>
      <c r="C36" s="398">
        <v>22259.179</v>
      </c>
      <c r="D36" s="76"/>
      <c r="H36" s="10"/>
    </row>
    <row r="37" spans="2:8" x14ac:dyDescent="0.75">
      <c r="B37" t="s">
        <v>811</v>
      </c>
      <c r="C37" s="398">
        <v>19867.747299999999</v>
      </c>
      <c r="D37" s="76"/>
      <c r="H37" s="10"/>
    </row>
    <row r="38" spans="2:8" x14ac:dyDescent="0.75">
      <c r="B38" t="s">
        <v>812</v>
      </c>
      <c r="C38" s="398">
        <v>18728.738600000001</v>
      </c>
      <c r="D38" s="76"/>
      <c r="H38" s="10"/>
    </row>
    <row r="39" spans="2:8" x14ac:dyDescent="0.75">
      <c r="B39" t="s">
        <v>813</v>
      </c>
      <c r="C39" s="398">
        <v>16721.405599999998</v>
      </c>
      <c r="D39" s="76"/>
      <c r="H39" s="10"/>
    </row>
    <row r="40" spans="2:8" x14ac:dyDescent="0.75">
      <c r="B40" t="s">
        <v>814</v>
      </c>
      <c r="C40" s="398">
        <v>15258.8596</v>
      </c>
      <c r="D40" s="76"/>
      <c r="H40" s="10"/>
    </row>
    <row r="41" spans="2:8" x14ac:dyDescent="0.75">
      <c r="B41" t="s">
        <v>815</v>
      </c>
      <c r="C41" s="398">
        <v>14532.9102</v>
      </c>
      <c r="D41" s="76"/>
      <c r="H41" s="10"/>
    </row>
    <row r="42" spans="2:8" x14ac:dyDescent="0.75">
      <c r="B42" t="s">
        <v>816</v>
      </c>
      <c r="C42" s="398">
        <v>8344.4374000000007</v>
      </c>
      <c r="D42" s="76"/>
      <c r="H42" s="10"/>
    </row>
    <row r="43" spans="2:8" x14ac:dyDescent="0.75">
      <c r="B43" t="s">
        <v>817</v>
      </c>
      <c r="C43" s="398">
        <v>7024.3912</v>
      </c>
      <c r="D43" s="76"/>
      <c r="H43" s="10"/>
    </row>
    <row r="44" spans="2:8" x14ac:dyDescent="0.75">
      <c r="B44" t="s">
        <v>818</v>
      </c>
      <c r="C44" s="398">
        <v>6254.7109</v>
      </c>
      <c r="D44" s="76"/>
      <c r="H44" s="10"/>
    </row>
    <row r="45" spans="2:8" x14ac:dyDescent="0.75">
      <c r="B45" t="s">
        <v>819</v>
      </c>
      <c r="C45" s="398">
        <v>6090.5133999999998</v>
      </c>
      <c r="D45" s="76"/>
      <c r="H45" s="10"/>
    </row>
    <row r="46" spans="2:8" x14ac:dyDescent="0.75">
      <c r="B46" t="s">
        <v>820</v>
      </c>
      <c r="C46" s="398">
        <v>5364.7542000000003</v>
      </c>
      <c r="D46" s="76"/>
      <c r="H46" s="10"/>
    </row>
    <row r="47" spans="2:8" x14ac:dyDescent="0.75">
      <c r="B47" t="s">
        <v>821</v>
      </c>
      <c r="C47" s="398">
        <v>3897.1669000000002</v>
      </c>
      <c r="D47" s="76"/>
      <c r="H47" s="10"/>
    </row>
    <row r="48" spans="2:8" x14ac:dyDescent="0.75">
      <c r="B48" t="s">
        <v>822</v>
      </c>
      <c r="C48" s="398">
        <v>3866.0954000000002</v>
      </c>
      <c r="D48" s="76"/>
      <c r="H48" s="10"/>
    </row>
    <row r="49" spans="2:8" x14ac:dyDescent="0.75">
      <c r="B49" t="s">
        <v>823</v>
      </c>
      <c r="C49" s="398">
        <v>2907.7238000000002</v>
      </c>
      <c r="D49" s="76"/>
      <c r="H49" s="10"/>
    </row>
    <row r="50" spans="2:8" x14ac:dyDescent="0.75">
      <c r="B50" t="s">
        <v>824</v>
      </c>
      <c r="C50" s="398">
        <v>1646.8304000000001</v>
      </c>
      <c r="D50" s="76"/>
      <c r="H50" s="10"/>
    </row>
    <row r="51" spans="2:8" x14ac:dyDescent="0.75">
      <c r="B51" t="s">
        <v>825</v>
      </c>
      <c r="C51" s="398">
        <v>1020.3599</v>
      </c>
      <c r="D51" s="76"/>
      <c r="H51" s="10"/>
    </row>
    <row r="52" spans="2:8" x14ac:dyDescent="0.75">
      <c r="B52" t="s">
        <v>826</v>
      </c>
      <c r="C52" s="398">
        <v>325.28309999999999</v>
      </c>
      <c r="D52" s="76"/>
      <c r="H52" s="10"/>
    </row>
    <row r="53" spans="2:8" x14ac:dyDescent="0.75">
      <c r="B53" t="s">
        <v>827</v>
      </c>
      <c r="C53" s="398">
        <v>311.26850000000002</v>
      </c>
      <c r="D53" s="76"/>
      <c r="H53" s="10"/>
    </row>
    <row r="54" spans="2:8" x14ac:dyDescent="0.75">
      <c r="B54" t="s">
        <v>828</v>
      </c>
      <c r="C54" s="398">
        <v>309.40629999999999</v>
      </c>
      <c r="D54" s="5"/>
    </row>
    <row r="55" spans="2:8" x14ac:dyDescent="0.75">
      <c r="B55" t="s">
        <v>829</v>
      </c>
      <c r="C55" s="398">
        <v>204.0675</v>
      </c>
      <c r="D55" s="5"/>
    </row>
    <row r="56" spans="2:8" x14ac:dyDescent="0.75">
      <c r="B56" t="s">
        <v>830</v>
      </c>
      <c r="C56" s="398">
        <v>116.2222</v>
      </c>
      <c r="D56" s="5"/>
    </row>
    <row r="57" spans="2:8" x14ac:dyDescent="0.75">
      <c r="B57" t="s">
        <v>831</v>
      </c>
      <c r="C57" s="398">
        <v>99.354100000000003</v>
      </c>
      <c r="D57" s="5"/>
    </row>
    <row r="58" spans="2:8" x14ac:dyDescent="0.75">
      <c r="B58" t="s">
        <v>832</v>
      </c>
      <c r="C58" s="398">
        <v>22.610099999999999</v>
      </c>
      <c r="D58" s="5"/>
    </row>
    <row r="59" spans="2:8" x14ac:dyDescent="0.75">
      <c r="B59" t="s">
        <v>833</v>
      </c>
      <c r="C59" s="398">
        <v>21.0078</v>
      </c>
      <c r="D59" s="5"/>
    </row>
    <row r="60" spans="2:8" x14ac:dyDescent="0.75">
      <c r="B60" t="s">
        <v>834</v>
      </c>
      <c r="C60" s="398">
        <v>13.29</v>
      </c>
      <c r="D60" s="5"/>
    </row>
    <row r="61" spans="2:8" x14ac:dyDescent="0.75">
      <c r="B61" t="s">
        <v>835</v>
      </c>
      <c r="C61" s="398">
        <v>5.17</v>
      </c>
      <c r="D61" s="5"/>
    </row>
    <row r="62" spans="2:8" x14ac:dyDescent="0.75">
      <c r="B62" t="s">
        <v>836</v>
      </c>
      <c r="C62" s="398">
        <v>1.28</v>
      </c>
      <c r="D62" s="5"/>
    </row>
    <row r="63" spans="2:8" x14ac:dyDescent="0.75">
      <c r="B63" t="s">
        <v>837</v>
      </c>
      <c r="C63" s="398">
        <v>0.11</v>
      </c>
      <c r="D63" s="5"/>
    </row>
    <row r="64" spans="2:8" x14ac:dyDescent="0.75">
      <c r="B64" t="s">
        <v>838</v>
      </c>
      <c r="C64" s="398">
        <v>0</v>
      </c>
      <c r="D64" s="5"/>
    </row>
    <row r="65" spans="2:4" x14ac:dyDescent="0.75">
      <c r="B65" t="s">
        <v>839</v>
      </c>
      <c r="C65" s="398">
        <v>0</v>
      </c>
      <c r="D65" s="5"/>
    </row>
    <row r="66" spans="2:4" x14ac:dyDescent="0.75">
      <c r="B66" t="s">
        <v>274</v>
      </c>
      <c r="C66" s="398">
        <v>2832198.5400999999</v>
      </c>
      <c r="D66" s="5"/>
    </row>
    <row r="67" spans="2:4" x14ac:dyDescent="0.75">
      <c r="D67" s="5"/>
    </row>
    <row r="68" spans="2:4" x14ac:dyDescent="0.75">
      <c r="D68" s="5"/>
    </row>
    <row r="69" spans="2:4" x14ac:dyDescent="0.75">
      <c r="D69" s="5"/>
    </row>
    <row r="70" spans="2:4" x14ac:dyDescent="0.75">
      <c r="D70" s="5"/>
    </row>
    <row r="71" spans="2:4" x14ac:dyDescent="0.75">
      <c r="D71" s="5"/>
    </row>
    <row r="72" spans="2:4" x14ac:dyDescent="0.75">
      <c r="D72" s="5"/>
    </row>
    <row r="73" spans="2:4" x14ac:dyDescent="0.75">
      <c r="D73" s="5"/>
    </row>
    <row r="74" spans="2:4" x14ac:dyDescent="0.75">
      <c r="D74" s="5"/>
    </row>
    <row r="75" spans="2:4" x14ac:dyDescent="0.75">
      <c r="D75" s="5"/>
    </row>
    <row r="76" spans="2:4" x14ac:dyDescent="0.75">
      <c r="D76" s="5"/>
    </row>
    <row r="77" spans="2:4" x14ac:dyDescent="0.75">
      <c r="D77" s="5"/>
    </row>
    <row r="78" spans="2:4" x14ac:dyDescent="0.75">
      <c r="D78" s="5"/>
    </row>
    <row r="79" spans="2:4" x14ac:dyDescent="0.75">
      <c r="D79" s="5"/>
    </row>
    <row r="80" spans="2:4" x14ac:dyDescent="0.75">
      <c r="D80" s="5"/>
    </row>
    <row r="81" spans="4:4" x14ac:dyDescent="0.75">
      <c r="D81" s="5"/>
    </row>
    <row r="82" spans="4:4" x14ac:dyDescent="0.75">
      <c r="D82" s="5"/>
    </row>
    <row r="83" spans="4:4" x14ac:dyDescent="0.75">
      <c r="D83" s="5"/>
    </row>
    <row r="84" spans="4:4" x14ac:dyDescent="0.75">
      <c r="D84" s="5"/>
    </row>
    <row r="85" spans="4:4" x14ac:dyDescent="0.75">
      <c r="D85" s="5"/>
    </row>
    <row r="86" spans="4:4" x14ac:dyDescent="0.75">
      <c r="D86" s="5"/>
    </row>
    <row r="87" spans="4:4" x14ac:dyDescent="0.75">
      <c r="D87" s="5"/>
    </row>
    <row r="88" spans="4:4" x14ac:dyDescent="0.75">
      <c r="D88" s="5"/>
    </row>
    <row r="89" spans="4:4" x14ac:dyDescent="0.75">
      <c r="D89" s="5"/>
    </row>
    <row r="90" spans="4:4" x14ac:dyDescent="0.75">
      <c r="D90" s="5"/>
    </row>
    <row r="91" spans="4:4" x14ac:dyDescent="0.75">
      <c r="D91" s="5"/>
    </row>
    <row r="92" spans="4:4" x14ac:dyDescent="0.75">
      <c r="D92" s="5"/>
    </row>
    <row r="93" spans="4:4" x14ac:dyDescent="0.75">
      <c r="D93" s="5"/>
    </row>
    <row r="94" spans="4:4" x14ac:dyDescent="0.75">
      <c r="D94" s="5"/>
    </row>
    <row r="95" spans="4:4" x14ac:dyDescent="0.75">
      <c r="D95" s="5"/>
    </row>
    <row r="96" spans="4:4" x14ac:dyDescent="0.75">
      <c r="D96" s="5"/>
    </row>
    <row r="97" spans="4:4" x14ac:dyDescent="0.75">
      <c r="D97" s="5"/>
    </row>
    <row r="98" spans="4:4" x14ac:dyDescent="0.75">
      <c r="D98" s="5"/>
    </row>
    <row r="99" spans="4:4" x14ac:dyDescent="0.75">
      <c r="D99" s="5"/>
    </row>
    <row r="100" spans="4:4" x14ac:dyDescent="0.75">
      <c r="D100" s="5"/>
    </row>
    <row r="101" spans="4:4" x14ac:dyDescent="0.75">
      <c r="D101" s="5"/>
    </row>
    <row r="102" spans="4:4" x14ac:dyDescent="0.75">
      <c r="D102" s="5"/>
    </row>
    <row r="103" spans="4:4" x14ac:dyDescent="0.75">
      <c r="D103" s="5"/>
    </row>
    <row r="104" spans="4:4" x14ac:dyDescent="0.75">
      <c r="D104" s="5"/>
    </row>
    <row r="105" spans="4:4" x14ac:dyDescent="0.75">
      <c r="D105" s="5"/>
    </row>
    <row r="106" spans="4:4" x14ac:dyDescent="0.75">
      <c r="D106" s="5"/>
    </row>
    <row r="107" spans="4:4" x14ac:dyDescent="0.75">
      <c r="D107" s="5"/>
    </row>
    <row r="108" spans="4:4" x14ac:dyDescent="0.75">
      <c r="D108" s="5"/>
    </row>
    <row r="109" spans="4:4" x14ac:dyDescent="0.75">
      <c r="D109" s="5"/>
    </row>
    <row r="110" spans="4:4" x14ac:dyDescent="0.75">
      <c r="D110" s="5"/>
    </row>
    <row r="111" spans="4:4" x14ac:dyDescent="0.75">
      <c r="D111" s="5"/>
    </row>
    <row r="112" spans="4:4" x14ac:dyDescent="0.75">
      <c r="D112" s="5"/>
    </row>
    <row r="113" spans="4:4" x14ac:dyDescent="0.75">
      <c r="D113" s="5"/>
    </row>
    <row r="114" spans="4:4" x14ac:dyDescent="0.75">
      <c r="D114" s="5"/>
    </row>
    <row r="115" spans="4:4" x14ac:dyDescent="0.75">
      <c r="D115" s="5"/>
    </row>
    <row r="116" spans="4:4" x14ac:dyDescent="0.75">
      <c r="D116" s="5"/>
    </row>
    <row r="117" spans="4:4" x14ac:dyDescent="0.75">
      <c r="D117" s="5"/>
    </row>
    <row r="118" spans="4:4" x14ac:dyDescent="0.75">
      <c r="D118" s="5"/>
    </row>
    <row r="119" spans="4:4" x14ac:dyDescent="0.75">
      <c r="D119" s="5"/>
    </row>
    <row r="120" spans="4:4" x14ac:dyDescent="0.75">
      <c r="D120" s="5"/>
    </row>
    <row r="121" spans="4:4" x14ac:dyDescent="0.75">
      <c r="D121" s="5"/>
    </row>
    <row r="122" spans="4:4" x14ac:dyDescent="0.75">
      <c r="D122" s="5"/>
    </row>
    <row r="123" spans="4:4" x14ac:dyDescent="0.75">
      <c r="D123" s="5"/>
    </row>
    <row r="124" spans="4:4" x14ac:dyDescent="0.75">
      <c r="D124" s="5"/>
    </row>
    <row r="125" spans="4:4" x14ac:dyDescent="0.75">
      <c r="D125" s="5"/>
    </row>
    <row r="126" spans="4:4" x14ac:dyDescent="0.75">
      <c r="D126" s="5"/>
    </row>
    <row r="127" spans="4:4" x14ac:dyDescent="0.75">
      <c r="D127" s="5"/>
    </row>
    <row r="128" spans="4:4" x14ac:dyDescent="0.75">
      <c r="D128" s="5"/>
    </row>
    <row r="129" spans="4:4" x14ac:dyDescent="0.75">
      <c r="D129" s="5"/>
    </row>
    <row r="130" spans="4:4" x14ac:dyDescent="0.75">
      <c r="D130" s="5"/>
    </row>
    <row r="131" spans="4:4" x14ac:dyDescent="0.75">
      <c r="D131" s="5"/>
    </row>
    <row r="132" spans="4:4" x14ac:dyDescent="0.75">
      <c r="D132" s="5"/>
    </row>
    <row r="133" spans="4:4" x14ac:dyDescent="0.75">
      <c r="D133" s="5"/>
    </row>
    <row r="134" spans="4:4" x14ac:dyDescent="0.75">
      <c r="D134" s="5"/>
    </row>
    <row r="135" spans="4:4" x14ac:dyDescent="0.75">
      <c r="D135" s="5"/>
    </row>
    <row r="136" spans="4:4" x14ac:dyDescent="0.75">
      <c r="D136" s="5"/>
    </row>
    <row r="137" spans="4:4" x14ac:dyDescent="0.75">
      <c r="D137" s="5"/>
    </row>
    <row r="138" spans="4:4" x14ac:dyDescent="0.75">
      <c r="D138" s="5"/>
    </row>
    <row r="139" spans="4:4" x14ac:dyDescent="0.75">
      <c r="D139" s="5"/>
    </row>
    <row r="140" spans="4:4" x14ac:dyDescent="0.75">
      <c r="D140" s="5"/>
    </row>
    <row r="141" spans="4:4" x14ac:dyDescent="0.75">
      <c r="D141" s="5"/>
    </row>
    <row r="142" spans="4:4" x14ac:dyDescent="0.75">
      <c r="D142" s="5"/>
    </row>
    <row r="143" spans="4:4" x14ac:dyDescent="0.75">
      <c r="D143" s="5"/>
    </row>
    <row r="144" spans="4:4" x14ac:dyDescent="0.75">
      <c r="D144" s="5"/>
    </row>
    <row r="145" spans="4:4" x14ac:dyDescent="0.75">
      <c r="D145" s="5"/>
    </row>
    <row r="146" spans="4:4" x14ac:dyDescent="0.75">
      <c r="D146" s="5"/>
    </row>
    <row r="147" spans="4:4" x14ac:dyDescent="0.75">
      <c r="D147" s="5"/>
    </row>
    <row r="148" spans="4:4" x14ac:dyDescent="0.75">
      <c r="D148" s="5"/>
    </row>
    <row r="149" spans="4:4" x14ac:dyDescent="0.75">
      <c r="D149" s="5"/>
    </row>
    <row r="150" spans="4:4" x14ac:dyDescent="0.75">
      <c r="D150" s="5"/>
    </row>
    <row r="151" spans="4:4" x14ac:dyDescent="0.75">
      <c r="D151" s="5"/>
    </row>
    <row r="152" spans="4:4" x14ac:dyDescent="0.75">
      <c r="D152" s="5"/>
    </row>
    <row r="153" spans="4:4" x14ac:dyDescent="0.75">
      <c r="D153" s="5"/>
    </row>
    <row r="154" spans="4:4" x14ac:dyDescent="0.75">
      <c r="D154" s="5"/>
    </row>
    <row r="155" spans="4:4" x14ac:dyDescent="0.75">
      <c r="D155" s="5"/>
    </row>
    <row r="156" spans="4:4" x14ac:dyDescent="0.75">
      <c r="D156" s="5"/>
    </row>
    <row r="157" spans="4:4" x14ac:dyDescent="0.75">
      <c r="D157" s="5"/>
    </row>
    <row r="158" spans="4:4" x14ac:dyDescent="0.75">
      <c r="D158" s="5"/>
    </row>
    <row r="159" spans="4:4" x14ac:dyDescent="0.75">
      <c r="D159" s="5"/>
    </row>
    <row r="160" spans="4:4" x14ac:dyDescent="0.75">
      <c r="D160" s="5"/>
    </row>
    <row r="161" spans="4:4" x14ac:dyDescent="0.75">
      <c r="D161" s="5"/>
    </row>
    <row r="162" spans="4:4" x14ac:dyDescent="0.75">
      <c r="D162" s="5"/>
    </row>
    <row r="163" spans="4:4" x14ac:dyDescent="0.75">
      <c r="D163" s="5"/>
    </row>
    <row r="164" spans="4:4" x14ac:dyDescent="0.75">
      <c r="D164" s="5"/>
    </row>
    <row r="165" spans="4:4" x14ac:dyDescent="0.75">
      <c r="D165" s="5"/>
    </row>
    <row r="166" spans="4:4" x14ac:dyDescent="0.75">
      <c r="D166" s="5"/>
    </row>
    <row r="167" spans="4:4" x14ac:dyDescent="0.75">
      <c r="D167" s="5"/>
    </row>
    <row r="168" spans="4:4" x14ac:dyDescent="0.75">
      <c r="D168" s="5"/>
    </row>
    <row r="169" spans="4:4" x14ac:dyDescent="0.75">
      <c r="D169" s="5"/>
    </row>
    <row r="170" spans="4:4" x14ac:dyDescent="0.75">
      <c r="D170" s="5"/>
    </row>
    <row r="171" spans="4:4" x14ac:dyDescent="0.75">
      <c r="D171" s="5"/>
    </row>
    <row r="172" spans="4:4" x14ac:dyDescent="0.75">
      <c r="D172" s="5"/>
    </row>
    <row r="173" spans="4:4" x14ac:dyDescent="0.75">
      <c r="D173" s="5"/>
    </row>
    <row r="174" spans="4:4" x14ac:dyDescent="0.75">
      <c r="D174" s="5"/>
    </row>
    <row r="175" spans="4:4" x14ac:dyDescent="0.75">
      <c r="D175" s="5"/>
    </row>
    <row r="176" spans="4:4" x14ac:dyDescent="0.75">
      <c r="D176" s="5"/>
    </row>
    <row r="177" spans="4:4" x14ac:dyDescent="0.75">
      <c r="D177" s="5"/>
    </row>
    <row r="178" spans="4:4" x14ac:dyDescent="0.75">
      <c r="D178" s="5"/>
    </row>
    <row r="179" spans="4:4" x14ac:dyDescent="0.75">
      <c r="D179" s="5"/>
    </row>
    <row r="180" spans="4:4" x14ac:dyDescent="0.75">
      <c r="D180" s="5"/>
    </row>
    <row r="181" spans="4:4" x14ac:dyDescent="0.75">
      <c r="D181" s="5"/>
    </row>
    <row r="182" spans="4:4" x14ac:dyDescent="0.75">
      <c r="D182" s="5"/>
    </row>
    <row r="183" spans="4:4" x14ac:dyDescent="0.75">
      <c r="D183" s="5"/>
    </row>
    <row r="184" spans="4:4" x14ac:dyDescent="0.75">
      <c r="D184" s="5"/>
    </row>
    <row r="185" spans="4:4" x14ac:dyDescent="0.75">
      <c r="D185" s="5"/>
    </row>
    <row r="186" spans="4:4" x14ac:dyDescent="0.75">
      <c r="D186" s="5"/>
    </row>
    <row r="187" spans="4:4" x14ac:dyDescent="0.75">
      <c r="D187" s="5"/>
    </row>
    <row r="188" spans="4:4" x14ac:dyDescent="0.75">
      <c r="D188" s="5"/>
    </row>
    <row r="189" spans="4:4" x14ac:dyDescent="0.75">
      <c r="D189" s="5"/>
    </row>
    <row r="190" spans="4:4" x14ac:dyDescent="0.75">
      <c r="D190" s="5"/>
    </row>
    <row r="191" spans="4:4" x14ac:dyDescent="0.75">
      <c r="D191" s="5"/>
    </row>
    <row r="192" spans="4:4" x14ac:dyDescent="0.75">
      <c r="D192" s="5"/>
    </row>
    <row r="193" spans="4:4" x14ac:dyDescent="0.75">
      <c r="D193" s="5"/>
    </row>
    <row r="194" spans="4:4" x14ac:dyDescent="0.75">
      <c r="D194" s="5"/>
    </row>
    <row r="195" spans="4:4" x14ac:dyDescent="0.75">
      <c r="D195" s="5"/>
    </row>
    <row r="196" spans="4:4" x14ac:dyDescent="0.75">
      <c r="D196" s="5"/>
    </row>
    <row r="197" spans="4:4" x14ac:dyDescent="0.75">
      <c r="D197" s="5"/>
    </row>
    <row r="198" spans="4:4" x14ac:dyDescent="0.75">
      <c r="D198" s="5"/>
    </row>
    <row r="199" spans="4:4" x14ac:dyDescent="0.75">
      <c r="D199" s="5"/>
    </row>
    <row r="200" spans="4:4" x14ac:dyDescent="0.75">
      <c r="D200" s="5"/>
    </row>
    <row r="201" spans="4:4" x14ac:dyDescent="0.75">
      <c r="D201" s="5"/>
    </row>
    <row r="202" spans="4:4" x14ac:dyDescent="0.75">
      <c r="D202" s="5"/>
    </row>
    <row r="203" spans="4:4" x14ac:dyDescent="0.75">
      <c r="D203" s="5"/>
    </row>
    <row r="204" spans="4:4" x14ac:dyDescent="0.75">
      <c r="D204" s="5"/>
    </row>
    <row r="205" spans="4:4" x14ac:dyDescent="0.75">
      <c r="D205" s="5"/>
    </row>
    <row r="206" spans="4:4" x14ac:dyDescent="0.75">
      <c r="D206" s="5"/>
    </row>
    <row r="207" spans="4:4" x14ac:dyDescent="0.75">
      <c r="D207" s="5"/>
    </row>
    <row r="208" spans="4:4" x14ac:dyDescent="0.75">
      <c r="D208" s="5"/>
    </row>
    <row r="209" spans="4:4" x14ac:dyDescent="0.75">
      <c r="D209" s="5"/>
    </row>
    <row r="210" spans="4:4" x14ac:dyDescent="0.75">
      <c r="D210" s="5"/>
    </row>
    <row r="211" spans="4:4" x14ac:dyDescent="0.75">
      <c r="D211" s="5"/>
    </row>
    <row r="212" spans="4:4" x14ac:dyDescent="0.75">
      <c r="D212" s="5"/>
    </row>
    <row r="213" spans="4:4" x14ac:dyDescent="0.75">
      <c r="D213" s="5"/>
    </row>
    <row r="214" spans="4:4" x14ac:dyDescent="0.75">
      <c r="D214" s="5"/>
    </row>
    <row r="215" spans="4:4" x14ac:dyDescent="0.75">
      <c r="D215" s="5"/>
    </row>
    <row r="216" spans="4:4" x14ac:dyDescent="0.75">
      <c r="D216" s="5"/>
    </row>
    <row r="217" spans="4:4" x14ac:dyDescent="0.75">
      <c r="D217" s="5"/>
    </row>
    <row r="218" spans="4:4" x14ac:dyDescent="0.75">
      <c r="D218" s="5"/>
    </row>
    <row r="219" spans="4:4" x14ac:dyDescent="0.75">
      <c r="D219" s="5"/>
    </row>
    <row r="220" spans="4:4" x14ac:dyDescent="0.75">
      <c r="D220" s="5"/>
    </row>
    <row r="221" spans="4:4" x14ac:dyDescent="0.75">
      <c r="D221" s="5"/>
    </row>
    <row r="222" spans="4:4" x14ac:dyDescent="0.75">
      <c r="D222" s="5"/>
    </row>
    <row r="223" spans="4:4" x14ac:dyDescent="0.75">
      <c r="D223" s="5"/>
    </row>
    <row r="224" spans="4:4" x14ac:dyDescent="0.75">
      <c r="D224" s="5"/>
    </row>
    <row r="225" spans="4:4" x14ac:dyDescent="0.75">
      <c r="D225" s="5"/>
    </row>
    <row r="226" spans="4:4" x14ac:dyDescent="0.75">
      <c r="D226" s="5"/>
    </row>
    <row r="227" spans="4:4" x14ac:dyDescent="0.75">
      <c r="D227" s="5"/>
    </row>
    <row r="228" spans="4:4" x14ac:dyDescent="0.75">
      <c r="D228" s="5"/>
    </row>
    <row r="229" spans="4:4" x14ac:dyDescent="0.75">
      <c r="D229" s="5"/>
    </row>
    <row r="230" spans="4:4" x14ac:dyDescent="0.75">
      <c r="D230" s="5"/>
    </row>
    <row r="231" spans="4:4" x14ac:dyDescent="0.75">
      <c r="D231" s="5"/>
    </row>
    <row r="232" spans="4:4" x14ac:dyDescent="0.75">
      <c r="D232" s="5"/>
    </row>
    <row r="233" spans="4:4" x14ac:dyDescent="0.75">
      <c r="D233" s="5"/>
    </row>
    <row r="234" spans="4:4" x14ac:dyDescent="0.75">
      <c r="D234" s="5"/>
    </row>
    <row r="235" spans="4:4" x14ac:dyDescent="0.75">
      <c r="D235" s="5"/>
    </row>
    <row r="236" spans="4:4" x14ac:dyDescent="0.75">
      <c r="D236" s="5"/>
    </row>
  </sheetData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9450-0602-4A50-9D88-A3691E9956DE}">
  <sheetPr codeName="Sheet23">
    <tabColor theme="7" tint="0.59999389629810485"/>
    <pageSetUpPr autoPageBreaks="0"/>
  </sheetPr>
  <dimension ref="B2:N236"/>
  <sheetViews>
    <sheetView topLeftCell="A52" zoomScale="80" zoomScaleNormal="80" workbookViewId="0">
      <selection activeCell="J16" sqref="J16"/>
    </sheetView>
  </sheetViews>
  <sheetFormatPr defaultRowHeight="14.75" x14ac:dyDescent="0.75"/>
  <cols>
    <col min="1" max="1" width="2.81640625" customWidth="1"/>
    <col min="2" max="2" width="29.54296875" bestFit="1" customWidth="1"/>
    <col min="3" max="3" width="37.7265625" bestFit="1" customWidth="1"/>
    <col min="4" max="4" width="10.453125" bestFit="1" customWidth="1"/>
    <col min="5" max="5" width="7.54296875" customWidth="1"/>
    <col min="6" max="6" width="2.81640625" customWidth="1"/>
    <col min="7" max="7" width="29.54296875" bestFit="1" customWidth="1"/>
    <col min="8" max="8" width="42.81640625" bestFit="1" customWidth="1"/>
    <col min="9" max="9" width="10.453125" bestFit="1" customWidth="1"/>
    <col min="10" max="10" width="10.453125" customWidth="1"/>
    <col min="11" max="11" width="2.81640625" customWidth="1"/>
    <col min="12" max="12" width="29.54296875" bestFit="1" customWidth="1"/>
    <col min="13" max="13" width="42.81640625" bestFit="1" customWidth="1"/>
    <col min="14" max="14" width="10.453125" bestFit="1" customWidth="1"/>
    <col min="24" max="24" width="13.1796875" bestFit="1" customWidth="1"/>
    <col min="25" max="25" width="21" bestFit="1" customWidth="1"/>
  </cols>
  <sheetData>
    <row r="2" spans="2:13" x14ac:dyDescent="0.75">
      <c r="B2" s="99" t="s">
        <v>73</v>
      </c>
      <c r="C2" s="101" t="s">
        <v>2211</v>
      </c>
      <c r="D2" s="133"/>
    </row>
    <row r="3" spans="2:13" x14ac:dyDescent="0.75">
      <c r="B3" s="100" t="s">
        <v>244</v>
      </c>
      <c r="C3" s="102" t="s">
        <v>2210</v>
      </c>
      <c r="D3" s="133"/>
    </row>
    <row r="6" spans="2:13" x14ac:dyDescent="0.75">
      <c r="B6" s="4" t="s">
        <v>244</v>
      </c>
      <c r="C6" t="s" vm="27">
        <v>247</v>
      </c>
      <c r="G6" s="4" t="s">
        <v>244</v>
      </c>
      <c r="H6" t="s" vm="27">
        <v>247</v>
      </c>
      <c r="L6" s="4" t="s">
        <v>244</v>
      </c>
      <c r="M6" t="s" vm="27">
        <v>247</v>
      </c>
    </row>
    <row r="7" spans="2:13" x14ac:dyDescent="0.75">
      <c r="B7" s="4" t="s">
        <v>249</v>
      </c>
      <c r="C7" t="s" vm="11">
        <v>250</v>
      </c>
      <c r="G7" s="4" t="s">
        <v>249</v>
      </c>
      <c r="H7" t="s" vm="11">
        <v>250</v>
      </c>
      <c r="L7" s="4" t="s">
        <v>249</v>
      </c>
      <c r="M7" t="s" vm="11">
        <v>250</v>
      </c>
    </row>
    <row r="8" spans="2:13" x14ac:dyDescent="0.75">
      <c r="B8" s="4" t="s">
        <v>252</v>
      </c>
      <c r="C8" t="s" vm="10">
        <v>250</v>
      </c>
      <c r="G8" s="4" t="s">
        <v>252</v>
      </c>
      <c r="H8" t="s" vm="10">
        <v>250</v>
      </c>
      <c r="L8" s="4" t="s">
        <v>252</v>
      </c>
      <c r="M8" t="s" vm="10">
        <v>250</v>
      </c>
    </row>
    <row r="9" spans="2:13" x14ac:dyDescent="0.75">
      <c r="B9" s="4" t="s">
        <v>253</v>
      </c>
      <c r="C9" t="s" vm="9">
        <v>254</v>
      </c>
      <c r="G9" s="4" t="s">
        <v>253</v>
      </c>
      <c r="H9" t="s" vm="9">
        <v>254</v>
      </c>
      <c r="L9" s="4" t="s">
        <v>253</v>
      </c>
      <c r="M9" t="s" vm="9">
        <v>254</v>
      </c>
    </row>
    <row r="10" spans="2:13" x14ac:dyDescent="0.75">
      <c r="B10" s="4" t="s">
        <v>255</v>
      </c>
      <c r="C10" t="s" vm="6">
        <v>250</v>
      </c>
      <c r="G10" s="4" t="s">
        <v>255</v>
      </c>
      <c r="H10" t="s" vm="6">
        <v>250</v>
      </c>
      <c r="L10" s="4" t="s">
        <v>255</v>
      </c>
      <c r="M10" t="s" vm="6">
        <v>250</v>
      </c>
    </row>
    <row r="11" spans="2:13" x14ac:dyDescent="0.75">
      <c r="B11" s="4" t="s">
        <v>256</v>
      </c>
      <c r="C11" t="s" vm="5">
        <v>250</v>
      </c>
      <c r="G11" s="4" t="s">
        <v>256</v>
      </c>
      <c r="H11" t="s" vm="5">
        <v>250</v>
      </c>
      <c r="L11" s="4" t="s">
        <v>256</v>
      </c>
      <c r="M11" t="s" vm="5">
        <v>250</v>
      </c>
    </row>
    <row r="12" spans="2:13" x14ac:dyDescent="0.75">
      <c r="B12" s="4" t="s">
        <v>257</v>
      </c>
      <c r="C12" t="s" vm="4">
        <v>250</v>
      </c>
      <c r="G12" s="4" t="s">
        <v>257</v>
      </c>
      <c r="H12" t="s" vm="4">
        <v>250</v>
      </c>
      <c r="L12" s="4" t="s">
        <v>257</v>
      </c>
      <c r="M12" t="s" vm="4">
        <v>250</v>
      </c>
    </row>
    <row r="13" spans="2:13" x14ac:dyDescent="0.75">
      <c r="B13" s="4" t="s">
        <v>258</v>
      </c>
      <c r="C13" t="s" vm="3">
        <v>250</v>
      </c>
      <c r="G13" s="4" t="s">
        <v>258</v>
      </c>
      <c r="H13" t="s" vm="3">
        <v>250</v>
      </c>
      <c r="L13" s="4" t="s">
        <v>258</v>
      </c>
      <c r="M13" t="s" vm="3">
        <v>250</v>
      </c>
    </row>
    <row r="14" spans="2:13" x14ac:dyDescent="0.75">
      <c r="B14" s="4" t="s">
        <v>259</v>
      </c>
      <c r="C14" t="s" vm="2">
        <v>260</v>
      </c>
      <c r="G14" s="4" t="s">
        <v>259</v>
      </c>
      <c r="H14" t="s" vm="2">
        <v>260</v>
      </c>
      <c r="L14" s="4" t="s">
        <v>259</v>
      </c>
      <c r="M14" t="s" vm="2">
        <v>260</v>
      </c>
    </row>
    <row r="15" spans="2:13" x14ac:dyDescent="0.75">
      <c r="B15" s="4" t="s">
        <v>261</v>
      </c>
      <c r="C15" t="s" vm="1">
        <v>250</v>
      </c>
      <c r="G15" s="4" t="s">
        <v>261</v>
      </c>
      <c r="H15" t="s" vm="1">
        <v>250</v>
      </c>
      <c r="L15" s="4" t="s">
        <v>261</v>
      </c>
      <c r="M15" t="s" vm="1">
        <v>250</v>
      </c>
    </row>
    <row r="16" spans="2:13" x14ac:dyDescent="0.75">
      <c r="B16" s="4" t="s">
        <v>262</v>
      </c>
      <c r="C16" t="s" vm="19">
        <v>840</v>
      </c>
      <c r="G16" s="4" t="s">
        <v>262</v>
      </c>
      <c r="H16" t="s" vm="20">
        <v>841</v>
      </c>
      <c r="L16" s="4" t="s">
        <v>262</v>
      </c>
      <c r="M16" t="s" vm="26">
        <v>842</v>
      </c>
    </row>
    <row r="17" spans="2:14" x14ac:dyDescent="0.75">
      <c r="B17" s="4" t="s">
        <v>266</v>
      </c>
      <c r="C17" t="s" vm="13">
        <v>250</v>
      </c>
      <c r="G17" s="4" t="s">
        <v>266</v>
      </c>
      <c r="H17" t="s" vm="13">
        <v>250</v>
      </c>
      <c r="L17" s="4" t="s">
        <v>266</v>
      </c>
      <c r="M17" t="s" vm="13">
        <v>250</v>
      </c>
    </row>
    <row r="18" spans="2:14" x14ac:dyDescent="0.75">
      <c r="B18" s="4" t="s">
        <v>270</v>
      </c>
      <c r="C18" t="s" vm="15">
        <v>250</v>
      </c>
      <c r="G18" s="4" t="s">
        <v>270</v>
      </c>
      <c r="H18" t="s" vm="15">
        <v>250</v>
      </c>
      <c r="L18" s="4" t="s">
        <v>270</v>
      </c>
      <c r="M18" t="s" vm="15">
        <v>250</v>
      </c>
    </row>
    <row r="19" spans="2:14" x14ac:dyDescent="0.75">
      <c r="B19" s="4" t="s">
        <v>267</v>
      </c>
      <c r="C19" t="s" vm="7">
        <v>250</v>
      </c>
      <c r="G19" s="4" t="s">
        <v>267</v>
      </c>
      <c r="H19" t="s" vm="7">
        <v>250</v>
      </c>
      <c r="L19" s="4" t="s">
        <v>267</v>
      </c>
      <c r="M19" t="s" vm="7">
        <v>250</v>
      </c>
    </row>
    <row r="21" spans="2:14" x14ac:dyDescent="0.75">
      <c r="B21" s="4" t="s">
        <v>269</v>
      </c>
      <c r="G21" s="4" t="s">
        <v>269</v>
      </c>
      <c r="L21" s="4" t="s">
        <v>269</v>
      </c>
    </row>
    <row r="22" spans="2:14" x14ac:dyDescent="0.75">
      <c r="B22" s="4" t="s">
        <v>264</v>
      </c>
      <c r="C22" s="4" t="s">
        <v>265</v>
      </c>
      <c r="D22" t="s">
        <v>114</v>
      </c>
      <c r="E22" s="3"/>
      <c r="G22" s="4" t="s">
        <v>264</v>
      </c>
      <c r="H22" s="4" t="s">
        <v>265</v>
      </c>
      <c r="I22" t="s">
        <v>114</v>
      </c>
      <c r="J22" s="3"/>
      <c r="L22" s="4" t="s">
        <v>264</v>
      </c>
      <c r="M22" s="4" t="s">
        <v>265</v>
      </c>
      <c r="N22" t="s">
        <v>114</v>
      </c>
    </row>
    <row r="23" spans="2:14" x14ac:dyDescent="0.75">
      <c r="B23" t="s">
        <v>16</v>
      </c>
      <c r="C23" t="s">
        <v>32</v>
      </c>
      <c r="D23" s="398">
        <v>9063.0146000000004</v>
      </c>
      <c r="E23" s="5"/>
      <c r="G23" t="s">
        <v>16</v>
      </c>
      <c r="H23" t="s">
        <v>32</v>
      </c>
      <c r="I23" s="398">
        <v>9013.48</v>
      </c>
      <c r="J23" s="5"/>
      <c r="L23" t="s">
        <v>16</v>
      </c>
      <c r="M23" t="s">
        <v>32</v>
      </c>
      <c r="N23" s="398">
        <v>10724.841</v>
      </c>
    </row>
    <row r="24" spans="2:14" x14ac:dyDescent="0.75">
      <c r="B24" t="s">
        <v>16</v>
      </c>
      <c r="C24" t="s">
        <v>305</v>
      </c>
      <c r="D24" s="398">
        <v>1179.4731999999999</v>
      </c>
      <c r="E24" s="5"/>
      <c r="G24" t="s">
        <v>16</v>
      </c>
      <c r="H24" t="s">
        <v>359</v>
      </c>
      <c r="I24" s="398">
        <v>9.2799999999999994</v>
      </c>
      <c r="J24" s="5"/>
      <c r="L24" t="s">
        <v>16</v>
      </c>
      <c r="M24" t="s">
        <v>305</v>
      </c>
      <c r="N24" s="398">
        <v>626.976</v>
      </c>
    </row>
    <row r="25" spans="2:14" x14ac:dyDescent="0.75">
      <c r="B25" t="s">
        <v>16</v>
      </c>
      <c r="C25" t="s">
        <v>392</v>
      </c>
      <c r="D25" s="398">
        <v>739.83299999999997</v>
      </c>
      <c r="E25" s="5"/>
      <c r="G25" t="s">
        <v>16</v>
      </c>
      <c r="H25" t="s">
        <v>305</v>
      </c>
      <c r="I25" s="398">
        <v>949.66</v>
      </c>
      <c r="J25" s="5"/>
      <c r="L25" t="s">
        <v>16</v>
      </c>
      <c r="M25" t="s">
        <v>392</v>
      </c>
      <c r="N25" s="398">
        <v>188.02709999999999</v>
      </c>
    </row>
    <row r="26" spans="2:14" x14ac:dyDescent="0.75">
      <c r="B26" t="s">
        <v>16</v>
      </c>
      <c r="C26" t="s">
        <v>57</v>
      </c>
      <c r="D26" s="398">
        <v>34242.6</v>
      </c>
      <c r="E26" s="5"/>
      <c r="G26" t="s">
        <v>16</v>
      </c>
      <c r="H26" t="s">
        <v>392</v>
      </c>
      <c r="I26" s="398">
        <v>299.48</v>
      </c>
      <c r="J26" s="5"/>
      <c r="L26" t="s">
        <v>16</v>
      </c>
      <c r="M26" t="s">
        <v>57</v>
      </c>
      <c r="N26" s="398">
        <v>31080.6</v>
      </c>
    </row>
    <row r="27" spans="2:14" x14ac:dyDescent="0.75">
      <c r="B27" t="s">
        <v>16</v>
      </c>
      <c r="C27" t="s">
        <v>245</v>
      </c>
      <c r="D27" s="398">
        <v>665702.83319999999</v>
      </c>
      <c r="E27" s="5"/>
      <c r="G27" t="s">
        <v>16</v>
      </c>
      <c r="H27" t="s">
        <v>57</v>
      </c>
      <c r="I27" s="398">
        <v>30078</v>
      </c>
      <c r="J27" s="5"/>
      <c r="L27" t="s">
        <v>16</v>
      </c>
      <c r="M27" t="s">
        <v>245</v>
      </c>
      <c r="N27" s="398">
        <v>554399.92240000004</v>
      </c>
    </row>
    <row r="28" spans="2:14" x14ac:dyDescent="0.75">
      <c r="B28" t="s">
        <v>16</v>
      </c>
      <c r="C28" t="s">
        <v>843</v>
      </c>
      <c r="D28" s="398">
        <v>123919.8316</v>
      </c>
      <c r="E28" s="5"/>
      <c r="G28" t="s">
        <v>16</v>
      </c>
      <c r="H28" t="s">
        <v>245</v>
      </c>
      <c r="I28" s="398">
        <v>565402.34080000001</v>
      </c>
      <c r="J28" s="5"/>
      <c r="L28" t="s">
        <v>16</v>
      </c>
      <c r="M28" t="s">
        <v>843</v>
      </c>
      <c r="N28" s="398">
        <v>107855.9087</v>
      </c>
    </row>
    <row r="29" spans="2:14" x14ac:dyDescent="0.75">
      <c r="B29" t="s">
        <v>47</v>
      </c>
      <c r="C29" t="s">
        <v>48</v>
      </c>
      <c r="D29" s="398">
        <v>18249.200400000002</v>
      </c>
      <c r="E29" s="5"/>
      <c r="G29" t="s">
        <v>16</v>
      </c>
      <c r="H29" t="s">
        <v>843</v>
      </c>
      <c r="I29" s="398">
        <v>99467.986799999999</v>
      </c>
      <c r="J29" s="5"/>
      <c r="L29" t="s">
        <v>47</v>
      </c>
      <c r="M29" t="s">
        <v>48</v>
      </c>
      <c r="N29" s="398">
        <v>6495.66</v>
      </c>
    </row>
    <row r="30" spans="2:14" x14ac:dyDescent="0.75">
      <c r="B30" t="s">
        <v>47</v>
      </c>
      <c r="C30" t="s">
        <v>769</v>
      </c>
      <c r="D30" s="398">
        <v>3441.5414999999998</v>
      </c>
      <c r="E30" s="5"/>
      <c r="G30" t="s">
        <v>47</v>
      </c>
      <c r="H30" t="s">
        <v>48</v>
      </c>
      <c r="I30" s="398">
        <v>10881.55</v>
      </c>
      <c r="J30" s="5"/>
      <c r="L30" t="s">
        <v>47</v>
      </c>
      <c r="M30" t="s">
        <v>769</v>
      </c>
      <c r="N30" s="398">
        <v>699.26859999999999</v>
      </c>
    </row>
    <row r="31" spans="2:14" x14ac:dyDescent="0.75">
      <c r="B31" t="s">
        <v>47</v>
      </c>
      <c r="C31" t="s">
        <v>47</v>
      </c>
      <c r="D31" s="398">
        <v>227099.2359</v>
      </c>
      <c r="E31" s="5"/>
      <c r="G31" t="s">
        <v>47</v>
      </c>
      <c r="H31" t="s">
        <v>769</v>
      </c>
      <c r="I31" s="398">
        <v>1900.8242</v>
      </c>
      <c r="J31" s="5"/>
      <c r="L31" t="s">
        <v>47</v>
      </c>
      <c r="M31" t="s">
        <v>47</v>
      </c>
      <c r="N31" s="398">
        <v>142402.5582</v>
      </c>
    </row>
    <row r="32" spans="2:14" x14ac:dyDescent="0.75">
      <c r="B32" t="s">
        <v>61</v>
      </c>
      <c r="C32" t="s">
        <v>62</v>
      </c>
      <c r="D32" s="398">
        <v>11545.5815</v>
      </c>
      <c r="E32" s="5"/>
      <c r="G32" t="s">
        <v>47</v>
      </c>
      <c r="H32" t="s">
        <v>47</v>
      </c>
      <c r="I32" s="398">
        <v>176084.61290000001</v>
      </c>
      <c r="J32" s="5"/>
      <c r="L32" t="s">
        <v>61</v>
      </c>
      <c r="M32" t="s">
        <v>62</v>
      </c>
      <c r="N32" s="398">
        <v>10260.1654</v>
      </c>
    </row>
    <row r="33" spans="2:14" x14ac:dyDescent="0.75">
      <c r="B33" t="s">
        <v>61</v>
      </c>
      <c r="C33" t="s">
        <v>736</v>
      </c>
      <c r="D33" s="398">
        <v>11592.0093</v>
      </c>
      <c r="E33" s="5"/>
      <c r="G33" t="s">
        <v>61</v>
      </c>
      <c r="H33" t="s">
        <v>62</v>
      </c>
      <c r="I33" s="398">
        <v>10057.5695</v>
      </c>
      <c r="J33" s="5"/>
      <c r="L33" t="s">
        <v>61</v>
      </c>
      <c r="M33" t="s">
        <v>736</v>
      </c>
      <c r="N33" s="398">
        <v>5960.6872999999996</v>
      </c>
    </row>
    <row r="34" spans="2:14" x14ac:dyDescent="0.75">
      <c r="B34" t="s">
        <v>61</v>
      </c>
      <c r="C34" t="s">
        <v>737</v>
      </c>
      <c r="D34" s="398">
        <v>8949.9331999999995</v>
      </c>
      <c r="E34" s="5"/>
      <c r="G34" t="s">
        <v>61</v>
      </c>
      <c r="H34" t="s">
        <v>736</v>
      </c>
      <c r="I34" s="398">
        <v>8463.1604000000007</v>
      </c>
      <c r="J34" s="5"/>
      <c r="L34" t="s">
        <v>61</v>
      </c>
      <c r="M34" t="s">
        <v>737</v>
      </c>
      <c r="N34" s="398">
        <v>3452.9029999999998</v>
      </c>
    </row>
    <row r="35" spans="2:14" x14ac:dyDescent="0.75">
      <c r="B35" t="s">
        <v>61</v>
      </c>
      <c r="C35" t="s">
        <v>739</v>
      </c>
      <c r="D35" s="398">
        <v>451.67840000000001</v>
      </c>
      <c r="E35" s="5"/>
      <c r="G35" t="s">
        <v>61</v>
      </c>
      <c r="H35" t="s">
        <v>737</v>
      </c>
      <c r="I35" s="398">
        <v>8710.2199999999993</v>
      </c>
      <c r="J35" s="5"/>
      <c r="L35" t="s">
        <v>61</v>
      </c>
      <c r="M35" t="s">
        <v>739</v>
      </c>
      <c r="N35" s="398">
        <v>294.09859999999998</v>
      </c>
    </row>
    <row r="36" spans="2:14" x14ac:dyDescent="0.75">
      <c r="B36" t="s">
        <v>61</v>
      </c>
      <c r="C36" t="s">
        <v>63</v>
      </c>
      <c r="D36" s="398">
        <v>5304.1514999999999</v>
      </c>
      <c r="E36" s="5"/>
      <c r="G36" t="s">
        <v>61</v>
      </c>
      <c r="H36" t="s">
        <v>739</v>
      </c>
      <c r="I36" s="398">
        <v>383.49939999999998</v>
      </c>
      <c r="J36" s="5"/>
      <c r="L36" t="s">
        <v>61</v>
      </c>
      <c r="M36" t="s">
        <v>63</v>
      </c>
      <c r="N36" s="398">
        <v>3540.5268000000001</v>
      </c>
    </row>
    <row r="37" spans="2:14" x14ac:dyDescent="0.75">
      <c r="B37" t="s">
        <v>61</v>
      </c>
      <c r="C37" t="s">
        <v>744</v>
      </c>
      <c r="D37" s="398">
        <v>5.6999000000000004</v>
      </c>
      <c r="E37" s="5"/>
      <c r="G37" t="s">
        <v>61</v>
      </c>
      <c r="H37" t="s">
        <v>63</v>
      </c>
      <c r="I37" s="398">
        <v>3698.1399000000001</v>
      </c>
      <c r="J37" s="5"/>
      <c r="L37" t="s">
        <v>61</v>
      </c>
      <c r="M37" t="s">
        <v>740</v>
      </c>
      <c r="N37" s="398">
        <v>276.97989999999999</v>
      </c>
    </row>
    <row r="38" spans="2:14" x14ac:dyDescent="0.75">
      <c r="B38" t="s">
        <v>61</v>
      </c>
      <c r="C38" t="s">
        <v>740</v>
      </c>
      <c r="D38" s="398">
        <v>326.78199999999998</v>
      </c>
      <c r="E38" s="5"/>
      <c r="G38" t="s">
        <v>61</v>
      </c>
      <c r="H38" t="s">
        <v>740</v>
      </c>
      <c r="I38" s="398">
        <v>246.84</v>
      </c>
      <c r="J38" s="5"/>
      <c r="L38" t="s">
        <v>61</v>
      </c>
      <c r="M38" t="s">
        <v>745</v>
      </c>
      <c r="N38" s="398">
        <v>4.0000000000000002E-4</v>
      </c>
    </row>
    <row r="39" spans="2:14" x14ac:dyDescent="0.75">
      <c r="B39" t="s">
        <v>61</v>
      </c>
      <c r="C39" t="s">
        <v>64</v>
      </c>
      <c r="D39" s="398">
        <v>9825.4056999999993</v>
      </c>
      <c r="E39" s="5"/>
      <c r="G39" t="s">
        <v>61</v>
      </c>
      <c r="H39" t="s">
        <v>64</v>
      </c>
      <c r="I39" s="398">
        <v>11510.3539</v>
      </c>
      <c r="J39" s="5"/>
      <c r="L39" t="s">
        <v>61</v>
      </c>
      <c r="M39" t="s">
        <v>64</v>
      </c>
      <c r="N39" s="398">
        <v>12700.041800000001</v>
      </c>
    </row>
    <row r="40" spans="2:14" x14ac:dyDescent="0.75">
      <c r="B40" t="s">
        <v>61</v>
      </c>
      <c r="C40" t="s">
        <v>65</v>
      </c>
      <c r="D40" s="398">
        <v>16.28</v>
      </c>
      <c r="E40" s="5"/>
      <c r="G40" t="s">
        <v>61</v>
      </c>
      <c r="H40" t="s">
        <v>65</v>
      </c>
      <c r="I40" s="398">
        <v>15.58</v>
      </c>
      <c r="J40" s="5"/>
      <c r="L40" t="s">
        <v>61</v>
      </c>
      <c r="M40" t="s">
        <v>65</v>
      </c>
      <c r="N40" s="398">
        <v>16.41</v>
      </c>
    </row>
    <row r="41" spans="2:14" x14ac:dyDescent="0.75">
      <c r="B41" t="s">
        <v>61</v>
      </c>
      <c r="C41" t="s">
        <v>66</v>
      </c>
      <c r="D41" s="398">
        <v>199.95</v>
      </c>
      <c r="E41" s="5"/>
      <c r="G41" t="s">
        <v>61</v>
      </c>
      <c r="H41" t="s">
        <v>66</v>
      </c>
      <c r="I41" s="398">
        <v>211.21</v>
      </c>
      <c r="J41" s="5"/>
      <c r="L41" t="s">
        <v>61</v>
      </c>
      <c r="M41" t="s">
        <v>66</v>
      </c>
      <c r="N41" s="398">
        <v>1124.1600000000001</v>
      </c>
    </row>
    <row r="42" spans="2:14" x14ac:dyDescent="0.75">
      <c r="B42" t="s">
        <v>61</v>
      </c>
      <c r="C42" t="s">
        <v>735</v>
      </c>
      <c r="D42" s="398">
        <v>17949.424999999999</v>
      </c>
      <c r="E42" s="5"/>
      <c r="G42" t="s">
        <v>61</v>
      </c>
      <c r="H42" t="s">
        <v>735</v>
      </c>
      <c r="I42" s="398">
        <v>15063.439200000001</v>
      </c>
      <c r="J42" s="5"/>
      <c r="L42" t="s">
        <v>61</v>
      </c>
      <c r="M42" t="s">
        <v>735</v>
      </c>
      <c r="N42" s="398">
        <v>14837.7618</v>
      </c>
    </row>
    <row r="43" spans="2:14" x14ac:dyDescent="0.75">
      <c r="B43" t="s">
        <v>61</v>
      </c>
      <c r="C43" t="s">
        <v>738</v>
      </c>
      <c r="D43" s="398">
        <v>1074.874</v>
      </c>
      <c r="E43" s="5"/>
      <c r="G43" t="s">
        <v>61</v>
      </c>
      <c r="H43" t="s">
        <v>738</v>
      </c>
      <c r="I43" s="398">
        <v>1350.6638</v>
      </c>
      <c r="J43" s="5"/>
      <c r="L43" t="s">
        <v>61</v>
      </c>
      <c r="M43" t="s">
        <v>738</v>
      </c>
      <c r="N43" s="398">
        <v>1085.9143999999999</v>
      </c>
    </row>
    <row r="44" spans="2:14" x14ac:dyDescent="0.75">
      <c r="B44" t="s">
        <v>61</v>
      </c>
      <c r="C44" t="s">
        <v>743</v>
      </c>
      <c r="D44" s="398">
        <v>1.87</v>
      </c>
      <c r="E44" s="5"/>
      <c r="G44" t="s">
        <v>61</v>
      </c>
      <c r="H44" t="s">
        <v>743</v>
      </c>
      <c r="I44" s="398">
        <v>2.41</v>
      </c>
      <c r="J44" s="5"/>
      <c r="L44" t="s">
        <v>61</v>
      </c>
      <c r="M44" t="s">
        <v>743</v>
      </c>
      <c r="N44" s="398">
        <v>47.8339</v>
      </c>
    </row>
    <row r="45" spans="2:14" x14ac:dyDescent="0.75">
      <c r="B45" t="s">
        <v>61</v>
      </c>
      <c r="C45" t="s">
        <v>742</v>
      </c>
      <c r="D45" s="398">
        <v>23.83</v>
      </c>
      <c r="E45" s="5"/>
      <c r="G45" t="s">
        <v>61</v>
      </c>
      <c r="H45" t="s">
        <v>742</v>
      </c>
      <c r="I45" s="398">
        <v>23.57</v>
      </c>
      <c r="J45" s="5"/>
      <c r="L45" t="s">
        <v>61</v>
      </c>
      <c r="M45" t="s">
        <v>742</v>
      </c>
      <c r="N45" s="398">
        <v>28.486899999999999</v>
      </c>
    </row>
    <row r="46" spans="2:14" x14ac:dyDescent="0.75">
      <c r="B46" t="s">
        <v>61</v>
      </c>
      <c r="C46" t="s">
        <v>67</v>
      </c>
      <c r="D46" s="398">
        <v>11994.5996</v>
      </c>
      <c r="E46" s="5"/>
      <c r="G46" t="s">
        <v>61</v>
      </c>
      <c r="H46" t="s">
        <v>67</v>
      </c>
      <c r="I46" s="398">
        <v>11842.9751</v>
      </c>
      <c r="J46" s="5"/>
      <c r="L46" t="s">
        <v>61</v>
      </c>
      <c r="M46" t="s">
        <v>67</v>
      </c>
      <c r="N46" s="398">
        <v>9598.4379000000008</v>
      </c>
    </row>
    <row r="47" spans="2:14" x14ac:dyDescent="0.75">
      <c r="B47" t="s">
        <v>61</v>
      </c>
      <c r="C47" t="s">
        <v>741</v>
      </c>
      <c r="D47" s="398">
        <v>200.6662</v>
      </c>
      <c r="E47" s="5"/>
      <c r="G47" t="s">
        <v>61</v>
      </c>
      <c r="H47" t="s">
        <v>741</v>
      </c>
      <c r="I47" s="398">
        <v>249.61</v>
      </c>
      <c r="J47" s="5"/>
      <c r="L47" t="s">
        <v>61</v>
      </c>
      <c r="M47" t="s">
        <v>741</v>
      </c>
      <c r="N47" s="398">
        <v>7.6158999999999999</v>
      </c>
    </row>
    <row r="48" spans="2:14" x14ac:dyDescent="0.75">
      <c r="B48" t="s">
        <v>61</v>
      </c>
      <c r="C48" t="s">
        <v>68</v>
      </c>
      <c r="D48" s="398">
        <v>12578.031499999999</v>
      </c>
      <c r="E48" s="5"/>
      <c r="G48" t="s">
        <v>61</v>
      </c>
      <c r="H48" t="s">
        <v>68</v>
      </c>
      <c r="I48" s="398">
        <v>11240.4522</v>
      </c>
      <c r="J48" s="5"/>
      <c r="L48" t="s">
        <v>61</v>
      </c>
      <c r="M48" t="s">
        <v>68</v>
      </c>
      <c r="N48" s="398">
        <v>8790.9279000000006</v>
      </c>
    </row>
    <row r="49" spans="2:14" x14ac:dyDescent="0.75">
      <c r="B49" t="s">
        <v>18</v>
      </c>
      <c r="C49" t="s">
        <v>19</v>
      </c>
      <c r="D49" s="398">
        <v>3334.6700999999998</v>
      </c>
      <c r="E49" s="5"/>
      <c r="G49" t="s">
        <v>18</v>
      </c>
      <c r="H49" t="s">
        <v>19</v>
      </c>
      <c r="I49" s="398">
        <v>3597.3859000000002</v>
      </c>
      <c r="J49" s="5"/>
      <c r="L49" t="s">
        <v>18</v>
      </c>
      <c r="M49" t="s">
        <v>19</v>
      </c>
      <c r="N49" s="398">
        <v>3809.3488000000002</v>
      </c>
    </row>
    <row r="50" spans="2:14" x14ac:dyDescent="0.75">
      <c r="B50" t="s">
        <v>18</v>
      </c>
      <c r="C50" t="s">
        <v>749</v>
      </c>
      <c r="D50" s="398">
        <v>355.98599999999999</v>
      </c>
      <c r="E50" s="5"/>
      <c r="G50" t="s">
        <v>18</v>
      </c>
      <c r="H50" t="s">
        <v>749</v>
      </c>
      <c r="I50" s="398">
        <v>350.75</v>
      </c>
      <c r="J50" s="5"/>
      <c r="L50" t="s">
        <v>18</v>
      </c>
      <c r="M50" t="s">
        <v>749</v>
      </c>
      <c r="N50" s="398">
        <v>344.34</v>
      </c>
    </row>
    <row r="51" spans="2:14" x14ac:dyDescent="0.75">
      <c r="B51" t="s">
        <v>18</v>
      </c>
      <c r="C51" t="s">
        <v>748</v>
      </c>
      <c r="D51" s="398">
        <v>4181.6327000000001</v>
      </c>
      <c r="E51" s="5"/>
      <c r="G51" t="s">
        <v>18</v>
      </c>
      <c r="H51" t="s">
        <v>748</v>
      </c>
      <c r="I51" s="398">
        <v>3940.3901000000001</v>
      </c>
      <c r="J51" s="5"/>
      <c r="L51" t="s">
        <v>18</v>
      </c>
      <c r="M51" t="s">
        <v>748</v>
      </c>
      <c r="N51" s="398">
        <v>3706.8888000000002</v>
      </c>
    </row>
    <row r="52" spans="2:14" x14ac:dyDescent="0.75">
      <c r="B52" t="s">
        <v>18</v>
      </c>
      <c r="C52" t="s">
        <v>747</v>
      </c>
      <c r="D52" s="398">
        <v>6343.0110999999997</v>
      </c>
      <c r="E52" s="5"/>
      <c r="G52" t="s">
        <v>18</v>
      </c>
      <c r="H52" t="s">
        <v>747</v>
      </c>
      <c r="I52" s="398">
        <v>5926.8001999999997</v>
      </c>
      <c r="J52" s="5"/>
      <c r="L52" t="s">
        <v>18</v>
      </c>
      <c r="M52" t="s">
        <v>747</v>
      </c>
      <c r="N52" s="398">
        <v>4319.5491000000002</v>
      </c>
    </row>
    <row r="53" spans="2:14" x14ac:dyDescent="0.75">
      <c r="B53" t="s">
        <v>18</v>
      </c>
      <c r="C53" t="s">
        <v>21</v>
      </c>
      <c r="D53" s="398">
        <v>6364.9790000000003</v>
      </c>
      <c r="E53" s="5"/>
      <c r="G53" t="s">
        <v>18</v>
      </c>
      <c r="H53" t="s">
        <v>21</v>
      </c>
      <c r="I53" s="398">
        <v>7963.47</v>
      </c>
      <c r="J53" s="5"/>
      <c r="L53" t="s">
        <v>18</v>
      </c>
      <c r="M53" t="s">
        <v>21</v>
      </c>
      <c r="N53" s="398">
        <v>6979.3543</v>
      </c>
    </row>
    <row r="54" spans="2:14" x14ac:dyDescent="0.75">
      <c r="B54" t="s">
        <v>18</v>
      </c>
      <c r="C54" t="s">
        <v>23</v>
      </c>
      <c r="D54" s="398">
        <v>28892.888500000001</v>
      </c>
      <c r="E54" s="5"/>
      <c r="G54" t="s">
        <v>18</v>
      </c>
      <c r="H54" t="s">
        <v>23</v>
      </c>
      <c r="I54" s="398">
        <v>26983.1499</v>
      </c>
      <c r="J54" s="5"/>
      <c r="L54" t="s">
        <v>18</v>
      </c>
      <c r="M54" t="s">
        <v>23</v>
      </c>
      <c r="N54" s="398">
        <v>26300.563099999999</v>
      </c>
    </row>
    <row r="55" spans="2:14" x14ac:dyDescent="0.75">
      <c r="B55" t="s">
        <v>18</v>
      </c>
      <c r="C55" t="s">
        <v>25</v>
      </c>
      <c r="D55" s="398">
        <v>3038.8552</v>
      </c>
      <c r="E55" s="5"/>
      <c r="G55" t="s">
        <v>18</v>
      </c>
      <c r="H55" t="s">
        <v>25</v>
      </c>
      <c r="I55" s="398">
        <v>2941.36</v>
      </c>
      <c r="J55" s="5"/>
      <c r="L55" t="s">
        <v>18</v>
      </c>
      <c r="M55" t="s">
        <v>25</v>
      </c>
      <c r="N55" s="398">
        <v>2895.2224000000001</v>
      </c>
    </row>
    <row r="56" spans="2:14" x14ac:dyDescent="0.75">
      <c r="B56" t="s">
        <v>844</v>
      </c>
      <c r="C56" t="s">
        <v>753</v>
      </c>
      <c r="D56" s="398">
        <v>15.9291</v>
      </c>
      <c r="E56" s="5"/>
      <c r="G56" t="s">
        <v>844</v>
      </c>
      <c r="H56" t="s">
        <v>753</v>
      </c>
      <c r="I56" s="398">
        <v>13.46</v>
      </c>
      <c r="J56" s="5"/>
      <c r="L56" t="s">
        <v>844</v>
      </c>
      <c r="M56" t="s">
        <v>753</v>
      </c>
      <c r="N56" s="398">
        <v>7.4086999999999996</v>
      </c>
    </row>
    <row r="57" spans="2:14" x14ac:dyDescent="0.75">
      <c r="B57" t="s">
        <v>844</v>
      </c>
      <c r="C57" t="s">
        <v>44</v>
      </c>
      <c r="D57" s="398">
        <v>55.6706</v>
      </c>
      <c r="E57" s="5"/>
      <c r="G57" t="s">
        <v>844</v>
      </c>
      <c r="H57" t="s">
        <v>44</v>
      </c>
      <c r="I57" s="398">
        <v>57.47</v>
      </c>
      <c r="J57" s="5"/>
      <c r="L57" t="s">
        <v>844</v>
      </c>
      <c r="M57" t="s">
        <v>44</v>
      </c>
      <c r="N57" s="398">
        <v>30.153500000000001</v>
      </c>
    </row>
    <row r="58" spans="2:14" x14ac:dyDescent="0.75">
      <c r="B58" t="s">
        <v>844</v>
      </c>
      <c r="C58" t="s">
        <v>765</v>
      </c>
      <c r="D58" s="398">
        <v>320.49</v>
      </c>
      <c r="E58" s="5"/>
      <c r="G58" t="s">
        <v>844</v>
      </c>
      <c r="H58" t="s">
        <v>765</v>
      </c>
      <c r="I58" s="398">
        <v>219.32</v>
      </c>
      <c r="J58" s="5"/>
      <c r="L58" t="s">
        <v>844</v>
      </c>
      <c r="M58" t="s">
        <v>765</v>
      </c>
      <c r="N58" s="398">
        <v>199.97</v>
      </c>
    </row>
    <row r="59" spans="2:14" x14ac:dyDescent="0.75">
      <c r="B59" t="s">
        <v>844</v>
      </c>
      <c r="C59" t="s">
        <v>778</v>
      </c>
      <c r="D59" s="398">
        <v>14.98</v>
      </c>
      <c r="E59" s="5"/>
      <c r="G59" t="s">
        <v>844</v>
      </c>
      <c r="H59" t="s">
        <v>778</v>
      </c>
      <c r="I59" s="398">
        <v>14.5</v>
      </c>
      <c r="J59" s="5"/>
      <c r="L59" t="s">
        <v>844</v>
      </c>
      <c r="M59" t="s">
        <v>778</v>
      </c>
      <c r="N59" s="398">
        <v>6.28</v>
      </c>
    </row>
    <row r="60" spans="2:14" x14ac:dyDescent="0.75">
      <c r="B60" t="s">
        <v>844</v>
      </c>
      <c r="C60" t="s">
        <v>51</v>
      </c>
      <c r="D60" s="398">
        <v>20599.002</v>
      </c>
      <c r="E60" s="5"/>
      <c r="G60" t="s">
        <v>844</v>
      </c>
      <c r="H60" t="s">
        <v>51</v>
      </c>
      <c r="I60" s="398">
        <v>18896.159500000002</v>
      </c>
      <c r="J60" s="5"/>
      <c r="L60" t="s">
        <v>844</v>
      </c>
      <c r="M60" t="s">
        <v>51</v>
      </c>
      <c r="N60" s="398">
        <v>17744.9457</v>
      </c>
    </row>
    <row r="61" spans="2:14" x14ac:dyDescent="0.75">
      <c r="B61" t="s">
        <v>844</v>
      </c>
      <c r="C61" t="s">
        <v>55</v>
      </c>
      <c r="D61" s="398">
        <v>162.75620000000001</v>
      </c>
      <c r="E61" s="5"/>
      <c r="G61" t="s">
        <v>844</v>
      </c>
      <c r="H61" t="s">
        <v>55</v>
      </c>
      <c r="I61" s="398">
        <v>135.68010000000001</v>
      </c>
      <c r="J61" s="5"/>
      <c r="L61" t="s">
        <v>844</v>
      </c>
      <c r="M61" t="s">
        <v>55</v>
      </c>
      <c r="N61" s="398">
        <v>88.089500000000001</v>
      </c>
    </row>
    <row r="62" spans="2:14" x14ac:dyDescent="0.75">
      <c r="B62" t="s">
        <v>845</v>
      </c>
      <c r="C62" t="s">
        <v>36</v>
      </c>
      <c r="D62" s="398">
        <v>76.482399999999998</v>
      </c>
      <c r="E62" s="5"/>
      <c r="G62" t="s">
        <v>845</v>
      </c>
      <c r="H62" t="s">
        <v>30</v>
      </c>
      <c r="I62" s="398">
        <v>16.350000000000001</v>
      </c>
      <c r="J62" s="5"/>
      <c r="L62" t="s">
        <v>846</v>
      </c>
      <c r="M62" t="s">
        <v>756</v>
      </c>
      <c r="N62" s="398">
        <v>0.1048</v>
      </c>
    </row>
    <row r="63" spans="2:14" x14ac:dyDescent="0.75">
      <c r="B63" t="s">
        <v>845</v>
      </c>
      <c r="C63" t="s">
        <v>38</v>
      </c>
      <c r="D63" s="398">
        <v>669.87199999999996</v>
      </c>
      <c r="E63" s="5"/>
      <c r="G63" t="s">
        <v>845</v>
      </c>
      <c r="H63" t="s">
        <v>760</v>
      </c>
      <c r="I63" s="398">
        <v>0</v>
      </c>
      <c r="J63" s="5"/>
      <c r="L63" t="s">
        <v>846</v>
      </c>
      <c r="M63" t="s">
        <v>758</v>
      </c>
      <c r="N63" s="398">
        <v>2.1637</v>
      </c>
    </row>
    <row r="64" spans="2:14" x14ac:dyDescent="0.75">
      <c r="B64" t="s">
        <v>845</v>
      </c>
      <c r="C64" t="s">
        <v>764</v>
      </c>
      <c r="D64" s="398">
        <v>1892.6704</v>
      </c>
      <c r="E64" s="5"/>
      <c r="G64" t="s">
        <v>845</v>
      </c>
      <c r="H64" t="s">
        <v>36</v>
      </c>
      <c r="I64" s="398">
        <v>20.3903</v>
      </c>
      <c r="J64" s="5"/>
      <c r="L64" t="s">
        <v>846</v>
      </c>
      <c r="M64" t="s">
        <v>770</v>
      </c>
      <c r="N64" s="398">
        <v>6222.6880000000001</v>
      </c>
    </row>
    <row r="65" spans="2:14" x14ac:dyDescent="0.75">
      <c r="B65" t="s">
        <v>845</v>
      </c>
      <c r="C65" t="s">
        <v>46</v>
      </c>
      <c r="D65" s="398">
        <v>5813.5781999999999</v>
      </c>
      <c r="E65" s="5"/>
      <c r="G65" t="s">
        <v>845</v>
      </c>
      <c r="H65" t="s">
        <v>38</v>
      </c>
      <c r="I65" s="398">
        <v>904.11</v>
      </c>
      <c r="J65" s="5"/>
      <c r="L65" t="s">
        <v>846</v>
      </c>
      <c r="M65" t="s">
        <v>779</v>
      </c>
      <c r="N65" s="398">
        <v>0.32790000000000002</v>
      </c>
    </row>
    <row r="66" spans="2:14" x14ac:dyDescent="0.75">
      <c r="B66" t="s">
        <v>845</v>
      </c>
      <c r="C66" t="s">
        <v>773</v>
      </c>
      <c r="D66" s="398">
        <v>0</v>
      </c>
      <c r="E66" s="5"/>
      <c r="G66" t="s">
        <v>845</v>
      </c>
      <c r="H66" t="s">
        <v>764</v>
      </c>
      <c r="I66" s="398">
        <v>1119.0698</v>
      </c>
      <c r="J66" s="5"/>
      <c r="L66" t="s">
        <v>846</v>
      </c>
      <c r="M66" t="s">
        <v>784</v>
      </c>
      <c r="N66" s="398">
        <v>2341.2399999999998</v>
      </c>
    </row>
    <row r="67" spans="2:14" x14ac:dyDescent="0.75">
      <c r="B67" t="s">
        <v>845</v>
      </c>
      <c r="C67" t="s">
        <v>49</v>
      </c>
      <c r="D67" s="398">
        <v>5129.0005000000001</v>
      </c>
      <c r="E67" s="5"/>
      <c r="G67" t="s">
        <v>845</v>
      </c>
      <c r="H67" t="s">
        <v>46</v>
      </c>
      <c r="I67" s="398">
        <v>5673.9297999999999</v>
      </c>
      <c r="J67" s="5"/>
      <c r="L67" t="s">
        <v>847</v>
      </c>
      <c r="M67" t="s">
        <v>750</v>
      </c>
      <c r="N67" s="398">
        <v>1004.5377</v>
      </c>
    </row>
    <row r="68" spans="2:14" x14ac:dyDescent="0.75">
      <c r="B68" t="s">
        <v>845</v>
      </c>
      <c r="C68" t="s">
        <v>788</v>
      </c>
      <c r="D68" s="398">
        <v>743.82460000000003</v>
      </c>
      <c r="E68" s="5"/>
      <c r="G68" t="s">
        <v>845</v>
      </c>
      <c r="H68" t="s">
        <v>773</v>
      </c>
      <c r="I68" s="398">
        <v>0</v>
      </c>
      <c r="J68" s="5"/>
      <c r="L68" t="s">
        <v>847</v>
      </c>
      <c r="M68" t="s">
        <v>751</v>
      </c>
      <c r="N68" s="398">
        <v>793.2722</v>
      </c>
    </row>
    <row r="69" spans="2:14" x14ac:dyDescent="0.75">
      <c r="B69" t="s">
        <v>845</v>
      </c>
      <c r="C69" t="s">
        <v>790</v>
      </c>
      <c r="D69" s="398">
        <v>0</v>
      </c>
      <c r="E69" s="5"/>
      <c r="G69" t="s">
        <v>845</v>
      </c>
      <c r="H69" t="s">
        <v>49</v>
      </c>
      <c r="I69" s="398">
        <v>4728.58</v>
      </c>
      <c r="J69" s="5"/>
      <c r="L69" t="s">
        <v>847</v>
      </c>
      <c r="M69" t="s">
        <v>754</v>
      </c>
      <c r="N69" s="398">
        <v>706.69709999999998</v>
      </c>
    </row>
    <row r="70" spans="2:14" x14ac:dyDescent="0.75">
      <c r="B70" t="s">
        <v>845</v>
      </c>
      <c r="C70" t="s">
        <v>791</v>
      </c>
      <c r="D70" s="398">
        <v>36.081400000000002</v>
      </c>
      <c r="E70" s="5"/>
      <c r="G70" t="s">
        <v>845</v>
      </c>
      <c r="H70" t="s">
        <v>788</v>
      </c>
      <c r="I70" s="398">
        <v>850.9</v>
      </c>
      <c r="J70" s="5"/>
      <c r="L70" t="s">
        <v>847</v>
      </c>
      <c r="M70" t="s">
        <v>755</v>
      </c>
      <c r="N70" s="398">
        <v>0</v>
      </c>
    </row>
    <row r="71" spans="2:14" x14ac:dyDescent="0.75">
      <c r="B71" t="s">
        <v>846</v>
      </c>
      <c r="C71" t="s">
        <v>756</v>
      </c>
      <c r="D71" s="398">
        <v>20.525600000000001</v>
      </c>
      <c r="E71" s="5"/>
      <c r="G71" t="s">
        <v>845</v>
      </c>
      <c r="H71" t="s">
        <v>790</v>
      </c>
      <c r="I71" s="398">
        <v>0</v>
      </c>
      <c r="J71" s="5"/>
      <c r="L71" t="s">
        <v>847</v>
      </c>
      <c r="M71" t="s">
        <v>40</v>
      </c>
      <c r="N71" s="398">
        <v>1167.8499999999999</v>
      </c>
    </row>
    <row r="72" spans="2:14" x14ac:dyDescent="0.75">
      <c r="B72" t="s">
        <v>846</v>
      </c>
      <c r="C72" t="s">
        <v>758</v>
      </c>
      <c r="D72" s="398">
        <v>3.32</v>
      </c>
      <c r="E72" s="5"/>
      <c r="G72" t="s">
        <v>845</v>
      </c>
      <c r="H72" t="s">
        <v>791</v>
      </c>
      <c r="I72" s="398">
        <v>9.9700000000000006</v>
      </c>
      <c r="J72" s="5"/>
      <c r="L72" t="s">
        <v>847</v>
      </c>
      <c r="M72" t="s">
        <v>782</v>
      </c>
      <c r="N72" s="398">
        <v>29.122800000000002</v>
      </c>
    </row>
    <row r="73" spans="2:14" x14ac:dyDescent="0.75">
      <c r="B73" t="s">
        <v>846</v>
      </c>
      <c r="C73" t="s">
        <v>770</v>
      </c>
      <c r="D73" s="398">
        <v>7128.0231000000003</v>
      </c>
      <c r="E73" s="5"/>
      <c r="G73" t="s">
        <v>846</v>
      </c>
      <c r="H73" t="s">
        <v>756</v>
      </c>
      <c r="I73" s="398">
        <v>78.849999999999994</v>
      </c>
      <c r="J73" s="5"/>
      <c r="L73" t="s">
        <v>847</v>
      </c>
      <c r="M73" t="s">
        <v>53</v>
      </c>
      <c r="N73" s="398">
        <v>2294.7912999999999</v>
      </c>
    </row>
    <row r="74" spans="2:14" x14ac:dyDescent="0.75">
      <c r="B74" t="s">
        <v>846</v>
      </c>
      <c r="C74" t="s">
        <v>779</v>
      </c>
      <c r="D74" s="398">
        <v>164.0213</v>
      </c>
      <c r="E74" s="5"/>
      <c r="G74" t="s">
        <v>846</v>
      </c>
      <c r="H74" t="s">
        <v>758</v>
      </c>
      <c r="I74" s="398">
        <v>3.51</v>
      </c>
      <c r="J74" s="5"/>
      <c r="L74" t="s">
        <v>848</v>
      </c>
      <c r="M74" t="s">
        <v>771</v>
      </c>
      <c r="N74" s="398">
        <v>2942.4688000000001</v>
      </c>
    </row>
    <row r="75" spans="2:14" x14ac:dyDescent="0.75">
      <c r="B75" t="s">
        <v>846</v>
      </c>
      <c r="C75" t="s">
        <v>784</v>
      </c>
      <c r="D75" s="398">
        <v>2460.4</v>
      </c>
      <c r="E75" s="5"/>
      <c r="G75" t="s">
        <v>846</v>
      </c>
      <c r="H75" t="s">
        <v>770</v>
      </c>
      <c r="I75" s="398">
        <v>6735.8798999999999</v>
      </c>
      <c r="J75" s="5"/>
      <c r="L75" t="s">
        <v>848</v>
      </c>
      <c r="M75" t="s">
        <v>772</v>
      </c>
      <c r="N75" s="398">
        <v>667.64359999999999</v>
      </c>
    </row>
    <row r="76" spans="2:14" x14ac:dyDescent="0.75">
      <c r="B76" t="s">
        <v>847</v>
      </c>
      <c r="C76" t="s">
        <v>750</v>
      </c>
      <c r="D76" s="398">
        <v>1042.4163000000001</v>
      </c>
      <c r="E76" s="5"/>
      <c r="G76" t="s">
        <v>846</v>
      </c>
      <c r="H76" t="s">
        <v>779</v>
      </c>
      <c r="I76" s="398">
        <v>158.83000000000001</v>
      </c>
      <c r="J76" s="5"/>
      <c r="L76" t="s">
        <v>845</v>
      </c>
      <c r="M76" t="s">
        <v>760</v>
      </c>
      <c r="N76" s="398">
        <v>0.38979999999999998</v>
      </c>
    </row>
    <row r="77" spans="2:14" x14ac:dyDescent="0.75">
      <c r="B77" t="s">
        <v>847</v>
      </c>
      <c r="C77" t="s">
        <v>751</v>
      </c>
      <c r="D77" s="398">
        <v>1035.4570000000001</v>
      </c>
      <c r="E77" s="5"/>
      <c r="G77" t="s">
        <v>846</v>
      </c>
      <c r="H77" t="s">
        <v>784</v>
      </c>
      <c r="I77" s="398">
        <v>2303.9598999999998</v>
      </c>
      <c r="J77" s="5"/>
      <c r="L77" t="s">
        <v>845</v>
      </c>
      <c r="M77" t="s">
        <v>36</v>
      </c>
      <c r="N77" s="398">
        <v>0.04</v>
      </c>
    </row>
    <row r="78" spans="2:14" x14ac:dyDescent="0.75">
      <c r="B78" t="s">
        <v>847</v>
      </c>
      <c r="C78" t="s">
        <v>754</v>
      </c>
      <c r="D78" s="398">
        <v>456.3861</v>
      </c>
      <c r="E78" s="5"/>
      <c r="G78" t="s">
        <v>847</v>
      </c>
      <c r="H78" t="s">
        <v>750</v>
      </c>
      <c r="I78" s="398">
        <v>1106.6402</v>
      </c>
      <c r="J78" s="5"/>
      <c r="L78" t="s">
        <v>845</v>
      </c>
      <c r="M78" t="s">
        <v>38</v>
      </c>
      <c r="N78" s="398">
        <v>193.31469999999999</v>
      </c>
    </row>
    <row r="79" spans="2:14" x14ac:dyDescent="0.75">
      <c r="B79" t="s">
        <v>847</v>
      </c>
      <c r="C79" t="s">
        <v>40</v>
      </c>
      <c r="D79" s="398">
        <v>1537.8017</v>
      </c>
      <c r="E79" s="5"/>
      <c r="G79" t="s">
        <v>847</v>
      </c>
      <c r="H79" t="s">
        <v>751</v>
      </c>
      <c r="I79" s="398">
        <v>948.05820000000006</v>
      </c>
      <c r="J79" s="5"/>
      <c r="L79" t="s">
        <v>845</v>
      </c>
      <c r="M79" t="s">
        <v>764</v>
      </c>
      <c r="N79" s="398">
        <v>1.2423999999999999</v>
      </c>
    </row>
    <row r="80" spans="2:14" x14ac:dyDescent="0.75">
      <c r="B80" t="s">
        <v>847</v>
      </c>
      <c r="C80" t="s">
        <v>782</v>
      </c>
      <c r="D80" s="398">
        <v>38.627899999999997</v>
      </c>
      <c r="E80" s="5"/>
      <c r="G80" t="s">
        <v>847</v>
      </c>
      <c r="H80" t="s">
        <v>754</v>
      </c>
      <c r="I80" s="398">
        <v>563.41999999999996</v>
      </c>
      <c r="J80" s="5"/>
      <c r="L80" t="s">
        <v>845</v>
      </c>
      <c r="M80" t="s">
        <v>46</v>
      </c>
      <c r="N80" s="398">
        <v>1342.0198</v>
      </c>
    </row>
    <row r="81" spans="2:14" x14ac:dyDescent="0.75">
      <c r="B81" t="s">
        <v>847</v>
      </c>
      <c r="C81" t="s">
        <v>53</v>
      </c>
      <c r="D81" s="398">
        <v>3712.0794999999998</v>
      </c>
      <c r="E81" s="5"/>
      <c r="G81" t="s">
        <v>847</v>
      </c>
      <c r="H81" t="s">
        <v>755</v>
      </c>
      <c r="I81" s="398">
        <v>0</v>
      </c>
      <c r="J81" s="5"/>
      <c r="L81" t="s">
        <v>845</v>
      </c>
      <c r="M81" t="s">
        <v>773</v>
      </c>
      <c r="N81" s="398">
        <v>0</v>
      </c>
    </row>
    <row r="82" spans="2:14" x14ac:dyDescent="0.75">
      <c r="B82" t="s">
        <v>848</v>
      </c>
      <c r="C82" t="s">
        <v>771</v>
      </c>
      <c r="D82" s="398">
        <v>5690.5844999999999</v>
      </c>
      <c r="E82" s="5"/>
      <c r="G82" t="s">
        <v>847</v>
      </c>
      <c r="H82" t="s">
        <v>40</v>
      </c>
      <c r="I82" s="398">
        <v>1342.98</v>
      </c>
      <c r="J82" s="5"/>
      <c r="L82" t="s">
        <v>845</v>
      </c>
      <c r="M82" t="s">
        <v>788</v>
      </c>
      <c r="N82" s="398">
        <v>0.83979999999999999</v>
      </c>
    </row>
    <row r="83" spans="2:14" x14ac:dyDescent="0.75">
      <c r="B83" t="s">
        <v>848</v>
      </c>
      <c r="C83" t="s">
        <v>772</v>
      </c>
      <c r="D83" s="398">
        <v>1877.7796000000001</v>
      </c>
      <c r="E83" s="5"/>
      <c r="G83" t="s">
        <v>847</v>
      </c>
      <c r="H83" t="s">
        <v>782</v>
      </c>
      <c r="I83" s="398">
        <v>27.559699999999999</v>
      </c>
      <c r="J83" s="5"/>
      <c r="L83" t="s">
        <v>845</v>
      </c>
      <c r="M83" t="s">
        <v>790</v>
      </c>
      <c r="N83" s="398">
        <v>0</v>
      </c>
    </row>
    <row r="84" spans="2:14" x14ac:dyDescent="0.75">
      <c r="B84" t="s">
        <v>849</v>
      </c>
      <c r="C84" t="s">
        <v>28</v>
      </c>
      <c r="D84" s="398">
        <v>889.55340000000001</v>
      </c>
      <c r="E84" s="5"/>
      <c r="G84" t="s">
        <v>847</v>
      </c>
      <c r="H84" t="s">
        <v>53</v>
      </c>
      <c r="I84" s="398">
        <v>3253.14</v>
      </c>
      <c r="J84" s="5"/>
      <c r="L84" t="s">
        <v>845</v>
      </c>
      <c r="M84" t="s">
        <v>791</v>
      </c>
      <c r="N84" s="398">
        <v>9.2600000000000002E-2</v>
      </c>
    </row>
    <row r="85" spans="2:14" x14ac:dyDescent="0.75">
      <c r="B85" t="s">
        <v>849</v>
      </c>
      <c r="C85" t="s">
        <v>752</v>
      </c>
      <c r="D85" s="398">
        <v>37.191200000000002</v>
      </c>
      <c r="E85" s="5"/>
      <c r="G85" t="s">
        <v>848</v>
      </c>
      <c r="H85" t="s">
        <v>771</v>
      </c>
      <c r="I85" s="398">
        <v>5116.3801000000003</v>
      </c>
      <c r="J85" s="5"/>
      <c r="L85" t="s">
        <v>850</v>
      </c>
      <c r="M85" t="s">
        <v>763</v>
      </c>
      <c r="N85" s="398">
        <v>0</v>
      </c>
    </row>
    <row r="86" spans="2:14" x14ac:dyDescent="0.75">
      <c r="B86" t="s">
        <v>849</v>
      </c>
      <c r="C86" t="s">
        <v>42</v>
      </c>
      <c r="D86" s="398">
        <v>3698.5423999999998</v>
      </c>
      <c r="E86" s="5"/>
      <c r="G86" t="s">
        <v>848</v>
      </c>
      <c r="H86" t="s">
        <v>772</v>
      </c>
      <c r="I86" s="398">
        <v>1460.7399</v>
      </c>
      <c r="J86" s="5"/>
      <c r="L86" t="s">
        <v>850</v>
      </c>
      <c r="M86" t="s">
        <v>774</v>
      </c>
      <c r="N86" s="398">
        <v>1E-4</v>
      </c>
    </row>
    <row r="87" spans="2:14" x14ac:dyDescent="0.75">
      <c r="B87" t="s">
        <v>851</v>
      </c>
      <c r="C87" t="s">
        <v>783</v>
      </c>
      <c r="D87" s="398">
        <v>2583.6644000000001</v>
      </c>
      <c r="E87" s="5"/>
      <c r="G87" t="s">
        <v>849</v>
      </c>
      <c r="H87" t="s">
        <v>28</v>
      </c>
      <c r="I87" s="398">
        <v>808.59040000000005</v>
      </c>
      <c r="J87" s="5"/>
      <c r="L87" t="s">
        <v>850</v>
      </c>
      <c r="M87" t="s">
        <v>776</v>
      </c>
      <c r="N87" s="398">
        <v>0.03</v>
      </c>
    </row>
    <row r="88" spans="2:14" x14ac:dyDescent="0.75">
      <c r="B88" t="s">
        <v>851</v>
      </c>
      <c r="C88" t="s">
        <v>789</v>
      </c>
      <c r="D88" s="398">
        <v>38.916699999999999</v>
      </c>
      <c r="E88" s="5"/>
      <c r="G88" t="s">
        <v>849</v>
      </c>
      <c r="H88" t="s">
        <v>752</v>
      </c>
      <c r="I88" s="398">
        <v>25.2</v>
      </c>
      <c r="J88" s="5"/>
      <c r="L88" t="s">
        <v>850</v>
      </c>
      <c r="M88" t="s">
        <v>777</v>
      </c>
      <c r="N88" s="398">
        <v>1494.8787</v>
      </c>
    </row>
    <row r="89" spans="2:14" x14ac:dyDescent="0.75">
      <c r="B89" t="s">
        <v>850</v>
      </c>
      <c r="C89" t="s">
        <v>763</v>
      </c>
      <c r="D89" s="398">
        <v>0</v>
      </c>
      <c r="E89" s="5"/>
      <c r="G89" t="s">
        <v>849</v>
      </c>
      <c r="H89" t="s">
        <v>42</v>
      </c>
      <c r="I89" s="398">
        <v>3628.0001999999999</v>
      </c>
      <c r="J89" s="5"/>
      <c r="L89" t="s">
        <v>850</v>
      </c>
      <c r="M89" t="s">
        <v>780</v>
      </c>
      <c r="N89" s="398">
        <v>8.6E-3</v>
      </c>
    </row>
    <row r="90" spans="2:14" x14ac:dyDescent="0.75">
      <c r="B90" t="s">
        <v>850</v>
      </c>
      <c r="C90" t="s">
        <v>774</v>
      </c>
      <c r="D90" s="398">
        <v>0</v>
      </c>
      <c r="E90" s="5"/>
      <c r="G90" t="s">
        <v>849</v>
      </c>
      <c r="H90" t="s">
        <v>761</v>
      </c>
      <c r="I90" s="398">
        <v>0.54</v>
      </c>
      <c r="J90" s="5"/>
      <c r="L90" t="s">
        <v>850</v>
      </c>
      <c r="M90" t="s">
        <v>781</v>
      </c>
      <c r="N90" s="398">
        <v>5.4322999999999997</v>
      </c>
    </row>
    <row r="91" spans="2:14" x14ac:dyDescent="0.75">
      <c r="B91" t="s">
        <v>850</v>
      </c>
      <c r="C91" t="s">
        <v>776</v>
      </c>
      <c r="D91" s="398">
        <v>0</v>
      </c>
      <c r="E91" s="5"/>
      <c r="G91" t="s">
        <v>849</v>
      </c>
      <c r="H91" t="s">
        <v>762</v>
      </c>
      <c r="I91" s="398">
        <v>10</v>
      </c>
      <c r="J91" s="5"/>
      <c r="L91" t="s">
        <v>850</v>
      </c>
      <c r="M91" t="s">
        <v>786</v>
      </c>
      <c r="N91" s="398">
        <v>0.32</v>
      </c>
    </row>
    <row r="92" spans="2:14" x14ac:dyDescent="0.75">
      <c r="B92" t="s">
        <v>850</v>
      </c>
      <c r="C92" t="s">
        <v>777</v>
      </c>
      <c r="D92" s="398">
        <v>1902.0427</v>
      </c>
      <c r="E92" s="5"/>
      <c r="G92" t="s">
        <v>850</v>
      </c>
      <c r="H92" t="s">
        <v>763</v>
      </c>
      <c r="I92" s="398">
        <v>0</v>
      </c>
      <c r="J92" s="5"/>
      <c r="L92" t="s">
        <v>851</v>
      </c>
      <c r="M92" t="s">
        <v>783</v>
      </c>
      <c r="N92" s="398">
        <v>1340.7603999999999</v>
      </c>
    </row>
    <row r="93" spans="2:14" x14ac:dyDescent="0.75">
      <c r="B93" t="s">
        <v>850</v>
      </c>
      <c r="C93" t="s">
        <v>781</v>
      </c>
      <c r="D93" s="398">
        <v>293.44720000000001</v>
      </c>
      <c r="E93" s="5"/>
      <c r="G93" t="s">
        <v>850</v>
      </c>
      <c r="H93" t="s">
        <v>774</v>
      </c>
      <c r="I93" s="398">
        <v>0.06</v>
      </c>
      <c r="J93" s="5"/>
      <c r="L93" t="s">
        <v>851</v>
      </c>
      <c r="M93" t="s">
        <v>789</v>
      </c>
      <c r="N93" s="398">
        <v>21.8642</v>
      </c>
    </row>
    <row r="94" spans="2:14" x14ac:dyDescent="0.75">
      <c r="B94" t="s">
        <v>850</v>
      </c>
      <c r="C94" t="s">
        <v>786</v>
      </c>
      <c r="D94" s="398">
        <v>0</v>
      </c>
      <c r="E94" s="5"/>
      <c r="G94" t="s">
        <v>850</v>
      </c>
      <c r="H94" t="s">
        <v>776</v>
      </c>
      <c r="I94" s="398">
        <v>0</v>
      </c>
      <c r="J94" s="5"/>
      <c r="L94" t="s">
        <v>188</v>
      </c>
      <c r="M94" t="s">
        <v>766</v>
      </c>
      <c r="N94" s="398">
        <v>1032.1400000000001</v>
      </c>
    </row>
    <row r="95" spans="2:14" x14ac:dyDescent="0.75">
      <c r="B95" t="s">
        <v>188</v>
      </c>
      <c r="C95" t="s">
        <v>766</v>
      </c>
      <c r="D95" s="398">
        <v>1401.69</v>
      </c>
      <c r="E95" s="5"/>
      <c r="G95" t="s">
        <v>850</v>
      </c>
      <c r="H95" t="s">
        <v>777</v>
      </c>
      <c r="I95" s="398">
        <v>2217.38</v>
      </c>
      <c r="J95" s="5"/>
      <c r="L95" t="s">
        <v>188</v>
      </c>
      <c r="M95" t="s">
        <v>785</v>
      </c>
      <c r="N95" s="398">
        <v>15.87</v>
      </c>
    </row>
    <row r="96" spans="2:14" x14ac:dyDescent="0.75">
      <c r="B96" t="s">
        <v>852</v>
      </c>
      <c r="C96" t="s">
        <v>759</v>
      </c>
      <c r="D96" s="398">
        <v>805.12670000000003</v>
      </c>
      <c r="E96" s="5"/>
      <c r="G96" t="s">
        <v>850</v>
      </c>
      <c r="H96" t="s">
        <v>780</v>
      </c>
      <c r="I96" s="398">
        <v>2.48</v>
      </c>
      <c r="J96" s="5"/>
      <c r="L96" t="s">
        <v>849</v>
      </c>
      <c r="M96" t="s">
        <v>28</v>
      </c>
      <c r="N96" s="398">
        <v>202.60239999999999</v>
      </c>
    </row>
    <row r="97" spans="2:14" x14ac:dyDescent="0.75">
      <c r="B97" t="s">
        <v>853</v>
      </c>
      <c r="C97" t="s">
        <v>787</v>
      </c>
      <c r="D97" s="398">
        <v>3.9990000000000001</v>
      </c>
      <c r="E97" s="5"/>
      <c r="G97" t="s">
        <v>850</v>
      </c>
      <c r="H97" t="s">
        <v>781</v>
      </c>
      <c r="I97" s="398">
        <v>314.83010000000002</v>
      </c>
      <c r="J97" s="5"/>
      <c r="L97" t="s">
        <v>849</v>
      </c>
      <c r="M97" t="s">
        <v>752</v>
      </c>
      <c r="N97" s="398">
        <v>0</v>
      </c>
    </row>
    <row r="98" spans="2:14" x14ac:dyDescent="0.75">
      <c r="B98" t="s">
        <v>853</v>
      </c>
      <c r="C98" t="s">
        <v>793</v>
      </c>
      <c r="D98" s="398">
        <v>2.4893999999999998</v>
      </c>
      <c r="E98" s="5"/>
      <c r="G98" t="s">
        <v>850</v>
      </c>
      <c r="H98" t="s">
        <v>786</v>
      </c>
      <c r="I98" s="398">
        <v>0.32</v>
      </c>
      <c r="J98" s="5"/>
      <c r="L98" t="s">
        <v>849</v>
      </c>
      <c r="M98" t="s">
        <v>42</v>
      </c>
      <c r="N98" s="398">
        <v>639.87689999999998</v>
      </c>
    </row>
    <row r="99" spans="2:14" x14ac:dyDescent="0.75">
      <c r="B99" t="s">
        <v>757</v>
      </c>
      <c r="C99" t="s">
        <v>757</v>
      </c>
      <c r="D99" s="398">
        <v>0</v>
      </c>
      <c r="E99" s="5"/>
      <c r="G99" t="s">
        <v>850</v>
      </c>
      <c r="H99" t="s">
        <v>792</v>
      </c>
      <c r="I99" s="398">
        <v>0.05</v>
      </c>
      <c r="J99" s="5"/>
      <c r="L99" t="s">
        <v>849</v>
      </c>
      <c r="M99" t="s">
        <v>761</v>
      </c>
      <c r="N99" s="398">
        <v>0.13900000000000001</v>
      </c>
    </row>
    <row r="100" spans="2:14" x14ac:dyDescent="0.75">
      <c r="B100" t="s">
        <v>274</v>
      </c>
      <c r="D100" s="398">
        <v>1300544.7768999999</v>
      </c>
      <c r="E100" s="5"/>
      <c r="G100" t="s">
        <v>851</v>
      </c>
      <c r="H100" t="s">
        <v>783</v>
      </c>
      <c r="I100" s="398">
        <v>2187.5697</v>
      </c>
      <c r="J100" s="5"/>
      <c r="L100" t="s">
        <v>852</v>
      </c>
      <c r="M100" t="s">
        <v>759</v>
      </c>
      <c r="N100" s="398">
        <v>327.01620000000003</v>
      </c>
    </row>
    <row r="101" spans="2:14" x14ac:dyDescent="0.75">
      <c r="E101" s="5"/>
      <c r="G101" t="s">
        <v>851</v>
      </c>
      <c r="H101" t="s">
        <v>789</v>
      </c>
      <c r="I101" s="398">
        <v>35.293999999999997</v>
      </c>
      <c r="J101" s="5"/>
      <c r="L101" t="s">
        <v>853</v>
      </c>
      <c r="M101" t="s">
        <v>787</v>
      </c>
      <c r="N101" s="398">
        <v>1.2E-2</v>
      </c>
    </row>
    <row r="102" spans="2:14" x14ac:dyDescent="0.75">
      <c r="E102" s="5"/>
      <c r="G102" t="s">
        <v>852</v>
      </c>
      <c r="H102" t="s">
        <v>759</v>
      </c>
      <c r="I102" s="398">
        <v>1137.8399999999999</v>
      </c>
      <c r="J102" s="5"/>
      <c r="L102" t="s">
        <v>853</v>
      </c>
      <c r="M102" t="s">
        <v>793</v>
      </c>
      <c r="N102" s="398">
        <v>1E-4</v>
      </c>
    </row>
    <row r="103" spans="2:14" x14ac:dyDescent="0.75">
      <c r="E103" s="5"/>
      <c r="G103" t="s">
        <v>188</v>
      </c>
      <c r="H103" t="s">
        <v>766</v>
      </c>
      <c r="I103" s="398">
        <v>997.29</v>
      </c>
      <c r="J103" s="5"/>
      <c r="L103" t="s">
        <v>757</v>
      </c>
      <c r="M103" t="s">
        <v>757</v>
      </c>
      <c r="N103" s="398">
        <v>0</v>
      </c>
    </row>
    <row r="104" spans="2:14" x14ac:dyDescent="0.75">
      <c r="E104" s="5"/>
      <c r="G104" t="s">
        <v>853</v>
      </c>
      <c r="H104" t="s">
        <v>775</v>
      </c>
      <c r="I104" s="398">
        <v>0</v>
      </c>
      <c r="J104" s="5"/>
      <c r="L104" t="s">
        <v>274</v>
      </c>
      <c r="N104" s="398">
        <v>1017720.6257</v>
      </c>
    </row>
    <row r="105" spans="2:14" x14ac:dyDescent="0.75">
      <c r="E105" s="5"/>
      <c r="G105" t="s">
        <v>853</v>
      </c>
      <c r="H105" t="s">
        <v>787</v>
      </c>
      <c r="I105" s="398">
        <v>2</v>
      </c>
      <c r="J105" s="5"/>
    </row>
    <row r="106" spans="2:14" x14ac:dyDescent="0.75">
      <c r="E106" s="5"/>
      <c r="G106" t="s">
        <v>853</v>
      </c>
      <c r="H106" t="s">
        <v>793</v>
      </c>
      <c r="I106" s="398">
        <v>0.12</v>
      </c>
      <c r="J106" s="5"/>
    </row>
    <row r="107" spans="2:14" x14ac:dyDescent="0.75">
      <c r="E107" s="5"/>
      <c r="G107" t="s">
        <v>757</v>
      </c>
      <c r="H107" t="s">
        <v>757</v>
      </c>
      <c r="I107" s="398">
        <v>0</v>
      </c>
      <c r="J107" s="5"/>
    </row>
    <row r="108" spans="2:14" x14ac:dyDescent="0.75">
      <c r="E108" s="5"/>
      <c r="G108" t="s">
        <v>854</v>
      </c>
      <c r="H108" t="s">
        <v>767</v>
      </c>
      <c r="I108" s="398">
        <v>0</v>
      </c>
      <c r="J108" s="5"/>
    </row>
    <row r="109" spans="2:14" x14ac:dyDescent="0.75">
      <c r="E109" s="5"/>
      <c r="G109" t="s">
        <v>854</v>
      </c>
      <c r="H109" t="s">
        <v>768</v>
      </c>
      <c r="I109" s="398">
        <v>0</v>
      </c>
      <c r="J109" s="5"/>
    </row>
    <row r="110" spans="2:14" x14ac:dyDescent="0.75">
      <c r="E110" s="5"/>
      <c r="G110" t="s">
        <v>274</v>
      </c>
      <c r="I110" s="398">
        <v>1095987.6159999999</v>
      </c>
      <c r="J110" s="5"/>
    </row>
    <row r="111" spans="2:14" x14ac:dyDescent="0.75">
      <c r="E111" s="5"/>
      <c r="J111" s="5"/>
    </row>
    <row r="112" spans="2:14" x14ac:dyDescent="0.75">
      <c r="E112" s="5"/>
      <c r="J112" s="5"/>
    </row>
    <row r="113" spans="5:10" x14ac:dyDescent="0.75">
      <c r="E113" s="5"/>
      <c r="J113" s="5"/>
    </row>
    <row r="114" spans="5:10" x14ac:dyDescent="0.75">
      <c r="E114" s="5"/>
      <c r="J114" s="5"/>
    </row>
    <row r="115" spans="5:10" x14ac:dyDescent="0.75">
      <c r="E115" s="5"/>
      <c r="J115" s="5"/>
    </row>
    <row r="116" spans="5:10" x14ac:dyDescent="0.75">
      <c r="E116" s="5"/>
      <c r="J116" s="5"/>
    </row>
    <row r="117" spans="5:10" x14ac:dyDescent="0.75">
      <c r="E117" s="5"/>
      <c r="J117" s="5"/>
    </row>
    <row r="118" spans="5:10" x14ac:dyDescent="0.75">
      <c r="E118" s="5"/>
      <c r="J118" s="5"/>
    </row>
    <row r="119" spans="5:10" x14ac:dyDescent="0.75">
      <c r="E119" s="5"/>
      <c r="J119" s="5"/>
    </row>
    <row r="120" spans="5:10" x14ac:dyDescent="0.75">
      <c r="E120" s="5"/>
      <c r="J120" s="5"/>
    </row>
    <row r="121" spans="5:10" x14ac:dyDescent="0.75">
      <c r="E121" s="5"/>
      <c r="J121" s="5"/>
    </row>
    <row r="122" spans="5:10" x14ac:dyDescent="0.75">
      <c r="E122" s="5"/>
      <c r="J122" s="5"/>
    </row>
    <row r="123" spans="5:10" x14ac:dyDescent="0.75">
      <c r="E123" s="5"/>
      <c r="J123" s="5"/>
    </row>
    <row r="124" spans="5:10" x14ac:dyDescent="0.75">
      <c r="E124" s="5"/>
      <c r="J124" s="5"/>
    </row>
    <row r="125" spans="5:10" x14ac:dyDescent="0.75">
      <c r="E125" s="5"/>
      <c r="J125" s="5"/>
    </row>
    <row r="126" spans="5:10" x14ac:dyDescent="0.75">
      <c r="E126" s="5"/>
      <c r="J126" s="5"/>
    </row>
    <row r="127" spans="5:10" x14ac:dyDescent="0.75">
      <c r="E127" s="5"/>
      <c r="J127" s="5"/>
    </row>
    <row r="128" spans="5:10" x14ac:dyDescent="0.75">
      <c r="E128" s="5"/>
      <c r="J128" s="5"/>
    </row>
    <row r="129" spans="5:10" x14ac:dyDescent="0.75">
      <c r="E129" s="5"/>
      <c r="J129" s="5"/>
    </row>
    <row r="130" spans="5:10" x14ac:dyDescent="0.75">
      <c r="E130" s="5"/>
      <c r="J130" s="5"/>
    </row>
    <row r="131" spans="5:10" x14ac:dyDescent="0.75">
      <c r="E131" s="5"/>
      <c r="J131" s="5"/>
    </row>
    <row r="132" spans="5:10" x14ac:dyDescent="0.75">
      <c r="E132" s="5"/>
      <c r="J132" s="5"/>
    </row>
    <row r="133" spans="5:10" x14ac:dyDescent="0.75">
      <c r="E133" s="5"/>
      <c r="J133" s="5"/>
    </row>
    <row r="134" spans="5:10" x14ac:dyDescent="0.75">
      <c r="E134" s="5"/>
      <c r="J134" s="5"/>
    </row>
    <row r="135" spans="5:10" x14ac:dyDescent="0.75">
      <c r="E135" s="5"/>
      <c r="J135" s="5"/>
    </row>
    <row r="136" spans="5:10" x14ac:dyDescent="0.75">
      <c r="E136" s="5"/>
      <c r="J136" s="5"/>
    </row>
    <row r="137" spans="5:10" x14ac:dyDescent="0.75">
      <c r="E137" s="5"/>
      <c r="J137" s="5"/>
    </row>
    <row r="138" spans="5:10" x14ac:dyDescent="0.75">
      <c r="E138" s="5"/>
      <c r="J138" s="5"/>
    </row>
    <row r="139" spans="5:10" x14ac:dyDescent="0.75">
      <c r="E139" s="5"/>
      <c r="J139" s="5"/>
    </row>
    <row r="140" spans="5:10" x14ac:dyDescent="0.75">
      <c r="E140" s="5"/>
      <c r="J140" s="5"/>
    </row>
    <row r="141" spans="5:10" x14ac:dyDescent="0.75">
      <c r="E141" s="5"/>
      <c r="J141" s="5"/>
    </row>
    <row r="142" spans="5:10" x14ac:dyDescent="0.75">
      <c r="E142" s="5"/>
      <c r="J142" s="5"/>
    </row>
    <row r="143" spans="5:10" x14ac:dyDescent="0.75">
      <c r="E143" s="5"/>
      <c r="J143" s="5"/>
    </row>
    <row r="144" spans="5:10" x14ac:dyDescent="0.75">
      <c r="E144" s="5"/>
      <c r="J144" s="5"/>
    </row>
    <row r="145" spans="5:10" x14ac:dyDescent="0.75">
      <c r="E145" s="5"/>
      <c r="J145" s="5"/>
    </row>
    <row r="146" spans="5:10" x14ac:dyDescent="0.75">
      <c r="E146" s="5"/>
      <c r="J146" s="5"/>
    </row>
    <row r="147" spans="5:10" x14ac:dyDescent="0.75">
      <c r="E147" s="5"/>
      <c r="J147" s="5"/>
    </row>
    <row r="148" spans="5:10" x14ac:dyDescent="0.75">
      <c r="E148" s="5"/>
      <c r="J148" s="5"/>
    </row>
    <row r="149" spans="5:10" x14ac:dyDescent="0.75">
      <c r="E149" s="5"/>
      <c r="J149" s="5"/>
    </row>
    <row r="150" spans="5:10" x14ac:dyDescent="0.75">
      <c r="E150" s="5"/>
      <c r="J150" s="5"/>
    </row>
    <row r="151" spans="5:10" x14ac:dyDescent="0.75">
      <c r="E151" s="5"/>
      <c r="J151" s="5"/>
    </row>
    <row r="152" spans="5:10" x14ac:dyDescent="0.75">
      <c r="E152" s="5"/>
      <c r="J152" s="5"/>
    </row>
    <row r="153" spans="5:10" x14ac:dyDescent="0.75">
      <c r="E153" s="5"/>
      <c r="J153" s="5"/>
    </row>
    <row r="154" spans="5:10" x14ac:dyDescent="0.75">
      <c r="E154" s="5"/>
      <c r="J154" s="5"/>
    </row>
    <row r="155" spans="5:10" x14ac:dyDescent="0.75">
      <c r="E155" s="5"/>
      <c r="J155" s="5"/>
    </row>
    <row r="156" spans="5:10" x14ac:dyDescent="0.75">
      <c r="E156" s="5"/>
      <c r="J156" s="5"/>
    </row>
    <row r="157" spans="5:10" x14ac:dyDescent="0.75">
      <c r="E157" s="5"/>
      <c r="J157" s="5"/>
    </row>
    <row r="158" spans="5:10" x14ac:dyDescent="0.75">
      <c r="E158" s="5"/>
      <c r="J158" s="5"/>
    </row>
    <row r="159" spans="5:10" x14ac:dyDescent="0.75">
      <c r="E159" s="5"/>
      <c r="J159" s="5"/>
    </row>
    <row r="160" spans="5:10" x14ac:dyDescent="0.75">
      <c r="E160" s="5"/>
      <c r="J160" s="5"/>
    </row>
    <row r="161" spans="5:14" x14ac:dyDescent="0.75">
      <c r="E161" s="5"/>
      <c r="J161" s="5"/>
    </row>
    <row r="162" spans="5:14" x14ac:dyDescent="0.75">
      <c r="E162" s="5"/>
      <c r="J162" s="5"/>
    </row>
    <row r="163" spans="5:14" x14ac:dyDescent="0.75">
      <c r="E163" s="5"/>
      <c r="J163" s="5"/>
    </row>
    <row r="164" spans="5:14" x14ac:dyDescent="0.75">
      <c r="E164" s="5"/>
      <c r="J164" s="5"/>
    </row>
    <row r="165" spans="5:14" x14ac:dyDescent="0.75">
      <c r="E165" s="5"/>
      <c r="J165" s="5"/>
    </row>
    <row r="166" spans="5:14" x14ac:dyDescent="0.75">
      <c r="E166" s="5"/>
      <c r="J166" s="5"/>
    </row>
    <row r="167" spans="5:14" x14ac:dyDescent="0.75">
      <c r="E167" s="5"/>
      <c r="J167" s="5"/>
    </row>
    <row r="168" spans="5:14" x14ac:dyDescent="0.75">
      <c r="E168" s="5"/>
      <c r="J168" s="5"/>
    </row>
    <row r="169" spans="5:14" x14ac:dyDescent="0.75">
      <c r="E169" s="5"/>
      <c r="J169" s="5"/>
    </row>
    <row r="170" spans="5:14" x14ac:dyDescent="0.75">
      <c r="E170" s="5"/>
      <c r="J170" s="5"/>
    </row>
    <row r="171" spans="5:14" x14ac:dyDescent="0.75">
      <c r="E171" s="5"/>
      <c r="J171" s="5"/>
    </row>
    <row r="172" spans="5:14" x14ac:dyDescent="0.75">
      <c r="E172" s="5"/>
      <c r="J172" s="5"/>
      <c r="N172" s="5"/>
    </row>
    <row r="173" spans="5:14" x14ac:dyDescent="0.75">
      <c r="E173" s="5"/>
      <c r="J173" s="5"/>
      <c r="N173" s="5"/>
    </row>
    <row r="174" spans="5:14" x14ac:dyDescent="0.75">
      <c r="E174" s="5"/>
      <c r="J174" s="5"/>
      <c r="N174" s="5"/>
    </row>
    <row r="175" spans="5:14" x14ac:dyDescent="0.75">
      <c r="E175" s="5"/>
      <c r="J175" s="5"/>
      <c r="N175" s="5"/>
    </row>
    <row r="176" spans="5:14" x14ac:dyDescent="0.75">
      <c r="E176" s="5"/>
      <c r="J176" s="5"/>
      <c r="N176" s="5"/>
    </row>
    <row r="177" spans="5:14" x14ac:dyDescent="0.75">
      <c r="E177" s="5"/>
      <c r="J177" s="5"/>
      <c r="N177" s="5"/>
    </row>
    <row r="178" spans="5:14" x14ac:dyDescent="0.75">
      <c r="E178" s="5"/>
      <c r="J178" s="5"/>
      <c r="N178" s="5"/>
    </row>
    <row r="179" spans="5:14" x14ac:dyDescent="0.75">
      <c r="E179" s="5"/>
      <c r="J179" s="5"/>
      <c r="N179" s="5"/>
    </row>
    <row r="180" spans="5:14" x14ac:dyDescent="0.75">
      <c r="E180" s="5"/>
      <c r="J180" s="5"/>
      <c r="N180" s="5"/>
    </row>
    <row r="181" spans="5:14" x14ac:dyDescent="0.75">
      <c r="E181" s="5"/>
      <c r="J181" s="5"/>
      <c r="N181" s="5"/>
    </row>
    <row r="182" spans="5:14" x14ac:dyDescent="0.75">
      <c r="E182" s="5"/>
      <c r="J182" s="5"/>
      <c r="N182" s="5"/>
    </row>
    <row r="183" spans="5:14" x14ac:dyDescent="0.75">
      <c r="E183" s="5"/>
      <c r="J183" s="5"/>
      <c r="N183" s="5"/>
    </row>
    <row r="184" spans="5:14" x14ac:dyDescent="0.75">
      <c r="E184" s="5"/>
      <c r="J184" s="5"/>
      <c r="N184" s="5"/>
    </row>
    <row r="185" spans="5:14" x14ac:dyDescent="0.75">
      <c r="E185" s="5"/>
      <c r="J185" s="5"/>
      <c r="N185" s="5"/>
    </row>
    <row r="186" spans="5:14" x14ac:dyDescent="0.75">
      <c r="E186" s="5"/>
      <c r="J186" s="5"/>
      <c r="N186" s="5"/>
    </row>
    <row r="187" spans="5:14" x14ac:dyDescent="0.75">
      <c r="E187" s="5"/>
      <c r="J187" s="5"/>
      <c r="N187" s="5"/>
    </row>
    <row r="188" spans="5:14" x14ac:dyDescent="0.75">
      <c r="E188" s="5"/>
      <c r="J188" s="5"/>
      <c r="N188" s="5"/>
    </row>
    <row r="189" spans="5:14" x14ac:dyDescent="0.75">
      <c r="E189" s="5"/>
      <c r="J189" s="5"/>
      <c r="N189" s="5"/>
    </row>
    <row r="190" spans="5:14" x14ac:dyDescent="0.75">
      <c r="E190" s="5"/>
      <c r="J190" s="5"/>
      <c r="N190" s="5"/>
    </row>
    <row r="191" spans="5:14" x14ac:dyDescent="0.75">
      <c r="E191" s="5"/>
      <c r="J191" s="5"/>
      <c r="N191" s="5"/>
    </row>
    <row r="192" spans="5:14" x14ac:dyDescent="0.75">
      <c r="E192" s="5"/>
      <c r="J192" s="5"/>
      <c r="N192" s="5"/>
    </row>
    <row r="193" spans="5:14" x14ac:dyDescent="0.75">
      <c r="E193" s="5"/>
      <c r="J193" s="5"/>
      <c r="N193" s="5"/>
    </row>
    <row r="194" spans="5:14" x14ac:dyDescent="0.75">
      <c r="E194" s="5"/>
      <c r="J194" s="5"/>
      <c r="N194" s="5"/>
    </row>
    <row r="195" spans="5:14" x14ac:dyDescent="0.75">
      <c r="E195" s="5"/>
      <c r="J195" s="5"/>
      <c r="N195" s="5"/>
    </row>
    <row r="196" spans="5:14" x14ac:dyDescent="0.75">
      <c r="E196" s="5"/>
      <c r="J196" s="5"/>
      <c r="N196" s="5"/>
    </row>
    <row r="197" spans="5:14" x14ac:dyDescent="0.75">
      <c r="E197" s="5"/>
      <c r="J197" s="5"/>
      <c r="N197" s="5"/>
    </row>
    <row r="198" spans="5:14" x14ac:dyDescent="0.75">
      <c r="E198" s="5"/>
      <c r="J198" s="5"/>
      <c r="N198" s="5"/>
    </row>
    <row r="199" spans="5:14" x14ac:dyDescent="0.75">
      <c r="E199" s="5"/>
      <c r="J199" s="5"/>
      <c r="N199" s="5"/>
    </row>
    <row r="200" spans="5:14" x14ac:dyDescent="0.75">
      <c r="E200" s="5"/>
      <c r="J200" s="5"/>
      <c r="N200" s="5"/>
    </row>
    <row r="201" spans="5:14" x14ac:dyDescent="0.75">
      <c r="E201" s="5"/>
      <c r="J201" s="5"/>
      <c r="N201" s="5"/>
    </row>
    <row r="202" spans="5:14" x14ac:dyDescent="0.75">
      <c r="E202" s="5"/>
      <c r="J202" s="5"/>
      <c r="N202" s="5"/>
    </row>
    <row r="203" spans="5:14" x14ac:dyDescent="0.75">
      <c r="E203" s="5"/>
      <c r="J203" s="5"/>
      <c r="N203" s="5"/>
    </row>
    <row r="204" spans="5:14" x14ac:dyDescent="0.75">
      <c r="E204" s="5"/>
      <c r="J204" s="5"/>
      <c r="N204" s="5"/>
    </row>
    <row r="205" spans="5:14" x14ac:dyDescent="0.75">
      <c r="E205" s="5"/>
      <c r="J205" s="5"/>
      <c r="N205" s="5"/>
    </row>
    <row r="206" spans="5:14" x14ac:dyDescent="0.75">
      <c r="E206" s="5"/>
      <c r="J206" s="5"/>
      <c r="N206" s="5"/>
    </row>
    <row r="207" spans="5:14" x14ac:dyDescent="0.75">
      <c r="E207" s="5"/>
      <c r="J207" s="5"/>
      <c r="N207" s="5"/>
    </row>
    <row r="208" spans="5:14" x14ac:dyDescent="0.75">
      <c r="E208" s="5"/>
      <c r="J208" s="5"/>
      <c r="N208" s="5"/>
    </row>
    <row r="209" spans="5:14" x14ac:dyDescent="0.75">
      <c r="E209" s="5"/>
      <c r="J209" s="5"/>
      <c r="N209" s="5"/>
    </row>
    <row r="210" spans="5:14" x14ac:dyDescent="0.75">
      <c r="E210" s="5"/>
      <c r="J210" s="5"/>
      <c r="N210" s="5"/>
    </row>
    <row r="211" spans="5:14" x14ac:dyDescent="0.75">
      <c r="E211" s="5"/>
      <c r="J211" s="5"/>
      <c r="N211" s="5"/>
    </row>
    <row r="212" spans="5:14" x14ac:dyDescent="0.75">
      <c r="E212" s="5"/>
      <c r="J212" s="5"/>
      <c r="N212" s="5"/>
    </row>
    <row r="213" spans="5:14" x14ac:dyDescent="0.75">
      <c r="E213" s="5"/>
      <c r="J213" s="5"/>
      <c r="N213" s="5"/>
    </row>
    <row r="214" spans="5:14" x14ac:dyDescent="0.75">
      <c r="E214" s="5"/>
      <c r="J214" s="5"/>
      <c r="N214" s="5"/>
    </row>
    <row r="215" spans="5:14" x14ac:dyDescent="0.75">
      <c r="E215" s="5"/>
      <c r="J215" s="5"/>
      <c r="N215" s="5"/>
    </row>
    <row r="216" spans="5:14" x14ac:dyDescent="0.75">
      <c r="E216" s="5"/>
      <c r="J216" s="5"/>
      <c r="N216" s="5"/>
    </row>
    <row r="217" spans="5:14" x14ac:dyDescent="0.75">
      <c r="E217" s="5"/>
      <c r="J217" s="5"/>
      <c r="N217" s="5"/>
    </row>
    <row r="218" spans="5:14" x14ac:dyDescent="0.75">
      <c r="E218" s="5"/>
      <c r="J218" s="5"/>
      <c r="N218" s="5"/>
    </row>
    <row r="219" spans="5:14" x14ac:dyDescent="0.75">
      <c r="E219" s="5"/>
      <c r="J219" s="5"/>
      <c r="N219" s="5"/>
    </row>
    <row r="220" spans="5:14" x14ac:dyDescent="0.75">
      <c r="E220" s="5"/>
      <c r="J220" s="5"/>
      <c r="N220" s="5"/>
    </row>
    <row r="221" spans="5:14" x14ac:dyDescent="0.75">
      <c r="E221" s="5"/>
      <c r="J221" s="5"/>
      <c r="N221" s="5"/>
    </row>
    <row r="222" spans="5:14" x14ac:dyDescent="0.75">
      <c r="E222" s="5"/>
      <c r="J222" s="5"/>
      <c r="N222" s="5"/>
    </row>
    <row r="223" spans="5:14" x14ac:dyDescent="0.75">
      <c r="E223" s="5"/>
      <c r="J223" s="5"/>
      <c r="N223" s="5"/>
    </row>
    <row r="224" spans="5:14" x14ac:dyDescent="0.75">
      <c r="E224" s="5"/>
      <c r="J224" s="5"/>
      <c r="N224" s="5"/>
    </row>
    <row r="225" spans="5:14" x14ac:dyDescent="0.75">
      <c r="E225" s="5"/>
      <c r="J225" s="5"/>
      <c r="N225" s="5"/>
    </row>
    <row r="226" spans="5:14" x14ac:dyDescent="0.75">
      <c r="E226" s="5"/>
      <c r="J226" s="5"/>
      <c r="N226" s="5"/>
    </row>
    <row r="227" spans="5:14" x14ac:dyDescent="0.75">
      <c r="E227" s="5"/>
      <c r="J227" s="5"/>
      <c r="N227" s="5"/>
    </row>
    <row r="228" spans="5:14" x14ac:dyDescent="0.75">
      <c r="E228" s="5"/>
      <c r="J228" s="5"/>
      <c r="N228" s="5"/>
    </row>
    <row r="229" spans="5:14" x14ac:dyDescent="0.75">
      <c r="E229" s="5"/>
      <c r="J229" s="5"/>
      <c r="N229" s="5"/>
    </row>
    <row r="230" spans="5:14" x14ac:dyDescent="0.75">
      <c r="E230" s="5"/>
      <c r="J230" s="5"/>
      <c r="N230" s="5"/>
    </row>
    <row r="231" spans="5:14" x14ac:dyDescent="0.75">
      <c r="E231" s="5"/>
      <c r="J231" s="5"/>
      <c r="N231" s="5"/>
    </row>
    <row r="232" spans="5:14" x14ac:dyDescent="0.75">
      <c r="E232" s="5"/>
      <c r="J232" s="5"/>
      <c r="N232" s="5"/>
    </row>
    <row r="233" spans="5:14" x14ac:dyDescent="0.75">
      <c r="E233" s="5"/>
      <c r="J233" s="5"/>
      <c r="N233" s="5"/>
    </row>
    <row r="234" spans="5:14" x14ac:dyDescent="0.75">
      <c r="E234" s="5"/>
      <c r="J234" s="5"/>
      <c r="N234" s="5"/>
    </row>
    <row r="235" spans="5:14" x14ac:dyDescent="0.75">
      <c r="E235" s="5"/>
      <c r="J235" s="5"/>
      <c r="N235" s="5"/>
    </row>
    <row r="236" spans="5:14" x14ac:dyDescent="0.75">
      <c r="E236" s="5"/>
      <c r="J236" s="5"/>
      <c r="N236" s="5"/>
    </row>
  </sheetData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D9A3-C601-4557-BED3-343F2FEA3566}">
  <sheetPr codeName="Sheet27">
    <tabColor theme="7" tint="0.59999389629810485"/>
    <pageSetUpPr autoPageBreaks="0"/>
  </sheetPr>
  <dimension ref="B2:E236"/>
  <sheetViews>
    <sheetView zoomScale="80" zoomScaleNormal="80" workbookViewId="0">
      <selection activeCell="D23" sqref="D23"/>
    </sheetView>
  </sheetViews>
  <sheetFormatPr defaultRowHeight="14.75" x14ac:dyDescent="0.75"/>
  <cols>
    <col min="1" max="1" width="2.81640625" customWidth="1"/>
    <col min="2" max="2" width="23.453125" bestFit="1" customWidth="1"/>
    <col min="3" max="3" width="19.453125" bestFit="1" customWidth="1"/>
    <col min="4" max="4" width="10.453125" bestFit="1" customWidth="1"/>
    <col min="5" max="5" width="7.54296875" customWidth="1"/>
    <col min="6" max="6" width="2.81640625" customWidth="1"/>
    <col min="15" max="15" width="13.1796875" bestFit="1" customWidth="1"/>
    <col min="16" max="16" width="21" bestFit="1" customWidth="1"/>
  </cols>
  <sheetData>
    <row r="2" spans="2:4" x14ac:dyDescent="0.75">
      <c r="B2" s="99" t="s">
        <v>73</v>
      </c>
      <c r="C2" s="101" t="s">
        <v>2211</v>
      </c>
      <c r="D2" s="133"/>
    </row>
    <row r="3" spans="2:4" x14ac:dyDescent="0.75">
      <c r="B3" s="100" t="s">
        <v>244</v>
      </c>
      <c r="C3" s="102" t="s">
        <v>2210</v>
      </c>
      <c r="D3" s="133"/>
    </row>
    <row r="5" spans="2:4" x14ac:dyDescent="0.75">
      <c r="B5" s="4" t="s">
        <v>244</v>
      </c>
      <c r="C5" t="s" vm="27">
        <v>247</v>
      </c>
    </row>
    <row r="6" spans="2:4" x14ac:dyDescent="0.75">
      <c r="B6" s="4" t="s">
        <v>249</v>
      </c>
      <c r="C6" t="s" vm="11">
        <v>250</v>
      </c>
    </row>
    <row r="7" spans="2:4" x14ac:dyDescent="0.75">
      <c r="B7" s="4" t="s">
        <v>252</v>
      </c>
      <c r="C7" t="s" vm="10">
        <v>250</v>
      </c>
    </row>
    <row r="8" spans="2:4" x14ac:dyDescent="0.75">
      <c r="B8" s="4" t="s">
        <v>253</v>
      </c>
      <c r="C8" t="s" vm="9">
        <v>254</v>
      </c>
    </row>
    <row r="9" spans="2:4" x14ac:dyDescent="0.75">
      <c r="B9" s="4" t="s">
        <v>255</v>
      </c>
      <c r="C9" t="s" vm="6">
        <v>250</v>
      </c>
    </row>
    <row r="10" spans="2:4" x14ac:dyDescent="0.75">
      <c r="B10" s="4" t="s">
        <v>256</v>
      </c>
      <c r="C10" t="s" vm="5">
        <v>250</v>
      </c>
    </row>
    <row r="11" spans="2:4" x14ac:dyDescent="0.75">
      <c r="B11" s="4" t="s">
        <v>257</v>
      </c>
      <c r="C11" t="s" vm="4">
        <v>250</v>
      </c>
    </row>
    <row r="12" spans="2:4" x14ac:dyDescent="0.75">
      <c r="B12" s="4" t="s">
        <v>259</v>
      </c>
      <c r="C12" t="s" vm="2">
        <v>260</v>
      </c>
    </row>
    <row r="13" spans="2:4" x14ac:dyDescent="0.75">
      <c r="B13" s="4" t="s">
        <v>261</v>
      </c>
      <c r="C13" t="s" vm="1">
        <v>250</v>
      </c>
    </row>
    <row r="14" spans="2:4" x14ac:dyDescent="0.75">
      <c r="B14" s="4" t="s">
        <v>262</v>
      </c>
      <c r="C14" t="s" vm="25">
        <v>263</v>
      </c>
    </row>
    <row r="15" spans="2:4" x14ac:dyDescent="0.75">
      <c r="B15" s="4" t="s">
        <v>264</v>
      </c>
      <c r="C15" t="s" vm="8">
        <v>16</v>
      </c>
    </row>
    <row r="16" spans="2:4" x14ac:dyDescent="0.75">
      <c r="B16" s="4" t="s">
        <v>265</v>
      </c>
      <c r="C16" t="s" vm="18">
        <v>250</v>
      </c>
    </row>
    <row r="17" spans="2:5" x14ac:dyDescent="0.75">
      <c r="B17" s="4" t="s">
        <v>266</v>
      </c>
      <c r="C17" t="s" vm="13">
        <v>250</v>
      </c>
    </row>
    <row r="18" spans="2:5" x14ac:dyDescent="0.75">
      <c r="B18" s="4" t="s">
        <v>270</v>
      </c>
      <c r="C18" t="s" vm="15">
        <v>250</v>
      </c>
    </row>
    <row r="19" spans="2:5" x14ac:dyDescent="0.75">
      <c r="B19" s="4" t="s">
        <v>267</v>
      </c>
      <c r="C19" t="s" vm="7">
        <v>250</v>
      </c>
    </row>
    <row r="21" spans="2:5" x14ac:dyDescent="0.75">
      <c r="B21" s="4" t="s">
        <v>269</v>
      </c>
    </row>
    <row r="22" spans="2:5" x14ac:dyDescent="0.75">
      <c r="B22" s="4" t="s">
        <v>258</v>
      </c>
      <c r="C22" t="s">
        <v>114</v>
      </c>
      <c r="E22" s="3"/>
    </row>
    <row r="23" spans="2:5" x14ac:dyDescent="0.75">
      <c r="B23" t="s">
        <v>855</v>
      </c>
      <c r="C23" s="398">
        <v>1549151.9674</v>
      </c>
      <c r="D23" s="10">
        <f>IFERROR(C23/$C$25,1)</f>
        <v>0.92767706787667137</v>
      </c>
      <c r="E23" s="5"/>
    </row>
    <row r="24" spans="2:5" x14ac:dyDescent="0.75">
      <c r="B24" t="s">
        <v>856</v>
      </c>
      <c r="C24" s="398">
        <v>120773.9379</v>
      </c>
      <c r="D24" s="10">
        <f>IFERROR(C24/$C$25,0)</f>
        <v>7.2322932123328632E-2</v>
      </c>
      <c r="E24" s="5"/>
    </row>
    <row r="25" spans="2:5" x14ac:dyDescent="0.75">
      <c r="B25" t="s">
        <v>274</v>
      </c>
      <c r="C25" s="398">
        <v>1669925.9053</v>
      </c>
      <c r="E25" s="5"/>
    </row>
    <row r="26" spans="2:5" x14ac:dyDescent="0.75">
      <c r="E26" s="5"/>
    </row>
    <row r="27" spans="2:5" x14ac:dyDescent="0.75">
      <c r="E27" s="5"/>
    </row>
    <row r="28" spans="2:5" x14ac:dyDescent="0.75">
      <c r="E28" s="5"/>
    </row>
    <row r="29" spans="2:5" x14ac:dyDescent="0.75">
      <c r="E29" s="5"/>
    </row>
    <row r="30" spans="2:5" x14ac:dyDescent="0.75">
      <c r="E30" s="5"/>
    </row>
    <row r="31" spans="2:5" x14ac:dyDescent="0.75">
      <c r="E31" s="5"/>
    </row>
    <row r="32" spans="2:5" x14ac:dyDescent="0.75">
      <c r="E32" s="5"/>
    </row>
    <row r="33" spans="5:5" x14ac:dyDescent="0.75">
      <c r="E33" s="5"/>
    </row>
    <row r="34" spans="5:5" x14ac:dyDescent="0.75">
      <c r="E34" s="5"/>
    </row>
    <row r="35" spans="5:5" x14ac:dyDescent="0.75">
      <c r="E35" s="5"/>
    </row>
    <row r="36" spans="5:5" x14ac:dyDescent="0.75">
      <c r="E36" s="5"/>
    </row>
    <row r="37" spans="5:5" x14ac:dyDescent="0.75">
      <c r="E37" s="5"/>
    </row>
    <row r="38" spans="5:5" x14ac:dyDescent="0.75">
      <c r="E38" s="5"/>
    </row>
    <row r="39" spans="5:5" x14ac:dyDescent="0.75">
      <c r="E39" s="5"/>
    </row>
    <row r="40" spans="5:5" x14ac:dyDescent="0.75">
      <c r="E40" s="5"/>
    </row>
    <row r="41" spans="5:5" x14ac:dyDescent="0.75">
      <c r="E41" s="5"/>
    </row>
    <row r="42" spans="5:5" x14ac:dyDescent="0.75">
      <c r="E42" s="5"/>
    </row>
    <row r="43" spans="5:5" x14ac:dyDescent="0.75">
      <c r="E43" s="5"/>
    </row>
    <row r="44" spans="5:5" x14ac:dyDescent="0.75">
      <c r="E44" s="5"/>
    </row>
    <row r="45" spans="5:5" x14ac:dyDescent="0.75">
      <c r="E45" s="5"/>
    </row>
    <row r="46" spans="5:5" x14ac:dyDescent="0.75">
      <c r="E46" s="5"/>
    </row>
    <row r="47" spans="5:5" x14ac:dyDescent="0.75">
      <c r="E47" s="5"/>
    </row>
    <row r="48" spans="5:5" x14ac:dyDescent="0.75">
      <c r="E48" s="5"/>
    </row>
    <row r="49" spans="5:5" x14ac:dyDescent="0.75">
      <c r="E49" s="5"/>
    </row>
    <row r="50" spans="5:5" x14ac:dyDescent="0.75">
      <c r="E50" s="5"/>
    </row>
    <row r="51" spans="5:5" x14ac:dyDescent="0.75">
      <c r="E51" s="5"/>
    </row>
    <row r="52" spans="5:5" x14ac:dyDescent="0.75">
      <c r="E52" s="5"/>
    </row>
    <row r="53" spans="5:5" x14ac:dyDescent="0.75">
      <c r="E53" s="5"/>
    </row>
    <row r="54" spans="5:5" x14ac:dyDescent="0.75">
      <c r="E54" s="5"/>
    </row>
    <row r="55" spans="5:5" x14ac:dyDescent="0.75">
      <c r="E55" s="5"/>
    </row>
    <row r="56" spans="5:5" x14ac:dyDescent="0.75">
      <c r="E56" s="5"/>
    </row>
    <row r="57" spans="5:5" x14ac:dyDescent="0.75">
      <c r="E57" s="5"/>
    </row>
    <row r="58" spans="5:5" x14ac:dyDescent="0.75">
      <c r="E58" s="5"/>
    </row>
    <row r="59" spans="5:5" x14ac:dyDescent="0.75">
      <c r="E59" s="5"/>
    </row>
    <row r="60" spans="5:5" x14ac:dyDescent="0.75">
      <c r="E60" s="5"/>
    </row>
    <row r="61" spans="5:5" x14ac:dyDescent="0.75">
      <c r="E61" s="5"/>
    </row>
    <row r="62" spans="5:5" x14ac:dyDescent="0.75">
      <c r="E62" s="5"/>
    </row>
    <row r="63" spans="5:5" x14ac:dyDescent="0.75">
      <c r="E63" s="5"/>
    </row>
    <row r="64" spans="5:5" x14ac:dyDescent="0.75">
      <c r="E64" s="5"/>
    </row>
    <row r="65" spans="5:5" x14ac:dyDescent="0.75">
      <c r="E65" s="5"/>
    </row>
    <row r="66" spans="5:5" x14ac:dyDescent="0.75">
      <c r="E66" s="5"/>
    </row>
    <row r="67" spans="5:5" x14ac:dyDescent="0.75">
      <c r="E67" s="5"/>
    </row>
    <row r="68" spans="5:5" x14ac:dyDescent="0.75">
      <c r="E68" s="5"/>
    </row>
    <row r="69" spans="5:5" x14ac:dyDescent="0.75">
      <c r="E69" s="5"/>
    </row>
    <row r="70" spans="5:5" x14ac:dyDescent="0.75">
      <c r="E70" s="5"/>
    </row>
    <row r="71" spans="5:5" x14ac:dyDescent="0.75">
      <c r="E71" s="5"/>
    </row>
    <row r="72" spans="5:5" x14ac:dyDescent="0.75">
      <c r="E72" s="5"/>
    </row>
    <row r="73" spans="5:5" x14ac:dyDescent="0.75">
      <c r="E73" s="5"/>
    </row>
    <row r="74" spans="5:5" x14ac:dyDescent="0.75">
      <c r="E74" s="5"/>
    </row>
    <row r="75" spans="5:5" x14ac:dyDescent="0.75">
      <c r="E75" s="5"/>
    </row>
    <row r="76" spans="5:5" x14ac:dyDescent="0.75">
      <c r="E76" s="5"/>
    </row>
    <row r="77" spans="5:5" x14ac:dyDescent="0.75">
      <c r="E77" s="5"/>
    </row>
    <row r="78" spans="5:5" x14ac:dyDescent="0.75">
      <c r="E78" s="5"/>
    </row>
    <row r="79" spans="5:5" x14ac:dyDescent="0.75">
      <c r="E79" s="5"/>
    </row>
    <row r="80" spans="5:5" x14ac:dyDescent="0.75">
      <c r="E80" s="5"/>
    </row>
    <row r="81" spans="5:5" x14ac:dyDescent="0.75">
      <c r="E81" s="5"/>
    </row>
    <row r="82" spans="5:5" x14ac:dyDescent="0.75">
      <c r="E82" s="5"/>
    </row>
    <row r="83" spans="5:5" x14ac:dyDescent="0.75">
      <c r="E83" s="5"/>
    </row>
    <row r="84" spans="5:5" x14ac:dyDescent="0.75">
      <c r="E84" s="5"/>
    </row>
    <row r="85" spans="5:5" x14ac:dyDescent="0.75">
      <c r="E85" s="5"/>
    </row>
    <row r="86" spans="5:5" x14ac:dyDescent="0.75">
      <c r="E86" s="5"/>
    </row>
    <row r="87" spans="5:5" x14ac:dyDescent="0.75">
      <c r="E87" s="5"/>
    </row>
    <row r="88" spans="5:5" x14ac:dyDescent="0.75">
      <c r="E88" s="5"/>
    </row>
    <row r="89" spans="5:5" x14ac:dyDescent="0.75">
      <c r="E89" s="5"/>
    </row>
    <row r="90" spans="5:5" x14ac:dyDescent="0.75">
      <c r="E90" s="5"/>
    </row>
    <row r="91" spans="5:5" x14ac:dyDescent="0.75">
      <c r="E91" s="5"/>
    </row>
    <row r="92" spans="5:5" x14ac:dyDescent="0.75">
      <c r="E92" s="5"/>
    </row>
    <row r="93" spans="5:5" x14ac:dyDescent="0.75">
      <c r="E93" s="5"/>
    </row>
    <row r="94" spans="5:5" x14ac:dyDescent="0.75">
      <c r="E94" s="5"/>
    </row>
    <row r="95" spans="5:5" x14ac:dyDescent="0.75">
      <c r="E95" s="5"/>
    </row>
    <row r="96" spans="5:5" x14ac:dyDescent="0.75">
      <c r="E96" s="5"/>
    </row>
    <row r="97" spans="5:5" x14ac:dyDescent="0.75">
      <c r="E97" s="5"/>
    </row>
    <row r="98" spans="5:5" x14ac:dyDescent="0.75">
      <c r="E98" s="5"/>
    </row>
    <row r="99" spans="5:5" x14ac:dyDescent="0.75">
      <c r="E99" s="5"/>
    </row>
    <row r="100" spans="5:5" x14ac:dyDescent="0.75">
      <c r="E100" s="5"/>
    </row>
    <row r="101" spans="5:5" x14ac:dyDescent="0.75">
      <c r="E101" s="5"/>
    </row>
    <row r="102" spans="5:5" x14ac:dyDescent="0.75">
      <c r="E102" s="5"/>
    </row>
    <row r="103" spans="5:5" x14ac:dyDescent="0.75">
      <c r="E103" s="5"/>
    </row>
    <row r="104" spans="5:5" x14ac:dyDescent="0.75">
      <c r="E104" s="5"/>
    </row>
    <row r="105" spans="5:5" x14ac:dyDescent="0.75">
      <c r="E105" s="5"/>
    </row>
    <row r="106" spans="5:5" x14ac:dyDescent="0.75">
      <c r="E106" s="5"/>
    </row>
    <row r="107" spans="5:5" x14ac:dyDescent="0.75">
      <c r="E107" s="5"/>
    </row>
    <row r="108" spans="5:5" x14ac:dyDescent="0.75">
      <c r="E108" s="5"/>
    </row>
    <row r="109" spans="5:5" x14ac:dyDescent="0.75">
      <c r="E109" s="5"/>
    </row>
    <row r="110" spans="5:5" x14ac:dyDescent="0.75">
      <c r="E110" s="5"/>
    </row>
    <row r="111" spans="5:5" x14ac:dyDescent="0.75">
      <c r="E111" s="5"/>
    </row>
    <row r="112" spans="5:5" x14ac:dyDescent="0.75">
      <c r="E112" s="5"/>
    </row>
    <row r="113" spans="5:5" x14ac:dyDescent="0.75">
      <c r="E113" s="5"/>
    </row>
    <row r="114" spans="5:5" x14ac:dyDescent="0.75">
      <c r="E114" s="5"/>
    </row>
    <row r="115" spans="5:5" x14ac:dyDescent="0.75">
      <c r="E115" s="5"/>
    </row>
    <row r="116" spans="5:5" x14ac:dyDescent="0.75">
      <c r="E116" s="5"/>
    </row>
    <row r="117" spans="5:5" x14ac:dyDescent="0.75">
      <c r="E117" s="5"/>
    </row>
    <row r="118" spans="5:5" x14ac:dyDescent="0.75">
      <c r="E118" s="5"/>
    </row>
    <row r="119" spans="5:5" x14ac:dyDescent="0.75">
      <c r="E119" s="5"/>
    </row>
    <row r="120" spans="5:5" x14ac:dyDescent="0.75">
      <c r="E120" s="5"/>
    </row>
    <row r="121" spans="5:5" x14ac:dyDescent="0.75">
      <c r="E121" s="5"/>
    </row>
    <row r="122" spans="5:5" x14ac:dyDescent="0.75">
      <c r="E122" s="5"/>
    </row>
    <row r="123" spans="5:5" x14ac:dyDescent="0.75">
      <c r="E123" s="5"/>
    </row>
    <row r="124" spans="5:5" x14ac:dyDescent="0.75">
      <c r="E124" s="5"/>
    </row>
    <row r="125" spans="5:5" x14ac:dyDescent="0.75">
      <c r="E125" s="5"/>
    </row>
    <row r="126" spans="5:5" x14ac:dyDescent="0.75">
      <c r="E126" s="5"/>
    </row>
    <row r="127" spans="5:5" x14ac:dyDescent="0.75">
      <c r="E127" s="5"/>
    </row>
    <row r="128" spans="5:5" x14ac:dyDescent="0.75">
      <c r="E128" s="5"/>
    </row>
    <row r="129" spans="5:5" x14ac:dyDescent="0.75">
      <c r="E129" s="5"/>
    </row>
    <row r="130" spans="5:5" x14ac:dyDescent="0.75">
      <c r="E130" s="5"/>
    </row>
    <row r="131" spans="5:5" x14ac:dyDescent="0.75">
      <c r="E131" s="5"/>
    </row>
    <row r="132" spans="5:5" x14ac:dyDescent="0.75">
      <c r="E132" s="5"/>
    </row>
    <row r="133" spans="5:5" x14ac:dyDescent="0.75">
      <c r="E133" s="5"/>
    </row>
    <row r="134" spans="5:5" x14ac:dyDescent="0.75">
      <c r="E134" s="5"/>
    </row>
    <row r="135" spans="5:5" x14ac:dyDescent="0.75">
      <c r="E135" s="5"/>
    </row>
    <row r="136" spans="5:5" x14ac:dyDescent="0.75">
      <c r="E136" s="5"/>
    </row>
    <row r="137" spans="5:5" x14ac:dyDescent="0.75">
      <c r="E137" s="5"/>
    </row>
    <row r="138" spans="5:5" x14ac:dyDescent="0.75">
      <c r="E138" s="5"/>
    </row>
    <row r="139" spans="5:5" x14ac:dyDescent="0.75">
      <c r="E139" s="5"/>
    </row>
    <row r="140" spans="5:5" x14ac:dyDescent="0.75">
      <c r="E140" s="5"/>
    </row>
    <row r="141" spans="5:5" x14ac:dyDescent="0.75">
      <c r="E141" s="5"/>
    </row>
    <row r="142" spans="5:5" x14ac:dyDescent="0.75">
      <c r="E142" s="5"/>
    </row>
    <row r="143" spans="5:5" x14ac:dyDescent="0.75">
      <c r="E143" s="5"/>
    </row>
    <row r="144" spans="5:5" x14ac:dyDescent="0.75">
      <c r="E144" s="5"/>
    </row>
    <row r="145" spans="5:5" x14ac:dyDescent="0.75">
      <c r="E145" s="5"/>
    </row>
    <row r="146" spans="5:5" x14ac:dyDescent="0.75">
      <c r="E146" s="5"/>
    </row>
    <row r="147" spans="5:5" x14ac:dyDescent="0.75">
      <c r="E147" s="5"/>
    </row>
    <row r="148" spans="5:5" x14ac:dyDescent="0.75">
      <c r="E148" s="5"/>
    </row>
    <row r="149" spans="5:5" x14ac:dyDescent="0.75">
      <c r="E149" s="5"/>
    </row>
    <row r="150" spans="5:5" x14ac:dyDescent="0.75">
      <c r="E150" s="5"/>
    </row>
    <row r="151" spans="5:5" x14ac:dyDescent="0.75">
      <c r="E151" s="5"/>
    </row>
    <row r="152" spans="5:5" x14ac:dyDescent="0.75">
      <c r="E152" s="5"/>
    </row>
    <row r="153" spans="5:5" x14ac:dyDescent="0.75">
      <c r="E153" s="5"/>
    </row>
    <row r="154" spans="5:5" x14ac:dyDescent="0.75">
      <c r="E154" s="5"/>
    </row>
    <row r="155" spans="5:5" x14ac:dyDescent="0.75">
      <c r="E155" s="5"/>
    </row>
    <row r="156" spans="5:5" x14ac:dyDescent="0.75">
      <c r="E156" s="5"/>
    </row>
    <row r="157" spans="5:5" x14ac:dyDescent="0.75">
      <c r="E157" s="5"/>
    </row>
    <row r="158" spans="5:5" x14ac:dyDescent="0.75">
      <c r="E158" s="5"/>
    </row>
    <row r="159" spans="5:5" x14ac:dyDescent="0.75">
      <c r="E159" s="5"/>
    </row>
    <row r="160" spans="5:5" x14ac:dyDescent="0.75">
      <c r="E160" s="5"/>
    </row>
    <row r="161" spans="5:5" x14ac:dyDescent="0.75">
      <c r="E161" s="5"/>
    </row>
    <row r="162" spans="5:5" x14ac:dyDescent="0.75">
      <c r="E162" s="5"/>
    </row>
    <row r="163" spans="5:5" x14ac:dyDescent="0.75">
      <c r="E163" s="5"/>
    </row>
    <row r="164" spans="5:5" x14ac:dyDescent="0.75">
      <c r="E164" s="5"/>
    </row>
    <row r="165" spans="5:5" x14ac:dyDescent="0.75">
      <c r="E165" s="5"/>
    </row>
    <row r="166" spans="5:5" x14ac:dyDescent="0.75">
      <c r="E166" s="5"/>
    </row>
    <row r="167" spans="5:5" x14ac:dyDescent="0.75">
      <c r="E167" s="5"/>
    </row>
    <row r="168" spans="5:5" x14ac:dyDescent="0.75">
      <c r="E168" s="5"/>
    </row>
    <row r="169" spans="5:5" x14ac:dyDescent="0.75">
      <c r="E169" s="5"/>
    </row>
    <row r="170" spans="5:5" x14ac:dyDescent="0.75">
      <c r="E170" s="5"/>
    </row>
    <row r="171" spans="5:5" x14ac:dyDescent="0.75">
      <c r="E171" s="5"/>
    </row>
    <row r="172" spans="5:5" x14ac:dyDescent="0.75">
      <c r="E172" s="5"/>
    </row>
    <row r="173" spans="5:5" x14ac:dyDescent="0.75">
      <c r="E173" s="5"/>
    </row>
    <row r="174" spans="5:5" x14ac:dyDescent="0.75">
      <c r="E174" s="5"/>
    </row>
    <row r="175" spans="5:5" x14ac:dyDescent="0.75">
      <c r="E175" s="5"/>
    </row>
    <row r="176" spans="5:5" x14ac:dyDescent="0.75">
      <c r="E176" s="5"/>
    </row>
    <row r="177" spans="5:5" x14ac:dyDescent="0.75">
      <c r="E177" s="5"/>
    </row>
    <row r="178" spans="5:5" x14ac:dyDescent="0.75">
      <c r="E178" s="5"/>
    </row>
    <row r="179" spans="5:5" x14ac:dyDescent="0.75">
      <c r="E179" s="5"/>
    </row>
    <row r="180" spans="5:5" x14ac:dyDescent="0.75">
      <c r="E180" s="5"/>
    </row>
    <row r="181" spans="5:5" x14ac:dyDescent="0.75">
      <c r="E181" s="5"/>
    </row>
    <row r="182" spans="5:5" x14ac:dyDescent="0.75">
      <c r="E182" s="5"/>
    </row>
    <row r="183" spans="5:5" x14ac:dyDescent="0.75">
      <c r="E183" s="5"/>
    </row>
    <row r="184" spans="5:5" x14ac:dyDescent="0.75">
      <c r="E184" s="5"/>
    </row>
    <row r="185" spans="5:5" x14ac:dyDescent="0.75">
      <c r="E185" s="5"/>
    </row>
    <row r="186" spans="5:5" x14ac:dyDescent="0.75">
      <c r="E186" s="5"/>
    </row>
    <row r="187" spans="5:5" x14ac:dyDescent="0.75">
      <c r="E187" s="5"/>
    </row>
    <row r="188" spans="5:5" x14ac:dyDescent="0.75">
      <c r="E188" s="5"/>
    </row>
    <row r="189" spans="5:5" x14ac:dyDescent="0.75">
      <c r="E189" s="5"/>
    </row>
    <row r="190" spans="5:5" x14ac:dyDescent="0.75">
      <c r="E190" s="5"/>
    </row>
    <row r="191" spans="5:5" x14ac:dyDescent="0.75">
      <c r="E191" s="5"/>
    </row>
    <row r="192" spans="5:5" x14ac:dyDescent="0.75">
      <c r="E192" s="5"/>
    </row>
    <row r="193" spans="5:5" x14ac:dyDescent="0.75">
      <c r="E193" s="5"/>
    </row>
    <row r="194" spans="5:5" x14ac:dyDescent="0.75">
      <c r="E194" s="5"/>
    </row>
    <row r="195" spans="5:5" x14ac:dyDescent="0.75">
      <c r="E195" s="5"/>
    </row>
    <row r="196" spans="5:5" x14ac:dyDescent="0.75">
      <c r="E196" s="5"/>
    </row>
    <row r="197" spans="5:5" x14ac:dyDescent="0.75">
      <c r="E197" s="5"/>
    </row>
    <row r="198" spans="5:5" x14ac:dyDescent="0.75">
      <c r="E198" s="5"/>
    </row>
    <row r="199" spans="5:5" x14ac:dyDescent="0.75">
      <c r="E199" s="5"/>
    </row>
    <row r="200" spans="5:5" x14ac:dyDescent="0.75">
      <c r="E200" s="5"/>
    </row>
    <row r="201" spans="5:5" x14ac:dyDescent="0.75">
      <c r="E201" s="5"/>
    </row>
    <row r="202" spans="5:5" x14ac:dyDescent="0.75">
      <c r="E202" s="5"/>
    </row>
    <row r="203" spans="5:5" x14ac:dyDescent="0.75">
      <c r="E203" s="5"/>
    </row>
    <row r="204" spans="5:5" x14ac:dyDescent="0.75">
      <c r="E204" s="5"/>
    </row>
    <row r="205" spans="5:5" x14ac:dyDescent="0.75">
      <c r="E205" s="5"/>
    </row>
    <row r="206" spans="5:5" x14ac:dyDescent="0.75">
      <c r="E206" s="5"/>
    </row>
    <row r="207" spans="5:5" x14ac:dyDescent="0.75">
      <c r="E207" s="5"/>
    </row>
    <row r="208" spans="5:5" x14ac:dyDescent="0.75">
      <c r="E208" s="5"/>
    </row>
    <row r="209" spans="5:5" x14ac:dyDescent="0.75">
      <c r="E209" s="5"/>
    </row>
    <row r="210" spans="5:5" x14ac:dyDescent="0.75">
      <c r="E210" s="5"/>
    </row>
    <row r="211" spans="5:5" x14ac:dyDescent="0.75">
      <c r="E211" s="5"/>
    </row>
    <row r="212" spans="5:5" x14ac:dyDescent="0.75">
      <c r="E212" s="5"/>
    </row>
    <row r="213" spans="5:5" x14ac:dyDescent="0.75">
      <c r="E213" s="5"/>
    </row>
    <row r="214" spans="5:5" x14ac:dyDescent="0.75">
      <c r="E214" s="5"/>
    </row>
    <row r="215" spans="5:5" x14ac:dyDescent="0.75">
      <c r="E215" s="5"/>
    </row>
    <row r="216" spans="5:5" x14ac:dyDescent="0.75">
      <c r="E216" s="5"/>
    </row>
    <row r="217" spans="5:5" x14ac:dyDescent="0.75">
      <c r="E217" s="5"/>
    </row>
    <row r="218" spans="5:5" x14ac:dyDescent="0.75">
      <c r="E218" s="5"/>
    </row>
    <row r="219" spans="5:5" x14ac:dyDescent="0.75">
      <c r="E219" s="5"/>
    </row>
    <row r="220" spans="5:5" x14ac:dyDescent="0.75">
      <c r="E220" s="5"/>
    </row>
    <row r="221" spans="5:5" x14ac:dyDescent="0.75">
      <c r="E221" s="5"/>
    </row>
    <row r="222" spans="5:5" x14ac:dyDescent="0.75">
      <c r="E222" s="5"/>
    </row>
    <row r="223" spans="5:5" x14ac:dyDescent="0.75">
      <c r="E223" s="5"/>
    </row>
    <row r="224" spans="5:5" x14ac:dyDescent="0.75">
      <c r="E224" s="5"/>
    </row>
    <row r="225" spans="5:5" x14ac:dyDescent="0.75">
      <c r="E225" s="5"/>
    </row>
    <row r="226" spans="5:5" x14ac:dyDescent="0.75">
      <c r="E226" s="5"/>
    </row>
    <row r="227" spans="5:5" x14ac:dyDescent="0.75">
      <c r="E227" s="5"/>
    </row>
    <row r="228" spans="5:5" x14ac:dyDescent="0.75">
      <c r="E228" s="5"/>
    </row>
    <row r="229" spans="5:5" x14ac:dyDescent="0.75">
      <c r="E229" s="5"/>
    </row>
    <row r="230" spans="5:5" x14ac:dyDescent="0.75">
      <c r="E230" s="5"/>
    </row>
    <row r="231" spans="5:5" x14ac:dyDescent="0.75">
      <c r="E231" s="5"/>
    </row>
    <row r="232" spans="5:5" x14ac:dyDescent="0.75">
      <c r="E232" s="5"/>
    </row>
    <row r="233" spans="5:5" x14ac:dyDescent="0.75">
      <c r="E233" s="5"/>
    </row>
    <row r="234" spans="5:5" x14ac:dyDescent="0.75">
      <c r="E234" s="5"/>
    </row>
    <row r="235" spans="5:5" x14ac:dyDescent="0.75">
      <c r="E235" s="5"/>
    </row>
    <row r="236" spans="5:5" x14ac:dyDescent="0.75">
      <c r="E236" s="5"/>
    </row>
  </sheetData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6922-06CD-4032-A55D-C69CDBDC052F}">
  <sheetPr codeName="Sheet13">
    <tabColor rgb="FF00B050"/>
    <pageSetUpPr autoPageBreaks="0"/>
  </sheetPr>
  <dimension ref="B2:AJ675"/>
  <sheetViews>
    <sheetView topLeftCell="A294" zoomScale="82" workbookViewId="0">
      <selection activeCell="E313" sqref="E7:E313"/>
    </sheetView>
  </sheetViews>
  <sheetFormatPr defaultColWidth="8.7265625" defaultRowHeight="16.75" outlineLevelCol="1" x14ac:dyDescent="0.95"/>
  <cols>
    <col min="1" max="1" width="8.7265625" style="6"/>
    <col min="2" max="2" width="29.54296875" style="6" customWidth="1"/>
    <col min="3" max="3" width="47.54296875" style="6" customWidth="1"/>
    <col min="4" max="5" width="34.54296875" style="6" customWidth="1"/>
    <col min="6" max="6" width="39.81640625" style="6" bestFit="1" customWidth="1"/>
    <col min="7" max="7" width="6.1796875" style="6" customWidth="1"/>
    <col min="8" max="8" width="76.26953125" style="6" hidden="1" customWidth="1" outlineLevel="1"/>
    <col min="9" max="9" width="68.26953125" style="6" hidden="1" customWidth="1" outlineLevel="1"/>
    <col min="10" max="10" width="6.54296875" style="6" customWidth="1" collapsed="1"/>
    <col min="11" max="11" width="75.81640625" style="6" hidden="1" customWidth="1" outlineLevel="1"/>
    <col min="12" max="13" width="68.26953125" style="6" hidden="1" customWidth="1" outlineLevel="1"/>
    <col min="14" max="14" width="5.81640625" style="6" customWidth="1" collapsed="1"/>
    <col min="15" max="15" width="50.7265625" style="6" bestFit="1" customWidth="1"/>
    <col min="16" max="16" width="91.7265625" style="6" bestFit="1" customWidth="1"/>
    <col min="17" max="17" width="28.453125" style="6" customWidth="1"/>
    <col min="18" max="19" width="8.7265625" style="6"/>
    <col min="20" max="20" width="28.81640625" style="6" bestFit="1" customWidth="1"/>
    <col min="21" max="21" width="24.26953125" style="6" bestFit="1" customWidth="1"/>
    <col min="22" max="22" width="8.7265625" style="6"/>
    <col min="23" max="23" width="43.7265625" style="6" bestFit="1" customWidth="1"/>
    <col min="24" max="24" width="24.7265625" style="6" customWidth="1"/>
    <col min="25" max="25" width="8.7265625" style="6"/>
    <col min="26" max="26" width="40.7265625" style="6" bestFit="1" customWidth="1"/>
    <col min="27" max="27" width="24.1796875" style="6" customWidth="1"/>
    <col min="28" max="16384" width="8.7265625" style="6"/>
  </cols>
  <sheetData>
    <row r="2" spans="2:36" x14ac:dyDescent="0.95">
      <c r="C2" s="8"/>
    </row>
    <row r="3" spans="2:36" x14ac:dyDescent="0.95">
      <c r="C3" s="8"/>
      <c r="AD3"/>
    </row>
    <row r="4" spans="2:36" x14ac:dyDescent="0.95">
      <c r="B4" s="460" t="s">
        <v>857</v>
      </c>
      <c r="C4" s="461"/>
      <c r="D4" s="461"/>
      <c r="E4" s="461"/>
      <c r="F4" s="462"/>
      <c r="O4" s="460" t="s">
        <v>858</v>
      </c>
      <c r="P4" s="461"/>
      <c r="Q4" s="462"/>
      <c r="R4" s="182"/>
      <c r="T4" s="454" t="s">
        <v>859</v>
      </c>
      <c r="U4" s="454"/>
      <c r="W4" s="454" t="s">
        <v>860</v>
      </c>
      <c r="X4" s="454"/>
      <c r="Z4" s="454" t="s">
        <v>861</v>
      </c>
      <c r="AA4" s="454"/>
    </row>
    <row r="5" spans="2:36" x14ac:dyDescent="0.95">
      <c r="B5" s="463" t="s">
        <v>862</v>
      </c>
      <c r="C5" s="464"/>
      <c r="D5" s="464"/>
      <c r="E5" s="464"/>
      <c r="F5" s="464"/>
      <c r="H5" s="456" t="s">
        <v>47</v>
      </c>
      <c r="I5" s="457"/>
      <c r="K5" s="458" t="s">
        <v>47</v>
      </c>
      <c r="L5" s="459"/>
      <c r="M5" s="459"/>
      <c r="O5" s="458" t="s">
        <v>47</v>
      </c>
      <c r="P5" s="459"/>
      <c r="Q5" s="459"/>
      <c r="T5" s="455" t="s">
        <v>61</v>
      </c>
      <c r="U5" s="455"/>
      <c r="V5" s="113"/>
      <c r="W5" s="455" t="s">
        <v>18</v>
      </c>
      <c r="X5" s="455"/>
      <c r="Z5" s="455" t="s">
        <v>27</v>
      </c>
      <c r="AA5" s="455"/>
      <c r="AD5"/>
    </row>
    <row r="6" spans="2:36" x14ac:dyDescent="0.95">
      <c r="B6" s="12" t="s">
        <v>265</v>
      </c>
      <c r="C6" s="12" t="s">
        <v>863</v>
      </c>
      <c r="D6" s="12" t="s">
        <v>864</v>
      </c>
      <c r="E6" s="91" t="s">
        <v>865</v>
      </c>
      <c r="F6" s="12" t="s">
        <v>866</v>
      </c>
      <c r="H6" s="12" t="s">
        <v>867</v>
      </c>
      <c r="I6" s="12" t="s">
        <v>864</v>
      </c>
      <c r="K6" s="12" t="s">
        <v>867</v>
      </c>
      <c r="L6" s="12" t="s">
        <v>864</v>
      </c>
      <c r="M6" s="12"/>
      <c r="O6" s="12" t="s">
        <v>270</v>
      </c>
      <c r="P6" s="12" t="s">
        <v>867</v>
      </c>
      <c r="Q6" s="12" t="s">
        <v>864</v>
      </c>
      <c r="T6" s="12" t="s">
        <v>265</v>
      </c>
      <c r="U6" s="12" t="s">
        <v>864</v>
      </c>
      <c r="W6" s="12" t="s">
        <v>265</v>
      </c>
      <c r="X6" s="12" t="s">
        <v>864</v>
      </c>
      <c r="Z6" s="91" t="s">
        <v>265</v>
      </c>
      <c r="AA6" s="91" t="s">
        <v>864</v>
      </c>
      <c r="AD6"/>
      <c r="AG6"/>
    </row>
    <row r="7" spans="2:36" x14ac:dyDescent="0.95">
      <c r="B7" s="16" t="s">
        <v>245</v>
      </c>
      <c r="C7" s="16" t="s">
        <v>868</v>
      </c>
      <c r="D7" s="16" t="s">
        <v>869</v>
      </c>
      <c r="E7" s="92" t="s">
        <v>24</v>
      </c>
      <c r="F7" s="16" t="s">
        <v>870</v>
      </c>
      <c r="H7" s="6" t="s">
        <v>588</v>
      </c>
      <c r="I7" s="9" t="s">
        <v>871</v>
      </c>
      <c r="K7" s="6" t="s">
        <v>872</v>
      </c>
      <c r="L7" s="6" t="s">
        <v>873</v>
      </c>
      <c r="M7" s="9" t="str">
        <f>I7</f>
        <v>Premium SSD Managed Disks P1 LRS</v>
      </c>
      <c r="O7" s="122" t="s">
        <v>397</v>
      </c>
      <c r="P7" s="16" t="s">
        <v>874</v>
      </c>
      <c r="Q7" s="13" t="s">
        <v>875</v>
      </c>
      <c r="T7" s="16" t="s">
        <v>62</v>
      </c>
      <c r="U7" s="13" t="s">
        <v>62</v>
      </c>
      <c r="W7" s="16" t="s">
        <v>876</v>
      </c>
      <c r="X7" s="123" t="s">
        <v>23</v>
      </c>
      <c r="Z7" s="16" t="s">
        <v>30</v>
      </c>
      <c r="AA7" s="16" t="s">
        <v>30</v>
      </c>
      <c r="AD7"/>
      <c r="AG7"/>
    </row>
    <row r="8" spans="2:36" x14ac:dyDescent="0.95">
      <c r="B8" s="17" t="s">
        <v>245</v>
      </c>
      <c r="C8" s="17" t="s">
        <v>877</v>
      </c>
      <c r="D8" s="17" t="s">
        <v>869</v>
      </c>
      <c r="E8" s="93" t="s">
        <v>24</v>
      </c>
      <c r="F8" s="17" t="s">
        <v>870</v>
      </c>
      <c r="H8" s="6" t="s">
        <v>589</v>
      </c>
      <c r="I8" s="6" t="s">
        <v>871</v>
      </c>
      <c r="K8" s="6" t="s">
        <v>878</v>
      </c>
      <c r="L8" s="6" t="s">
        <v>873</v>
      </c>
      <c r="M8" s="9" t="str">
        <f t="shared" ref="M8:M71" si="0">I8</f>
        <v>Premium SSD Managed Disks P1 LRS</v>
      </c>
      <c r="O8" s="124" t="s">
        <v>397</v>
      </c>
      <c r="P8" s="17" t="s">
        <v>872</v>
      </c>
      <c r="Q8" s="14" t="s">
        <v>875</v>
      </c>
      <c r="T8" s="17" t="s">
        <v>736</v>
      </c>
      <c r="U8" s="125" t="s">
        <v>64</v>
      </c>
      <c r="W8" s="17" t="s">
        <v>19</v>
      </c>
      <c r="X8" s="14" t="s">
        <v>19</v>
      </c>
      <c r="Z8" s="17" t="s">
        <v>760</v>
      </c>
      <c r="AA8" s="358" t="s">
        <v>46</v>
      </c>
      <c r="AD8"/>
      <c r="AG8"/>
    </row>
    <row r="9" spans="2:36" x14ac:dyDescent="0.95">
      <c r="B9" s="17" t="s">
        <v>245</v>
      </c>
      <c r="C9" s="17" t="s">
        <v>879</v>
      </c>
      <c r="D9" s="17" t="s">
        <v>869</v>
      </c>
      <c r="E9" s="93" t="s">
        <v>24</v>
      </c>
      <c r="F9" s="17" t="s">
        <v>870</v>
      </c>
      <c r="H9" s="6" t="s">
        <v>590</v>
      </c>
      <c r="I9" s="6" t="s">
        <v>871</v>
      </c>
      <c r="K9" s="6" t="s">
        <v>880</v>
      </c>
      <c r="L9" s="6" t="s">
        <v>873</v>
      </c>
      <c r="M9" s="9" t="str">
        <f t="shared" si="0"/>
        <v>Premium SSD Managed Disks P1 LRS</v>
      </c>
      <c r="O9" s="124" t="s">
        <v>397</v>
      </c>
      <c r="P9" s="17" t="s">
        <v>881</v>
      </c>
      <c r="Q9" s="14" t="s">
        <v>875</v>
      </c>
      <c r="T9" s="17" t="s">
        <v>737</v>
      </c>
      <c r="U9" s="125" t="s">
        <v>64</v>
      </c>
      <c r="W9" s="17" t="s">
        <v>749</v>
      </c>
      <c r="X9" s="125" t="s">
        <v>23</v>
      </c>
      <c r="Z9" s="17" t="s">
        <v>882</v>
      </c>
      <c r="AA9" s="358" t="s">
        <v>46</v>
      </c>
      <c r="AD9"/>
      <c r="AG9"/>
    </row>
    <row r="10" spans="2:36" x14ac:dyDescent="0.95">
      <c r="B10" s="17" t="s">
        <v>245</v>
      </c>
      <c r="C10" s="17" t="s">
        <v>293</v>
      </c>
      <c r="D10" s="17" t="s">
        <v>869</v>
      </c>
      <c r="E10" s="93" t="s">
        <v>24</v>
      </c>
      <c r="F10" s="17" t="s">
        <v>870</v>
      </c>
      <c r="H10" s="6" t="s">
        <v>591</v>
      </c>
      <c r="I10" s="6" t="s">
        <v>871</v>
      </c>
      <c r="K10" s="6" t="s">
        <v>883</v>
      </c>
      <c r="L10" s="6" t="s">
        <v>884</v>
      </c>
      <c r="M10" s="9" t="str">
        <f t="shared" si="0"/>
        <v>Premium SSD Managed Disks P1 LRS</v>
      </c>
      <c r="O10" s="124" t="s">
        <v>397</v>
      </c>
      <c r="P10" s="17" t="s">
        <v>878</v>
      </c>
      <c r="Q10" s="14" t="s">
        <v>875</v>
      </c>
      <c r="T10" s="17" t="s">
        <v>739</v>
      </c>
      <c r="U10" s="125" t="s">
        <v>64</v>
      </c>
      <c r="W10" s="17" t="s">
        <v>748</v>
      </c>
      <c r="X10" s="125" t="s">
        <v>23</v>
      </c>
      <c r="Z10" s="17" t="s">
        <v>36</v>
      </c>
      <c r="AA10" s="17" t="s">
        <v>36</v>
      </c>
      <c r="AD10"/>
      <c r="AG10"/>
    </row>
    <row r="11" spans="2:36" x14ac:dyDescent="0.95">
      <c r="B11" s="17" t="s">
        <v>245</v>
      </c>
      <c r="C11" s="17" t="s">
        <v>375</v>
      </c>
      <c r="D11" s="17" t="s">
        <v>869</v>
      </c>
      <c r="E11" s="93" t="s">
        <v>24</v>
      </c>
      <c r="F11" s="17" t="s">
        <v>870</v>
      </c>
      <c r="H11" s="6" t="s">
        <v>592</v>
      </c>
      <c r="I11" s="6" t="s">
        <v>871</v>
      </c>
      <c r="K11" s="6" t="s">
        <v>885</v>
      </c>
      <c r="L11" s="6" t="s">
        <v>884</v>
      </c>
      <c r="M11" s="9" t="str">
        <f t="shared" si="0"/>
        <v>Premium SSD Managed Disks P1 LRS</v>
      </c>
      <c r="O11" s="124" t="s">
        <v>397</v>
      </c>
      <c r="P11" s="17" t="s">
        <v>886</v>
      </c>
      <c r="Q11" s="14" t="s">
        <v>875</v>
      </c>
      <c r="T11" s="17" t="s">
        <v>63</v>
      </c>
      <c r="U11" s="14" t="s">
        <v>63</v>
      </c>
      <c r="W11" s="17" t="s">
        <v>747</v>
      </c>
      <c r="X11" s="125" t="s">
        <v>23</v>
      </c>
      <c r="Z11" s="17" t="s">
        <v>887</v>
      </c>
      <c r="AA11" s="358" t="s">
        <v>46</v>
      </c>
      <c r="AD11"/>
      <c r="AG11"/>
      <c r="AJ11"/>
    </row>
    <row r="12" spans="2:36" x14ac:dyDescent="0.95">
      <c r="B12" s="17" t="s">
        <v>245</v>
      </c>
      <c r="C12" s="17" t="s">
        <v>345</v>
      </c>
      <c r="D12" s="17" t="s">
        <v>869</v>
      </c>
      <c r="E12" s="93" t="s">
        <v>24</v>
      </c>
      <c r="F12" s="17" t="s">
        <v>870</v>
      </c>
      <c r="H12" s="6" t="s">
        <v>593</v>
      </c>
      <c r="I12" s="6" t="s">
        <v>871</v>
      </c>
      <c r="K12" s="6" t="s">
        <v>888</v>
      </c>
      <c r="L12" s="6" t="s">
        <v>884</v>
      </c>
      <c r="M12" s="9" t="str">
        <f t="shared" si="0"/>
        <v>Premium SSD Managed Disks P1 LRS</v>
      </c>
      <c r="O12" s="124" t="s">
        <v>397</v>
      </c>
      <c r="P12" s="17" t="s">
        <v>880</v>
      </c>
      <c r="Q12" s="14" t="s">
        <v>875</v>
      </c>
      <c r="T12" s="17" t="s">
        <v>744</v>
      </c>
      <c r="U12" s="125" t="s">
        <v>64</v>
      </c>
      <c r="W12" s="17" t="s">
        <v>889</v>
      </c>
      <c r="X12" s="125" t="s">
        <v>23</v>
      </c>
      <c r="Z12" s="17" t="s">
        <v>38</v>
      </c>
      <c r="AA12" s="17" t="s">
        <v>38</v>
      </c>
      <c r="AD12"/>
      <c r="AG12"/>
      <c r="AJ12"/>
    </row>
    <row r="13" spans="2:36" x14ac:dyDescent="0.95">
      <c r="B13" s="17" t="s">
        <v>245</v>
      </c>
      <c r="C13" s="17" t="s">
        <v>374</v>
      </c>
      <c r="D13" s="17" t="s">
        <v>869</v>
      </c>
      <c r="E13" s="93" t="s">
        <v>24</v>
      </c>
      <c r="F13" s="17" t="s">
        <v>870</v>
      </c>
      <c r="H13" s="6" t="s">
        <v>890</v>
      </c>
      <c r="I13" s="6" t="s">
        <v>871</v>
      </c>
      <c r="K13" s="6" t="s">
        <v>891</v>
      </c>
      <c r="L13" s="6" t="s">
        <v>884</v>
      </c>
      <c r="M13" s="9" t="str">
        <f t="shared" si="0"/>
        <v>Premium SSD Managed Disks P1 LRS</v>
      </c>
      <c r="O13" s="124" t="s">
        <v>397</v>
      </c>
      <c r="P13" s="17" t="s">
        <v>892</v>
      </c>
      <c r="Q13" s="14" t="s">
        <v>875</v>
      </c>
      <c r="T13" s="17" t="s">
        <v>740</v>
      </c>
      <c r="U13" s="125" t="s">
        <v>64</v>
      </c>
      <c r="W13" s="17" t="s">
        <v>893</v>
      </c>
      <c r="X13" s="125" t="s">
        <v>23</v>
      </c>
      <c r="Z13" s="17" t="s">
        <v>764</v>
      </c>
      <c r="AA13" s="358" t="s">
        <v>46</v>
      </c>
      <c r="AD13"/>
      <c r="AG13"/>
      <c r="AJ13"/>
    </row>
    <row r="14" spans="2:36" x14ac:dyDescent="0.95">
      <c r="B14" s="17" t="s">
        <v>245</v>
      </c>
      <c r="C14" s="17" t="s">
        <v>332</v>
      </c>
      <c r="D14" s="17" t="s">
        <v>894</v>
      </c>
      <c r="E14" s="93" t="s">
        <v>26</v>
      </c>
      <c r="F14" s="17" t="s">
        <v>895</v>
      </c>
      <c r="H14" s="6" t="s">
        <v>594</v>
      </c>
      <c r="I14" s="6" t="s">
        <v>871</v>
      </c>
      <c r="K14" s="6" t="s">
        <v>896</v>
      </c>
      <c r="L14" s="6" t="s">
        <v>884</v>
      </c>
      <c r="M14" s="9" t="str">
        <f t="shared" si="0"/>
        <v>Premium SSD Managed Disks P1 LRS</v>
      </c>
      <c r="O14" s="124" t="s">
        <v>397</v>
      </c>
      <c r="P14" s="17" t="s">
        <v>897</v>
      </c>
      <c r="Q14" s="14" t="s">
        <v>898</v>
      </c>
      <c r="T14" s="17" t="s">
        <v>899</v>
      </c>
      <c r="U14" s="125" t="s">
        <v>64</v>
      </c>
      <c r="W14" s="17" t="s">
        <v>21</v>
      </c>
      <c r="X14" s="14" t="s">
        <v>21</v>
      </c>
      <c r="Z14" s="17" t="s">
        <v>46</v>
      </c>
      <c r="AA14" s="358" t="s">
        <v>46</v>
      </c>
      <c r="AD14"/>
      <c r="AG14"/>
      <c r="AJ14"/>
    </row>
    <row r="15" spans="2:36" x14ac:dyDescent="0.95">
      <c r="B15" s="17" t="s">
        <v>245</v>
      </c>
      <c r="C15" s="17" t="s">
        <v>900</v>
      </c>
      <c r="D15" s="17" t="s">
        <v>894</v>
      </c>
      <c r="E15" s="93" t="s">
        <v>26</v>
      </c>
      <c r="F15" s="17" t="s">
        <v>895</v>
      </c>
      <c r="H15" s="6" t="s">
        <v>901</v>
      </c>
      <c r="I15" s="6" t="s">
        <v>871</v>
      </c>
      <c r="K15" s="6" t="s">
        <v>902</v>
      </c>
      <c r="L15" s="6" t="s">
        <v>903</v>
      </c>
      <c r="M15" s="9" t="str">
        <f t="shared" si="0"/>
        <v>Premium SSD Managed Disks P1 LRS</v>
      </c>
      <c r="O15" s="124" t="s">
        <v>397</v>
      </c>
      <c r="P15" s="17" t="s">
        <v>904</v>
      </c>
      <c r="Q15" s="14" t="s">
        <v>898</v>
      </c>
      <c r="T15" s="17" t="s">
        <v>745</v>
      </c>
      <c r="U15" s="125" t="s">
        <v>64</v>
      </c>
      <c r="W15" s="17" t="s">
        <v>905</v>
      </c>
      <c r="X15" s="125" t="s">
        <v>23</v>
      </c>
      <c r="Z15" s="17" t="s">
        <v>906</v>
      </c>
      <c r="AA15" s="358" t="s">
        <v>46</v>
      </c>
      <c r="AD15"/>
      <c r="AG15"/>
      <c r="AJ15"/>
    </row>
    <row r="16" spans="2:36" x14ac:dyDescent="0.95">
      <c r="B16" s="17" t="s">
        <v>245</v>
      </c>
      <c r="C16" s="17" t="s">
        <v>907</v>
      </c>
      <c r="D16" s="17" t="s">
        <v>908</v>
      </c>
      <c r="E16" s="93" t="s">
        <v>22</v>
      </c>
      <c r="F16" s="17" t="s">
        <v>909</v>
      </c>
      <c r="H16" s="6" t="s">
        <v>910</v>
      </c>
      <c r="I16" s="6" t="s">
        <v>871</v>
      </c>
      <c r="K16" s="6" t="s">
        <v>911</v>
      </c>
      <c r="L16" s="6" t="s">
        <v>903</v>
      </c>
      <c r="M16" s="9" t="str">
        <f t="shared" si="0"/>
        <v>Premium SSD Managed Disks P1 LRS</v>
      </c>
      <c r="O16" s="124" t="s">
        <v>397</v>
      </c>
      <c r="P16" s="17" t="s">
        <v>912</v>
      </c>
      <c r="Q16" s="14" t="s">
        <v>898</v>
      </c>
      <c r="T16" s="17" t="s">
        <v>64</v>
      </c>
      <c r="U16" s="14" t="s">
        <v>64</v>
      </c>
      <c r="W16" s="17" t="s">
        <v>23</v>
      </c>
      <c r="X16" s="14" t="s">
        <v>23</v>
      </c>
      <c r="Z16" s="17" t="s">
        <v>913</v>
      </c>
      <c r="AA16" s="358" t="s">
        <v>46</v>
      </c>
      <c r="AD16"/>
      <c r="AG16"/>
      <c r="AJ16"/>
    </row>
    <row r="17" spans="2:36" x14ac:dyDescent="0.95">
      <c r="B17" s="17" t="s">
        <v>245</v>
      </c>
      <c r="C17" s="17" t="s">
        <v>914</v>
      </c>
      <c r="D17" s="17" t="s">
        <v>894</v>
      </c>
      <c r="E17" s="93" t="s">
        <v>26</v>
      </c>
      <c r="F17" s="17" t="s">
        <v>895</v>
      </c>
      <c r="H17" s="6" t="s">
        <v>595</v>
      </c>
      <c r="I17" s="6" t="s">
        <v>871</v>
      </c>
      <c r="K17" s="6" t="s">
        <v>404</v>
      </c>
      <c r="L17" s="6" t="s">
        <v>903</v>
      </c>
      <c r="M17" s="9" t="str">
        <f t="shared" si="0"/>
        <v>Premium SSD Managed Disks P1 LRS</v>
      </c>
      <c r="O17" s="124" t="s">
        <v>397</v>
      </c>
      <c r="P17" s="17" t="s">
        <v>883</v>
      </c>
      <c r="Q17" s="14" t="s">
        <v>898</v>
      </c>
      <c r="T17" s="17" t="s">
        <v>65</v>
      </c>
      <c r="U17" s="14" t="s">
        <v>65</v>
      </c>
      <c r="W17" s="17" t="s">
        <v>25</v>
      </c>
      <c r="X17" s="14" t="s">
        <v>25</v>
      </c>
      <c r="Z17" s="17" t="s">
        <v>773</v>
      </c>
      <c r="AA17" s="358" t="s">
        <v>46</v>
      </c>
      <c r="AD17"/>
      <c r="AG17"/>
      <c r="AJ17"/>
    </row>
    <row r="18" spans="2:36" x14ac:dyDescent="0.95">
      <c r="B18" s="17" t="s">
        <v>245</v>
      </c>
      <c r="C18" s="17" t="s">
        <v>339</v>
      </c>
      <c r="D18" s="17" t="s">
        <v>894</v>
      </c>
      <c r="E18" s="93" t="s">
        <v>26</v>
      </c>
      <c r="F18" s="17" t="s">
        <v>895</v>
      </c>
      <c r="H18" s="6" t="s">
        <v>915</v>
      </c>
      <c r="I18" s="6" t="s">
        <v>871</v>
      </c>
      <c r="K18" s="6" t="s">
        <v>916</v>
      </c>
      <c r="L18" s="6" t="s">
        <v>903</v>
      </c>
      <c r="M18" s="9" t="str">
        <f t="shared" si="0"/>
        <v>Premium SSD Managed Disks P1 LRS</v>
      </c>
      <c r="O18" s="124" t="s">
        <v>397</v>
      </c>
      <c r="P18" s="17" t="s">
        <v>917</v>
      </c>
      <c r="Q18" s="14" t="s">
        <v>898</v>
      </c>
      <c r="T18" s="17" t="s">
        <v>66</v>
      </c>
      <c r="U18" s="14" t="s">
        <v>66</v>
      </c>
      <c r="W18" s="18" t="s">
        <v>918</v>
      </c>
      <c r="X18" s="127" t="s">
        <v>23</v>
      </c>
      <c r="Z18" s="17" t="s">
        <v>49</v>
      </c>
      <c r="AA18" s="17" t="s">
        <v>49</v>
      </c>
      <c r="AD18"/>
      <c r="AG18"/>
      <c r="AJ18"/>
    </row>
    <row r="19" spans="2:36" x14ac:dyDescent="0.95">
      <c r="B19" s="17" t="s">
        <v>245</v>
      </c>
      <c r="C19" s="17" t="s">
        <v>919</v>
      </c>
      <c r="D19" s="17" t="s">
        <v>894</v>
      </c>
      <c r="E19" s="93" t="s">
        <v>26</v>
      </c>
      <c r="F19" s="17" t="s">
        <v>895</v>
      </c>
      <c r="H19" s="6" t="s">
        <v>920</v>
      </c>
      <c r="I19" s="6" t="s">
        <v>871</v>
      </c>
      <c r="K19" s="6" t="s">
        <v>921</v>
      </c>
      <c r="L19" s="6" t="s">
        <v>903</v>
      </c>
      <c r="M19" s="9" t="str">
        <f t="shared" si="0"/>
        <v>Premium SSD Managed Disks P1 LRS</v>
      </c>
      <c r="O19" s="124" t="s">
        <v>397</v>
      </c>
      <c r="P19" s="17" t="s">
        <v>922</v>
      </c>
      <c r="Q19" s="14" t="s">
        <v>898</v>
      </c>
      <c r="T19" s="17" t="s">
        <v>735</v>
      </c>
      <c r="U19" s="125" t="s">
        <v>64</v>
      </c>
      <c r="Z19" s="17" t="s">
        <v>923</v>
      </c>
      <c r="AA19" s="358" t="s">
        <v>46</v>
      </c>
      <c r="AD19"/>
      <c r="AG19"/>
      <c r="AJ19"/>
    </row>
    <row r="20" spans="2:36" x14ac:dyDescent="0.95">
      <c r="B20" s="17" t="s">
        <v>245</v>
      </c>
      <c r="C20" s="17" t="s">
        <v>924</v>
      </c>
      <c r="D20" s="17" t="s">
        <v>908</v>
      </c>
      <c r="E20" s="93" t="s">
        <v>22</v>
      </c>
      <c r="F20" s="17" t="s">
        <v>925</v>
      </c>
      <c r="H20" s="6" t="s">
        <v>596</v>
      </c>
      <c r="I20" s="6" t="s">
        <v>871</v>
      </c>
      <c r="K20" s="6" t="s">
        <v>926</v>
      </c>
      <c r="L20" s="6" t="s">
        <v>903</v>
      </c>
      <c r="M20" s="9" t="str">
        <f t="shared" si="0"/>
        <v>Premium SSD Managed Disks P1 LRS</v>
      </c>
      <c r="O20" s="124" t="s">
        <v>397</v>
      </c>
      <c r="P20" s="17" t="s">
        <v>927</v>
      </c>
      <c r="Q20" s="14" t="s">
        <v>898</v>
      </c>
      <c r="T20" s="17" t="s">
        <v>738</v>
      </c>
      <c r="U20" s="125" t="s">
        <v>64</v>
      </c>
      <c r="Z20" s="17" t="s">
        <v>928</v>
      </c>
      <c r="AA20" s="358" t="s">
        <v>46</v>
      </c>
      <c r="AD20"/>
      <c r="AG20"/>
      <c r="AJ20"/>
    </row>
    <row r="21" spans="2:36" x14ac:dyDescent="0.95">
      <c r="B21" s="17" t="s">
        <v>245</v>
      </c>
      <c r="C21" s="17" t="s">
        <v>929</v>
      </c>
      <c r="D21" s="17" t="s">
        <v>908</v>
      </c>
      <c r="E21" s="93" t="s">
        <v>22</v>
      </c>
      <c r="F21" s="17" t="s">
        <v>925</v>
      </c>
      <c r="H21" s="6" t="s">
        <v>597</v>
      </c>
      <c r="I21" s="6" t="s">
        <v>871</v>
      </c>
      <c r="K21" s="6" t="s">
        <v>930</v>
      </c>
      <c r="L21" s="9" t="s">
        <v>931</v>
      </c>
      <c r="M21" s="9" t="str">
        <f t="shared" si="0"/>
        <v>Premium SSD Managed Disks P1 LRS</v>
      </c>
      <c r="O21" s="124" t="s">
        <v>397</v>
      </c>
      <c r="P21" s="17" t="s">
        <v>885</v>
      </c>
      <c r="Q21" s="14" t="s">
        <v>898</v>
      </c>
      <c r="T21" s="17" t="s">
        <v>743</v>
      </c>
      <c r="U21" s="125" t="s">
        <v>64</v>
      </c>
      <c r="Z21" s="17" t="s">
        <v>788</v>
      </c>
      <c r="AA21" s="358" t="s">
        <v>46</v>
      </c>
      <c r="AD21"/>
      <c r="AG21"/>
      <c r="AJ21"/>
    </row>
    <row r="22" spans="2:36" x14ac:dyDescent="0.95">
      <c r="B22" s="17" t="s">
        <v>245</v>
      </c>
      <c r="C22" s="17" t="s">
        <v>932</v>
      </c>
      <c r="D22" s="17" t="s">
        <v>908</v>
      </c>
      <c r="E22" s="93" t="s">
        <v>22</v>
      </c>
      <c r="F22" s="17" t="s">
        <v>925</v>
      </c>
      <c r="H22" s="6" t="s">
        <v>933</v>
      </c>
      <c r="I22" s="6" t="s">
        <v>871</v>
      </c>
      <c r="K22" s="6" t="s">
        <v>934</v>
      </c>
      <c r="L22" s="9" t="s">
        <v>931</v>
      </c>
      <c r="M22" s="9" t="str">
        <f t="shared" si="0"/>
        <v>Premium SSD Managed Disks P1 LRS</v>
      </c>
      <c r="O22" s="124" t="s">
        <v>397</v>
      </c>
      <c r="P22" s="17" t="s">
        <v>935</v>
      </c>
      <c r="Q22" s="14" t="s">
        <v>898</v>
      </c>
      <c r="T22" s="17" t="s">
        <v>742</v>
      </c>
      <c r="U22" s="125" t="s">
        <v>64</v>
      </c>
      <c r="Z22" s="17" t="s">
        <v>790</v>
      </c>
      <c r="AA22" s="358" t="s">
        <v>46</v>
      </c>
      <c r="AC22"/>
      <c r="AD22"/>
      <c r="AG22"/>
      <c r="AJ22"/>
    </row>
    <row r="23" spans="2:36" x14ac:dyDescent="0.95">
      <c r="B23" s="17" t="s">
        <v>245</v>
      </c>
      <c r="C23" s="17" t="s">
        <v>936</v>
      </c>
      <c r="D23" s="17" t="s">
        <v>908</v>
      </c>
      <c r="E23" s="93" t="s">
        <v>22</v>
      </c>
      <c r="F23" s="17" t="s">
        <v>925</v>
      </c>
      <c r="H23" s="6" t="s">
        <v>598</v>
      </c>
      <c r="I23" s="6" t="s">
        <v>871</v>
      </c>
      <c r="K23" s="6" t="s">
        <v>937</v>
      </c>
      <c r="L23" s="9" t="s">
        <v>931</v>
      </c>
      <c r="M23" s="9" t="str">
        <f t="shared" si="0"/>
        <v>Premium SSD Managed Disks P1 LRS</v>
      </c>
      <c r="O23" s="124" t="s">
        <v>397</v>
      </c>
      <c r="P23" s="17" t="s">
        <v>888</v>
      </c>
      <c r="Q23" s="14" t="s">
        <v>898</v>
      </c>
      <c r="T23" s="17" t="s">
        <v>67</v>
      </c>
      <c r="U23" s="14" t="s">
        <v>67</v>
      </c>
      <c r="Z23" s="17" t="s">
        <v>791</v>
      </c>
      <c r="AA23" s="358" t="s">
        <v>46</v>
      </c>
      <c r="AC23"/>
      <c r="AD23"/>
      <c r="AG23"/>
      <c r="AJ23"/>
    </row>
    <row r="24" spans="2:36" x14ac:dyDescent="0.95">
      <c r="B24" s="17" t="s">
        <v>245</v>
      </c>
      <c r="C24" s="17" t="s">
        <v>938</v>
      </c>
      <c r="D24" s="17" t="s">
        <v>908</v>
      </c>
      <c r="E24" s="93" t="s">
        <v>22</v>
      </c>
      <c r="F24" s="17" t="s">
        <v>925</v>
      </c>
      <c r="H24" s="6" t="s">
        <v>939</v>
      </c>
      <c r="I24" s="6" t="s">
        <v>871</v>
      </c>
      <c r="K24" s="6" t="s">
        <v>940</v>
      </c>
      <c r="L24" s="9" t="s">
        <v>931</v>
      </c>
      <c r="M24" s="9" t="str">
        <f t="shared" si="0"/>
        <v>Premium SSD Managed Disks P1 LRS</v>
      </c>
      <c r="O24" s="124" t="s">
        <v>397</v>
      </c>
      <c r="P24" s="17" t="s">
        <v>941</v>
      </c>
      <c r="Q24" s="14" t="s">
        <v>898</v>
      </c>
      <c r="T24" s="17" t="s">
        <v>741</v>
      </c>
      <c r="U24" s="125" t="s">
        <v>64</v>
      </c>
      <c r="Z24" s="17" t="s">
        <v>942</v>
      </c>
      <c r="AA24" s="358" t="s">
        <v>46</v>
      </c>
      <c r="AC24"/>
      <c r="AD24"/>
      <c r="AG24"/>
      <c r="AJ24"/>
    </row>
    <row r="25" spans="2:36" x14ac:dyDescent="0.95">
      <c r="B25" s="17" t="s">
        <v>245</v>
      </c>
      <c r="C25" s="17" t="s">
        <v>303</v>
      </c>
      <c r="D25" s="17" t="s">
        <v>869</v>
      </c>
      <c r="E25" s="93" t="s">
        <v>24</v>
      </c>
      <c r="F25" s="17" t="s">
        <v>870</v>
      </c>
      <c r="H25" s="6" t="s">
        <v>943</v>
      </c>
      <c r="I25" s="6" t="s">
        <v>871</v>
      </c>
      <c r="K25" s="6" t="s">
        <v>944</v>
      </c>
      <c r="L25" s="9" t="s">
        <v>945</v>
      </c>
      <c r="M25" s="9" t="str">
        <f t="shared" si="0"/>
        <v>Premium SSD Managed Disks P1 LRS</v>
      </c>
      <c r="O25" s="124" t="s">
        <v>397</v>
      </c>
      <c r="P25" s="17" t="s">
        <v>891</v>
      </c>
      <c r="Q25" s="14" t="s">
        <v>898</v>
      </c>
      <c r="T25" s="18" t="s">
        <v>68</v>
      </c>
      <c r="U25" s="15" t="s">
        <v>68</v>
      </c>
      <c r="Z25" s="17" t="s">
        <v>32</v>
      </c>
      <c r="AA25" s="17" t="s">
        <v>32</v>
      </c>
      <c r="AC25"/>
      <c r="AD25"/>
      <c r="AG25"/>
      <c r="AJ25"/>
    </row>
    <row r="26" spans="2:36" x14ac:dyDescent="0.95">
      <c r="B26" s="17" t="s">
        <v>245</v>
      </c>
      <c r="C26" s="17" t="s">
        <v>946</v>
      </c>
      <c r="D26" s="17" t="s">
        <v>894</v>
      </c>
      <c r="E26" s="93" t="s">
        <v>26</v>
      </c>
      <c r="F26" s="17" t="s">
        <v>895</v>
      </c>
      <c r="H26" s="6" t="s">
        <v>599</v>
      </c>
      <c r="I26" s="6" t="s">
        <v>871</v>
      </c>
      <c r="K26" s="6" t="s">
        <v>947</v>
      </c>
      <c r="L26" s="9" t="s">
        <v>945</v>
      </c>
      <c r="M26" s="9" t="str">
        <f t="shared" si="0"/>
        <v>Premium SSD Managed Disks P1 LRS</v>
      </c>
      <c r="O26" s="124" t="s">
        <v>397</v>
      </c>
      <c r="P26" s="17" t="s">
        <v>948</v>
      </c>
      <c r="Q26" s="14" t="s">
        <v>898</v>
      </c>
      <c r="Z26" s="17" t="s">
        <v>57</v>
      </c>
      <c r="AA26" s="17" t="s">
        <v>57</v>
      </c>
      <c r="AC26"/>
      <c r="AD26"/>
      <c r="AG26"/>
      <c r="AJ26"/>
    </row>
    <row r="27" spans="2:36" x14ac:dyDescent="0.95">
      <c r="B27" s="17" t="s">
        <v>245</v>
      </c>
      <c r="C27" s="17" t="s">
        <v>360</v>
      </c>
      <c r="D27" s="17" t="s">
        <v>869</v>
      </c>
      <c r="E27" s="93" t="s">
        <v>24</v>
      </c>
      <c r="F27" s="17" t="s">
        <v>870</v>
      </c>
      <c r="H27" s="6" t="s">
        <v>600</v>
      </c>
      <c r="I27" s="6" t="s">
        <v>871</v>
      </c>
      <c r="K27" s="6" t="s">
        <v>411</v>
      </c>
      <c r="L27" s="9" t="s">
        <v>945</v>
      </c>
      <c r="M27" s="9" t="str">
        <f t="shared" si="0"/>
        <v>Premium SSD Managed Disks P1 LRS</v>
      </c>
      <c r="O27" s="124" t="s">
        <v>397</v>
      </c>
      <c r="P27" s="17" t="s">
        <v>949</v>
      </c>
      <c r="Q27" s="14" t="s">
        <v>898</v>
      </c>
      <c r="Z27" s="17" t="s">
        <v>950</v>
      </c>
      <c r="AA27" s="358" t="s">
        <v>51</v>
      </c>
      <c r="AC27"/>
      <c r="AD27"/>
      <c r="AG27"/>
      <c r="AJ27"/>
    </row>
    <row r="28" spans="2:36" x14ac:dyDescent="0.95">
      <c r="B28" s="17" t="s">
        <v>245</v>
      </c>
      <c r="C28" s="17" t="s">
        <v>276</v>
      </c>
      <c r="D28" s="17" t="s">
        <v>869</v>
      </c>
      <c r="E28" s="93" t="s">
        <v>24</v>
      </c>
      <c r="F28" s="17" t="s">
        <v>870</v>
      </c>
      <c r="H28" s="6" t="s">
        <v>951</v>
      </c>
      <c r="I28" s="6" t="s">
        <v>871</v>
      </c>
      <c r="K28" s="6" t="s">
        <v>952</v>
      </c>
      <c r="L28" s="9" t="s">
        <v>945</v>
      </c>
      <c r="M28" s="9" t="str">
        <f t="shared" si="0"/>
        <v>Premium SSD Managed Disks P1 LRS</v>
      </c>
      <c r="O28" s="124" t="s">
        <v>397</v>
      </c>
      <c r="P28" s="17" t="s">
        <v>896</v>
      </c>
      <c r="Q28" s="14" t="s">
        <v>898</v>
      </c>
      <c r="Z28" s="17" t="s">
        <v>753</v>
      </c>
      <c r="AA28" s="358" t="s">
        <v>51</v>
      </c>
      <c r="AC28"/>
      <c r="AD28"/>
      <c r="AG28"/>
      <c r="AJ28"/>
    </row>
    <row r="29" spans="2:36" x14ac:dyDescent="0.95">
      <c r="B29" s="17" t="s">
        <v>245</v>
      </c>
      <c r="C29" s="17" t="s">
        <v>310</v>
      </c>
      <c r="D29" s="17" t="s">
        <v>869</v>
      </c>
      <c r="E29" s="93" t="s">
        <v>24</v>
      </c>
      <c r="F29" s="17" t="s">
        <v>870</v>
      </c>
      <c r="H29" s="6" t="s">
        <v>601</v>
      </c>
      <c r="I29" s="6" t="s">
        <v>871</v>
      </c>
      <c r="K29" s="6" t="s">
        <v>953</v>
      </c>
      <c r="L29" s="9" t="s">
        <v>945</v>
      </c>
      <c r="M29" s="9" t="str">
        <f t="shared" si="0"/>
        <v>Premium SSD Managed Disks P1 LRS</v>
      </c>
      <c r="O29" s="124" t="s">
        <v>397</v>
      </c>
      <c r="P29" s="17" t="s">
        <v>954</v>
      </c>
      <c r="Q29" s="14" t="s">
        <v>898</v>
      </c>
      <c r="Z29" s="17" t="s">
        <v>44</v>
      </c>
      <c r="AA29" s="17" t="s">
        <v>44</v>
      </c>
      <c r="AC29"/>
      <c r="AD29"/>
      <c r="AG29"/>
      <c r="AJ29"/>
    </row>
    <row r="30" spans="2:36" x14ac:dyDescent="0.95">
      <c r="B30" s="17" t="s">
        <v>245</v>
      </c>
      <c r="C30" s="17" t="s">
        <v>955</v>
      </c>
      <c r="D30" s="17" t="s">
        <v>894</v>
      </c>
      <c r="E30" s="93" t="s">
        <v>26</v>
      </c>
      <c r="F30" s="17" t="s">
        <v>895</v>
      </c>
      <c r="H30" s="6" t="s">
        <v>956</v>
      </c>
      <c r="I30" s="6" t="s">
        <v>871</v>
      </c>
      <c r="K30" s="6" t="s">
        <v>957</v>
      </c>
      <c r="L30" s="9" t="s">
        <v>945</v>
      </c>
      <c r="M30" s="9" t="str">
        <f t="shared" si="0"/>
        <v>Premium SSD Managed Disks P1 LRS</v>
      </c>
      <c r="O30" s="124" t="s">
        <v>397</v>
      </c>
      <c r="P30" s="17" t="s">
        <v>958</v>
      </c>
      <c r="Q30" s="14" t="s">
        <v>898</v>
      </c>
      <c r="Z30" s="17" t="s">
        <v>959</v>
      </c>
      <c r="AA30" s="358" t="s">
        <v>51</v>
      </c>
      <c r="AC30"/>
      <c r="AD30"/>
      <c r="AG30"/>
      <c r="AJ30"/>
    </row>
    <row r="31" spans="2:36" x14ac:dyDescent="0.95">
      <c r="B31" s="17" t="s">
        <v>245</v>
      </c>
      <c r="C31" s="17" t="s">
        <v>960</v>
      </c>
      <c r="D31" s="17" t="s">
        <v>894</v>
      </c>
      <c r="E31" s="93" t="s">
        <v>26</v>
      </c>
      <c r="F31" s="17" t="s">
        <v>895</v>
      </c>
      <c r="H31" s="6" t="s">
        <v>602</v>
      </c>
      <c r="I31" s="6" t="s">
        <v>871</v>
      </c>
      <c r="K31" s="6" t="s">
        <v>415</v>
      </c>
      <c r="L31" s="9" t="s">
        <v>961</v>
      </c>
      <c r="M31" s="9" t="str">
        <f t="shared" si="0"/>
        <v>Premium SSD Managed Disks P1 LRS</v>
      </c>
      <c r="O31" s="124" t="s">
        <v>397</v>
      </c>
      <c r="P31" s="17" t="s">
        <v>398</v>
      </c>
      <c r="Q31" s="14" t="s">
        <v>898</v>
      </c>
      <c r="Z31" s="17" t="s">
        <v>765</v>
      </c>
      <c r="AA31" s="358" t="s">
        <v>51</v>
      </c>
      <c r="AC31"/>
      <c r="AD31"/>
      <c r="AG31"/>
      <c r="AJ31"/>
    </row>
    <row r="32" spans="2:36" x14ac:dyDescent="0.95">
      <c r="B32" s="17" t="s">
        <v>245</v>
      </c>
      <c r="C32" s="17" t="s">
        <v>962</v>
      </c>
      <c r="D32" s="17" t="s">
        <v>894</v>
      </c>
      <c r="E32" s="93" t="s">
        <v>26</v>
      </c>
      <c r="F32" s="17" t="s">
        <v>895</v>
      </c>
      <c r="H32" s="6" t="s">
        <v>603</v>
      </c>
      <c r="I32" s="6" t="s">
        <v>871</v>
      </c>
      <c r="K32" s="6" t="s">
        <v>963</v>
      </c>
      <c r="L32" s="9" t="s">
        <v>961</v>
      </c>
      <c r="M32" s="9" t="str">
        <f t="shared" si="0"/>
        <v>Premium SSD Managed Disks P1 LRS</v>
      </c>
      <c r="O32" s="124" t="s">
        <v>397</v>
      </c>
      <c r="P32" s="17" t="s">
        <v>400</v>
      </c>
      <c r="Q32" s="14" t="s">
        <v>964</v>
      </c>
      <c r="Z32" s="17" t="s">
        <v>778</v>
      </c>
      <c r="AA32" s="358" t="s">
        <v>51</v>
      </c>
      <c r="AC32"/>
      <c r="AD32"/>
      <c r="AG32"/>
      <c r="AJ32"/>
    </row>
    <row r="33" spans="2:36" x14ac:dyDescent="0.95">
      <c r="B33" s="17" t="s">
        <v>245</v>
      </c>
      <c r="C33" s="17" t="s">
        <v>965</v>
      </c>
      <c r="D33" s="17" t="s">
        <v>894</v>
      </c>
      <c r="E33" s="93" t="s">
        <v>26</v>
      </c>
      <c r="F33" s="17" t="s">
        <v>895</v>
      </c>
      <c r="H33" s="6" t="s">
        <v>604</v>
      </c>
      <c r="I33" s="6" t="s">
        <v>871</v>
      </c>
      <c r="K33" s="6" t="s">
        <v>420</v>
      </c>
      <c r="L33" s="9" t="s">
        <v>961</v>
      </c>
      <c r="M33" s="9" t="str">
        <f t="shared" si="0"/>
        <v>Premium SSD Managed Disks P1 LRS</v>
      </c>
      <c r="O33" s="124" t="s">
        <v>397</v>
      </c>
      <c r="P33" s="17" t="s">
        <v>966</v>
      </c>
      <c r="Q33" s="14" t="s">
        <v>964</v>
      </c>
      <c r="Z33" s="17" t="s">
        <v>51</v>
      </c>
      <c r="AA33" s="358" t="s">
        <v>51</v>
      </c>
      <c r="AC33"/>
      <c r="AD33"/>
      <c r="AG33"/>
      <c r="AJ33"/>
    </row>
    <row r="34" spans="2:36" x14ac:dyDescent="0.95">
      <c r="B34" s="17" t="s">
        <v>245</v>
      </c>
      <c r="C34" s="17" t="s">
        <v>967</v>
      </c>
      <c r="D34" s="17" t="s">
        <v>894</v>
      </c>
      <c r="E34" s="93" t="s">
        <v>26</v>
      </c>
      <c r="F34" s="17" t="s">
        <v>895</v>
      </c>
      <c r="H34" s="6" t="s">
        <v>968</v>
      </c>
      <c r="I34" s="6" t="s">
        <v>871</v>
      </c>
      <c r="K34" s="6" t="s">
        <v>423</v>
      </c>
      <c r="L34" s="9" t="s">
        <v>961</v>
      </c>
      <c r="M34" s="9" t="str">
        <f t="shared" si="0"/>
        <v>Premium SSD Managed Disks P1 LRS</v>
      </c>
      <c r="O34" s="124" t="s">
        <v>397</v>
      </c>
      <c r="P34" s="17" t="s">
        <v>902</v>
      </c>
      <c r="Q34" s="14" t="s">
        <v>964</v>
      </c>
      <c r="Z34" s="17" t="s">
        <v>969</v>
      </c>
      <c r="AA34" s="358" t="s">
        <v>51</v>
      </c>
      <c r="AC34"/>
      <c r="AD34"/>
      <c r="AG34"/>
      <c r="AJ34"/>
    </row>
    <row r="35" spans="2:36" x14ac:dyDescent="0.95">
      <c r="B35" s="17" t="s">
        <v>245</v>
      </c>
      <c r="C35" s="17" t="s">
        <v>970</v>
      </c>
      <c r="D35" s="17" t="s">
        <v>908</v>
      </c>
      <c r="E35" s="93" t="s">
        <v>22</v>
      </c>
      <c r="F35" s="17" t="s">
        <v>925</v>
      </c>
      <c r="H35" s="6" t="s">
        <v>605</v>
      </c>
      <c r="I35" s="6" t="s">
        <v>871</v>
      </c>
      <c r="K35" s="6" t="s">
        <v>971</v>
      </c>
      <c r="L35" s="9" t="s">
        <v>961</v>
      </c>
      <c r="M35" s="9" t="str">
        <f t="shared" si="0"/>
        <v>Premium SSD Managed Disks P1 LRS</v>
      </c>
      <c r="O35" s="124" t="s">
        <v>397</v>
      </c>
      <c r="P35" s="17" t="s">
        <v>402</v>
      </c>
      <c r="Q35" s="14" t="s">
        <v>964</v>
      </c>
      <c r="Z35" s="17" t="s">
        <v>55</v>
      </c>
      <c r="AA35" s="17" t="s">
        <v>55</v>
      </c>
      <c r="AC35"/>
      <c r="AD35"/>
      <c r="AG35"/>
      <c r="AJ35"/>
    </row>
    <row r="36" spans="2:36" x14ac:dyDescent="0.95">
      <c r="B36" s="17" t="s">
        <v>245</v>
      </c>
      <c r="C36" s="17" t="s">
        <v>972</v>
      </c>
      <c r="D36" s="17" t="s">
        <v>973</v>
      </c>
      <c r="E36" s="93" t="s">
        <v>33</v>
      </c>
      <c r="F36" s="17" t="s">
        <v>974</v>
      </c>
      <c r="H36" s="6" t="s">
        <v>975</v>
      </c>
      <c r="I36" s="6" t="s">
        <v>871</v>
      </c>
      <c r="K36" s="6" t="s">
        <v>976</v>
      </c>
      <c r="L36" s="9" t="s">
        <v>961</v>
      </c>
      <c r="M36" s="9" t="str">
        <f t="shared" si="0"/>
        <v>Premium SSD Managed Disks P1 LRS</v>
      </c>
      <c r="O36" s="124" t="s">
        <v>397</v>
      </c>
      <c r="P36" s="17" t="s">
        <v>977</v>
      </c>
      <c r="Q36" s="14" t="s">
        <v>964</v>
      </c>
      <c r="Z36" s="17" t="s">
        <v>769</v>
      </c>
      <c r="AA36" s="17" t="s">
        <v>34</v>
      </c>
      <c r="AC36"/>
      <c r="AD36"/>
      <c r="AG36"/>
      <c r="AJ36"/>
    </row>
    <row r="37" spans="2:36" x14ac:dyDescent="0.95">
      <c r="B37" s="17" t="s">
        <v>245</v>
      </c>
      <c r="C37" s="17" t="s">
        <v>393</v>
      </c>
      <c r="D37" s="17" t="s">
        <v>869</v>
      </c>
      <c r="E37" s="93" t="s">
        <v>24</v>
      </c>
      <c r="F37" s="17" t="s">
        <v>978</v>
      </c>
      <c r="H37" s="6" t="s">
        <v>979</v>
      </c>
      <c r="I37" s="6" t="s">
        <v>871</v>
      </c>
      <c r="K37" s="6" t="s">
        <v>980</v>
      </c>
      <c r="L37" s="6" t="s">
        <v>980</v>
      </c>
      <c r="M37" s="9" t="str">
        <f t="shared" si="0"/>
        <v>Premium SSD Managed Disks P1 LRS</v>
      </c>
      <c r="O37" s="124" t="s">
        <v>397</v>
      </c>
      <c r="P37" s="17" t="s">
        <v>403</v>
      </c>
      <c r="Q37" s="14" t="s">
        <v>964</v>
      </c>
      <c r="Z37" s="17" t="s">
        <v>750</v>
      </c>
      <c r="AA37" s="358" t="s">
        <v>53</v>
      </c>
      <c r="AC37"/>
      <c r="AD37"/>
      <c r="AG37"/>
      <c r="AJ37"/>
    </row>
    <row r="38" spans="2:36" x14ac:dyDescent="0.95">
      <c r="B38" s="17" t="s">
        <v>245</v>
      </c>
      <c r="C38" s="90" t="s">
        <v>377</v>
      </c>
      <c r="D38" s="90" t="s">
        <v>869</v>
      </c>
      <c r="E38" s="93" t="s">
        <v>24</v>
      </c>
      <c r="F38" s="90" t="s">
        <v>978</v>
      </c>
      <c r="H38" s="6" t="s">
        <v>606</v>
      </c>
      <c r="I38" s="6" t="s">
        <v>871</v>
      </c>
      <c r="K38" s="6" t="s">
        <v>433</v>
      </c>
      <c r="L38" s="6" t="s">
        <v>433</v>
      </c>
      <c r="M38" s="9" t="str">
        <f t="shared" si="0"/>
        <v>Premium SSD Managed Disks P1 LRS</v>
      </c>
      <c r="O38" s="124" t="s">
        <v>397</v>
      </c>
      <c r="P38" s="17" t="s">
        <v>911</v>
      </c>
      <c r="Q38" s="14" t="s">
        <v>964</v>
      </c>
      <c r="Z38" s="17" t="s">
        <v>751</v>
      </c>
      <c r="AA38" s="358" t="s">
        <v>53</v>
      </c>
      <c r="AC38"/>
      <c r="AD38"/>
      <c r="AG38"/>
      <c r="AJ38"/>
    </row>
    <row r="39" spans="2:36" x14ac:dyDescent="0.95">
      <c r="B39" s="17" t="s">
        <v>245</v>
      </c>
      <c r="C39" s="90" t="s">
        <v>346</v>
      </c>
      <c r="D39" s="90" t="s">
        <v>869</v>
      </c>
      <c r="E39" s="93" t="s">
        <v>24</v>
      </c>
      <c r="F39" s="90" t="s">
        <v>978</v>
      </c>
      <c r="H39" s="6" t="s">
        <v>981</v>
      </c>
      <c r="I39" s="6" t="s">
        <v>871</v>
      </c>
      <c r="K39" s="6" t="s">
        <v>441</v>
      </c>
      <c r="L39" s="6" t="s">
        <v>875</v>
      </c>
      <c r="M39" s="9" t="str">
        <f t="shared" si="0"/>
        <v>Premium SSD Managed Disks P1 LRS</v>
      </c>
      <c r="O39" s="124" t="s">
        <v>397</v>
      </c>
      <c r="P39" s="17" t="s">
        <v>982</v>
      </c>
      <c r="Q39" s="14" t="s">
        <v>964</v>
      </c>
      <c r="Z39" s="17" t="s">
        <v>983</v>
      </c>
      <c r="AA39" s="358" t="s">
        <v>53</v>
      </c>
      <c r="AC39"/>
      <c r="AD39"/>
      <c r="AG39"/>
      <c r="AJ39"/>
    </row>
    <row r="40" spans="2:36" x14ac:dyDescent="0.95">
      <c r="B40" s="17" t="s">
        <v>245</v>
      </c>
      <c r="C40" s="17" t="s">
        <v>984</v>
      </c>
      <c r="D40" s="17" t="s">
        <v>985</v>
      </c>
      <c r="E40" s="93" t="s">
        <v>39</v>
      </c>
      <c r="F40" s="17" t="s">
        <v>986</v>
      </c>
      <c r="H40" s="6" t="s">
        <v>607</v>
      </c>
      <c r="I40" s="6" t="s">
        <v>871</v>
      </c>
      <c r="K40" s="6" t="s">
        <v>446</v>
      </c>
      <c r="L40" s="6" t="s">
        <v>875</v>
      </c>
      <c r="M40" s="9" t="str">
        <f t="shared" si="0"/>
        <v>Premium SSD Managed Disks P1 LRS</v>
      </c>
      <c r="O40" s="124" t="s">
        <v>397</v>
      </c>
      <c r="P40" s="17" t="s">
        <v>987</v>
      </c>
      <c r="Q40" s="14" t="s">
        <v>964</v>
      </c>
      <c r="Z40" s="17" t="s">
        <v>754</v>
      </c>
      <c r="AA40" s="358" t="s">
        <v>53</v>
      </c>
      <c r="AC40"/>
      <c r="AD40"/>
      <c r="AG40"/>
      <c r="AJ40"/>
    </row>
    <row r="41" spans="2:36" x14ac:dyDescent="0.95">
      <c r="B41" s="17" t="s">
        <v>245</v>
      </c>
      <c r="C41" s="17" t="s">
        <v>988</v>
      </c>
      <c r="D41" s="17" t="s">
        <v>985</v>
      </c>
      <c r="E41" s="93" t="s">
        <v>39</v>
      </c>
      <c r="F41" s="17" t="s">
        <v>989</v>
      </c>
      <c r="H41" s="6" t="s">
        <v>608</v>
      </c>
      <c r="I41" s="6" t="s">
        <v>871</v>
      </c>
      <c r="K41" s="6" t="s">
        <v>990</v>
      </c>
      <c r="L41" s="6" t="s">
        <v>875</v>
      </c>
      <c r="M41" s="9" t="str">
        <f t="shared" si="0"/>
        <v>Premium SSD Managed Disks P1 LRS</v>
      </c>
      <c r="O41" s="124" t="s">
        <v>397</v>
      </c>
      <c r="P41" s="17" t="s">
        <v>991</v>
      </c>
      <c r="Q41" s="14" t="s">
        <v>964</v>
      </c>
      <c r="Z41" s="17" t="s">
        <v>755</v>
      </c>
      <c r="AA41" s="358" t="s">
        <v>53</v>
      </c>
      <c r="AC41"/>
      <c r="AD41"/>
      <c r="AG41"/>
      <c r="AJ41"/>
    </row>
    <row r="42" spans="2:36" x14ac:dyDescent="0.95">
      <c r="B42" s="17" t="s">
        <v>245</v>
      </c>
      <c r="C42" s="17" t="s">
        <v>992</v>
      </c>
      <c r="D42" s="17" t="s">
        <v>993</v>
      </c>
      <c r="E42" s="93" t="s">
        <v>43</v>
      </c>
      <c r="F42" s="17" t="s">
        <v>994</v>
      </c>
      <c r="H42" s="6" t="s">
        <v>609</v>
      </c>
      <c r="I42" s="6" t="s">
        <v>871</v>
      </c>
      <c r="K42" s="6" t="s">
        <v>995</v>
      </c>
      <c r="L42" s="9" t="s">
        <v>875</v>
      </c>
      <c r="M42" s="9" t="str">
        <f t="shared" si="0"/>
        <v>Premium SSD Managed Disks P1 LRS</v>
      </c>
      <c r="O42" s="124" t="s">
        <v>397</v>
      </c>
      <c r="P42" s="17" t="s">
        <v>996</v>
      </c>
      <c r="Q42" s="14" t="s">
        <v>964</v>
      </c>
      <c r="Z42" s="17" t="s">
        <v>997</v>
      </c>
      <c r="AA42" s="358" t="s">
        <v>53</v>
      </c>
      <c r="AC42"/>
      <c r="AD42"/>
      <c r="AG42"/>
      <c r="AJ42"/>
    </row>
    <row r="43" spans="2:36" x14ac:dyDescent="0.95">
      <c r="B43" s="17" t="s">
        <v>245</v>
      </c>
      <c r="C43" s="17" t="s">
        <v>998</v>
      </c>
      <c r="D43" s="17" t="s">
        <v>993</v>
      </c>
      <c r="E43" s="93" t="s">
        <v>43</v>
      </c>
      <c r="F43" s="17" t="s">
        <v>994</v>
      </c>
      <c r="H43" s="6" t="s">
        <v>999</v>
      </c>
      <c r="I43" s="6" t="s">
        <v>871</v>
      </c>
      <c r="K43" s="6" t="s">
        <v>452</v>
      </c>
      <c r="L43" s="9" t="s">
        <v>898</v>
      </c>
      <c r="M43" s="9" t="str">
        <f t="shared" si="0"/>
        <v>Premium SSD Managed Disks P1 LRS</v>
      </c>
      <c r="O43" s="124" t="s">
        <v>397</v>
      </c>
      <c r="P43" s="17" t="s">
        <v>404</v>
      </c>
      <c r="Q43" s="14" t="s">
        <v>964</v>
      </c>
      <c r="Z43" s="17" t="s">
        <v>40</v>
      </c>
      <c r="AA43" s="17" t="s">
        <v>40</v>
      </c>
      <c r="AC43"/>
      <c r="AD43"/>
      <c r="AG43"/>
      <c r="AJ43"/>
    </row>
    <row r="44" spans="2:36" x14ac:dyDescent="0.95">
      <c r="B44" s="17" t="s">
        <v>245</v>
      </c>
      <c r="C44" s="17" t="s">
        <v>1000</v>
      </c>
      <c r="D44" s="17" t="s">
        <v>1001</v>
      </c>
      <c r="E44" s="93" t="s">
        <v>45</v>
      </c>
      <c r="F44" s="17" t="s">
        <v>1002</v>
      </c>
      <c r="H44" s="6" t="s">
        <v>610</v>
      </c>
      <c r="I44" s="6" t="s">
        <v>871</v>
      </c>
      <c r="K44" s="6" t="s">
        <v>457</v>
      </c>
      <c r="L44" s="9" t="s">
        <v>898</v>
      </c>
      <c r="M44" s="9" t="str">
        <f t="shared" si="0"/>
        <v>Premium SSD Managed Disks P1 LRS</v>
      </c>
      <c r="O44" s="124" t="s">
        <v>397</v>
      </c>
      <c r="P44" s="17" t="s">
        <v>406</v>
      </c>
      <c r="Q44" s="14" t="s">
        <v>964</v>
      </c>
      <c r="Z44" s="17" t="s">
        <v>1003</v>
      </c>
      <c r="AA44" s="358" t="s">
        <v>53</v>
      </c>
      <c r="AC44"/>
      <c r="AD44"/>
      <c r="AG44"/>
      <c r="AJ44"/>
    </row>
    <row r="45" spans="2:36" x14ac:dyDescent="0.95">
      <c r="B45" s="17" t="s">
        <v>245</v>
      </c>
      <c r="C45" s="17" t="s">
        <v>1004</v>
      </c>
      <c r="D45" s="17" t="s">
        <v>908</v>
      </c>
      <c r="E45" s="93" t="s">
        <v>22</v>
      </c>
      <c r="F45" s="17" t="s">
        <v>1005</v>
      </c>
      <c r="H45" s="6" t="s">
        <v>1006</v>
      </c>
      <c r="I45" s="6" t="s">
        <v>871</v>
      </c>
      <c r="K45" s="6" t="s">
        <v>459</v>
      </c>
      <c r="L45" s="6" t="s">
        <v>898</v>
      </c>
      <c r="M45" s="9" t="str">
        <f t="shared" si="0"/>
        <v>Premium SSD Managed Disks P1 LRS</v>
      </c>
      <c r="O45" s="124" t="s">
        <v>397</v>
      </c>
      <c r="P45" s="17" t="s">
        <v>916</v>
      </c>
      <c r="Q45" s="14" t="s">
        <v>964</v>
      </c>
      <c r="Z45" s="17" t="s">
        <v>782</v>
      </c>
      <c r="AA45" s="358" t="s">
        <v>53</v>
      </c>
      <c r="AC45"/>
      <c r="AD45"/>
      <c r="AG45"/>
      <c r="AJ45"/>
    </row>
    <row r="46" spans="2:36" x14ac:dyDescent="0.95">
      <c r="B46" s="17" t="s">
        <v>245</v>
      </c>
      <c r="C46" s="17" t="s">
        <v>295</v>
      </c>
      <c r="D46" s="17" t="s">
        <v>1007</v>
      </c>
      <c r="E46" s="93" t="s">
        <v>17</v>
      </c>
      <c r="F46" s="17" t="s">
        <v>1008</v>
      </c>
      <c r="H46" s="6" t="s">
        <v>1009</v>
      </c>
      <c r="I46" s="6" t="s">
        <v>871</v>
      </c>
      <c r="K46" s="6" t="s">
        <v>463</v>
      </c>
      <c r="L46" s="6" t="s">
        <v>964</v>
      </c>
      <c r="M46" s="9" t="str">
        <f t="shared" si="0"/>
        <v>Premium SSD Managed Disks P1 LRS</v>
      </c>
      <c r="O46" s="124" t="s">
        <v>397</v>
      </c>
      <c r="P46" s="17" t="s">
        <v>921</v>
      </c>
      <c r="Q46" s="14" t="s">
        <v>964</v>
      </c>
      <c r="Z46" s="17" t="s">
        <v>1010</v>
      </c>
      <c r="AA46" s="358" t="s">
        <v>53</v>
      </c>
      <c r="AC46"/>
      <c r="AD46"/>
      <c r="AG46"/>
      <c r="AJ46"/>
    </row>
    <row r="47" spans="2:36" x14ac:dyDescent="0.95">
      <c r="B47" s="17" t="s">
        <v>245</v>
      </c>
      <c r="C47" s="17" t="s">
        <v>328</v>
      </c>
      <c r="D47" s="17" t="s">
        <v>1007</v>
      </c>
      <c r="E47" s="93" t="s">
        <v>17</v>
      </c>
      <c r="F47" s="17" t="s">
        <v>1008</v>
      </c>
      <c r="H47" s="6" t="s">
        <v>611</v>
      </c>
      <c r="I47" s="6" t="s">
        <v>871</v>
      </c>
      <c r="K47" s="6" t="s">
        <v>465</v>
      </c>
      <c r="L47" s="6" t="s">
        <v>964</v>
      </c>
      <c r="M47" s="9" t="str">
        <f t="shared" si="0"/>
        <v>Premium SSD Managed Disks P1 LRS</v>
      </c>
      <c r="O47" s="124" t="s">
        <v>397</v>
      </c>
      <c r="P47" s="17" t="s">
        <v>407</v>
      </c>
      <c r="Q47" s="14" t="s">
        <v>964</v>
      </c>
      <c r="Z47" s="17" t="s">
        <v>1011</v>
      </c>
      <c r="AA47" s="358" t="s">
        <v>53</v>
      </c>
      <c r="AC47"/>
      <c r="AD47"/>
      <c r="AG47"/>
      <c r="AJ47"/>
    </row>
    <row r="48" spans="2:36" x14ac:dyDescent="0.95">
      <c r="B48" s="17" t="s">
        <v>245</v>
      </c>
      <c r="C48" s="17" t="s">
        <v>349</v>
      </c>
      <c r="D48" s="17" t="s">
        <v>1007</v>
      </c>
      <c r="E48" s="93" t="s">
        <v>17</v>
      </c>
      <c r="F48" s="17" t="s">
        <v>1008</v>
      </c>
      <c r="H48" s="6" t="s">
        <v>1012</v>
      </c>
      <c r="I48" s="6" t="s">
        <v>871</v>
      </c>
      <c r="K48" s="6" t="s">
        <v>466</v>
      </c>
      <c r="L48" s="9" t="s">
        <v>964</v>
      </c>
      <c r="M48" s="9" t="str">
        <f t="shared" si="0"/>
        <v>Premium SSD Managed Disks P1 LRS</v>
      </c>
      <c r="O48" s="124" t="s">
        <v>397</v>
      </c>
      <c r="P48" s="17" t="s">
        <v>1013</v>
      </c>
      <c r="Q48" s="14" t="s">
        <v>964</v>
      </c>
      <c r="Z48" s="17" t="s">
        <v>1014</v>
      </c>
      <c r="AA48" s="358" t="s">
        <v>53</v>
      </c>
      <c r="AC48"/>
      <c r="AD48"/>
      <c r="AG48"/>
      <c r="AJ48"/>
    </row>
    <row r="49" spans="2:36" x14ac:dyDescent="0.95">
      <c r="B49" s="17" t="s">
        <v>245</v>
      </c>
      <c r="C49" s="17" t="s">
        <v>376</v>
      </c>
      <c r="D49" s="17" t="s">
        <v>1007</v>
      </c>
      <c r="E49" s="93" t="s">
        <v>17</v>
      </c>
      <c r="F49" s="17" t="s">
        <v>1008</v>
      </c>
      <c r="H49" s="6" t="s">
        <v>1015</v>
      </c>
      <c r="I49" s="6" t="s">
        <v>871</v>
      </c>
      <c r="K49" s="6" t="s">
        <v>469</v>
      </c>
      <c r="L49" s="9" t="s">
        <v>964</v>
      </c>
      <c r="M49" s="9" t="str">
        <f t="shared" si="0"/>
        <v>Premium SSD Managed Disks P1 LRS</v>
      </c>
      <c r="O49" s="124" t="s">
        <v>397</v>
      </c>
      <c r="P49" s="17" t="s">
        <v>926</v>
      </c>
      <c r="Q49" s="14" t="s">
        <v>964</v>
      </c>
      <c r="Z49" s="17" t="s">
        <v>53</v>
      </c>
      <c r="AA49" s="358" t="s">
        <v>53</v>
      </c>
      <c r="AC49"/>
      <c r="AD49"/>
      <c r="AG49"/>
      <c r="AJ49"/>
    </row>
    <row r="50" spans="2:36" x14ac:dyDescent="0.95">
      <c r="B50" s="17" t="s">
        <v>245</v>
      </c>
      <c r="C50" s="17" t="s">
        <v>1016</v>
      </c>
      <c r="D50" s="17" t="s">
        <v>908</v>
      </c>
      <c r="E50" s="93" t="s">
        <v>22</v>
      </c>
      <c r="F50" s="17" t="s">
        <v>1017</v>
      </c>
      <c r="H50" s="6" t="s">
        <v>1018</v>
      </c>
      <c r="I50" s="6" t="s">
        <v>871</v>
      </c>
      <c r="K50" s="6" t="s">
        <v>475</v>
      </c>
      <c r="L50" s="6" t="s">
        <v>475</v>
      </c>
      <c r="M50" s="9" t="str">
        <f t="shared" si="0"/>
        <v>Premium SSD Managed Disks P1 LRS</v>
      </c>
      <c r="O50" s="124" t="s">
        <v>397</v>
      </c>
      <c r="P50" s="17" t="s">
        <v>408</v>
      </c>
      <c r="Q50" s="14" t="s">
        <v>964</v>
      </c>
      <c r="Z50" s="17" t="s">
        <v>28</v>
      </c>
      <c r="AA50" s="17" t="s">
        <v>28</v>
      </c>
      <c r="AC50"/>
      <c r="AD50"/>
      <c r="AG50"/>
      <c r="AJ50"/>
    </row>
    <row r="51" spans="2:36" x14ac:dyDescent="0.95">
      <c r="B51" s="17" t="s">
        <v>245</v>
      </c>
      <c r="C51" s="17" t="s">
        <v>294</v>
      </c>
      <c r="D51" s="17" t="s">
        <v>1007</v>
      </c>
      <c r="E51" s="93" t="s">
        <v>17</v>
      </c>
      <c r="F51" s="17" t="s">
        <v>1008</v>
      </c>
      <c r="H51" s="6" t="s">
        <v>441</v>
      </c>
      <c r="I51" s="6" t="s">
        <v>875</v>
      </c>
      <c r="K51" s="6" t="s">
        <v>480</v>
      </c>
      <c r="L51" s="9" t="s">
        <v>1019</v>
      </c>
      <c r="M51" s="9" t="str">
        <f t="shared" si="0"/>
        <v>Blob Storage Archive LRS</v>
      </c>
      <c r="O51" s="124" t="s">
        <v>397</v>
      </c>
      <c r="P51" s="17" t="s">
        <v>1020</v>
      </c>
      <c r="Q51" s="14" t="s">
        <v>964</v>
      </c>
      <c r="Z51" s="17" t="s">
        <v>1021</v>
      </c>
      <c r="AA51" s="358" t="s">
        <v>188</v>
      </c>
      <c r="AC51"/>
      <c r="AD51"/>
      <c r="AG51"/>
      <c r="AJ51"/>
    </row>
    <row r="52" spans="2:36" x14ac:dyDescent="0.95">
      <c r="B52" s="17" t="s">
        <v>245</v>
      </c>
      <c r="C52" s="17" t="s">
        <v>317</v>
      </c>
      <c r="D52" s="17" t="s">
        <v>1007</v>
      </c>
      <c r="E52" s="93" t="s">
        <v>17</v>
      </c>
      <c r="F52" s="17" t="s">
        <v>1008</v>
      </c>
      <c r="H52" s="6" t="s">
        <v>446</v>
      </c>
      <c r="I52" s="6" t="s">
        <v>875</v>
      </c>
      <c r="K52" s="6" t="s">
        <v>485</v>
      </c>
      <c r="L52" s="9" t="s">
        <v>1019</v>
      </c>
      <c r="M52" s="9" t="str">
        <f t="shared" si="0"/>
        <v>Blob Storage Archive LRS</v>
      </c>
      <c r="O52" s="124" t="s">
        <v>409</v>
      </c>
      <c r="P52" s="17" t="s">
        <v>1022</v>
      </c>
      <c r="Q52" s="14" t="s">
        <v>875</v>
      </c>
      <c r="Z52" s="17" t="s">
        <v>752</v>
      </c>
      <c r="AA52" s="358" t="s">
        <v>188</v>
      </c>
      <c r="AC52"/>
      <c r="AD52"/>
      <c r="AG52"/>
      <c r="AJ52"/>
    </row>
    <row r="53" spans="2:36" x14ac:dyDescent="0.95">
      <c r="B53" s="17" t="s">
        <v>245</v>
      </c>
      <c r="C53" s="17" t="s">
        <v>278</v>
      </c>
      <c r="D53" s="17" t="s">
        <v>908</v>
      </c>
      <c r="E53" s="93" t="s">
        <v>1023</v>
      </c>
      <c r="F53" s="17" t="s">
        <v>925</v>
      </c>
      <c r="H53" s="6" t="s">
        <v>990</v>
      </c>
      <c r="I53" s="6" t="s">
        <v>875</v>
      </c>
      <c r="K53" s="6" t="s">
        <v>486</v>
      </c>
      <c r="L53" s="9" t="s">
        <v>1019</v>
      </c>
      <c r="M53" s="9" t="str">
        <f t="shared" si="0"/>
        <v>Blob Storage Archive LRS</v>
      </c>
      <c r="O53" s="124" t="s">
        <v>409</v>
      </c>
      <c r="P53" s="17" t="s">
        <v>1024</v>
      </c>
      <c r="Q53" s="14" t="s">
        <v>875</v>
      </c>
      <c r="Z53" s="17" t="s">
        <v>42</v>
      </c>
      <c r="AA53" s="17" t="s">
        <v>42</v>
      </c>
      <c r="AC53"/>
      <c r="AD53"/>
      <c r="AG53"/>
      <c r="AJ53"/>
    </row>
    <row r="54" spans="2:36" x14ac:dyDescent="0.95">
      <c r="B54" s="17" t="s">
        <v>245</v>
      </c>
      <c r="C54" s="17" t="s">
        <v>284</v>
      </c>
      <c r="D54" s="17" t="s">
        <v>908</v>
      </c>
      <c r="E54" s="93" t="s">
        <v>1023</v>
      </c>
      <c r="F54" s="17" t="s">
        <v>925</v>
      </c>
      <c r="H54" s="6" t="s">
        <v>995</v>
      </c>
      <c r="I54" s="6" t="s">
        <v>875</v>
      </c>
      <c r="K54" s="6" t="s">
        <v>1025</v>
      </c>
      <c r="L54" s="6" t="s">
        <v>1026</v>
      </c>
      <c r="M54" s="9" t="str">
        <f t="shared" si="0"/>
        <v>Blob Storage Archive LRS</v>
      </c>
      <c r="O54" s="124" t="s">
        <v>409</v>
      </c>
      <c r="P54" s="17" t="s">
        <v>930</v>
      </c>
      <c r="Q54" s="14" t="s">
        <v>875</v>
      </c>
      <c r="Z54" s="17" t="s">
        <v>1027</v>
      </c>
      <c r="AA54" s="358" t="s">
        <v>188</v>
      </c>
      <c r="AC54"/>
      <c r="AD54"/>
      <c r="AG54"/>
      <c r="AJ54"/>
    </row>
    <row r="55" spans="2:36" x14ac:dyDescent="0.95">
      <c r="B55" s="17" t="s">
        <v>245</v>
      </c>
      <c r="C55" s="17" t="s">
        <v>1028</v>
      </c>
      <c r="D55" s="17" t="s">
        <v>908</v>
      </c>
      <c r="E55" s="93" t="s">
        <v>1023</v>
      </c>
      <c r="F55" s="17" t="s">
        <v>925</v>
      </c>
      <c r="H55" s="6" t="s">
        <v>452</v>
      </c>
      <c r="I55" s="6" t="s">
        <v>898</v>
      </c>
      <c r="K55" s="6" t="s">
        <v>1029</v>
      </c>
      <c r="L55" s="6" t="s">
        <v>1026</v>
      </c>
      <c r="M55" s="9" t="str">
        <f t="shared" si="0"/>
        <v>Blob Storage Cool LRS</v>
      </c>
      <c r="O55" s="124" t="s">
        <v>409</v>
      </c>
      <c r="P55" s="17" t="s">
        <v>1030</v>
      </c>
      <c r="Q55" s="14" t="s">
        <v>875</v>
      </c>
      <c r="Z55" s="17" t="s">
        <v>761</v>
      </c>
      <c r="AA55" s="358" t="s">
        <v>188</v>
      </c>
      <c r="AC55"/>
      <c r="AD55"/>
      <c r="AG55"/>
      <c r="AJ55"/>
    </row>
    <row r="56" spans="2:36" x14ac:dyDescent="0.95">
      <c r="B56" s="17" t="s">
        <v>245</v>
      </c>
      <c r="C56" s="17" t="s">
        <v>1031</v>
      </c>
      <c r="D56" s="17" t="s">
        <v>908</v>
      </c>
      <c r="E56" s="93" t="s">
        <v>1023</v>
      </c>
      <c r="F56" s="17" t="s">
        <v>925</v>
      </c>
      <c r="H56" s="6" t="s">
        <v>457</v>
      </c>
      <c r="I56" s="6" t="s">
        <v>898</v>
      </c>
      <c r="K56" s="6" t="s">
        <v>492</v>
      </c>
      <c r="L56" s="6" t="s">
        <v>1026</v>
      </c>
      <c r="M56" s="9" t="str">
        <f t="shared" si="0"/>
        <v>Blob Storage Cool LRS</v>
      </c>
      <c r="O56" s="124" t="s">
        <v>409</v>
      </c>
      <c r="P56" s="17" t="s">
        <v>934</v>
      </c>
      <c r="Q56" s="14" t="s">
        <v>875</v>
      </c>
      <c r="Z56" s="17" t="s">
        <v>1032</v>
      </c>
      <c r="AA56" s="358" t="s">
        <v>188</v>
      </c>
      <c r="AC56"/>
      <c r="AD56"/>
      <c r="AG56"/>
      <c r="AJ56"/>
    </row>
    <row r="57" spans="2:36" x14ac:dyDescent="0.95">
      <c r="B57" s="17" t="s">
        <v>245</v>
      </c>
      <c r="C57" s="80" t="s">
        <v>306</v>
      </c>
      <c r="D57" s="17" t="s">
        <v>1007</v>
      </c>
      <c r="E57" s="93" t="s">
        <v>17</v>
      </c>
      <c r="F57" s="80" t="s">
        <v>1008</v>
      </c>
      <c r="H57" s="6" t="s">
        <v>459</v>
      </c>
      <c r="I57" s="6" t="s">
        <v>898</v>
      </c>
      <c r="K57" s="6" t="s">
        <v>1033</v>
      </c>
      <c r="L57" s="6" t="s">
        <v>1026</v>
      </c>
      <c r="M57" s="9" t="str">
        <f t="shared" si="0"/>
        <v>Blob Storage Cool LRS</v>
      </c>
      <c r="O57" s="124" t="s">
        <v>409</v>
      </c>
      <c r="P57" s="17" t="s">
        <v>1034</v>
      </c>
      <c r="Q57" s="14" t="s">
        <v>875</v>
      </c>
      <c r="Z57" s="17" t="s">
        <v>762</v>
      </c>
      <c r="AA57" s="358" t="s">
        <v>188</v>
      </c>
      <c r="AC57"/>
      <c r="AD57"/>
      <c r="AG57"/>
      <c r="AJ57"/>
    </row>
    <row r="58" spans="2:36" x14ac:dyDescent="0.95">
      <c r="B58" s="17" t="s">
        <v>245</v>
      </c>
      <c r="C58" s="80" t="s">
        <v>314</v>
      </c>
      <c r="D58" s="17" t="s">
        <v>1007</v>
      </c>
      <c r="E58" s="93" t="s">
        <v>17</v>
      </c>
      <c r="F58" s="80" t="s">
        <v>1008</v>
      </c>
      <c r="H58" s="6" t="s">
        <v>463</v>
      </c>
      <c r="I58" s="6" t="s">
        <v>964</v>
      </c>
      <c r="K58" s="6" t="s">
        <v>1035</v>
      </c>
      <c r="L58" s="6" t="s">
        <v>1036</v>
      </c>
      <c r="M58" s="9" t="str">
        <f t="shared" si="0"/>
        <v>Blob Storage Hot LRS</v>
      </c>
      <c r="O58" s="124" t="s">
        <v>409</v>
      </c>
      <c r="P58" s="17" t="s">
        <v>937</v>
      </c>
      <c r="Q58" s="14" t="s">
        <v>875</v>
      </c>
      <c r="Z58" s="17" t="s">
        <v>1037</v>
      </c>
      <c r="AA58" s="358" t="s">
        <v>188</v>
      </c>
      <c r="AC58"/>
      <c r="AD58"/>
      <c r="AG58"/>
      <c r="AJ58"/>
    </row>
    <row r="59" spans="2:36" x14ac:dyDescent="0.95">
      <c r="B59" s="17" t="s">
        <v>245</v>
      </c>
      <c r="C59" s="90" t="s">
        <v>355</v>
      </c>
      <c r="D59" s="90" t="s">
        <v>869</v>
      </c>
      <c r="E59" s="93" t="s">
        <v>24</v>
      </c>
      <c r="F59" s="90" t="s">
        <v>978</v>
      </c>
      <c r="H59" s="6" t="s">
        <v>465</v>
      </c>
      <c r="I59" s="6" t="s">
        <v>964</v>
      </c>
      <c r="K59" s="6" t="s">
        <v>1038</v>
      </c>
      <c r="L59" s="6" t="s">
        <v>1036</v>
      </c>
      <c r="M59" s="9" t="str">
        <f t="shared" si="0"/>
        <v>Blob Storage Hot LRS</v>
      </c>
      <c r="O59" s="124" t="s">
        <v>409</v>
      </c>
      <c r="P59" s="17" t="s">
        <v>1039</v>
      </c>
      <c r="Q59" s="14" t="s">
        <v>875</v>
      </c>
      <c r="Z59" s="17" t="s">
        <v>1040</v>
      </c>
      <c r="AA59" s="358" t="s">
        <v>188</v>
      </c>
      <c r="AC59"/>
      <c r="AD59"/>
      <c r="AG59"/>
      <c r="AJ59"/>
    </row>
    <row r="60" spans="2:36" x14ac:dyDescent="0.95">
      <c r="B60" s="17" t="s">
        <v>245</v>
      </c>
      <c r="C60" s="90" t="s">
        <v>1041</v>
      </c>
      <c r="D60" s="90" t="s">
        <v>1042</v>
      </c>
      <c r="E60" s="93" t="s">
        <v>29</v>
      </c>
      <c r="F60" s="90" t="s">
        <v>870</v>
      </c>
      <c r="H60" s="6" t="s">
        <v>466</v>
      </c>
      <c r="I60" s="6" t="s">
        <v>964</v>
      </c>
      <c r="K60" s="6" t="s">
        <v>508</v>
      </c>
      <c r="L60" s="6" t="s">
        <v>1036</v>
      </c>
      <c r="M60" s="9" t="str">
        <f t="shared" si="0"/>
        <v>Blob Storage Hot LRS</v>
      </c>
      <c r="O60" s="124" t="s">
        <v>409</v>
      </c>
      <c r="P60" s="17" t="s">
        <v>940</v>
      </c>
      <c r="Q60" s="14" t="s">
        <v>875</v>
      </c>
      <c r="Z60" s="17" t="s">
        <v>1043</v>
      </c>
      <c r="AA60" s="358" t="s">
        <v>188</v>
      </c>
      <c r="AC60"/>
      <c r="AD60"/>
      <c r="AG60"/>
      <c r="AJ60"/>
    </row>
    <row r="61" spans="2:36" x14ac:dyDescent="0.95">
      <c r="B61" s="17" t="s">
        <v>245</v>
      </c>
      <c r="C61" s="90" t="s">
        <v>321</v>
      </c>
      <c r="D61" s="90" t="s">
        <v>1042</v>
      </c>
      <c r="E61" s="93" t="s">
        <v>29</v>
      </c>
      <c r="F61" s="90" t="s">
        <v>978</v>
      </c>
      <c r="H61" s="6" t="s">
        <v>469</v>
      </c>
      <c r="I61" s="6" t="s">
        <v>964</v>
      </c>
      <c r="K61" s="6" t="s">
        <v>1044</v>
      </c>
      <c r="L61" s="6" t="s">
        <v>1036</v>
      </c>
      <c r="M61" s="9" t="str">
        <f t="shared" si="0"/>
        <v>Blob Storage Hot LRS</v>
      </c>
      <c r="O61" s="124" t="s">
        <v>409</v>
      </c>
      <c r="P61" s="17" t="s">
        <v>410</v>
      </c>
      <c r="Q61" s="14" t="s">
        <v>898</v>
      </c>
      <c r="Z61" s="17" t="s">
        <v>1045</v>
      </c>
      <c r="AA61" s="358" t="s">
        <v>188</v>
      </c>
      <c r="AC61"/>
      <c r="AD61"/>
      <c r="AG61"/>
      <c r="AJ61"/>
    </row>
    <row r="62" spans="2:36" x14ac:dyDescent="0.95">
      <c r="B62" s="17" t="s">
        <v>245</v>
      </c>
      <c r="C62" s="90" t="s">
        <v>1046</v>
      </c>
      <c r="D62" s="90" t="s">
        <v>1042</v>
      </c>
      <c r="E62" s="93" t="s">
        <v>29</v>
      </c>
      <c r="F62" s="90" t="s">
        <v>978</v>
      </c>
      <c r="H62" s="6" t="s">
        <v>629</v>
      </c>
      <c r="I62" s="6" t="s">
        <v>1047</v>
      </c>
      <c r="K62" s="6" t="s">
        <v>500</v>
      </c>
      <c r="L62" s="6" t="s">
        <v>1048</v>
      </c>
      <c r="M62" s="9" t="str">
        <f t="shared" si="0"/>
        <v>Standard HDD Managed Disks LRS</v>
      </c>
      <c r="N62" t="s">
        <v>1049</v>
      </c>
      <c r="O62" s="124" t="s">
        <v>409</v>
      </c>
      <c r="P62" s="17" t="s">
        <v>1050</v>
      </c>
      <c r="Q62" s="14" t="s">
        <v>898</v>
      </c>
      <c r="Z62" s="17" t="s">
        <v>783</v>
      </c>
      <c r="AA62" s="358" t="s">
        <v>188</v>
      </c>
      <c r="AC62"/>
      <c r="AD62"/>
      <c r="AG62"/>
      <c r="AJ62"/>
    </row>
    <row r="63" spans="2:36" x14ac:dyDescent="0.95">
      <c r="B63" s="17" t="s">
        <v>245</v>
      </c>
      <c r="C63" s="90" t="s">
        <v>304</v>
      </c>
      <c r="D63" s="90" t="s">
        <v>1042</v>
      </c>
      <c r="E63" s="93" t="s">
        <v>29</v>
      </c>
      <c r="F63" s="90" t="s">
        <v>870</v>
      </c>
      <c r="H63" s="6" t="s">
        <v>1051</v>
      </c>
      <c r="I63" s="6" t="s">
        <v>1047</v>
      </c>
      <c r="K63" s="6" t="s">
        <v>502</v>
      </c>
      <c r="L63" s="6" t="s">
        <v>1048</v>
      </c>
      <c r="M63" s="9" t="str">
        <f t="shared" si="0"/>
        <v>Standard HDD Managed Disks LRS</v>
      </c>
      <c r="N63" t="s">
        <v>1049</v>
      </c>
      <c r="O63" s="124" t="s">
        <v>409</v>
      </c>
      <c r="P63" s="17" t="s">
        <v>1052</v>
      </c>
      <c r="Q63" s="14" t="s">
        <v>898</v>
      </c>
      <c r="Z63" s="17" t="s">
        <v>789</v>
      </c>
      <c r="AA63" s="358" t="s">
        <v>188</v>
      </c>
      <c r="AC63"/>
      <c r="AD63"/>
      <c r="AG63"/>
      <c r="AJ63"/>
    </row>
    <row r="64" spans="2:36" x14ac:dyDescent="0.95">
      <c r="B64" s="17" t="s">
        <v>245</v>
      </c>
      <c r="C64" s="90" t="s">
        <v>1053</v>
      </c>
      <c r="D64" s="90" t="s">
        <v>1042</v>
      </c>
      <c r="E64" s="93" t="s">
        <v>29</v>
      </c>
      <c r="F64" s="90" t="s">
        <v>870</v>
      </c>
      <c r="H64" s="6" t="s">
        <v>631</v>
      </c>
      <c r="I64" s="6" t="s">
        <v>1054</v>
      </c>
      <c r="K64" s="6" t="s">
        <v>1055</v>
      </c>
      <c r="L64" s="6" t="s">
        <v>1048</v>
      </c>
      <c r="M64" s="9" t="str">
        <f t="shared" si="0"/>
        <v>Standard HDD Managed Disks S4</v>
      </c>
      <c r="N64" t="s">
        <v>1049</v>
      </c>
      <c r="O64" s="124" t="s">
        <v>409</v>
      </c>
      <c r="P64" s="17" t="s">
        <v>944</v>
      </c>
      <c r="Q64" s="14" t="s">
        <v>898</v>
      </c>
      <c r="Z64" s="17" t="s">
        <v>763</v>
      </c>
      <c r="AA64" s="358" t="s">
        <v>188</v>
      </c>
      <c r="AC64"/>
      <c r="AD64"/>
      <c r="AG64"/>
      <c r="AJ64"/>
    </row>
    <row r="65" spans="2:36" x14ac:dyDescent="0.95">
      <c r="B65" s="17" t="s">
        <v>245</v>
      </c>
      <c r="C65" s="90" t="s">
        <v>301</v>
      </c>
      <c r="D65" s="90" t="s">
        <v>1042</v>
      </c>
      <c r="E65" s="93" t="s">
        <v>29</v>
      </c>
      <c r="F65" s="90" t="s">
        <v>978</v>
      </c>
      <c r="H65" s="6" t="s">
        <v>632</v>
      </c>
      <c r="I65" s="6" t="s">
        <v>1054</v>
      </c>
      <c r="K65" s="6" t="s">
        <v>513</v>
      </c>
      <c r="L65" s="6" t="s">
        <v>1048</v>
      </c>
      <c r="M65" s="9" t="str">
        <f t="shared" si="0"/>
        <v>Standard HDD Managed Disks S4</v>
      </c>
      <c r="N65" t="s">
        <v>1049</v>
      </c>
      <c r="O65" s="124" t="s">
        <v>409</v>
      </c>
      <c r="P65" s="17" t="s">
        <v>1056</v>
      </c>
      <c r="Q65" s="14" t="s">
        <v>898</v>
      </c>
      <c r="Z65" s="17" t="s">
        <v>1057</v>
      </c>
      <c r="AA65" s="358" t="s">
        <v>188</v>
      </c>
      <c r="AC65"/>
      <c r="AD65"/>
      <c r="AG65"/>
      <c r="AJ65"/>
    </row>
    <row r="66" spans="2:36" x14ac:dyDescent="0.95">
      <c r="B66" s="17" t="s">
        <v>245</v>
      </c>
      <c r="C66" s="90" t="s">
        <v>350</v>
      </c>
      <c r="D66" s="90" t="s">
        <v>1042</v>
      </c>
      <c r="E66" s="93" t="s">
        <v>29</v>
      </c>
      <c r="F66" s="90" t="s">
        <v>978</v>
      </c>
      <c r="H66" s="6" t="s">
        <v>633</v>
      </c>
      <c r="I66" s="6" t="s">
        <v>1054</v>
      </c>
      <c r="K66" s="6" t="s">
        <v>514</v>
      </c>
      <c r="L66" s="6" t="s">
        <v>1048</v>
      </c>
      <c r="M66" s="9" t="str">
        <f t="shared" si="0"/>
        <v>Standard HDD Managed Disks S4</v>
      </c>
      <c r="N66" t="s">
        <v>1049</v>
      </c>
      <c r="O66" s="124" t="s">
        <v>409</v>
      </c>
      <c r="P66" s="17" t="s">
        <v>1058</v>
      </c>
      <c r="Q66" s="14" t="s">
        <v>898</v>
      </c>
      <c r="Z66" s="17" t="s">
        <v>774</v>
      </c>
      <c r="AA66" s="358" t="s">
        <v>188</v>
      </c>
      <c r="AC66"/>
      <c r="AD66"/>
      <c r="AG66"/>
      <c r="AJ66"/>
    </row>
    <row r="67" spans="2:36" x14ac:dyDescent="0.95">
      <c r="B67" s="17" t="s">
        <v>245</v>
      </c>
      <c r="C67" s="17" t="s">
        <v>1059</v>
      </c>
      <c r="D67" s="17" t="s">
        <v>908</v>
      </c>
      <c r="E67" s="93" t="s">
        <v>22</v>
      </c>
      <c r="F67" s="17" t="s">
        <v>1017</v>
      </c>
      <c r="H67" s="6" t="s">
        <v>634</v>
      </c>
      <c r="I67" s="6" t="s">
        <v>1054</v>
      </c>
      <c r="K67" s="6" t="s">
        <v>1060</v>
      </c>
      <c r="L67" s="6" t="s">
        <v>1048</v>
      </c>
      <c r="M67" s="9" t="str">
        <f t="shared" si="0"/>
        <v>Standard HDD Managed Disks S4</v>
      </c>
      <c r="N67" t="s">
        <v>1049</v>
      </c>
      <c r="O67" s="124" t="s">
        <v>409</v>
      </c>
      <c r="P67" s="17" t="s">
        <v>947</v>
      </c>
      <c r="Q67" s="14" t="s">
        <v>898</v>
      </c>
      <c r="Z67" s="17" t="s">
        <v>776</v>
      </c>
      <c r="AA67" s="358" t="s">
        <v>188</v>
      </c>
      <c r="AC67"/>
      <c r="AD67"/>
      <c r="AG67"/>
      <c r="AJ67"/>
    </row>
    <row r="68" spans="2:36" x14ac:dyDescent="0.95">
      <c r="B68" s="17" t="s">
        <v>245</v>
      </c>
      <c r="C68" s="17" t="s">
        <v>1061</v>
      </c>
      <c r="D68" s="17" t="s">
        <v>908</v>
      </c>
      <c r="E68" s="93" t="s">
        <v>22</v>
      </c>
      <c r="F68" s="17" t="s">
        <v>1062</v>
      </c>
      <c r="H68" s="6" t="s">
        <v>635</v>
      </c>
      <c r="I68" s="6" t="s">
        <v>1054</v>
      </c>
      <c r="K68" s="6" t="s">
        <v>522</v>
      </c>
      <c r="L68" s="9" t="s">
        <v>1063</v>
      </c>
      <c r="M68" s="9" t="str">
        <f t="shared" si="0"/>
        <v>Standard HDD Managed Disks S4</v>
      </c>
      <c r="N68" t="s">
        <v>1049</v>
      </c>
      <c r="O68" s="124" t="s">
        <v>409</v>
      </c>
      <c r="P68" s="17" t="s">
        <v>1064</v>
      </c>
      <c r="Q68" s="14" t="s">
        <v>898</v>
      </c>
      <c r="Z68" s="17" t="s">
        <v>777</v>
      </c>
      <c r="AA68" s="358" t="s">
        <v>188</v>
      </c>
      <c r="AC68"/>
      <c r="AD68"/>
      <c r="AG68"/>
      <c r="AJ68"/>
    </row>
    <row r="69" spans="2:36" x14ac:dyDescent="0.95">
      <c r="B69" s="17" t="s">
        <v>245</v>
      </c>
      <c r="C69" s="17" t="s">
        <v>1065</v>
      </c>
      <c r="D69" s="17" t="s">
        <v>908</v>
      </c>
      <c r="E69" s="93" t="s">
        <v>22</v>
      </c>
      <c r="F69" s="17" t="s">
        <v>1062</v>
      </c>
      <c r="H69" s="6" t="s">
        <v>636</v>
      </c>
      <c r="I69" s="6" t="s">
        <v>1054</v>
      </c>
      <c r="K69" s="6" t="s">
        <v>524</v>
      </c>
      <c r="L69" s="9" t="s">
        <v>1063</v>
      </c>
      <c r="M69" s="9" t="str">
        <f t="shared" si="0"/>
        <v>Standard HDD Managed Disks S4</v>
      </c>
      <c r="N69" t="s">
        <v>1049</v>
      </c>
      <c r="O69" s="124" t="s">
        <v>409</v>
      </c>
      <c r="P69" s="17" t="s">
        <v>411</v>
      </c>
      <c r="Q69" s="14" t="s">
        <v>898</v>
      </c>
      <c r="Z69" s="17" t="s">
        <v>780</v>
      </c>
      <c r="AA69" s="358" t="s">
        <v>188</v>
      </c>
      <c r="AC69"/>
      <c r="AD69"/>
      <c r="AG69"/>
      <c r="AJ69"/>
    </row>
    <row r="70" spans="2:36" x14ac:dyDescent="0.95">
      <c r="B70" s="17" t="s">
        <v>245</v>
      </c>
      <c r="C70" s="17" t="s">
        <v>364</v>
      </c>
      <c r="D70" s="17" t="s">
        <v>908</v>
      </c>
      <c r="E70" s="93" t="s">
        <v>22</v>
      </c>
      <c r="F70" s="17" t="s">
        <v>909</v>
      </c>
      <c r="H70" s="6" t="s">
        <v>637</v>
      </c>
      <c r="I70" s="6" t="s">
        <v>1054</v>
      </c>
      <c r="K70" s="6" t="s">
        <v>527</v>
      </c>
      <c r="L70" s="9" t="s">
        <v>1063</v>
      </c>
      <c r="M70" s="9" t="str">
        <f t="shared" si="0"/>
        <v>Standard HDD Managed Disks S4</v>
      </c>
      <c r="N70" t="s">
        <v>1049</v>
      </c>
      <c r="O70" s="124" t="s">
        <v>409</v>
      </c>
      <c r="P70" s="17" t="s">
        <v>1066</v>
      </c>
      <c r="Q70" s="14" t="s">
        <v>898</v>
      </c>
      <c r="Z70" s="17" t="s">
        <v>781</v>
      </c>
      <c r="AA70" s="358" t="s">
        <v>188</v>
      </c>
      <c r="AC70"/>
      <c r="AD70"/>
      <c r="AG70"/>
      <c r="AJ70"/>
    </row>
    <row r="71" spans="2:36" x14ac:dyDescent="0.95">
      <c r="B71" s="17" t="s">
        <v>245</v>
      </c>
      <c r="C71" s="17" t="s">
        <v>1067</v>
      </c>
      <c r="D71" s="17" t="s">
        <v>908</v>
      </c>
      <c r="E71" s="93" t="s">
        <v>22</v>
      </c>
      <c r="F71" s="17" t="s">
        <v>909</v>
      </c>
      <c r="H71" s="6" t="s">
        <v>638</v>
      </c>
      <c r="I71" s="6" t="s">
        <v>1054</v>
      </c>
      <c r="K71" s="6" t="s">
        <v>1068</v>
      </c>
      <c r="L71" s="9" t="s">
        <v>1063</v>
      </c>
      <c r="M71" s="9" t="str">
        <f t="shared" si="0"/>
        <v>Standard HDD Managed Disks S4</v>
      </c>
      <c r="N71" t="s">
        <v>1049</v>
      </c>
      <c r="O71" s="124" t="s">
        <v>409</v>
      </c>
      <c r="P71" s="17" t="s">
        <v>952</v>
      </c>
      <c r="Q71" s="14" t="s">
        <v>898</v>
      </c>
      <c r="Z71" s="17" t="s">
        <v>786</v>
      </c>
      <c r="AA71" s="358" t="s">
        <v>188</v>
      </c>
      <c r="AC71"/>
      <c r="AD71"/>
      <c r="AG71"/>
      <c r="AJ71"/>
    </row>
    <row r="72" spans="2:36" x14ac:dyDescent="0.95">
      <c r="B72" s="17" t="s">
        <v>245</v>
      </c>
      <c r="C72" s="17" t="s">
        <v>291</v>
      </c>
      <c r="D72" s="17" t="s">
        <v>908</v>
      </c>
      <c r="E72" s="93" t="s">
        <v>22</v>
      </c>
      <c r="F72" s="17" t="s">
        <v>925</v>
      </c>
      <c r="H72" s="6" t="s">
        <v>639</v>
      </c>
      <c r="I72" s="6" t="s">
        <v>1054</v>
      </c>
      <c r="K72" s="6" t="s">
        <v>1069</v>
      </c>
      <c r="L72" s="9" t="s">
        <v>1070</v>
      </c>
      <c r="M72" s="9" t="str">
        <f t="shared" ref="M72:M135" si="1">I72</f>
        <v>Standard HDD Managed Disks S4</v>
      </c>
      <c r="N72" t="s">
        <v>1049</v>
      </c>
      <c r="O72" s="124" t="s">
        <v>409</v>
      </c>
      <c r="P72" s="17" t="s">
        <v>1071</v>
      </c>
      <c r="Q72" s="14" t="s">
        <v>898</v>
      </c>
      <c r="Z72" s="17" t="s">
        <v>792</v>
      </c>
      <c r="AA72" s="358" t="s">
        <v>188</v>
      </c>
      <c r="AC72"/>
      <c r="AD72"/>
      <c r="AG72"/>
      <c r="AJ72"/>
    </row>
    <row r="73" spans="2:36" x14ac:dyDescent="0.95">
      <c r="B73" s="17" t="s">
        <v>245</v>
      </c>
      <c r="C73" s="17" t="s">
        <v>1072</v>
      </c>
      <c r="D73" s="17" t="s">
        <v>908</v>
      </c>
      <c r="E73" s="93" t="s">
        <v>22</v>
      </c>
      <c r="F73" s="17" t="s">
        <v>925</v>
      </c>
      <c r="H73" s="6" t="s">
        <v>1073</v>
      </c>
      <c r="I73" s="6" t="s">
        <v>1054</v>
      </c>
      <c r="K73" s="6" t="s">
        <v>1074</v>
      </c>
      <c r="L73" s="9" t="s">
        <v>1070</v>
      </c>
      <c r="M73" s="9" t="str">
        <f t="shared" si="1"/>
        <v>Standard HDD Managed Disks S4</v>
      </c>
      <c r="N73" t="s">
        <v>1049</v>
      </c>
      <c r="O73" s="124" t="s">
        <v>409</v>
      </c>
      <c r="P73" s="17" t="s">
        <v>953</v>
      </c>
      <c r="Q73" s="14" t="s">
        <v>898</v>
      </c>
      <c r="Z73" s="17" t="s">
        <v>1075</v>
      </c>
      <c r="AA73" s="358" t="s">
        <v>188</v>
      </c>
      <c r="AC73"/>
      <c r="AD73"/>
      <c r="AG73"/>
      <c r="AJ73"/>
    </row>
    <row r="74" spans="2:36" x14ac:dyDescent="0.95">
      <c r="B74" s="17" t="s">
        <v>245</v>
      </c>
      <c r="C74" s="17" t="s">
        <v>299</v>
      </c>
      <c r="D74" s="17" t="s">
        <v>908</v>
      </c>
      <c r="E74" s="93" t="s">
        <v>22</v>
      </c>
      <c r="F74" s="17" t="s">
        <v>925</v>
      </c>
      <c r="H74" s="6" t="s">
        <v>1076</v>
      </c>
      <c r="I74" s="6" t="s">
        <v>1054</v>
      </c>
      <c r="K74" s="6" t="s">
        <v>533</v>
      </c>
      <c r="L74" s="9" t="s">
        <v>1070</v>
      </c>
      <c r="M74" s="9" t="str">
        <f t="shared" si="1"/>
        <v>Standard HDD Managed Disks S4</v>
      </c>
      <c r="N74" t="s">
        <v>1049</v>
      </c>
      <c r="O74" s="124" t="s">
        <v>409</v>
      </c>
      <c r="P74" s="17" t="s">
        <v>412</v>
      </c>
      <c r="Q74" s="14" t="s">
        <v>898</v>
      </c>
      <c r="Z74" s="17" t="s">
        <v>759</v>
      </c>
      <c r="AA74" s="358" t="s">
        <v>188</v>
      </c>
      <c r="AC74"/>
      <c r="AD74"/>
      <c r="AG74"/>
      <c r="AJ74"/>
    </row>
    <row r="75" spans="2:36" x14ac:dyDescent="0.95">
      <c r="B75" s="17" t="s">
        <v>245</v>
      </c>
      <c r="C75" s="17" t="s">
        <v>1077</v>
      </c>
      <c r="D75" s="17" t="s">
        <v>908</v>
      </c>
      <c r="E75" s="93" t="s">
        <v>22</v>
      </c>
      <c r="F75" s="17" t="s">
        <v>925</v>
      </c>
      <c r="H75" s="40" t="s">
        <v>640</v>
      </c>
      <c r="I75" s="40" t="s">
        <v>1047</v>
      </c>
      <c r="K75" s="6" t="s">
        <v>1078</v>
      </c>
      <c r="L75" s="6" t="s">
        <v>1079</v>
      </c>
      <c r="M75" s="9" t="str">
        <f t="shared" si="1"/>
        <v>Standard HDD Managed Disks LRS</v>
      </c>
      <c r="N75" t="s">
        <v>1049</v>
      </c>
      <c r="O75" s="124" t="s">
        <v>409</v>
      </c>
      <c r="P75" s="17" t="s">
        <v>413</v>
      </c>
      <c r="Q75" s="14" t="s">
        <v>898</v>
      </c>
      <c r="Z75" s="17" t="s">
        <v>1080</v>
      </c>
      <c r="AA75" s="358" t="s">
        <v>188</v>
      </c>
      <c r="AC75"/>
      <c r="AD75"/>
      <c r="AG75"/>
      <c r="AJ75"/>
    </row>
    <row r="76" spans="2:36" x14ac:dyDescent="0.95">
      <c r="B76" s="17" t="s">
        <v>245</v>
      </c>
      <c r="C76" s="17" t="s">
        <v>378</v>
      </c>
      <c r="D76" s="17" t="s">
        <v>908</v>
      </c>
      <c r="E76" s="93" t="s">
        <v>22</v>
      </c>
      <c r="F76" s="17" t="s">
        <v>925</v>
      </c>
      <c r="H76" s="6" t="s">
        <v>675</v>
      </c>
      <c r="I76" s="6" t="s">
        <v>1081</v>
      </c>
      <c r="K76" s="6" t="s">
        <v>546</v>
      </c>
      <c r="L76" s="6" t="s">
        <v>1079</v>
      </c>
      <c r="M76" s="9" t="str">
        <f t="shared" si="1"/>
        <v>Standard SSD Managed Disks E1</v>
      </c>
      <c r="O76" s="124" t="s">
        <v>409</v>
      </c>
      <c r="P76" s="17" t="s">
        <v>957</v>
      </c>
      <c r="Q76" s="14" t="s">
        <v>898</v>
      </c>
      <c r="Z76" s="17" t="s">
        <v>756</v>
      </c>
      <c r="AA76" s="358" t="s">
        <v>188</v>
      </c>
      <c r="AC76"/>
      <c r="AD76"/>
      <c r="AG76"/>
      <c r="AJ76"/>
    </row>
    <row r="77" spans="2:36" x14ac:dyDescent="0.95">
      <c r="B77" s="17" t="s">
        <v>245</v>
      </c>
      <c r="C77" s="17" t="s">
        <v>1082</v>
      </c>
      <c r="D77" s="17" t="s">
        <v>908</v>
      </c>
      <c r="E77" s="93" t="s">
        <v>22</v>
      </c>
      <c r="F77" s="17" t="s">
        <v>925</v>
      </c>
      <c r="H77" s="6" t="s">
        <v>677</v>
      </c>
      <c r="I77" s="6" t="s">
        <v>1081</v>
      </c>
      <c r="K77" s="6" t="s">
        <v>1083</v>
      </c>
      <c r="L77" s="6" t="s">
        <v>1079</v>
      </c>
      <c r="M77" s="9" t="str">
        <f t="shared" si="1"/>
        <v>Standard SSD Managed Disks E1</v>
      </c>
      <c r="O77" s="124" t="s">
        <v>409</v>
      </c>
      <c r="P77" s="17" t="s">
        <v>1084</v>
      </c>
      <c r="Q77" s="14" t="s">
        <v>898</v>
      </c>
      <c r="Z77" s="17" t="s">
        <v>758</v>
      </c>
      <c r="AA77" s="358" t="s">
        <v>188</v>
      </c>
      <c r="AC77"/>
      <c r="AD77"/>
      <c r="AG77"/>
      <c r="AJ77"/>
    </row>
    <row r="78" spans="2:36" x14ac:dyDescent="0.95">
      <c r="B78" s="17" t="s">
        <v>245</v>
      </c>
      <c r="C78" s="17" t="s">
        <v>341</v>
      </c>
      <c r="D78" s="17" t="s">
        <v>908</v>
      </c>
      <c r="E78" s="93" t="s">
        <v>22</v>
      </c>
      <c r="F78" s="17" t="s">
        <v>925</v>
      </c>
      <c r="H78" s="6" t="s">
        <v>678</v>
      </c>
      <c r="I78" s="6" t="s">
        <v>1081</v>
      </c>
      <c r="K78" s="6" t="s">
        <v>1085</v>
      </c>
      <c r="L78" s="6" t="s">
        <v>1086</v>
      </c>
      <c r="M78" s="9" t="str">
        <f t="shared" si="1"/>
        <v>Standard SSD Managed Disks E1</v>
      </c>
      <c r="O78" s="124" t="s">
        <v>409</v>
      </c>
      <c r="P78" s="17" t="s">
        <v>1087</v>
      </c>
      <c r="Q78" s="14" t="s">
        <v>898</v>
      </c>
      <c r="Z78" s="17" t="s">
        <v>770</v>
      </c>
      <c r="AA78" s="358" t="s">
        <v>188</v>
      </c>
      <c r="AC78"/>
      <c r="AD78"/>
      <c r="AG78"/>
      <c r="AJ78"/>
    </row>
    <row r="79" spans="2:36" x14ac:dyDescent="0.95">
      <c r="B79" s="17" t="s">
        <v>245</v>
      </c>
      <c r="C79" s="17" t="s">
        <v>1088</v>
      </c>
      <c r="D79" s="17" t="s">
        <v>908</v>
      </c>
      <c r="E79" s="93" t="s">
        <v>22</v>
      </c>
      <c r="F79" s="17" t="s">
        <v>925</v>
      </c>
      <c r="H79" s="6" t="s">
        <v>679</v>
      </c>
      <c r="I79" s="6" t="s">
        <v>1081</v>
      </c>
      <c r="K79" s="6" t="s">
        <v>1089</v>
      </c>
      <c r="L79" s="6" t="s">
        <v>1086</v>
      </c>
      <c r="M79" s="9" t="str">
        <f t="shared" si="1"/>
        <v>Standard SSD Managed Disks E1</v>
      </c>
      <c r="O79" s="124" t="s">
        <v>409</v>
      </c>
      <c r="P79" s="17" t="s">
        <v>414</v>
      </c>
      <c r="Q79" s="14" t="s">
        <v>898</v>
      </c>
      <c r="Z79" s="17" t="s">
        <v>779</v>
      </c>
      <c r="AA79" s="358" t="s">
        <v>188</v>
      </c>
      <c r="AC79"/>
      <c r="AD79"/>
      <c r="AG79"/>
      <c r="AJ79"/>
    </row>
    <row r="80" spans="2:36" x14ac:dyDescent="0.95">
      <c r="B80" s="17" t="s">
        <v>245</v>
      </c>
      <c r="C80" s="17" t="s">
        <v>340</v>
      </c>
      <c r="D80" s="17" t="s">
        <v>908</v>
      </c>
      <c r="E80" s="93" t="s">
        <v>22</v>
      </c>
      <c r="F80" s="17" t="s">
        <v>925</v>
      </c>
      <c r="H80" s="6" t="s">
        <v>680</v>
      </c>
      <c r="I80" s="6" t="s">
        <v>1081</v>
      </c>
      <c r="K80" s="6" t="s">
        <v>549</v>
      </c>
      <c r="L80" s="6" t="s">
        <v>1086</v>
      </c>
      <c r="M80" s="9" t="str">
        <f t="shared" si="1"/>
        <v>Standard SSD Managed Disks E1</v>
      </c>
      <c r="O80" s="124" t="s">
        <v>409</v>
      </c>
      <c r="P80" s="17" t="s">
        <v>1090</v>
      </c>
      <c r="Q80" s="14" t="s">
        <v>964</v>
      </c>
      <c r="Z80" s="17" t="s">
        <v>784</v>
      </c>
      <c r="AA80" s="358" t="s">
        <v>188</v>
      </c>
      <c r="AC80"/>
      <c r="AD80"/>
      <c r="AG80"/>
      <c r="AJ80"/>
    </row>
    <row r="81" spans="2:36" x14ac:dyDescent="0.95">
      <c r="B81" s="17" t="s">
        <v>245</v>
      </c>
      <c r="C81" s="17" t="s">
        <v>1091</v>
      </c>
      <c r="D81" s="17" t="s">
        <v>908</v>
      </c>
      <c r="E81" s="93" t="s">
        <v>22</v>
      </c>
      <c r="F81" s="17" t="s">
        <v>925</v>
      </c>
      <c r="H81" s="6" t="s">
        <v>681</v>
      </c>
      <c r="I81" s="6" t="s">
        <v>1081</v>
      </c>
      <c r="K81" s="6" t="s">
        <v>1092</v>
      </c>
      <c r="L81" s="6" t="s">
        <v>1086</v>
      </c>
      <c r="M81" s="9" t="str">
        <f t="shared" si="1"/>
        <v>Standard SSD Managed Disks E1</v>
      </c>
      <c r="O81" s="124" t="s">
        <v>409</v>
      </c>
      <c r="P81" s="17" t="s">
        <v>1093</v>
      </c>
      <c r="Q81" s="14" t="s">
        <v>964</v>
      </c>
      <c r="Z81" s="17" t="s">
        <v>1094</v>
      </c>
      <c r="AA81" s="358" t="s">
        <v>188</v>
      </c>
      <c r="AC81"/>
      <c r="AD81"/>
      <c r="AG81"/>
      <c r="AJ81"/>
    </row>
    <row r="82" spans="2:36" x14ac:dyDescent="0.95">
      <c r="B82" s="17" t="s">
        <v>245</v>
      </c>
      <c r="C82" s="17" t="s">
        <v>370</v>
      </c>
      <c r="D82" s="17" t="s">
        <v>908</v>
      </c>
      <c r="E82" s="93" t="s">
        <v>22</v>
      </c>
      <c r="F82" s="17" t="s">
        <v>925</v>
      </c>
      <c r="H82" s="6" t="s">
        <v>682</v>
      </c>
      <c r="I82" s="6" t="s">
        <v>1081</v>
      </c>
      <c r="K82" s="6" t="s">
        <v>1095</v>
      </c>
      <c r="L82" s="6" t="s">
        <v>1086</v>
      </c>
      <c r="M82" s="9" t="str">
        <f t="shared" si="1"/>
        <v>Standard SSD Managed Disks E1</v>
      </c>
      <c r="O82" s="124" t="s">
        <v>409</v>
      </c>
      <c r="P82" s="17" t="s">
        <v>415</v>
      </c>
      <c r="Q82" s="14" t="s">
        <v>964</v>
      </c>
      <c r="Z82" s="17" t="s">
        <v>1096</v>
      </c>
      <c r="AA82" s="358" t="s">
        <v>188</v>
      </c>
      <c r="AC82"/>
      <c r="AD82"/>
      <c r="AG82"/>
      <c r="AJ82"/>
    </row>
    <row r="83" spans="2:36" x14ac:dyDescent="0.95">
      <c r="B83" s="17" t="s">
        <v>245</v>
      </c>
      <c r="C83" s="17" t="s">
        <v>1097</v>
      </c>
      <c r="D83" s="17" t="s">
        <v>908</v>
      </c>
      <c r="E83" s="93" t="s">
        <v>22</v>
      </c>
      <c r="F83" s="17" t="s">
        <v>925</v>
      </c>
      <c r="H83" s="6" t="s">
        <v>683</v>
      </c>
      <c r="I83" s="6" t="s">
        <v>1081</v>
      </c>
      <c r="K83" s="6" t="s">
        <v>1098</v>
      </c>
      <c r="L83" s="6" t="s">
        <v>1086</v>
      </c>
      <c r="M83" s="9" t="str">
        <f t="shared" si="1"/>
        <v>Standard SSD Managed Disks E1</v>
      </c>
      <c r="O83" s="124" t="s">
        <v>409</v>
      </c>
      <c r="P83" s="17" t="s">
        <v>416</v>
      </c>
      <c r="Q83" s="14" t="s">
        <v>964</v>
      </c>
      <c r="Z83" s="17" t="s">
        <v>771</v>
      </c>
      <c r="AA83" s="358" t="s">
        <v>188</v>
      </c>
      <c r="AC83"/>
      <c r="AD83"/>
      <c r="AG83"/>
      <c r="AJ83"/>
    </row>
    <row r="84" spans="2:36" x14ac:dyDescent="0.95">
      <c r="B84" s="17" t="s">
        <v>245</v>
      </c>
      <c r="C84" s="17" t="s">
        <v>366</v>
      </c>
      <c r="D84" s="17" t="s">
        <v>908</v>
      </c>
      <c r="E84" s="93" t="s">
        <v>22</v>
      </c>
      <c r="F84" s="17" t="s">
        <v>925</v>
      </c>
      <c r="H84" s="6" t="s">
        <v>684</v>
      </c>
      <c r="I84" s="6" t="s">
        <v>1081</v>
      </c>
      <c r="K84" s="6" t="s">
        <v>552</v>
      </c>
      <c r="L84" s="6" t="s">
        <v>1099</v>
      </c>
      <c r="M84" s="9" t="str">
        <f t="shared" si="1"/>
        <v>Standard SSD Managed Disks E1</v>
      </c>
      <c r="O84" s="124" t="s">
        <v>409</v>
      </c>
      <c r="P84" s="17" t="s">
        <v>417</v>
      </c>
      <c r="Q84" s="14" t="s">
        <v>964</v>
      </c>
      <c r="Z84" s="17" t="s">
        <v>772</v>
      </c>
      <c r="AA84" s="358" t="s">
        <v>188</v>
      </c>
      <c r="AC84"/>
      <c r="AD84"/>
      <c r="AG84"/>
      <c r="AJ84"/>
    </row>
    <row r="85" spans="2:36" x14ac:dyDescent="0.95">
      <c r="B85" s="17" t="s">
        <v>245</v>
      </c>
      <c r="C85" s="17" t="s">
        <v>1100</v>
      </c>
      <c r="D85" s="17" t="s">
        <v>908</v>
      </c>
      <c r="E85" s="93" t="s">
        <v>22</v>
      </c>
      <c r="F85" s="17" t="s">
        <v>925</v>
      </c>
      <c r="H85" s="6" t="s">
        <v>685</v>
      </c>
      <c r="I85" s="6" t="s">
        <v>1081</v>
      </c>
      <c r="K85" s="6" t="s">
        <v>1101</v>
      </c>
      <c r="L85" s="6" t="s">
        <v>1099</v>
      </c>
      <c r="M85" s="9" t="str">
        <f t="shared" si="1"/>
        <v>Standard SSD Managed Disks E1</v>
      </c>
      <c r="O85" s="124" t="s">
        <v>409</v>
      </c>
      <c r="P85" s="17" t="s">
        <v>418</v>
      </c>
      <c r="Q85" s="14" t="s">
        <v>964</v>
      </c>
      <c r="Z85" s="17" t="s">
        <v>1102</v>
      </c>
      <c r="AA85" s="358" t="s">
        <v>188</v>
      </c>
      <c r="AC85"/>
      <c r="AD85"/>
      <c r="AG85"/>
      <c r="AJ85"/>
    </row>
    <row r="86" spans="2:36" x14ac:dyDescent="0.95">
      <c r="B86" s="17" t="s">
        <v>245</v>
      </c>
      <c r="C86" s="17" t="s">
        <v>298</v>
      </c>
      <c r="D86" s="17" t="s">
        <v>908</v>
      </c>
      <c r="E86" s="93" t="s">
        <v>22</v>
      </c>
      <c r="F86" s="17" t="s">
        <v>925</v>
      </c>
      <c r="H86" s="6" t="s">
        <v>686</v>
      </c>
      <c r="I86" s="6" t="s">
        <v>1081</v>
      </c>
      <c r="K86" s="6" t="s">
        <v>554</v>
      </c>
      <c r="L86" s="6" t="s">
        <v>1099</v>
      </c>
      <c r="M86" s="9" t="str">
        <f t="shared" si="1"/>
        <v>Standard SSD Managed Disks E1</v>
      </c>
      <c r="O86" s="124" t="s">
        <v>409</v>
      </c>
      <c r="P86" s="17" t="s">
        <v>963</v>
      </c>
      <c r="Q86" s="14" t="s">
        <v>964</v>
      </c>
      <c r="Z86" s="17" t="s">
        <v>766</v>
      </c>
      <c r="AA86" s="358" t="s">
        <v>188</v>
      </c>
      <c r="AC86"/>
      <c r="AD86"/>
      <c r="AG86"/>
      <c r="AJ86"/>
    </row>
    <row r="87" spans="2:36" x14ac:dyDescent="0.95">
      <c r="B87" s="17" t="s">
        <v>245</v>
      </c>
      <c r="C87" s="17" t="s">
        <v>373</v>
      </c>
      <c r="D87" s="17" t="s">
        <v>908</v>
      </c>
      <c r="E87" s="93" t="s">
        <v>22</v>
      </c>
      <c r="F87" s="17" t="s">
        <v>925</v>
      </c>
      <c r="H87" s="6" t="s">
        <v>687</v>
      </c>
      <c r="I87" s="6" t="s">
        <v>1081</v>
      </c>
      <c r="K87" s="6" t="s">
        <v>556</v>
      </c>
      <c r="L87" s="6" t="s">
        <v>1099</v>
      </c>
      <c r="M87" s="9" t="str">
        <f t="shared" si="1"/>
        <v>Standard SSD Managed Disks E1</v>
      </c>
      <c r="O87" s="124" t="s">
        <v>409</v>
      </c>
      <c r="P87" s="17" t="s">
        <v>1103</v>
      </c>
      <c r="Q87" s="14" t="s">
        <v>964</v>
      </c>
      <c r="Z87" s="17" t="s">
        <v>1104</v>
      </c>
      <c r="AA87" s="358" t="s">
        <v>188</v>
      </c>
      <c r="AC87"/>
      <c r="AD87"/>
      <c r="AG87"/>
      <c r="AJ87"/>
    </row>
    <row r="88" spans="2:36" x14ac:dyDescent="0.95">
      <c r="B88" s="17" t="s">
        <v>245</v>
      </c>
      <c r="C88" s="17" t="s">
        <v>1105</v>
      </c>
      <c r="D88" s="17" t="s">
        <v>908</v>
      </c>
      <c r="E88" s="93" t="s">
        <v>22</v>
      </c>
      <c r="F88" s="17" t="s">
        <v>1005</v>
      </c>
      <c r="H88" s="6" t="s">
        <v>688</v>
      </c>
      <c r="I88" s="6" t="s">
        <v>1081</v>
      </c>
      <c r="K88" s="6" t="s">
        <v>1106</v>
      </c>
      <c r="L88" s="6" t="s">
        <v>1099</v>
      </c>
      <c r="M88" s="9" t="str">
        <f t="shared" si="1"/>
        <v>Standard SSD Managed Disks E1</v>
      </c>
      <c r="O88" s="124" t="s">
        <v>409</v>
      </c>
      <c r="P88" s="17" t="s">
        <v>1107</v>
      </c>
      <c r="Q88" s="14" t="s">
        <v>964</v>
      </c>
      <c r="Z88" s="17" t="s">
        <v>785</v>
      </c>
      <c r="AA88" s="358" t="s">
        <v>188</v>
      </c>
      <c r="AC88"/>
      <c r="AD88"/>
      <c r="AG88"/>
      <c r="AJ88"/>
    </row>
    <row r="89" spans="2:36" x14ac:dyDescent="0.95">
      <c r="B89" s="17" t="s">
        <v>245</v>
      </c>
      <c r="C89" s="17" t="s">
        <v>1108</v>
      </c>
      <c r="D89" s="17" t="s">
        <v>908</v>
      </c>
      <c r="E89" s="93" t="s">
        <v>22</v>
      </c>
      <c r="F89" s="17" t="s">
        <v>1005</v>
      </c>
      <c r="H89" s="6" t="s">
        <v>689</v>
      </c>
      <c r="I89" s="6" t="s">
        <v>1081</v>
      </c>
      <c r="K89" s="6" t="s">
        <v>1109</v>
      </c>
      <c r="L89" s="6" t="s">
        <v>1099</v>
      </c>
      <c r="M89" s="9" t="str">
        <f t="shared" si="1"/>
        <v>Standard SSD Managed Disks E1</v>
      </c>
      <c r="O89" s="124" t="s">
        <v>409</v>
      </c>
      <c r="P89" s="17" t="s">
        <v>419</v>
      </c>
      <c r="Q89" s="14" t="s">
        <v>964</v>
      </c>
      <c r="Z89" s="17" t="s">
        <v>1110</v>
      </c>
      <c r="AA89" s="358" t="s">
        <v>188</v>
      </c>
      <c r="AC89"/>
      <c r="AD89"/>
      <c r="AG89"/>
      <c r="AJ89"/>
    </row>
    <row r="90" spans="2:36" x14ac:dyDescent="0.95">
      <c r="B90" s="17" t="s">
        <v>245</v>
      </c>
      <c r="C90" s="17" t="s">
        <v>352</v>
      </c>
      <c r="D90" s="17" t="s">
        <v>908</v>
      </c>
      <c r="E90" s="93" t="s">
        <v>22</v>
      </c>
      <c r="F90" s="17" t="s">
        <v>925</v>
      </c>
      <c r="H90" s="6" t="s">
        <v>690</v>
      </c>
      <c r="I90" s="6" t="s">
        <v>1081</v>
      </c>
      <c r="K90" s="6" t="s">
        <v>539</v>
      </c>
      <c r="L90" s="6" t="s">
        <v>1111</v>
      </c>
      <c r="M90" s="9" t="str">
        <f t="shared" si="1"/>
        <v>Standard SSD Managed Disks E1</v>
      </c>
      <c r="O90" s="124" t="s">
        <v>409</v>
      </c>
      <c r="P90" s="17" t="s">
        <v>420</v>
      </c>
      <c r="Q90" s="14" t="s">
        <v>964</v>
      </c>
      <c r="Z90" s="17" t="s">
        <v>1112</v>
      </c>
      <c r="AA90" s="358" t="s">
        <v>188</v>
      </c>
      <c r="AC90"/>
      <c r="AD90"/>
      <c r="AG90"/>
      <c r="AJ90"/>
    </row>
    <row r="91" spans="2:36" x14ac:dyDescent="0.95">
      <c r="B91" s="17" t="s">
        <v>245</v>
      </c>
      <c r="C91" s="17" t="s">
        <v>1113</v>
      </c>
      <c r="D91" s="17" t="s">
        <v>908</v>
      </c>
      <c r="E91" s="93" t="s">
        <v>22</v>
      </c>
      <c r="F91" s="17" t="s">
        <v>925</v>
      </c>
      <c r="H91" s="6" t="s">
        <v>691</v>
      </c>
      <c r="I91" s="6" t="s">
        <v>1081</v>
      </c>
      <c r="K91" s="6" t="s">
        <v>1114</v>
      </c>
      <c r="L91" s="6" t="s">
        <v>1111</v>
      </c>
      <c r="M91" s="9" t="str">
        <f t="shared" si="1"/>
        <v>Standard SSD Managed Disks E1</v>
      </c>
      <c r="O91" s="124" t="s">
        <v>409</v>
      </c>
      <c r="P91" s="17" t="s">
        <v>421</v>
      </c>
      <c r="Q91" s="14" t="s">
        <v>964</v>
      </c>
      <c r="Z91" s="17" t="s">
        <v>767</v>
      </c>
      <c r="AA91" s="358" t="s">
        <v>188</v>
      </c>
      <c r="AC91"/>
      <c r="AD91"/>
      <c r="AG91"/>
      <c r="AJ91"/>
    </row>
    <row r="92" spans="2:36" x14ac:dyDescent="0.95">
      <c r="B92" s="17" t="s">
        <v>245</v>
      </c>
      <c r="C92" s="17" t="s">
        <v>323</v>
      </c>
      <c r="D92" s="17" t="s">
        <v>908</v>
      </c>
      <c r="E92" s="93" t="s">
        <v>22</v>
      </c>
      <c r="F92" s="17" t="s">
        <v>925</v>
      </c>
      <c r="H92" s="6" t="s">
        <v>692</v>
      </c>
      <c r="I92" s="6" t="s">
        <v>1081</v>
      </c>
      <c r="K92" s="6" t="s">
        <v>542</v>
      </c>
      <c r="L92" s="6" t="s">
        <v>1111</v>
      </c>
      <c r="M92" s="9" t="str">
        <f t="shared" si="1"/>
        <v>Standard SSD Managed Disks E1</v>
      </c>
      <c r="O92" s="124" t="s">
        <v>409</v>
      </c>
      <c r="P92" s="17" t="s">
        <v>422</v>
      </c>
      <c r="Q92" s="14" t="s">
        <v>964</v>
      </c>
      <c r="Z92" s="17" t="s">
        <v>768</v>
      </c>
      <c r="AA92" s="358" t="s">
        <v>188</v>
      </c>
      <c r="AC92"/>
      <c r="AD92"/>
      <c r="AG92"/>
      <c r="AJ92"/>
    </row>
    <row r="93" spans="2:36" x14ac:dyDescent="0.95">
      <c r="B93" s="17" t="s">
        <v>245</v>
      </c>
      <c r="C93" s="17" t="s">
        <v>353</v>
      </c>
      <c r="D93" s="17" t="s">
        <v>908</v>
      </c>
      <c r="E93" s="93" t="s">
        <v>22</v>
      </c>
      <c r="F93" s="17" t="s">
        <v>925</v>
      </c>
      <c r="H93" s="6" t="s">
        <v>693</v>
      </c>
      <c r="I93" s="6" t="s">
        <v>1081</v>
      </c>
      <c r="K93" s="6" t="s">
        <v>1115</v>
      </c>
      <c r="L93" s="6" t="s">
        <v>1116</v>
      </c>
      <c r="M93" s="9" t="str">
        <f t="shared" si="1"/>
        <v>Standard SSD Managed Disks E1</v>
      </c>
      <c r="O93" s="124" t="s">
        <v>409</v>
      </c>
      <c r="P93" s="17" t="s">
        <v>423</v>
      </c>
      <c r="Q93" s="14" t="s">
        <v>964</v>
      </c>
      <c r="Z93" s="17" t="s">
        <v>1117</v>
      </c>
      <c r="AA93" s="358" t="s">
        <v>188</v>
      </c>
      <c r="AC93"/>
      <c r="AD93"/>
      <c r="AG93"/>
      <c r="AJ93"/>
    </row>
    <row r="94" spans="2:36" x14ac:dyDescent="0.95">
      <c r="B94" s="17" t="s">
        <v>245</v>
      </c>
      <c r="C94" s="17" t="s">
        <v>282</v>
      </c>
      <c r="D94" s="17" t="s">
        <v>908</v>
      </c>
      <c r="E94" s="93" t="s">
        <v>22</v>
      </c>
      <c r="F94" s="17" t="s">
        <v>925</v>
      </c>
      <c r="H94" s="6" t="s">
        <v>694</v>
      </c>
      <c r="I94" s="6" t="s">
        <v>1081</v>
      </c>
      <c r="K94" s="6" t="s">
        <v>1118</v>
      </c>
      <c r="L94" s="6" t="s">
        <v>1119</v>
      </c>
      <c r="M94" s="9" t="str">
        <f t="shared" si="1"/>
        <v>Standard SSD Managed Disks E1</v>
      </c>
      <c r="O94" s="124" t="s">
        <v>409</v>
      </c>
      <c r="P94" s="17" t="s">
        <v>424</v>
      </c>
      <c r="Q94" s="14" t="s">
        <v>964</v>
      </c>
      <c r="Z94" s="17" t="s">
        <v>1120</v>
      </c>
      <c r="AA94" s="358" t="s">
        <v>188</v>
      </c>
      <c r="AC94"/>
      <c r="AD94"/>
      <c r="AG94"/>
      <c r="AJ94"/>
    </row>
    <row r="95" spans="2:36" x14ac:dyDescent="0.95">
      <c r="B95" s="17" t="s">
        <v>245</v>
      </c>
      <c r="C95" s="17" t="s">
        <v>1121</v>
      </c>
      <c r="D95" s="17" t="s">
        <v>908</v>
      </c>
      <c r="E95" s="93" t="s">
        <v>22</v>
      </c>
      <c r="F95" s="17" t="s">
        <v>925</v>
      </c>
      <c r="H95" s="6" t="s">
        <v>695</v>
      </c>
      <c r="I95" s="6" t="s">
        <v>1081</v>
      </c>
      <c r="K95" s="6" t="s">
        <v>1122</v>
      </c>
      <c r="L95" s="6" t="s">
        <v>1123</v>
      </c>
      <c r="M95" s="9" t="str">
        <f t="shared" si="1"/>
        <v>Standard SSD Managed Disks E1</v>
      </c>
      <c r="O95" s="124" t="s">
        <v>409</v>
      </c>
      <c r="P95" s="17" t="s">
        <v>971</v>
      </c>
      <c r="Q95" s="14" t="s">
        <v>964</v>
      </c>
      <c r="Z95" s="17" t="s">
        <v>1124</v>
      </c>
      <c r="AA95" s="358" t="s">
        <v>188</v>
      </c>
      <c r="AC95"/>
      <c r="AD95"/>
      <c r="AG95"/>
      <c r="AJ95"/>
    </row>
    <row r="96" spans="2:36" x14ac:dyDescent="0.95">
      <c r="B96" s="17" t="s">
        <v>245</v>
      </c>
      <c r="C96" s="17" t="s">
        <v>277</v>
      </c>
      <c r="D96" s="17" t="s">
        <v>908</v>
      </c>
      <c r="E96" s="93" t="s">
        <v>22</v>
      </c>
      <c r="F96" s="17" t="s">
        <v>925</v>
      </c>
      <c r="H96" s="6" t="s">
        <v>1125</v>
      </c>
      <c r="I96" s="6" t="s">
        <v>1081</v>
      </c>
      <c r="K96" s="6" t="s">
        <v>1126</v>
      </c>
      <c r="L96" s="6" t="s">
        <v>1123</v>
      </c>
      <c r="M96" s="9" t="str">
        <f t="shared" si="1"/>
        <v>Standard SSD Managed Disks E1</v>
      </c>
      <c r="O96" s="124" t="s">
        <v>409</v>
      </c>
      <c r="P96" s="17" t="s">
        <v>425</v>
      </c>
      <c r="Q96" s="14" t="s">
        <v>964</v>
      </c>
      <c r="Z96" s="17" t="s">
        <v>1127</v>
      </c>
      <c r="AA96" s="358" t="s">
        <v>188</v>
      </c>
      <c r="AC96"/>
      <c r="AD96"/>
      <c r="AG96"/>
      <c r="AJ96"/>
    </row>
    <row r="97" spans="2:36" x14ac:dyDescent="0.95">
      <c r="B97" s="17" t="s">
        <v>245</v>
      </c>
      <c r="C97" s="17" t="s">
        <v>333</v>
      </c>
      <c r="D97" s="17" t="s">
        <v>908</v>
      </c>
      <c r="E97" s="93" t="s">
        <v>22</v>
      </c>
      <c r="F97" s="17" t="s">
        <v>925</v>
      </c>
      <c r="H97" s="6" t="s">
        <v>696</v>
      </c>
      <c r="I97" s="6" t="s">
        <v>1081</v>
      </c>
      <c r="K97" s="6" t="s">
        <v>1128</v>
      </c>
      <c r="L97" s="6" t="s">
        <v>1123</v>
      </c>
      <c r="M97" s="9" t="str">
        <f t="shared" si="1"/>
        <v>Standard SSD Managed Disks E1</v>
      </c>
      <c r="O97" s="124" t="s">
        <v>409</v>
      </c>
      <c r="P97" s="17" t="s">
        <v>426</v>
      </c>
      <c r="Q97" s="14" t="s">
        <v>964</v>
      </c>
      <c r="Z97" s="17" t="s">
        <v>1129</v>
      </c>
      <c r="AA97" s="358" t="s">
        <v>188</v>
      </c>
      <c r="AC97"/>
      <c r="AD97"/>
      <c r="AG97"/>
      <c r="AJ97"/>
    </row>
    <row r="98" spans="2:36" x14ac:dyDescent="0.95">
      <c r="B98" s="17" t="s">
        <v>245</v>
      </c>
      <c r="C98" s="17" t="s">
        <v>337</v>
      </c>
      <c r="D98" s="17" t="s">
        <v>908</v>
      </c>
      <c r="E98" s="93" t="s">
        <v>22</v>
      </c>
      <c r="F98" s="17" t="s">
        <v>925</v>
      </c>
      <c r="H98" s="6" t="s">
        <v>697</v>
      </c>
      <c r="I98" s="6" t="s">
        <v>1081</v>
      </c>
      <c r="K98" s="6" t="s">
        <v>1130</v>
      </c>
      <c r="L98" s="6" t="s">
        <v>1123</v>
      </c>
      <c r="M98" s="9" t="str">
        <f t="shared" si="1"/>
        <v>Standard SSD Managed Disks E1</v>
      </c>
      <c r="O98" s="124" t="s">
        <v>409</v>
      </c>
      <c r="P98" s="17" t="s">
        <v>976</v>
      </c>
      <c r="Q98" s="14" t="s">
        <v>964</v>
      </c>
      <c r="Z98" s="17" t="s">
        <v>757</v>
      </c>
      <c r="AA98" s="358" t="s">
        <v>188</v>
      </c>
      <c r="AC98"/>
      <c r="AD98"/>
      <c r="AG98"/>
      <c r="AJ98"/>
    </row>
    <row r="99" spans="2:36" x14ac:dyDescent="0.95">
      <c r="B99" s="17" t="s">
        <v>245</v>
      </c>
      <c r="C99" s="17" t="s">
        <v>1131</v>
      </c>
      <c r="D99" s="17" t="s">
        <v>908</v>
      </c>
      <c r="E99" s="93" t="s">
        <v>22</v>
      </c>
      <c r="F99" s="17" t="s">
        <v>925</v>
      </c>
      <c r="H99" s="6" t="s">
        <v>698</v>
      </c>
      <c r="I99" s="6" t="s">
        <v>1081</v>
      </c>
      <c r="K99" s="6" t="s">
        <v>564</v>
      </c>
      <c r="L99" s="6" t="s">
        <v>1132</v>
      </c>
      <c r="M99" s="9" t="str">
        <f t="shared" si="1"/>
        <v>Standard SSD Managed Disks E1</v>
      </c>
      <c r="O99" s="124" t="s">
        <v>409</v>
      </c>
      <c r="P99" s="17" t="s">
        <v>1133</v>
      </c>
      <c r="Q99" s="14" t="s">
        <v>964</v>
      </c>
      <c r="Z99" s="17" t="s">
        <v>1134</v>
      </c>
      <c r="AA99" s="358" t="s">
        <v>188</v>
      </c>
      <c r="AC99"/>
      <c r="AD99"/>
      <c r="AG99"/>
      <c r="AJ99"/>
    </row>
    <row r="100" spans="2:36" x14ac:dyDescent="0.95">
      <c r="B100" s="17" t="s">
        <v>245</v>
      </c>
      <c r="C100" s="17" t="s">
        <v>275</v>
      </c>
      <c r="D100" s="17" t="s">
        <v>908</v>
      </c>
      <c r="E100" s="93" t="s">
        <v>22</v>
      </c>
      <c r="F100" s="17" t="s">
        <v>925</v>
      </c>
      <c r="H100" s="6" t="s">
        <v>1135</v>
      </c>
      <c r="I100" s="6" t="s">
        <v>1081</v>
      </c>
      <c r="K100" s="6" t="s">
        <v>1136</v>
      </c>
      <c r="L100" s="6" t="s">
        <v>1132</v>
      </c>
      <c r="M100" s="9" t="str">
        <f t="shared" si="1"/>
        <v>Standard SSD Managed Disks E1</v>
      </c>
      <c r="O100" s="124" t="s">
        <v>409</v>
      </c>
      <c r="P100" s="17" t="s">
        <v>427</v>
      </c>
      <c r="Q100" s="14" t="s">
        <v>964</v>
      </c>
      <c r="Z100" s="17" t="s">
        <v>775</v>
      </c>
      <c r="AA100" s="358" t="s">
        <v>188</v>
      </c>
      <c r="AC100"/>
      <c r="AD100"/>
      <c r="AG100"/>
      <c r="AJ100"/>
    </row>
    <row r="101" spans="2:36" x14ac:dyDescent="0.95">
      <c r="B101" s="17" t="s">
        <v>245</v>
      </c>
      <c r="C101" s="17" t="s">
        <v>289</v>
      </c>
      <c r="D101" s="17" t="s">
        <v>908</v>
      </c>
      <c r="E101" s="93" t="s">
        <v>22</v>
      </c>
      <c r="F101" s="17" t="s">
        <v>925</v>
      </c>
      <c r="H101" s="6" t="s">
        <v>1137</v>
      </c>
      <c r="I101" s="6" t="s">
        <v>1081</v>
      </c>
      <c r="K101" s="6" t="s">
        <v>570</v>
      </c>
      <c r="L101" s="6" t="s">
        <v>1138</v>
      </c>
      <c r="M101" s="9" t="str">
        <f t="shared" si="1"/>
        <v>Standard SSD Managed Disks E1</v>
      </c>
      <c r="O101" s="124" t="s">
        <v>409</v>
      </c>
      <c r="P101" s="17" t="s">
        <v>1139</v>
      </c>
      <c r="Q101" s="14" t="s">
        <v>964</v>
      </c>
      <c r="Z101" s="17" t="s">
        <v>1140</v>
      </c>
      <c r="AA101" s="358" t="s">
        <v>188</v>
      </c>
      <c r="AC101"/>
      <c r="AD101"/>
      <c r="AG101"/>
      <c r="AJ101"/>
    </row>
    <row r="102" spans="2:36" x14ac:dyDescent="0.95">
      <c r="B102" s="17" t="s">
        <v>245</v>
      </c>
      <c r="C102" s="17" t="s">
        <v>272</v>
      </c>
      <c r="D102" s="17" t="s">
        <v>908</v>
      </c>
      <c r="E102" s="93" t="s">
        <v>22</v>
      </c>
      <c r="F102" s="17" t="s">
        <v>925</v>
      </c>
      <c r="H102" s="6" t="s">
        <v>1141</v>
      </c>
      <c r="I102" s="6" t="s">
        <v>1081</v>
      </c>
      <c r="K102" s="6" t="s">
        <v>574</v>
      </c>
      <c r="L102" s="6" t="s">
        <v>1138</v>
      </c>
      <c r="M102" s="9" t="str">
        <f t="shared" si="1"/>
        <v>Standard SSD Managed Disks E1</v>
      </c>
      <c r="O102" s="124" t="s">
        <v>48</v>
      </c>
      <c r="P102" s="17" t="s">
        <v>1142</v>
      </c>
      <c r="Q102" s="14" t="s">
        <v>48</v>
      </c>
      <c r="Z102" s="17" t="s">
        <v>787</v>
      </c>
      <c r="AA102" s="358" t="s">
        <v>188</v>
      </c>
      <c r="AC102"/>
      <c r="AD102"/>
      <c r="AG102"/>
      <c r="AJ102"/>
    </row>
    <row r="103" spans="2:36" x14ac:dyDescent="0.95">
      <c r="B103" s="17" t="s">
        <v>245</v>
      </c>
      <c r="C103" s="17" t="s">
        <v>286</v>
      </c>
      <c r="D103" s="17" t="s">
        <v>908</v>
      </c>
      <c r="E103" s="93" t="s">
        <v>22</v>
      </c>
      <c r="F103" s="17" t="s">
        <v>925</v>
      </c>
      <c r="H103" s="6" t="s">
        <v>699</v>
      </c>
      <c r="I103" s="6" t="s">
        <v>1081</v>
      </c>
      <c r="K103" s="6" t="s">
        <v>578</v>
      </c>
      <c r="L103" s="6" t="s">
        <v>1143</v>
      </c>
      <c r="M103" s="9" t="str">
        <f t="shared" si="1"/>
        <v>Standard SSD Managed Disks E1</v>
      </c>
      <c r="O103" s="124" t="s">
        <v>48</v>
      </c>
      <c r="P103" s="17" t="s">
        <v>1144</v>
      </c>
      <c r="Q103" s="14" t="s">
        <v>48</v>
      </c>
      <c r="Z103" s="17" t="s">
        <v>1145</v>
      </c>
      <c r="AA103" s="358" t="s">
        <v>188</v>
      </c>
      <c r="AC103"/>
      <c r="AD103"/>
      <c r="AG103"/>
      <c r="AJ103"/>
    </row>
    <row r="104" spans="2:36" x14ac:dyDescent="0.95">
      <c r="B104" s="17" t="s">
        <v>245</v>
      </c>
      <c r="C104" s="17" t="s">
        <v>1146</v>
      </c>
      <c r="D104" s="17" t="s">
        <v>908</v>
      </c>
      <c r="E104" s="93" t="s">
        <v>22</v>
      </c>
      <c r="F104" s="17" t="s">
        <v>925</v>
      </c>
      <c r="H104" s="40" t="s">
        <v>700</v>
      </c>
      <c r="I104" s="6" t="s">
        <v>1147</v>
      </c>
      <c r="K104" s="6" t="s">
        <v>580</v>
      </c>
      <c r="L104" s="9" t="s">
        <v>1143</v>
      </c>
      <c r="M104" s="9" t="str">
        <f t="shared" si="1"/>
        <v>Standard SSD Managed Disks E2</v>
      </c>
      <c r="O104" s="124" t="s">
        <v>48</v>
      </c>
      <c r="P104" s="17" t="s">
        <v>1148</v>
      </c>
      <c r="Q104" s="14" t="s">
        <v>48</v>
      </c>
      <c r="Z104" s="17" t="s">
        <v>793</v>
      </c>
      <c r="AA104" s="358" t="s">
        <v>188</v>
      </c>
      <c r="AC104"/>
      <c r="AD104"/>
      <c r="AG104"/>
      <c r="AJ104"/>
    </row>
    <row r="105" spans="2:36" x14ac:dyDescent="0.95">
      <c r="B105" s="17" t="s">
        <v>245</v>
      </c>
      <c r="C105" s="17" t="s">
        <v>1149</v>
      </c>
      <c r="D105" s="17" t="s">
        <v>908</v>
      </c>
      <c r="E105" s="93" t="s">
        <v>22</v>
      </c>
      <c r="F105" s="17" t="s">
        <v>925</v>
      </c>
      <c r="H105" s="40" t="s">
        <v>1150</v>
      </c>
      <c r="I105" s="6" t="s">
        <v>1151</v>
      </c>
      <c r="K105" s="6" t="s">
        <v>581</v>
      </c>
      <c r="L105" s="9" t="s">
        <v>1143</v>
      </c>
      <c r="M105" s="9" t="str">
        <f t="shared" si="1"/>
        <v>Standard SSD Managed Disks E3</v>
      </c>
      <c r="O105" s="124" t="s">
        <v>48</v>
      </c>
      <c r="P105" s="17" t="s">
        <v>1152</v>
      </c>
      <c r="Q105" s="14" t="s">
        <v>48</v>
      </c>
      <c r="Z105" s="17" t="s">
        <v>1153</v>
      </c>
      <c r="AA105" s="358" t="s">
        <v>188</v>
      </c>
      <c r="AC105"/>
      <c r="AD105"/>
      <c r="AG105"/>
      <c r="AJ105"/>
    </row>
    <row r="106" spans="2:36" x14ac:dyDescent="0.95">
      <c r="B106" s="17" t="s">
        <v>245</v>
      </c>
      <c r="C106" s="17" t="s">
        <v>335</v>
      </c>
      <c r="D106" s="17" t="s">
        <v>908</v>
      </c>
      <c r="E106" s="93" t="s">
        <v>22</v>
      </c>
      <c r="F106" s="17" t="s">
        <v>925</v>
      </c>
      <c r="H106" s="40" t="s">
        <v>584</v>
      </c>
      <c r="I106" s="6" t="s">
        <v>1154</v>
      </c>
      <c r="K106" s="6" t="s">
        <v>582</v>
      </c>
      <c r="L106" s="9" t="s">
        <v>1143</v>
      </c>
      <c r="M106" s="9" t="str">
        <f t="shared" si="1"/>
        <v>Premium Page Blob P10 LRS</v>
      </c>
      <c r="O106" s="124" t="s">
        <v>48</v>
      </c>
      <c r="P106" s="17" t="s">
        <v>1155</v>
      </c>
      <c r="Q106" s="14" t="s">
        <v>48</v>
      </c>
      <c r="Z106" s="17" t="s">
        <v>1156</v>
      </c>
      <c r="AA106" s="358" t="s">
        <v>188</v>
      </c>
      <c r="AC106"/>
      <c r="AD106"/>
      <c r="AG106"/>
      <c r="AJ106"/>
    </row>
    <row r="107" spans="2:36" x14ac:dyDescent="0.95">
      <c r="B107" s="17" t="s">
        <v>245</v>
      </c>
      <c r="C107" s="17" t="s">
        <v>343</v>
      </c>
      <c r="D107" s="17" t="s">
        <v>908</v>
      </c>
      <c r="E107" s="93" t="s">
        <v>22</v>
      </c>
      <c r="F107" s="17" t="s">
        <v>925</v>
      </c>
      <c r="H107" s="6" t="s">
        <v>586</v>
      </c>
      <c r="I107" s="6" t="s">
        <v>1154</v>
      </c>
      <c r="K107" s="6" t="s">
        <v>584</v>
      </c>
      <c r="L107" s="9" t="s">
        <v>583</v>
      </c>
      <c r="M107" s="9" t="str">
        <f t="shared" si="1"/>
        <v>Premium Page Blob P10 LRS</v>
      </c>
      <c r="O107" s="124" t="s">
        <v>48</v>
      </c>
      <c r="P107" s="17" t="s">
        <v>1157</v>
      </c>
      <c r="Q107" s="14" t="s">
        <v>48</v>
      </c>
      <c r="Z107" s="17" t="s">
        <v>1158</v>
      </c>
      <c r="AA107" s="358" t="s">
        <v>188</v>
      </c>
      <c r="AC107"/>
      <c r="AD107"/>
      <c r="AG107"/>
      <c r="AJ107"/>
    </row>
    <row r="108" spans="2:36" x14ac:dyDescent="0.95">
      <c r="B108" s="17" t="s">
        <v>245</v>
      </c>
      <c r="C108" s="17" t="s">
        <v>313</v>
      </c>
      <c r="D108" s="17" t="s">
        <v>908</v>
      </c>
      <c r="E108" s="93" t="s">
        <v>22</v>
      </c>
      <c r="F108" s="17" t="s">
        <v>925</v>
      </c>
      <c r="H108" s="6" t="s">
        <v>1159</v>
      </c>
      <c r="I108" s="6" t="s">
        <v>1154</v>
      </c>
      <c r="K108" s="6" t="s">
        <v>586</v>
      </c>
      <c r="L108" s="6" t="s">
        <v>583</v>
      </c>
      <c r="M108" s="9" t="str">
        <f t="shared" si="1"/>
        <v>Premium Page Blob P10 LRS</v>
      </c>
      <c r="O108" s="124" t="s">
        <v>48</v>
      </c>
      <c r="P108" s="17" t="s">
        <v>1160</v>
      </c>
      <c r="Q108" s="14" t="s">
        <v>48</v>
      </c>
      <c r="Z108" s="17" t="s">
        <v>1161</v>
      </c>
      <c r="AA108" s="358" t="s">
        <v>188</v>
      </c>
      <c r="AC108"/>
      <c r="AD108"/>
      <c r="AG108"/>
      <c r="AJ108"/>
    </row>
    <row r="109" spans="2:36" x14ac:dyDescent="0.95">
      <c r="B109" s="17" t="s">
        <v>245</v>
      </c>
      <c r="C109" s="17" t="s">
        <v>1162</v>
      </c>
      <c r="D109" s="17" t="s">
        <v>908</v>
      </c>
      <c r="E109" s="93" t="s">
        <v>22</v>
      </c>
      <c r="F109" s="17" t="s">
        <v>925</v>
      </c>
      <c r="H109" s="6" t="s">
        <v>1163</v>
      </c>
      <c r="I109" s="6" t="s">
        <v>1154</v>
      </c>
      <c r="K109" s="6" t="s">
        <v>1159</v>
      </c>
      <c r="L109" s="6" t="s">
        <v>583</v>
      </c>
      <c r="M109" s="9" t="str">
        <f t="shared" si="1"/>
        <v>Premium Page Blob P10 LRS</v>
      </c>
      <c r="O109" s="124" t="s">
        <v>48</v>
      </c>
      <c r="P109" s="17" t="s">
        <v>1164</v>
      </c>
      <c r="Q109" s="14" t="s">
        <v>48</v>
      </c>
      <c r="Z109" s="17" t="s">
        <v>1165</v>
      </c>
      <c r="AA109" s="358" t="s">
        <v>188</v>
      </c>
      <c r="AC109"/>
      <c r="AD109"/>
      <c r="AG109"/>
      <c r="AJ109"/>
    </row>
    <row r="110" spans="2:36" x14ac:dyDescent="0.95">
      <c r="B110" s="17" t="s">
        <v>245</v>
      </c>
      <c r="C110" s="90" t="s">
        <v>319</v>
      </c>
      <c r="D110" s="90" t="s">
        <v>1042</v>
      </c>
      <c r="E110" s="93" t="s">
        <v>29</v>
      </c>
      <c r="F110" s="90" t="s">
        <v>870</v>
      </c>
      <c r="H110" s="6" t="s">
        <v>587</v>
      </c>
      <c r="I110" s="6" t="s">
        <v>1154</v>
      </c>
      <c r="K110" s="6" t="s">
        <v>1163</v>
      </c>
      <c r="L110" s="6" t="s">
        <v>583</v>
      </c>
      <c r="M110" s="9" t="str">
        <f t="shared" si="1"/>
        <v>Premium Page Blob P10 LRS</v>
      </c>
      <c r="O110" s="124" t="s">
        <v>48</v>
      </c>
      <c r="P110" s="17" t="s">
        <v>1166</v>
      </c>
      <c r="Q110" s="14" t="s">
        <v>48</v>
      </c>
      <c r="Z110" s="17" t="s">
        <v>1167</v>
      </c>
      <c r="AA110" s="358" t="s">
        <v>188</v>
      </c>
      <c r="AC110"/>
      <c r="AD110"/>
      <c r="AG110"/>
      <c r="AJ110"/>
    </row>
    <row r="111" spans="2:36" x14ac:dyDescent="0.95">
      <c r="B111" s="17" t="s">
        <v>245</v>
      </c>
      <c r="C111" s="90" t="s">
        <v>1168</v>
      </c>
      <c r="D111" s="90" t="s">
        <v>1042</v>
      </c>
      <c r="E111" s="93" t="s">
        <v>29</v>
      </c>
      <c r="F111" s="90" t="s">
        <v>870</v>
      </c>
      <c r="H111" s="6" t="s">
        <v>1169</v>
      </c>
      <c r="I111" s="6" t="s">
        <v>1154</v>
      </c>
      <c r="K111" s="6" t="s">
        <v>587</v>
      </c>
      <c r="L111" s="6" t="s">
        <v>583</v>
      </c>
      <c r="M111" s="9" t="str">
        <f t="shared" si="1"/>
        <v>Premium Page Blob P10 LRS</v>
      </c>
      <c r="O111" s="124" t="s">
        <v>48</v>
      </c>
      <c r="P111" s="17" t="s">
        <v>1170</v>
      </c>
      <c r="Q111" s="14" t="s">
        <v>48</v>
      </c>
      <c r="Z111" s="18" t="s">
        <v>1171</v>
      </c>
      <c r="AA111" s="359" t="s">
        <v>188</v>
      </c>
      <c r="AC111"/>
      <c r="AD111"/>
      <c r="AG111"/>
      <c r="AJ111"/>
    </row>
    <row r="112" spans="2:36" x14ac:dyDescent="0.95">
      <c r="B112" s="17" t="s">
        <v>245</v>
      </c>
      <c r="C112" s="90" t="s">
        <v>1172</v>
      </c>
      <c r="D112" s="90" t="s">
        <v>1042</v>
      </c>
      <c r="E112" s="93" t="s">
        <v>29</v>
      </c>
      <c r="F112" s="90" t="s">
        <v>978</v>
      </c>
      <c r="H112" s="6" t="s">
        <v>1173</v>
      </c>
      <c r="I112" s="6" t="s">
        <v>1154</v>
      </c>
      <c r="K112" s="6" t="s">
        <v>1169</v>
      </c>
      <c r="L112" s="6" t="s">
        <v>583</v>
      </c>
      <c r="M112" s="9" t="str">
        <f t="shared" si="1"/>
        <v>Premium Page Blob P10 LRS</v>
      </c>
      <c r="O112" s="124" t="s">
        <v>48</v>
      </c>
      <c r="P112" s="17" t="s">
        <v>1174</v>
      </c>
      <c r="Q112" s="14" t="s">
        <v>48</v>
      </c>
      <c r="AC112"/>
      <c r="AD112"/>
      <c r="AG112"/>
      <c r="AJ112"/>
    </row>
    <row r="113" spans="2:36" x14ac:dyDescent="0.95">
      <c r="B113" s="17" t="s">
        <v>245</v>
      </c>
      <c r="C113" s="90" t="s">
        <v>1175</v>
      </c>
      <c r="D113" s="90" t="s">
        <v>1042</v>
      </c>
      <c r="E113" s="93" t="s">
        <v>29</v>
      </c>
      <c r="F113" s="90" t="s">
        <v>978</v>
      </c>
      <c r="H113" s="6" t="s">
        <v>1176</v>
      </c>
      <c r="I113" s="6" t="s">
        <v>1154</v>
      </c>
      <c r="K113" s="6" t="s">
        <v>1173</v>
      </c>
      <c r="L113" s="6" t="s">
        <v>583</v>
      </c>
      <c r="M113" s="9" t="str">
        <f t="shared" si="1"/>
        <v>Premium Page Blob P10 LRS</v>
      </c>
      <c r="O113" s="124" t="s">
        <v>48</v>
      </c>
      <c r="P113" s="17" t="s">
        <v>1177</v>
      </c>
      <c r="Q113" s="14" t="s">
        <v>48</v>
      </c>
      <c r="AC113"/>
      <c r="AD113"/>
      <c r="AG113"/>
      <c r="AJ113"/>
    </row>
    <row r="114" spans="2:36" x14ac:dyDescent="0.95">
      <c r="B114" s="17" t="s">
        <v>245</v>
      </c>
      <c r="C114" s="90" t="s">
        <v>1178</v>
      </c>
      <c r="D114" s="90" t="s">
        <v>1042</v>
      </c>
      <c r="E114" s="93" t="s">
        <v>29</v>
      </c>
      <c r="F114" s="90" t="s">
        <v>978</v>
      </c>
      <c r="H114" s="6" t="s">
        <v>1179</v>
      </c>
      <c r="I114" s="6" t="s">
        <v>1154</v>
      </c>
      <c r="K114" s="6" t="s">
        <v>1176</v>
      </c>
      <c r="L114" s="6" t="s">
        <v>583</v>
      </c>
      <c r="M114" s="9" t="str">
        <f t="shared" si="1"/>
        <v>Premium Page Blob P10 LRS</v>
      </c>
      <c r="O114" s="124" t="s">
        <v>48</v>
      </c>
      <c r="P114" s="17" t="s">
        <v>1180</v>
      </c>
      <c r="Q114" s="14" t="s">
        <v>48</v>
      </c>
      <c r="AC114"/>
      <c r="AD114"/>
      <c r="AG114"/>
      <c r="AJ114"/>
    </row>
    <row r="115" spans="2:36" x14ac:dyDescent="0.95">
      <c r="B115" s="17" t="s">
        <v>245</v>
      </c>
      <c r="C115" s="90" t="s">
        <v>357</v>
      </c>
      <c r="D115" s="90" t="s">
        <v>1181</v>
      </c>
      <c r="E115" s="93" t="s">
        <v>37</v>
      </c>
      <c r="F115" s="90" t="s">
        <v>1182</v>
      </c>
      <c r="H115" s="6" t="s">
        <v>1183</v>
      </c>
      <c r="I115" s="6" t="s">
        <v>1154</v>
      </c>
      <c r="K115" s="6" t="s">
        <v>1179</v>
      </c>
      <c r="L115" s="6" t="s">
        <v>583</v>
      </c>
      <c r="M115" s="9" t="str">
        <f t="shared" si="1"/>
        <v>Premium Page Blob P10 LRS</v>
      </c>
      <c r="O115" s="124" t="s">
        <v>48</v>
      </c>
      <c r="P115" s="17" t="s">
        <v>1184</v>
      </c>
      <c r="Q115" s="14" t="s">
        <v>48</v>
      </c>
      <c r="AC115"/>
      <c r="AD115"/>
      <c r="AG115"/>
      <c r="AJ115"/>
    </row>
    <row r="116" spans="2:36" x14ac:dyDescent="0.95">
      <c r="B116" s="17" t="s">
        <v>245</v>
      </c>
      <c r="C116" s="90" t="s">
        <v>1185</v>
      </c>
      <c r="D116" s="90" t="s">
        <v>1181</v>
      </c>
      <c r="E116" s="93" t="s">
        <v>37</v>
      </c>
      <c r="F116" s="90" t="s">
        <v>1182</v>
      </c>
      <c r="H116" s="6" t="s">
        <v>1186</v>
      </c>
      <c r="I116" s="6" t="s">
        <v>1154</v>
      </c>
      <c r="K116" s="6" t="s">
        <v>1183</v>
      </c>
      <c r="L116" s="6" t="s">
        <v>583</v>
      </c>
      <c r="M116" s="9" t="str">
        <f t="shared" si="1"/>
        <v>Premium Page Blob P10 LRS</v>
      </c>
      <c r="O116" s="124" t="s">
        <v>48</v>
      </c>
      <c r="P116" s="17" t="s">
        <v>1187</v>
      </c>
      <c r="Q116" s="14" t="s">
        <v>48</v>
      </c>
      <c r="AC116"/>
      <c r="AD116"/>
      <c r="AG116"/>
      <c r="AJ116"/>
    </row>
    <row r="117" spans="2:36" x14ac:dyDescent="0.95">
      <c r="B117" s="17" t="s">
        <v>245</v>
      </c>
      <c r="C117" s="90" t="s">
        <v>300</v>
      </c>
      <c r="D117" s="90" t="s">
        <v>1181</v>
      </c>
      <c r="E117" s="93" t="s">
        <v>37</v>
      </c>
      <c r="F117" s="360" t="s">
        <v>1188</v>
      </c>
      <c r="H117" s="6" t="s">
        <v>1189</v>
      </c>
      <c r="I117" s="6" t="s">
        <v>1154</v>
      </c>
      <c r="K117" s="6" t="s">
        <v>1186</v>
      </c>
      <c r="L117" s="6" t="s">
        <v>583</v>
      </c>
      <c r="M117" s="9" t="str">
        <f t="shared" si="1"/>
        <v>Premium Page Blob P10 LRS</v>
      </c>
      <c r="O117" s="124" t="s">
        <v>48</v>
      </c>
      <c r="P117" s="17" t="s">
        <v>1190</v>
      </c>
      <c r="Q117" s="14" t="s">
        <v>48</v>
      </c>
      <c r="AC117"/>
      <c r="AD117"/>
      <c r="AG117"/>
      <c r="AJ117"/>
    </row>
    <row r="118" spans="2:36" x14ac:dyDescent="0.95">
      <c r="B118" s="17" t="s">
        <v>245</v>
      </c>
      <c r="C118" s="17" t="s">
        <v>334</v>
      </c>
      <c r="D118" s="17" t="s">
        <v>894</v>
      </c>
      <c r="E118" s="93" t="s">
        <v>26</v>
      </c>
      <c r="F118" s="17" t="s">
        <v>895</v>
      </c>
      <c r="H118" s="6" t="s">
        <v>1191</v>
      </c>
      <c r="I118" s="6" t="s">
        <v>1154</v>
      </c>
      <c r="K118" s="6" t="s">
        <v>1189</v>
      </c>
      <c r="L118" s="6" t="s">
        <v>583</v>
      </c>
      <c r="M118" s="9" t="str">
        <f t="shared" si="1"/>
        <v>Premium Page Blob P10 LRS</v>
      </c>
      <c r="O118" s="124" t="s">
        <v>48</v>
      </c>
      <c r="P118" s="17" t="s">
        <v>1192</v>
      </c>
      <c r="Q118" s="14" t="s">
        <v>48</v>
      </c>
      <c r="AC118"/>
      <c r="AD118"/>
      <c r="AG118"/>
      <c r="AJ118"/>
    </row>
    <row r="119" spans="2:36" x14ac:dyDescent="0.95">
      <c r="B119" s="17" t="s">
        <v>245</v>
      </c>
      <c r="C119" s="17" t="s">
        <v>1193</v>
      </c>
      <c r="D119" s="17" t="s">
        <v>894</v>
      </c>
      <c r="E119" s="93" t="s">
        <v>26</v>
      </c>
      <c r="F119" s="17" t="s">
        <v>895</v>
      </c>
      <c r="H119" s="57" t="s">
        <v>578</v>
      </c>
      <c r="I119" s="57" t="s">
        <v>1143</v>
      </c>
      <c r="K119" s="6" t="s">
        <v>1191</v>
      </c>
      <c r="L119" s="6" t="s">
        <v>583</v>
      </c>
      <c r="M119" s="9" t="str">
        <f t="shared" si="1"/>
        <v>Premium Files Premium LRS</v>
      </c>
      <c r="O119" s="124" t="s">
        <v>48</v>
      </c>
      <c r="P119" s="17" t="s">
        <v>1194</v>
      </c>
      <c r="Q119" s="14" t="s">
        <v>48</v>
      </c>
      <c r="AC119"/>
      <c r="AD119"/>
      <c r="AG119"/>
      <c r="AJ119"/>
    </row>
    <row r="120" spans="2:36" x14ac:dyDescent="0.95">
      <c r="B120" s="17" t="s">
        <v>245</v>
      </c>
      <c r="C120" s="17" t="s">
        <v>351</v>
      </c>
      <c r="D120" s="17" t="s">
        <v>894</v>
      </c>
      <c r="E120" s="93" t="s">
        <v>26</v>
      </c>
      <c r="F120" s="17" t="s">
        <v>895</v>
      </c>
      <c r="H120" s="57" t="s">
        <v>580</v>
      </c>
      <c r="I120" s="57" t="s">
        <v>1143</v>
      </c>
      <c r="K120" s="6" t="s">
        <v>588</v>
      </c>
      <c r="L120" s="6" t="s">
        <v>56</v>
      </c>
      <c r="M120" s="9" t="str">
        <f t="shared" si="1"/>
        <v>Premium Files Premium LRS</v>
      </c>
      <c r="O120" s="124" t="s">
        <v>48</v>
      </c>
      <c r="P120" s="17" t="s">
        <v>1195</v>
      </c>
      <c r="Q120" s="14" t="s">
        <v>48</v>
      </c>
      <c r="AC120"/>
      <c r="AD120"/>
      <c r="AG120"/>
      <c r="AJ120"/>
    </row>
    <row r="121" spans="2:36" x14ac:dyDescent="0.95">
      <c r="B121" s="17" t="s">
        <v>245</v>
      </c>
      <c r="C121" s="17" t="s">
        <v>383</v>
      </c>
      <c r="D121" s="17" t="s">
        <v>894</v>
      </c>
      <c r="E121" s="93" t="s">
        <v>26</v>
      </c>
      <c r="F121" s="17" t="s">
        <v>895</v>
      </c>
      <c r="H121" s="57" t="s">
        <v>581</v>
      </c>
      <c r="I121" s="57" t="s">
        <v>1143</v>
      </c>
      <c r="K121" s="6" t="s">
        <v>589</v>
      </c>
      <c r="L121" s="6" t="s">
        <v>56</v>
      </c>
      <c r="M121" s="9" t="str">
        <f t="shared" si="1"/>
        <v>Premium Files Premium LRS</v>
      </c>
      <c r="O121" s="124" t="s">
        <v>48</v>
      </c>
      <c r="P121" s="17" t="s">
        <v>1196</v>
      </c>
      <c r="Q121" s="14" t="s">
        <v>48</v>
      </c>
      <c r="AC121"/>
      <c r="AD121"/>
      <c r="AG121"/>
      <c r="AJ121"/>
    </row>
    <row r="122" spans="2:36" x14ac:dyDescent="0.95">
      <c r="B122" s="17" t="s">
        <v>245</v>
      </c>
      <c r="C122" s="17" t="s">
        <v>1197</v>
      </c>
      <c r="D122" s="17" t="s">
        <v>908</v>
      </c>
      <c r="E122" s="93" t="s">
        <v>22</v>
      </c>
      <c r="F122" s="17" t="s">
        <v>1005</v>
      </c>
      <c r="H122" s="57" t="s">
        <v>582</v>
      </c>
      <c r="I122" s="57" t="s">
        <v>1143</v>
      </c>
      <c r="K122" s="6" t="s">
        <v>590</v>
      </c>
      <c r="L122" s="6" t="s">
        <v>56</v>
      </c>
      <c r="M122" s="9" t="str">
        <f t="shared" si="1"/>
        <v>Premium Files Premium LRS</v>
      </c>
      <c r="O122" s="124" t="s">
        <v>48</v>
      </c>
      <c r="P122" s="17" t="s">
        <v>1198</v>
      </c>
      <c r="Q122" s="14" t="s">
        <v>48</v>
      </c>
      <c r="AC122"/>
      <c r="AD122"/>
      <c r="AG122"/>
      <c r="AJ122"/>
    </row>
    <row r="123" spans="2:36" x14ac:dyDescent="0.95">
      <c r="B123" s="17" t="s">
        <v>245</v>
      </c>
      <c r="C123" s="17" t="s">
        <v>307</v>
      </c>
      <c r="D123" s="17" t="s">
        <v>894</v>
      </c>
      <c r="E123" s="93" t="s">
        <v>26</v>
      </c>
      <c r="F123" s="17" t="s">
        <v>895</v>
      </c>
      <c r="H123" s="6" t="s">
        <v>522</v>
      </c>
      <c r="I123" s="6" t="s">
        <v>1063</v>
      </c>
      <c r="K123" s="6" t="s">
        <v>591</v>
      </c>
      <c r="L123" s="6" t="s">
        <v>56</v>
      </c>
      <c r="M123" s="9" t="str">
        <f t="shared" si="1"/>
        <v>General Block Blob LRS</v>
      </c>
      <c r="O123" s="124" t="s">
        <v>48</v>
      </c>
      <c r="P123" s="17" t="s">
        <v>1199</v>
      </c>
      <c r="Q123" s="14" t="s">
        <v>48</v>
      </c>
      <c r="AC123"/>
      <c r="AD123"/>
      <c r="AG123"/>
      <c r="AJ123"/>
    </row>
    <row r="124" spans="2:36" x14ac:dyDescent="0.95">
      <c r="B124" s="17" t="s">
        <v>245</v>
      </c>
      <c r="C124" s="17" t="s">
        <v>369</v>
      </c>
      <c r="D124" s="17" t="s">
        <v>894</v>
      </c>
      <c r="E124" s="93" t="s">
        <v>26</v>
      </c>
      <c r="F124" s="17" t="s">
        <v>895</v>
      </c>
      <c r="H124" s="6" t="s">
        <v>524</v>
      </c>
      <c r="I124" s="6" t="s">
        <v>1063</v>
      </c>
      <c r="K124" s="6" t="s">
        <v>592</v>
      </c>
      <c r="L124" s="6" t="s">
        <v>56</v>
      </c>
      <c r="M124" s="9" t="str">
        <f t="shared" si="1"/>
        <v>General Block Blob LRS</v>
      </c>
      <c r="O124" s="124" t="s">
        <v>48</v>
      </c>
      <c r="P124" s="17" t="s">
        <v>1200</v>
      </c>
      <c r="Q124" s="14" t="s">
        <v>48</v>
      </c>
      <c r="AC124"/>
      <c r="AD124"/>
      <c r="AG124"/>
      <c r="AJ124"/>
    </row>
    <row r="125" spans="2:36" x14ac:dyDescent="0.95">
      <c r="B125" s="17" t="s">
        <v>245</v>
      </c>
      <c r="C125" s="17" t="s">
        <v>329</v>
      </c>
      <c r="D125" s="17" t="s">
        <v>894</v>
      </c>
      <c r="E125" s="93" t="s">
        <v>26</v>
      </c>
      <c r="F125" s="17" t="s">
        <v>895</v>
      </c>
      <c r="H125" s="6" t="s">
        <v>527</v>
      </c>
      <c r="I125" s="6" t="s">
        <v>1063</v>
      </c>
      <c r="K125" s="6" t="s">
        <v>593</v>
      </c>
      <c r="L125" s="6" t="s">
        <v>56</v>
      </c>
      <c r="M125" s="9" t="str">
        <f t="shared" si="1"/>
        <v>General Block Blob LRS</v>
      </c>
      <c r="O125" s="124" t="s">
        <v>48</v>
      </c>
      <c r="P125" s="17" t="s">
        <v>1201</v>
      </c>
      <c r="Q125" s="14" t="s">
        <v>48</v>
      </c>
      <c r="AC125"/>
      <c r="AD125"/>
      <c r="AG125"/>
      <c r="AJ125"/>
    </row>
    <row r="126" spans="2:36" x14ac:dyDescent="0.95">
      <c r="B126" s="17" t="s">
        <v>245</v>
      </c>
      <c r="C126" s="17" t="s">
        <v>1202</v>
      </c>
      <c r="D126" s="17" t="s">
        <v>894</v>
      </c>
      <c r="E126" s="93" t="s">
        <v>26</v>
      </c>
      <c r="F126" s="17" t="s">
        <v>895</v>
      </c>
      <c r="H126" s="6" t="s">
        <v>1068</v>
      </c>
      <c r="I126" s="6" t="s">
        <v>1063</v>
      </c>
      <c r="K126" s="6" t="s">
        <v>890</v>
      </c>
      <c r="L126" s="6" t="s">
        <v>56</v>
      </c>
      <c r="M126" s="9" t="str">
        <f t="shared" si="1"/>
        <v>General Block Blob LRS</v>
      </c>
      <c r="O126" s="124" t="s">
        <v>48</v>
      </c>
      <c r="P126" s="17" t="s">
        <v>1203</v>
      </c>
      <c r="Q126" s="14" t="s">
        <v>48</v>
      </c>
      <c r="AC126"/>
      <c r="AD126"/>
      <c r="AG126"/>
      <c r="AJ126"/>
    </row>
    <row r="127" spans="2:36" x14ac:dyDescent="0.95">
      <c r="B127" s="17" t="s">
        <v>245</v>
      </c>
      <c r="C127" s="17" t="s">
        <v>382</v>
      </c>
      <c r="D127" s="17" t="s">
        <v>894</v>
      </c>
      <c r="E127" s="93" t="s">
        <v>26</v>
      </c>
      <c r="F127" s="17" t="s">
        <v>895</v>
      </c>
      <c r="H127" s="6" t="s">
        <v>930</v>
      </c>
      <c r="I127" s="6" t="s">
        <v>931</v>
      </c>
      <c r="K127" s="6" t="s">
        <v>594</v>
      </c>
      <c r="L127" s="6" t="s">
        <v>56</v>
      </c>
      <c r="M127" s="9" t="str">
        <f t="shared" si="1"/>
        <v>Azure Data Lake Storage Gen2 Hierarchical Namespace Archive LRS</v>
      </c>
      <c r="O127" s="124" t="s">
        <v>48</v>
      </c>
      <c r="P127" s="17" t="s">
        <v>1204</v>
      </c>
      <c r="Q127" s="14" t="s">
        <v>48</v>
      </c>
      <c r="AC127"/>
      <c r="AD127"/>
      <c r="AG127"/>
      <c r="AJ127"/>
    </row>
    <row r="128" spans="2:36" x14ac:dyDescent="0.95">
      <c r="B128" s="17" t="s">
        <v>245</v>
      </c>
      <c r="C128" s="17" t="s">
        <v>1205</v>
      </c>
      <c r="D128" s="17" t="s">
        <v>894</v>
      </c>
      <c r="E128" s="93" t="s">
        <v>26</v>
      </c>
      <c r="F128" s="17" t="s">
        <v>895</v>
      </c>
      <c r="H128" s="6" t="s">
        <v>934</v>
      </c>
      <c r="I128" s="6" t="s">
        <v>931</v>
      </c>
      <c r="K128" s="6" t="s">
        <v>901</v>
      </c>
      <c r="L128" s="6" t="s">
        <v>56</v>
      </c>
      <c r="M128" s="9" t="str">
        <f t="shared" si="1"/>
        <v>Azure Data Lake Storage Gen2 Hierarchical Namespace Archive LRS</v>
      </c>
      <c r="O128" s="124" t="s">
        <v>48</v>
      </c>
      <c r="P128" s="17" t="s">
        <v>1206</v>
      </c>
      <c r="Q128" s="14" t="s">
        <v>48</v>
      </c>
      <c r="AC128"/>
      <c r="AD128"/>
      <c r="AG128"/>
      <c r="AJ128"/>
    </row>
    <row r="129" spans="2:36" x14ac:dyDescent="0.95">
      <c r="B129" s="17" t="s">
        <v>245</v>
      </c>
      <c r="C129" s="17" t="s">
        <v>367</v>
      </c>
      <c r="D129" s="17" t="s">
        <v>894</v>
      </c>
      <c r="E129" s="93" t="s">
        <v>26</v>
      </c>
      <c r="F129" s="17" t="s">
        <v>895</v>
      </c>
      <c r="H129" s="6" t="s">
        <v>937</v>
      </c>
      <c r="I129" s="6" t="s">
        <v>931</v>
      </c>
      <c r="K129" s="6" t="s">
        <v>910</v>
      </c>
      <c r="L129" s="6" t="s">
        <v>56</v>
      </c>
      <c r="M129" s="9" t="str">
        <f t="shared" si="1"/>
        <v>Azure Data Lake Storage Gen2 Hierarchical Namespace Archive LRS</v>
      </c>
      <c r="O129" s="124" t="s">
        <v>48</v>
      </c>
      <c r="P129" s="17" t="s">
        <v>1207</v>
      </c>
      <c r="Q129" s="14" t="s">
        <v>48</v>
      </c>
      <c r="AC129"/>
      <c r="AD129"/>
      <c r="AG129"/>
      <c r="AJ129"/>
    </row>
    <row r="130" spans="2:36" x14ac:dyDescent="0.95">
      <c r="B130" s="17" t="s">
        <v>245</v>
      </c>
      <c r="C130" s="17" t="s">
        <v>1208</v>
      </c>
      <c r="D130" s="17" t="s">
        <v>894</v>
      </c>
      <c r="E130" s="93" t="s">
        <v>26</v>
      </c>
      <c r="F130" s="17" t="s">
        <v>895</v>
      </c>
      <c r="H130" s="6" t="s">
        <v>940</v>
      </c>
      <c r="I130" s="6" t="s">
        <v>931</v>
      </c>
      <c r="K130" s="6" t="s">
        <v>595</v>
      </c>
      <c r="L130" s="6" t="s">
        <v>56</v>
      </c>
      <c r="M130" s="9" t="str">
        <f t="shared" si="1"/>
        <v>Azure Data Lake Storage Gen2 Hierarchical Namespace Archive LRS</v>
      </c>
      <c r="O130" s="124" t="s">
        <v>48</v>
      </c>
      <c r="P130" s="17" t="s">
        <v>1209</v>
      </c>
      <c r="Q130" s="14" t="s">
        <v>48</v>
      </c>
      <c r="AC130"/>
      <c r="AD130"/>
      <c r="AG130"/>
      <c r="AJ130"/>
    </row>
    <row r="131" spans="2:36" x14ac:dyDescent="0.95">
      <c r="B131" s="17" t="s">
        <v>245</v>
      </c>
      <c r="C131" s="17" t="s">
        <v>1210</v>
      </c>
      <c r="D131" s="17" t="s">
        <v>894</v>
      </c>
      <c r="E131" s="93" t="s">
        <v>26</v>
      </c>
      <c r="F131" s="17" t="s">
        <v>895</v>
      </c>
      <c r="H131" s="6" t="s">
        <v>944</v>
      </c>
      <c r="I131" s="6" t="s">
        <v>945</v>
      </c>
      <c r="K131" s="6" t="s">
        <v>915</v>
      </c>
      <c r="L131" s="6" t="s">
        <v>56</v>
      </c>
      <c r="M131" s="9" t="str">
        <f t="shared" si="1"/>
        <v>Azure Data Lake Storage Gen2 Hierarchical Namespace Cool LRS</v>
      </c>
      <c r="O131" s="124" t="s">
        <v>48</v>
      </c>
      <c r="P131" s="17" t="s">
        <v>1211</v>
      </c>
      <c r="Q131" s="14" t="s">
        <v>48</v>
      </c>
      <c r="AC131"/>
      <c r="AD131"/>
      <c r="AG131"/>
      <c r="AJ131"/>
    </row>
    <row r="132" spans="2:36" x14ac:dyDescent="0.95">
      <c r="B132" s="17" t="s">
        <v>245</v>
      </c>
      <c r="C132" s="17" t="s">
        <v>388</v>
      </c>
      <c r="D132" s="17" t="s">
        <v>894</v>
      </c>
      <c r="E132" s="93" t="s">
        <v>26</v>
      </c>
      <c r="F132" s="17" t="s">
        <v>895</v>
      </c>
      <c r="H132" s="6" t="s">
        <v>947</v>
      </c>
      <c r="I132" s="6" t="s">
        <v>945</v>
      </c>
      <c r="K132" s="6" t="s">
        <v>920</v>
      </c>
      <c r="L132" s="6" t="s">
        <v>56</v>
      </c>
      <c r="M132" s="9" t="str">
        <f t="shared" si="1"/>
        <v>Azure Data Lake Storage Gen2 Hierarchical Namespace Cool LRS</v>
      </c>
      <c r="O132" s="124" t="s">
        <v>48</v>
      </c>
      <c r="P132" s="17" t="s">
        <v>1212</v>
      </c>
      <c r="Q132" s="14" t="s">
        <v>48</v>
      </c>
      <c r="AC132"/>
      <c r="AD132"/>
      <c r="AG132"/>
      <c r="AJ132"/>
    </row>
    <row r="133" spans="2:36" x14ac:dyDescent="0.95">
      <c r="B133" s="17" t="s">
        <v>245</v>
      </c>
      <c r="C133" s="17" t="s">
        <v>1213</v>
      </c>
      <c r="D133" s="17" t="s">
        <v>894</v>
      </c>
      <c r="E133" s="93" t="s">
        <v>26</v>
      </c>
      <c r="F133" s="17" t="s">
        <v>895</v>
      </c>
      <c r="H133" s="6" t="s">
        <v>411</v>
      </c>
      <c r="I133" s="6" t="s">
        <v>945</v>
      </c>
      <c r="K133" s="6" t="s">
        <v>596</v>
      </c>
      <c r="L133" s="6" t="s">
        <v>56</v>
      </c>
      <c r="M133" s="9" t="str">
        <f t="shared" si="1"/>
        <v>Azure Data Lake Storage Gen2 Hierarchical Namespace Cool LRS</v>
      </c>
      <c r="O133" s="124" t="s">
        <v>48</v>
      </c>
      <c r="P133" s="17" t="s">
        <v>1214</v>
      </c>
      <c r="Q133" s="14" t="s">
        <v>48</v>
      </c>
      <c r="AC133"/>
      <c r="AD133"/>
      <c r="AG133"/>
      <c r="AJ133"/>
    </row>
    <row r="134" spans="2:36" x14ac:dyDescent="0.95">
      <c r="B134" s="17" t="s">
        <v>245</v>
      </c>
      <c r="C134" s="17" t="s">
        <v>1215</v>
      </c>
      <c r="D134" s="17" t="s">
        <v>894</v>
      </c>
      <c r="E134" s="93" t="s">
        <v>26</v>
      </c>
      <c r="F134" s="17" t="s">
        <v>895</v>
      </c>
      <c r="H134" s="6" t="s">
        <v>952</v>
      </c>
      <c r="I134" s="6" t="s">
        <v>945</v>
      </c>
      <c r="K134" s="6" t="s">
        <v>597</v>
      </c>
      <c r="L134" s="6" t="s">
        <v>56</v>
      </c>
      <c r="M134" s="9" t="str">
        <f t="shared" si="1"/>
        <v>Azure Data Lake Storage Gen2 Hierarchical Namespace Cool LRS</v>
      </c>
      <c r="O134" s="124" t="s">
        <v>48</v>
      </c>
      <c r="P134" s="17" t="s">
        <v>1216</v>
      </c>
      <c r="Q134" s="14" t="s">
        <v>48</v>
      </c>
      <c r="AC134"/>
      <c r="AD134"/>
      <c r="AG134"/>
      <c r="AJ134"/>
    </row>
    <row r="135" spans="2:36" x14ac:dyDescent="0.95">
      <c r="B135" s="17" t="s">
        <v>245</v>
      </c>
      <c r="C135" s="17" t="s">
        <v>311</v>
      </c>
      <c r="D135" s="17" t="s">
        <v>894</v>
      </c>
      <c r="E135" s="93" t="s">
        <v>26</v>
      </c>
      <c r="F135" s="17" t="s">
        <v>895</v>
      </c>
      <c r="H135" s="6" t="s">
        <v>953</v>
      </c>
      <c r="I135" s="6" t="s">
        <v>945</v>
      </c>
      <c r="K135" s="6" t="s">
        <v>933</v>
      </c>
      <c r="L135" s="6" t="s">
        <v>56</v>
      </c>
      <c r="M135" s="9" t="str">
        <f t="shared" si="1"/>
        <v>Azure Data Lake Storage Gen2 Hierarchical Namespace Cool LRS</v>
      </c>
      <c r="O135" s="124" t="s">
        <v>48</v>
      </c>
      <c r="P135" s="17" t="s">
        <v>1217</v>
      </c>
      <c r="Q135" s="14" t="s">
        <v>48</v>
      </c>
      <c r="AC135"/>
      <c r="AD135"/>
      <c r="AG135"/>
      <c r="AJ135"/>
    </row>
    <row r="136" spans="2:36" x14ac:dyDescent="0.95">
      <c r="B136" s="17" t="s">
        <v>245</v>
      </c>
      <c r="C136" s="17" t="s">
        <v>330</v>
      </c>
      <c r="D136" s="17" t="s">
        <v>894</v>
      </c>
      <c r="E136" s="93" t="s">
        <v>26</v>
      </c>
      <c r="F136" s="17" t="s">
        <v>895</v>
      </c>
      <c r="H136" s="6" t="s">
        <v>957</v>
      </c>
      <c r="I136" s="6" t="s">
        <v>945</v>
      </c>
      <c r="K136" s="6" t="s">
        <v>598</v>
      </c>
      <c r="L136" s="6" t="s">
        <v>56</v>
      </c>
      <c r="M136" s="9" t="str">
        <f t="shared" ref="M136:M199" si="2">I136</f>
        <v>Azure Data Lake Storage Gen2 Hierarchical Namespace Cool LRS</v>
      </c>
      <c r="O136" s="124" t="s">
        <v>48</v>
      </c>
      <c r="P136" s="17" t="s">
        <v>1218</v>
      </c>
      <c r="Q136" s="14" t="s">
        <v>48</v>
      </c>
      <c r="AC136"/>
      <c r="AD136"/>
      <c r="AG136"/>
      <c r="AJ136"/>
    </row>
    <row r="137" spans="2:36" x14ac:dyDescent="0.95">
      <c r="B137" s="17" t="s">
        <v>245</v>
      </c>
      <c r="C137" s="17" t="s">
        <v>326</v>
      </c>
      <c r="D137" s="17" t="s">
        <v>894</v>
      </c>
      <c r="E137" s="93" t="s">
        <v>26</v>
      </c>
      <c r="F137" s="17" t="s">
        <v>895</v>
      </c>
      <c r="H137" s="6" t="s">
        <v>415</v>
      </c>
      <c r="I137" s="6" t="s">
        <v>961</v>
      </c>
      <c r="K137" s="6" t="s">
        <v>939</v>
      </c>
      <c r="L137" s="6" t="s">
        <v>56</v>
      </c>
      <c r="M137" s="9" t="str">
        <f t="shared" si="2"/>
        <v>Azure Data Lake Storage Gen2 Hierarchical Namespace Hot LRS</v>
      </c>
      <c r="O137" s="124" t="s">
        <v>48</v>
      </c>
      <c r="P137" s="17" t="s">
        <v>1219</v>
      </c>
      <c r="Q137" s="14" t="s">
        <v>48</v>
      </c>
      <c r="AC137"/>
      <c r="AD137"/>
      <c r="AG137"/>
      <c r="AJ137"/>
    </row>
    <row r="138" spans="2:36" x14ac:dyDescent="0.95">
      <c r="B138" s="17" t="s">
        <v>245</v>
      </c>
      <c r="C138" s="17" t="s">
        <v>362</v>
      </c>
      <c r="D138" s="17" t="s">
        <v>894</v>
      </c>
      <c r="E138" s="93" t="s">
        <v>26</v>
      </c>
      <c r="F138" s="17" t="s">
        <v>895</v>
      </c>
      <c r="H138" s="6" t="s">
        <v>963</v>
      </c>
      <c r="I138" s="6" t="s">
        <v>961</v>
      </c>
      <c r="K138" s="6" t="s">
        <v>943</v>
      </c>
      <c r="L138" s="6" t="s">
        <v>56</v>
      </c>
      <c r="M138" s="9" t="str">
        <f t="shared" si="2"/>
        <v>Azure Data Lake Storage Gen2 Hierarchical Namespace Hot LRS</v>
      </c>
      <c r="O138" s="124" t="s">
        <v>48</v>
      </c>
      <c r="P138" s="17" t="s">
        <v>1220</v>
      </c>
      <c r="Q138" s="14" t="s">
        <v>48</v>
      </c>
      <c r="AC138"/>
      <c r="AD138"/>
      <c r="AG138"/>
      <c r="AJ138"/>
    </row>
    <row r="139" spans="2:36" x14ac:dyDescent="0.95">
      <c r="B139" s="17" t="s">
        <v>245</v>
      </c>
      <c r="C139" s="17" t="s">
        <v>302</v>
      </c>
      <c r="D139" s="17" t="s">
        <v>894</v>
      </c>
      <c r="E139" s="93" t="s">
        <v>26</v>
      </c>
      <c r="F139" s="17" t="s">
        <v>895</v>
      </c>
      <c r="H139" s="6" t="s">
        <v>420</v>
      </c>
      <c r="I139" s="6" t="s">
        <v>961</v>
      </c>
      <c r="K139" s="6" t="s">
        <v>599</v>
      </c>
      <c r="L139" s="6" t="s">
        <v>56</v>
      </c>
      <c r="M139" s="9" t="str">
        <f t="shared" si="2"/>
        <v>Azure Data Lake Storage Gen2 Hierarchical Namespace Hot LRS</v>
      </c>
      <c r="O139" s="124" t="s">
        <v>48</v>
      </c>
      <c r="P139" s="17" t="s">
        <v>1221</v>
      </c>
      <c r="Q139" s="14" t="s">
        <v>48</v>
      </c>
      <c r="AC139"/>
      <c r="AD139"/>
      <c r="AG139"/>
      <c r="AJ139"/>
    </row>
    <row r="140" spans="2:36" x14ac:dyDescent="0.95">
      <c r="B140" s="17" t="s">
        <v>245</v>
      </c>
      <c r="C140" s="17" t="s">
        <v>283</v>
      </c>
      <c r="D140" s="17" t="s">
        <v>894</v>
      </c>
      <c r="E140" s="93" t="s">
        <v>26</v>
      </c>
      <c r="F140" s="17" t="s">
        <v>895</v>
      </c>
      <c r="H140" s="6" t="s">
        <v>423</v>
      </c>
      <c r="I140" s="6" t="s">
        <v>961</v>
      </c>
      <c r="K140" s="6" t="s">
        <v>600</v>
      </c>
      <c r="L140" s="6" t="s">
        <v>56</v>
      </c>
      <c r="M140" s="9" t="str">
        <f t="shared" si="2"/>
        <v>Azure Data Lake Storage Gen2 Hierarchical Namespace Hot LRS</v>
      </c>
      <c r="O140" s="124" t="s">
        <v>48</v>
      </c>
      <c r="P140" s="17" t="s">
        <v>1222</v>
      </c>
      <c r="Q140" s="14" t="s">
        <v>48</v>
      </c>
      <c r="AC140"/>
      <c r="AD140"/>
      <c r="AG140"/>
      <c r="AJ140"/>
    </row>
    <row r="141" spans="2:36" x14ac:dyDescent="0.95">
      <c r="B141" s="17" t="s">
        <v>245</v>
      </c>
      <c r="C141" s="17" t="s">
        <v>287</v>
      </c>
      <c r="D141" s="17" t="s">
        <v>894</v>
      </c>
      <c r="E141" s="93" t="s">
        <v>26</v>
      </c>
      <c r="F141" s="17" t="s">
        <v>895</v>
      </c>
      <c r="H141" s="6" t="s">
        <v>971</v>
      </c>
      <c r="I141" s="6" t="s">
        <v>961</v>
      </c>
      <c r="K141" s="6" t="s">
        <v>951</v>
      </c>
      <c r="L141" s="6" t="s">
        <v>56</v>
      </c>
      <c r="M141" s="9" t="str">
        <f t="shared" si="2"/>
        <v>Azure Data Lake Storage Gen2 Hierarchical Namespace Hot LRS</v>
      </c>
      <c r="O141" s="124" t="s">
        <v>48</v>
      </c>
      <c r="P141" s="17" t="s">
        <v>1223</v>
      </c>
      <c r="Q141" s="14" t="s">
        <v>48</v>
      </c>
      <c r="AC141"/>
      <c r="AD141"/>
      <c r="AG141"/>
      <c r="AJ141"/>
    </row>
    <row r="142" spans="2:36" x14ac:dyDescent="0.95">
      <c r="B142" s="17" t="s">
        <v>245</v>
      </c>
      <c r="C142" s="17" t="s">
        <v>297</v>
      </c>
      <c r="D142" s="17" t="s">
        <v>894</v>
      </c>
      <c r="E142" s="93" t="s">
        <v>26</v>
      </c>
      <c r="F142" s="17" t="s">
        <v>895</v>
      </c>
      <c r="H142" s="6" t="s">
        <v>976</v>
      </c>
      <c r="I142" s="6" t="s">
        <v>961</v>
      </c>
      <c r="K142" s="6" t="s">
        <v>601</v>
      </c>
      <c r="L142" s="6" t="s">
        <v>56</v>
      </c>
      <c r="M142" s="9" t="str">
        <f t="shared" si="2"/>
        <v>Azure Data Lake Storage Gen2 Hierarchical Namespace Hot LRS</v>
      </c>
      <c r="O142" s="124" t="s">
        <v>48</v>
      </c>
      <c r="P142" s="17" t="s">
        <v>1224</v>
      </c>
      <c r="Q142" s="14" t="s">
        <v>48</v>
      </c>
      <c r="AC142"/>
      <c r="AD142"/>
      <c r="AG142"/>
      <c r="AJ142"/>
    </row>
    <row r="143" spans="2:36" x14ac:dyDescent="0.95">
      <c r="B143" s="17" t="s">
        <v>245</v>
      </c>
      <c r="C143" s="17" t="s">
        <v>327</v>
      </c>
      <c r="D143" s="17" t="s">
        <v>894</v>
      </c>
      <c r="E143" s="93" t="s">
        <v>26</v>
      </c>
      <c r="F143" s="17" t="s">
        <v>895</v>
      </c>
      <c r="H143" s="6" t="s">
        <v>646</v>
      </c>
      <c r="I143" s="6" t="s">
        <v>1225</v>
      </c>
      <c r="K143" s="6" t="s">
        <v>956</v>
      </c>
      <c r="L143" s="6" t="s">
        <v>56</v>
      </c>
      <c r="M143" s="9" t="str">
        <f t="shared" si="2"/>
        <v>Standard Page Blob LRS</v>
      </c>
      <c r="O143" s="124" t="s">
        <v>48</v>
      </c>
      <c r="P143" s="17" t="s">
        <v>1226</v>
      </c>
      <c r="Q143" s="14" t="s">
        <v>48</v>
      </c>
      <c r="AC143"/>
      <c r="AD143"/>
      <c r="AG143"/>
      <c r="AJ143"/>
    </row>
    <row r="144" spans="2:36" x14ac:dyDescent="0.95">
      <c r="B144" s="17" t="s">
        <v>245</v>
      </c>
      <c r="C144" s="17" t="s">
        <v>1227</v>
      </c>
      <c r="D144" s="17" t="s">
        <v>894</v>
      </c>
      <c r="E144" s="93" t="s">
        <v>26</v>
      </c>
      <c r="F144" s="17" t="s">
        <v>895</v>
      </c>
      <c r="H144" s="6" t="s">
        <v>649</v>
      </c>
      <c r="I144" s="6" t="s">
        <v>1225</v>
      </c>
      <c r="K144" s="6" t="s">
        <v>602</v>
      </c>
      <c r="L144" s="6" t="s">
        <v>56</v>
      </c>
      <c r="M144" s="9" t="str">
        <f t="shared" si="2"/>
        <v>Standard Page Blob LRS</v>
      </c>
      <c r="O144" s="124" t="s">
        <v>48</v>
      </c>
      <c r="P144" s="17" t="s">
        <v>1228</v>
      </c>
      <c r="Q144" s="14" t="s">
        <v>48</v>
      </c>
      <c r="AC144"/>
      <c r="AD144"/>
      <c r="AG144"/>
      <c r="AJ144"/>
    </row>
    <row r="145" spans="2:36" x14ac:dyDescent="0.95">
      <c r="B145" s="17" t="s">
        <v>245</v>
      </c>
      <c r="C145" s="17" t="s">
        <v>309</v>
      </c>
      <c r="D145" s="17" t="s">
        <v>1229</v>
      </c>
      <c r="E145" s="93" t="s">
        <v>31</v>
      </c>
      <c r="F145" s="17" t="s">
        <v>925</v>
      </c>
      <c r="H145" s="6" t="s">
        <v>652</v>
      </c>
      <c r="I145" s="6" t="s">
        <v>1225</v>
      </c>
      <c r="K145" s="6" t="s">
        <v>603</v>
      </c>
      <c r="L145" s="6" t="s">
        <v>56</v>
      </c>
      <c r="M145" s="9" t="str">
        <f t="shared" si="2"/>
        <v>Standard Page Blob LRS</v>
      </c>
      <c r="O145" s="124" t="s">
        <v>48</v>
      </c>
      <c r="P145" s="17" t="s">
        <v>1230</v>
      </c>
      <c r="Q145" s="14" t="s">
        <v>48</v>
      </c>
      <c r="AC145"/>
      <c r="AD145"/>
      <c r="AG145"/>
      <c r="AJ145"/>
    </row>
    <row r="146" spans="2:36" x14ac:dyDescent="0.95">
      <c r="B146" s="17" t="s">
        <v>245</v>
      </c>
      <c r="C146" s="17" t="s">
        <v>320</v>
      </c>
      <c r="D146" s="17" t="s">
        <v>1229</v>
      </c>
      <c r="E146" s="93" t="s">
        <v>31</v>
      </c>
      <c r="F146" s="17" t="s">
        <v>925</v>
      </c>
      <c r="H146" s="6" t="s">
        <v>480</v>
      </c>
      <c r="I146" s="6" t="s">
        <v>1019</v>
      </c>
      <c r="K146" s="6" t="s">
        <v>604</v>
      </c>
      <c r="L146" s="6" t="s">
        <v>56</v>
      </c>
      <c r="M146" s="9" t="str">
        <f t="shared" si="2"/>
        <v>Files LRS</v>
      </c>
      <c r="O146" s="124" t="s">
        <v>48</v>
      </c>
      <c r="P146" s="17" t="s">
        <v>1231</v>
      </c>
      <c r="Q146" s="14" t="s">
        <v>48</v>
      </c>
      <c r="AC146"/>
      <c r="AD146"/>
      <c r="AG146"/>
      <c r="AJ146"/>
    </row>
    <row r="147" spans="2:36" x14ac:dyDescent="0.95">
      <c r="B147" s="17" t="s">
        <v>245</v>
      </c>
      <c r="C147" s="17" t="s">
        <v>1232</v>
      </c>
      <c r="D147" s="17" t="s">
        <v>1229</v>
      </c>
      <c r="E147" s="93" t="s">
        <v>31</v>
      </c>
      <c r="F147" s="17" t="s">
        <v>925</v>
      </c>
      <c r="H147" s="6" t="s">
        <v>485</v>
      </c>
      <c r="I147" s="6" t="s">
        <v>1019</v>
      </c>
      <c r="K147" s="6" t="s">
        <v>968</v>
      </c>
      <c r="L147" s="6" t="s">
        <v>56</v>
      </c>
      <c r="M147" s="9" t="str">
        <f t="shared" si="2"/>
        <v>Files LRS</v>
      </c>
      <c r="O147" s="124" t="s">
        <v>48</v>
      </c>
      <c r="P147" s="17" t="s">
        <v>1233</v>
      </c>
      <c r="Q147" s="14" t="s">
        <v>48</v>
      </c>
      <c r="AC147"/>
      <c r="AD147"/>
      <c r="AG147"/>
      <c r="AJ147"/>
    </row>
    <row r="148" spans="2:36" x14ac:dyDescent="0.95">
      <c r="B148" s="17" t="s">
        <v>245</v>
      </c>
      <c r="C148" s="17" t="s">
        <v>1234</v>
      </c>
      <c r="D148" s="17" t="s">
        <v>1229</v>
      </c>
      <c r="E148" s="93" t="s">
        <v>31</v>
      </c>
      <c r="F148" s="17" t="s">
        <v>925</v>
      </c>
      <c r="H148" s="6" t="s">
        <v>486</v>
      </c>
      <c r="I148" s="6" t="s">
        <v>1019</v>
      </c>
      <c r="K148" s="6" t="s">
        <v>605</v>
      </c>
      <c r="L148" s="6" t="s">
        <v>56</v>
      </c>
      <c r="M148" s="9" t="str">
        <f t="shared" si="2"/>
        <v>Files LRS</v>
      </c>
      <c r="O148" s="124" t="s">
        <v>48</v>
      </c>
      <c r="P148" s="17" t="s">
        <v>1235</v>
      </c>
      <c r="Q148" s="14" t="s">
        <v>48</v>
      </c>
      <c r="AC148"/>
      <c r="AD148"/>
      <c r="AG148"/>
      <c r="AJ148"/>
    </row>
    <row r="149" spans="2:36" x14ac:dyDescent="0.95">
      <c r="B149" s="17" t="s">
        <v>245</v>
      </c>
      <c r="C149" s="17" t="s">
        <v>288</v>
      </c>
      <c r="D149" s="17" t="s">
        <v>1229</v>
      </c>
      <c r="E149" s="93" t="s">
        <v>31</v>
      </c>
      <c r="F149" s="17" t="s">
        <v>925</v>
      </c>
      <c r="H149" s="6" t="s">
        <v>716</v>
      </c>
      <c r="I149" s="6" t="s">
        <v>1236</v>
      </c>
      <c r="K149" s="6" t="s">
        <v>975</v>
      </c>
      <c r="L149" s="6" t="s">
        <v>56</v>
      </c>
      <c r="M149" s="9" t="str">
        <f t="shared" si="2"/>
        <v>Tables LRS</v>
      </c>
      <c r="O149" s="124" t="s">
        <v>48</v>
      </c>
      <c r="P149" s="17" t="s">
        <v>1237</v>
      </c>
      <c r="Q149" s="14" t="s">
        <v>48</v>
      </c>
      <c r="AC149"/>
      <c r="AD149"/>
      <c r="AG149"/>
      <c r="AJ149"/>
    </row>
    <row r="150" spans="2:36" x14ac:dyDescent="0.95">
      <c r="B150" s="17" t="s">
        <v>245</v>
      </c>
      <c r="C150" s="17" t="s">
        <v>325</v>
      </c>
      <c r="D150" s="17" t="s">
        <v>1229</v>
      </c>
      <c r="E150" s="93" t="s">
        <v>31</v>
      </c>
      <c r="F150" s="17" t="s">
        <v>925</v>
      </c>
      <c r="H150" s="6" t="s">
        <v>719</v>
      </c>
      <c r="I150" s="6" t="s">
        <v>1236</v>
      </c>
      <c r="K150" s="6" t="s">
        <v>979</v>
      </c>
      <c r="L150" s="6" t="s">
        <v>56</v>
      </c>
      <c r="M150" s="9" t="str">
        <f t="shared" si="2"/>
        <v>Tables LRS</v>
      </c>
      <c r="O150" s="124" t="s">
        <v>48</v>
      </c>
      <c r="P150" s="17" t="s">
        <v>1238</v>
      </c>
      <c r="Q150" s="14" t="s">
        <v>48</v>
      </c>
      <c r="AC150"/>
      <c r="AD150"/>
      <c r="AG150"/>
      <c r="AJ150"/>
    </row>
    <row r="151" spans="2:36" x14ac:dyDescent="0.95">
      <c r="B151" s="17" t="s">
        <v>245</v>
      </c>
      <c r="C151" s="17" t="s">
        <v>363</v>
      </c>
      <c r="D151" s="17" t="s">
        <v>973</v>
      </c>
      <c r="E151" s="93" t="s">
        <v>33</v>
      </c>
      <c r="F151" s="17" t="s">
        <v>974</v>
      </c>
      <c r="H151" s="6" t="s">
        <v>720</v>
      </c>
      <c r="I151" s="6" t="s">
        <v>1236</v>
      </c>
      <c r="K151" s="6" t="s">
        <v>606</v>
      </c>
      <c r="L151" s="6" t="s">
        <v>56</v>
      </c>
      <c r="M151" s="9" t="str">
        <f t="shared" si="2"/>
        <v>Tables LRS</v>
      </c>
      <c r="O151" s="124" t="s">
        <v>48</v>
      </c>
      <c r="P151" s="17" t="s">
        <v>1239</v>
      </c>
      <c r="Q151" s="14" t="s">
        <v>48</v>
      </c>
      <c r="AC151"/>
      <c r="AD151"/>
      <c r="AG151"/>
      <c r="AJ151"/>
    </row>
    <row r="152" spans="2:36" x14ac:dyDescent="0.95">
      <c r="B152" s="17" t="s">
        <v>245</v>
      </c>
      <c r="C152" s="17" t="s">
        <v>1240</v>
      </c>
      <c r="D152" s="17" t="s">
        <v>973</v>
      </c>
      <c r="E152" s="93" t="s">
        <v>33</v>
      </c>
      <c r="F152" s="17" t="s">
        <v>974</v>
      </c>
      <c r="H152" s="6" t="s">
        <v>721</v>
      </c>
      <c r="I152" s="6" t="s">
        <v>1236</v>
      </c>
      <c r="K152" s="6" t="s">
        <v>981</v>
      </c>
      <c r="L152" s="6" t="s">
        <v>56</v>
      </c>
      <c r="M152" s="9" t="str">
        <f t="shared" si="2"/>
        <v>Tables LRS</v>
      </c>
      <c r="O152" s="124" t="s">
        <v>48</v>
      </c>
      <c r="P152" s="17" t="s">
        <v>1241</v>
      </c>
      <c r="Q152" s="14" t="s">
        <v>48</v>
      </c>
      <c r="AC152"/>
      <c r="AD152"/>
      <c r="AG152"/>
      <c r="AJ152"/>
    </row>
    <row r="153" spans="2:36" x14ac:dyDescent="0.95">
      <c r="B153" s="17" t="s">
        <v>245</v>
      </c>
      <c r="C153" s="17" t="s">
        <v>312</v>
      </c>
      <c r="D153" s="17" t="s">
        <v>908</v>
      </c>
      <c r="E153" s="93" t="s">
        <v>22</v>
      </c>
      <c r="F153" s="17" t="s">
        <v>1242</v>
      </c>
      <c r="H153" s="6" t="s">
        <v>722</v>
      </c>
      <c r="I153" s="6" t="s">
        <v>1236</v>
      </c>
      <c r="K153" s="6" t="s">
        <v>607</v>
      </c>
      <c r="L153" s="6" t="s">
        <v>56</v>
      </c>
      <c r="M153" s="9" t="str">
        <f t="shared" si="2"/>
        <v>Tables LRS</v>
      </c>
      <c r="O153" s="124" t="s">
        <v>48</v>
      </c>
      <c r="P153" s="17" t="s">
        <v>1243</v>
      </c>
      <c r="Q153" s="14" t="s">
        <v>48</v>
      </c>
      <c r="AC153"/>
      <c r="AD153"/>
      <c r="AG153"/>
      <c r="AJ153"/>
    </row>
    <row r="154" spans="2:36" x14ac:dyDescent="0.95">
      <c r="B154" s="17" t="s">
        <v>245</v>
      </c>
      <c r="C154" s="17" t="s">
        <v>1244</v>
      </c>
      <c r="D154" s="17" t="s">
        <v>908</v>
      </c>
      <c r="E154" s="93" t="s">
        <v>22</v>
      </c>
      <c r="F154" s="17" t="s">
        <v>1242</v>
      </c>
      <c r="H154" s="6" t="s">
        <v>726</v>
      </c>
      <c r="I154" s="6" t="s">
        <v>1236</v>
      </c>
      <c r="K154" s="6" t="s">
        <v>608</v>
      </c>
      <c r="L154" s="6" t="s">
        <v>56</v>
      </c>
      <c r="M154" s="9" t="str">
        <f t="shared" si="2"/>
        <v>Tables LRS</v>
      </c>
      <c r="O154" s="124" t="s">
        <v>48</v>
      </c>
      <c r="P154" s="17" t="s">
        <v>1245</v>
      </c>
      <c r="Q154" s="14" t="s">
        <v>48</v>
      </c>
      <c r="AC154"/>
      <c r="AD154"/>
      <c r="AG154"/>
      <c r="AJ154"/>
    </row>
    <row r="155" spans="2:36" x14ac:dyDescent="0.95">
      <c r="B155" s="17" t="s">
        <v>245</v>
      </c>
      <c r="C155" s="17" t="s">
        <v>1246</v>
      </c>
      <c r="D155" s="17" t="s">
        <v>908</v>
      </c>
      <c r="E155" s="93" t="s">
        <v>22</v>
      </c>
      <c r="F155" s="17" t="s">
        <v>1242</v>
      </c>
      <c r="H155" s="6" t="s">
        <v>660</v>
      </c>
      <c r="I155" s="6" t="s">
        <v>1247</v>
      </c>
      <c r="K155" s="6" t="s">
        <v>609</v>
      </c>
      <c r="L155" s="6" t="s">
        <v>56</v>
      </c>
      <c r="M155" s="9" t="str">
        <f t="shared" si="2"/>
        <v>Standard Page Blob v2 LRS</v>
      </c>
      <c r="O155" s="124" t="s">
        <v>48</v>
      </c>
      <c r="P155" s="17" t="s">
        <v>1248</v>
      </c>
      <c r="Q155" s="14" t="s">
        <v>48</v>
      </c>
      <c r="AC155"/>
      <c r="AD155"/>
      <c r="AG155"/>
      <c r="AJ155"/>
    </row>
    <row r="156" spans="2:36" x14ac:dyDescent="0.95">
      <c r="B156" s="17" t="s">
        <v>245</v>
      </c>
      <c r="C156" s="17" t="s">
        <v>1249</v>
      </c>
      <c r="D156" s="17" t="s">
        <v>1250</v>
      </c>
      <c r="E156" s="93" t="s">
        <v>35</v>
      </c>
      <c r="F156" s="17" t="s">
        <v>1251</v>
      </c>
      <c r="H156" s="6" t="s">
        <v>1252</v>
      </c>
      <c r="I156" s="6" t="s">
        <v>1247</v>
      </c>
      <c r="K156" s="6" t="s">
        <v>999</v>
      </c>
      <c r="L156" s="6" t="s">
        <v>56</v>
      </c>
      <c r="M156" s="9" t="str">
        <f t="shared" si="2"/>
        <v>Standard Page Blob v2 LRS</v>
      </c>
      <c r="O156" s="124" t="s">
        <v>48</v>
      </c>
      <c r="P156" s="17" t="s">
        <v>1253</v>
      </c>
      <c r="Q156" s="14" t="s">
        <v>48</v>
      </c>
      <c r="AC156"/>
      <c r="AD156"/>
      <c r="AG156"/>
      <c r="AJ156"/>
    </row>
    <row r="157" spans="2:36" x14ac:dyDescent="0.95">
      <c r="B157" s="17" t="s">
        <v>245</v>
      </c>
      <c r="C157" s="17" t="s">
        <v>1254</v>
      </c>
      <c r="D157" s="17" t="s">
        <v>1250</v>
      </c>
      <c r="E157" s="93" t="s">
        <v>35</v>
      </c>
      <c r="F157" s="17" t="s">
        <v>1251</v>
      </c>
      <c r="H157" s="6" t="s">
        <v>664</v>
      </c>
      <c r="I157" s="6" t="s">
        <v>1247</v>
      </c>
      <c r="K157" s="6" t="s">
        <v>610</v>
      </c>
      <c r="L157" s="6" t="s">
        <v>56</v>
      </c>
      <c r="M157" s="9" t="str">
        <f t="shared" si="2"/>
        <v>Standard Page Blob v2 LRS</v>
      </c>
      <c r="O157" s="124" t="s">
        <v>48</v>
      </c>
      <c r="P157" s="17" t="s">
        <v>1255</v>
      </c>
      <c r="Q157" s="14" t="s">
        <v>48</v>
      </c>
      <c r="AC157"/>
      <c r="AD157"/>
      <c r="AG157"/>
      <c r="AJ157"/>
    </row>
    <row r="158" spans="2:36" x14ac:dyDescent="0.95">
      <c r="B158" s="17" t="s">
        <v>245</v>
      </c>
      <c r="C158" s="17" t="s">
        <v>1256</v>
      </c>
      <c r="D158" s="17" t="s">
        <v>1250</v>
      </c>
      <c r="E158" s="93" t="s">
        <v>35</v>
      </c>
      <c r="F158" s="17" t="s">
        <v>1251</v>
      </c>
      <c r="H158" s="6" t="s">
        <v>667</v>
      </c>
      <c r="I158" s="6" t="s">
        <v>1247</v>
      </c>
      <c r="K158" s="6" t="s">
        <v>1006</v>
      </c>
      <c r="L158" s="6" t="s">
        <v>56</v>
      </c>
      <c r="M158" s="9" t="str">
        <f t="shared" si="2"/>
        <v>Standard Page Blob v2 LRS</v>
      </c>
      <c r="O158" s="124" t="s">
        <v>48</v>
      </c>
      <c r="P158" s="17" t="s">
        <v>1257</v>
      </c>
      <c r="Q158" s="14" t="s">
        <v>48</v>
      </c>
      <c r="AC158"/>
      <c r="AD158"/>
      <c r="AG158"/>
      <c r="AJ158"/>
    </row>
    <row r="159" spans="2:36" x14ac:dyDescent="0.95">
      <c r="B159" s="17" t="s">
        <v>245</v>
      </c>
      <c r="C159" s="17" t="s">
        <v>1258</v>
      </c>
      <c r="D159" s="17" t="s">
        <v>1250</v>
      </c>
      <c r="E159" s="93" t="s">
        <v>35</v>
      </c>
      <c r="F159" s="17" t="s">
        <v>1251</v>
      </c>
      <c r="H159" s="6" t="s">
        <v>1259</v>
      </c>
      <c r="I159" s="6" t="s">
        <v>1247</v>
      </c>
      <c r="K159" s="6" t="s">
        <v>1009</v>
      </c>
      <c r="L159" s="6" t="s">
        <v>56</v>
      </c>
      <c r="M159" s="9" t="str">
        <f t="shared" si="2"/>
        <v>Standard Page Blob v2 LRS</v>
      </c>
      <c r="O159" s="124" t="s">
        <v>48</v>
      </c>
      <c r="P159" s="17" t="s">
        <v>1260</v>
      </c>
      <c r="Q159" s="14" t="s">
        <v>48</v>
      </c>
      <c r="AC159"/>
      <c r="AD159"/>
      <c r="AG159"/>
      <c r="AJ159"/>
    </row>
    <row r="160" spans="2:36" x14ac:dyDescent="0.95">
      <c r="B160" s="17" t="s">
        <v>245</v>
      </c>
      <c r="C160" s="17" t="s">
        <v>365</v>
      </c>
      <c r="D160" s="17" t="s">
        <v>1250</v>
      </c>
      <c r="E160" s="93" t="s">
        <v>35</v>
      </c>
      <c r="F160" s="17" t="s">
        <v>1261</v>
      </c>
      <c r="H160" s="6" t="s">
        <v>670</v>
      </c>
      <c r="I160" s="6" t="s">
        <v>1247</v>
      </c>
      <c r="K160" s="6" t="s">
        <v>611</v>
      </c>
      <c r="L160" s="6" t="s">
        <v>56</v>
      </c>
      <c r="M160" s="9" t="str">
        <f t="shared" si="2"/>
        <v>Standard Page Blob v2 LRS</v>
      </c>
      <c r="O160" s="124" t="s">
        <v>48</v>
      </c>
      <c r="P160" s="17" t="s">
        <v>1262</v>
      </c>
      <c r="Q160" s="14" t="s">
        <v>48</v>
      </c>
      <c r="AC160"/>
      <c r="AD160"/>
      <c r="AG160"/>
      <c r="AJ160"/>
    </row>
    <row r="161" spans="2:36" x14ac:dyDescent="0.95">
      <c r="B161" s="17" t="s">
        <v>245</v>
      </c>
      <c r="C161" s="17" t="s">
        <v>1263</v>
      </c>
      <c r="D161" s="17" t="s">
        <v>1250</v>
      </c>
      <c r="E161" s="93" t="s">
        <v>35</v>
      </c>
      <c r="F161" s="17" t="s">
        <v>1261</v>
      </c>
      <c r="H161" s="6" t="s">
        <v>1069</v>
      </c>
      <c r="I161" s="6" t="s">
        <v>1070</v>
      </c>
      <c r="K161" s="6" t="s">
        <v>1012</v>
      </c>
      <c r="L161" s="6" t="s">
        <v>56</v>
      </c>
      <c r="M161" s="9" t="str">
        <f t="shared" si="2"/>
        <v>General Block Blob v2 Cool LRS</v>
      </c>
      <c r="O161" s="124" t="s">
        <v>48</v>
      </c>
      <c r="P161" s="17" t="s">
        <v>1264</v>
      </c>
      <c r="Q161" s="14" t="s">
        <v>48</v>
      </c>
      <c r="AC161"/>
      <c r="AD161"/>
      <c r="AG161"/>
      <c r="AJ161"/>
    </row>
    <row r="162" spans="2:36" x14ac:dyDescent="0.95">
      <c r="B162" s="17" t="s">
        <v>245</v>
      </c>
      <c r="C162" s="17" t="s">
        <v>1265</v>
      </c>
      <c r="D162" s="17" t="s">
        <v>1250</v>
      </c>
      <c r="E162" s="93" t="s">
        <v>35</v>
      </c>
      <c r="F162" s="17" t="s">
        <v>1266</v>
      </c>
      <c r="H162" s="6" t="s">
        <v>1074</v>
      </c>
      <c r="I162" s="6" t="s">
        <v>1070</v>
      </c>
      <c r="K162" s="6" t="s">
        <v>1015</v>
      </c>
      <c r="L162" s="6" t="s">
        <v>56</v>
      </c>
      <c r="M162" s="9" t="str">
        <f t="shared" si="2"/>
        <v>General Block Blob v2 Cool LRS</v>
      </c>
      <c r="O162" s="124" t="s">
        <v>48</v>
      </c>
      <c r="P162" s="17" t="s">
        <v>1267</v>
      </c>
      <c r="Q162" s="14" t="s">
        <v>48</v>
      </c>
      <c r="AC162"/>
      <c r="AD162"/>
      <c r="AG162"/>
      <c r="AJ162"/>
    </row>
    <row r="163" spans="2:36" x14ac:dyDescent="0.95">
      <c r="B163" s="17" t="s">
        <v>245</v>
      </c>
      <c r="C163" s="17" t="s">
        <v>1268</v>
      </c>
      <c r="D163" s="17" t="s">
        <v>1250</v>
      </c>
      <c r="E163" s="93" t="s">
        <v>35</v>
      </c>
      <c r="F163" s="17" t="s">
        <v>1266</v>
      </c>
      <c r="H163" s="6" t="s">
        <v>533</v>
      </c>
      <c r="I163" s="6" t="s">
        <v>1070</v>
      </c>
      <c r="K163" s="6" t="s">
        <v>1018</v>
      </c>
      <c r="L163" s="9" t="s">
        <v>56</v>
      </c>
      <c r="M163" s="9" t="str">
        <f t="shared" si="2"/>
        <v>General Block Blob v2 Cool LRS</v>
      </c>
      <c r="O163" s="124" t="s">
        <v>48</v>
      </c>
      <c r="P163" s="17" t="s">
        <v>1269</v>
      </c>
      <c r="Q163" s="14" t="s">
        <v>48</v>
      </c>
      <c r="AC163"/>
      <c r="AD163"/>
      <c r="AG163"/>
      <c r="AJ163"/>
    </row>
    <row r="164" spans="2:36" x14ac:dyDescent="0.95">
      <c r="B164" s="17" t="s">
        <v>245</v>
      </c>
      <c r="C164" s="17" t="s">
        <v>361</v>
      </c>
      <c r="D164" s="17" t="s">
        <v>1250</v>
      </c>
      <c r="E164" s="93" t="s">
        <v>35</v>
      </c>
      <c r="F164" s="17" t="s">
        <v>1270</v>
      </c>
      <c r="H164" s="6" t="s">
        <v>539</v>
      </c>
      <c r="I164" s="6" t="s">
        <v>1111</v>
      </c>
      <c r="K164" s="6" t="s">
        <v>1271</v>
      </c>
      <c r="L164" s="6" t="s">
        <v>1272</v>
      </c>
      <c r="M164" s="9" t="str">
        <f t="shared" si="2"/>
        <v>General Block Blob v2 Hot LRS</v>
      </c>
      <c r="O164" s="124" t="s">
        <v>48</v>
      </c>
      <c r="P164" s="17" t="s">
        <v>1273</v>
      </c>
      <c r="Q164" s="14" t="s">
        <v>48</v>
      </c>
      <c r="AC164"/>
      <c r="AD164"/>
      <c r="AG164"/>
      <c r="AJ164"/>
    </row>
    <row r="165" spans="2:36" x14ac:dyDescent="0.95">
      <c r="B165" s="17" t="s">
        <v>245</v>
      </c>
      <c r="C165" s="17" t="s">
        <v>1274</v>
      </c>
      <c r="D165" s="17" t="s">
        <v>1250</v>
      </c>
      <c r="E165" s="93" t="s">
        <v>35</v>
      </c>
      <c r="F165" s="17" t="s">
        <v>1270</v>
      </c>
      <c r="H165" s="6" t="s">
        <v>1114</v>
      </c>
      <c r="I165" s="6" t="s">
        <v>1111</v>
      </c>
      <c r="K165" s="6" t="s">
        <v>1275</v>
      </c>
      <c r="L165" s="6" t="s">
        <v>1272</v>
      </c>
      <c r="M165" s="9" t="str">
        <f t="shared" si="2"/>
        <v>General Block Blob v2 Hot LRS</v>
      </c>
      <c r="O165" s="124" t="s">
        <v>48</v>
      </c>
      <c r="P165" s="17" t="s">
        <v>1276</v>
      </c>
      <c r="Q165" s="14" t="s">
        <v>48</v>
      </c>
      <c r="AC165"/>
      <c r="AD165"/>
      <c r="AG165"/>
      <c r="AJ165"/>
    </row>
    <row r="166" spans="2:36" x14ac:dyDescent="0.95">
      <c r="B166" s="17" t="s">
        <v>245</v>
      </c>
      <c r="C166" s="17" t="s">
        <v>358</v>
      </c>
      <c r="D166" s="17" t="s">
        <v>1250</v>
      </c>
      <c r="E166" s="93" t="s">
        <v>35</v>
      </c>
      <c r="F166" s="17" t="s">
        <v>1277</v>
      </c>
      <c r="H166" s="6" t="s">
        <v>542</v>
      </c>
      <c r="I166" s="6" t="s">
        <v>1111</v>
      </c>
      <c r="K166" s="6" t="s">
        <v>1278</v>
      </c>
      <c r="L166" s="6" t="s">
        <v>1272</v>
      </c>
      <c r="M166" s="9" t="str">
        <f t="shared" si="2"/>
        <v>General Block Blob v2 Hot LRS</v>
      </c>
      <c r="O166" s="124" t="s">
        <v>48</v>
      </c>
      <c r="P166" s="17" t="s">
        <v>1279</v>
      </c>
      <c r="Q166" s="14" t="s">
        <v>48</v>
      </c>
      <c r="AC166"/>
      <c r="AD166"/>
      <c r="AG166"/>
      <c r="AJ166"/>
    </row>
    <row r="167" spans="2:36" x14ac:dyDescent="0.95">
      <c r="B167" s="17" t="s">
        <v>245</v>
      </c>
      <c r="C167" s="17" t="s">
        <v>1280</v>
      </c>
      <c r="D167" s="17" t="s">
        <v>1250</v>
      </c>
      <c r="E167" s="93" t="s">
        <v>35</v>
      </c>
      <c r="F167" s="17" t="s">
        <v>1277</v>
      </c>
      <c r="H167" s="6" t="s">
        <v>1078</v>
      </c>
      <c r="I167" s="6" t="s">
        <v>1079</v>
      </c>
      <c r="K167" s="6" t="s">
        <v>1281</v>
      </c>
      <c r="L167" s="6" t="s">
        <v>1282</v>
      </c>
      <c r="M167" s="9" t="str">
        <f t="shared" si="2"/>
        <v>General Block Blob v2 Hierarchical Namespace Archive LRS</v>
      </c>
      <c r="O167" s="124" t="s">
        <v>48</v>
      </c>
      <c r="P167" s="17" t="s">
        <v>1283</v>
      </c>
      <c r="Q167" s="14" t="s">
        <v>48</v>
      </c>
      <c r="AC167"/>
      <c r="AD167"/>
      <c r="AG167"/>
      <c r="AJ167"/>
    </row>
    <row r="168" spans="2:36" x14ac:dyDescent="0.95">
      <c r="B168" s="17" t="s">
        <v>245</v>
      </c>
      <c r="C168" s="90" t="s">
        <v>338</v>
      </c>
      <c r="D168" s="90" t="s">
        <v>1181</v>
      </c>
      <c r="E168" s="93" t="s">
        <v>37</v>
      </c>
      <c r="F168" s="360" t="s">
        <v>1188</v>
      </c>
      <c r="H168" s="6" t="s">
        <v>546</v>
      </c>
      <c r="I168" s="6" t="s">
        <v>1079</v>
      </c>
      <c r="K168" s="6" t="s">
        <v>1284</v>
      </c>
      <c r="L168" s="6" t="s">
        <v>1282</v>
      </c>
      <c r="M168" s="9" t="str">
        <f t="shared" si="2"/>
        <v>General Block Blob v2 Hierarchical Namespace Archive LRS</v>
      </c>
      <c r="O168" s="124" t="s">
        <v>48</v>
      </c>
      <c r="P168" s="17" t="s">
        <v>1285</v>
      </c>
      <c r="Q168" s="14" t="s">
        <v>48</v>
      </c>
      <c r="AC168"/>
      <c r="AD168"/>
      <c r="AG168"/>
      <c r="AJ168"/>
    </row>
    <row r="169" spans="2:36" x14ac:dyDescent="0.95">
      <c r="B169" s="17" t="s">
        <v>245</v>
      </c>
      <c r="C169" s="90" t="s">
        <v>1286</v>
      </c>
      <c r="D169" s="90" t="s">
        <v>1181</v>
      </c>
      <c r="E169" s="93" t="s">
        <v>37</v>
      </c>
      <c r="F169" s="360" t="s">
        <v>1188</v>
      </c>
      <c r="H169" s="6" t="s">
        <v>1083</v>
      </c>
      <c r="I169" s="6" t="s">
        <v>1079</v>
      </c>
      <c r="K169" s="6" t="s">
        <v>622</v>
      </c>
      <c r="L169" s="6" t="s">
        <v>1282</v>
      </c>
      <c r="M169" s="9" t="str">
        <f t="shared" si="2"/>
        <v>General Block Blob v2 Hierarchical Namespace Archive LRS</v>
      </c>
      <c r="O169" s="124" t="s">
        <v>48</v>
      </c>
      <c r="P169" s="17" t="s">
        <v>1287</v>
      </c>
      <c r="Q169" s="14" t="s">
        <v>48</v>
      </c>
      <c r="AC169"/>
      <c r="AD169"/>
      <c r="AG169"/>
      <c r="AJ169"/>
    </row>
    <row r="170" spans="2:36" x14ac:dyDescent="0.95">
      <c r="B170" s="17" t="s">
        <v>245</v>
      </c>
      <c r="C170" s="90" t="s">
        <v>279</v>
      </c>
      <c r="D170" s="90" t="s">
        <v>1181</v>
      </c>
      <c r="E170" s="93" t="s">
        <v>37</v>
      </c>
      <c r="F170" s="360" t="s">
        <v>1188</v>
      </c>
      <c r="H170" s="6" t="s">
        <v>1085</v>
      </c>
      <c r="I170" s="6" t="s">
        <v>1086</v>
      </c>
      <c r="K170" s="6" t="s">
        <v>1288</v>
      </c>
      <c r="L170" s="6" t="s">
        <v>1282</v>
      </c>
      <c r="M170" s="9" t="str">
        <f t="shared" si="2"/>
        <v>General Block Blob v2 Hierarchical Namespace Cool LRS</v>
      </c>
      <c r="O170" s="124" t="s">
        <v>48</v>
      </c>
      <c r="P170" s="17" t="s">
        <v>1289</v>
      </c>
      <c r="Q170" s="14" t="s">
        <v>48</v>
      </c>
      <c r="AC170"/>
      <c r="AD170"/>
      <c r="AG170"/>
      <c r="AJ170"/>
    </row>
    <row r="171" spans="2:36" x14ac:dyDescent="0.95">
      <c r="B171" s="17" t="s">
        <v>245</v>
      </c>
      <c r="C171" s="90" t="s">
        <v>1290</v>
      </c>
      <c r="D171" s="90" t="s">
        <v>1181</v>
      </c>
      <c r="E171" s="93" t="s">
        <v>37</v>
      </c>
      <c r="F171" s="360" t="s">
        <v>1188</v>
      </c>
      <c r="H171" s="6" t="s">
        <v>1089</v>
      </c>
      <c r="I171" s="6" t="s">
        <v>1086</v>
      </c>
      <c r="K171" s="6" t="s">
        <v>1291</v>
      </c>
      <c r="L171" s="6" t="s">
        <v>1282</v>
      </c>
      <c r="M171" s="9" t="str">
        <f t="shared" si="2"/>
        <v>General Block Blob v2 Hierarchical Namespace Cool LRS</v>
      </c>
      <c r="O171" s="124" t="s">
        <v>48</v>
      </c>
      <c r="P171" s="17" t="s">
        <v>1292</v>
      </c>
      <c r="Q171" s="14" t="s">
        <v>48</v>
      </c>
      <c r="AC171"/>
      <c r="AD171"/>
      <c r="AG171"/>
      <c r="AJ171"/>
    </row>
    <row r="172" spans="2:36" x14ac:dyDescent="0.95">
      <c r="B172" s="17" t="s">
        <v>245</v>
      </c>
      <c r="C172" s="81" t="s">
        <v>290</v>
      </c>
      <c r="D172" s="81" t="s">
        <v>1181</v>
      </c>
      <c r="E172" s="93" t="s">
        <v>37</v>
      </c>
      <c r="F172" s="81" t="s">
        <v>1293</v>
      </c>
      <c r="H172" s="6" t="s">
        <v>549</v>
      </c>
      <c r="I172" s="6" t="s">
        <v>1086</v>
      </c>
      <c r="K172" s="6" t="s">
        <v>1294</v>
      </c>
      <c r="L172" s="6" t="s">
        <v>1282</v>
      </c>
      <c r="M172" s="9" t="str">
        <f t="shared" si="2"/>
        <v>General Block Blob v2 Hierarchical Namespace Cool LRS</v>
      </c>
      <c r="O172" s="124" t="s">
        <v>48</v>
      </c>
      <c r="P172" s="17" t="s">
        <v>1295</v>
      </c>
      <c r="Q172" s="14" t="s">
        <v>48</v>
      </c>
      <c r="AC172"/>
      <c r="AD172"/>
      <c r="AG172"/>
      <c r="AJ172"/>
    </row>
    <row r="173" spans="2:36" x14ac:dyDescent="0.95">
      <c r="B173" s="17" t="s">
        <v>245</v>
      </c>
      <c r="C173" s="81" t="s">
        <v>1296</v>
      </c>
      <c r="D173" s="81" t="s">
        <v>1181</v>
      </c>
      <c r="E173" s="93" t="s">
        <v>37</v>
      </c>
      <c r="F173" s="81" t="s">
        <v>1293</v>
      </c>
      <c r="H173" s="6" t="s">
        <v>1092</v>
      </c>
      <c r="I173" s="6" t="s">
        <v>1086</v>
      </c>
      <c r="K173" s="6" t="s">
        <v>629</v>
      </c>
      <c r="L173" s="9" t="s">
        <v>58</v>
      </c>
      <c r="M173" s="9" t="str">
        <f t="shared" si="2"/>
        <v>General Block Blob v2 Hierarchical Namespace Cool LRS</v>
      </c>
      <c r="O173" s="124" t="s">
        <v>48</v>
      </c>
      <c r="P173" s="17" t="s">
        <v>1297</v>
      </c>
      <c r="Q173" s="14" t="s">
        <v>48</v>
      </c>
      <c r="AC173"/>
      <c r="AD173"/>
      <c r="AG173"/>
      <c r="AJ173"/>
    </row>
    <row r="174" spans="2:36" x14ac:dyDescent="0.95">
      <c r="B174" s="17" t="s">
        <v>245</v>
      </c>
      <c r="C174" s="17" t="s">
        <v>1298</v>
      </c>
      <c r="D174" s="17" t="s">
        <v>985</v>
      </c>
      <c r="E174" s="93" t="s">
        <v>39</v>
      </c>
      <c r="F174" s="17" t="s">
        <v>986</v>
      </c>
      <c r="H174" s="6" t="s">
        <v>1095</v>
      </c>
      <c r="I174" s="6" t="s">
        <v>1086</v>
      </c>
      <c r="K174" s="6" t="s">
        <v>1051</v>
      </c>
      <c r="L174" s="9" t="s">
        <v>58</v>
      </c>
      <c r="M174" s="9" t="str">
        <f t="shared" si="2"/>
        <v>General Block Blob v2 Hierarchical Namespace Cool LRS</v>
      </c>
      <c r="O174" s="124" t="s">
        <v>48</v>
      </c>
      <c r="P174" s="17" t="s">
        <v>1299</v>
      </c>
      <c r="Q174" s="14" t="s">
        <v>48</v>
      </c>
      <c r="AC174"/>
      <c r="AD174"/>
      <c r="AG174"/>
      <c r="AJ174"/>
    </row>
    <row r="175" spans="2:36" x14ac:dyDescent="0.95">
      <c r="B175" s="17" t="s">
        <v>245</v>
      </c>
      <c r="C175" s="17" t="s">
        <v>1300</v>
      </c>
      <c r="D175" s="17" t="s">
        <v>985</v>
      </c>
      <c r="E175" s="93" t="s">
        <v>39</v>
      </c>
      <c r="F175" s="17" t="s">
        <v>986</v>
      </c>
      <c r="H175" s="6" t="s">
        <v>1098</v>
      </c>
      <c r="I175" s="6" t="s">
        <v>1086</v>
      </c>
      <c r="K175" s="6" t="s">
        <v>631</v>
      </c>
      <c r="L175" s="6" t="s">
        <v>58</v>
      </c>
      <c r="M175" s="9" t="str">
        <f t="shared" si="2"/>
        <v>General Block Blob v2 Hierarchical Namespace Cool LRS</v>
      </c>
      <c r="O175" s="124" t="s">
        <v>48</v>
      </c>
      <c r="P175" s="17" t="s">
        <v>1301</v>
      </c>
      <c r="Q175" s="14" t="s">
        <v>48</v>
      </c>
      <c r="AC175"/>
      <c r="AD175"/>
      <c r="AG175"/>
      <c r="AJ175"/>
    </row>
    <row r="176" spans="2:36" x14ac:dyDescent="0.95">
      <c r="B176" s="17" t="s">
        <v>245</v>
      </c>
      <c r="C176" s="17" t="s">
        <v>296</v>
      </c>
      <c r="D176" s="17" t="s">
        <v>985</v>
      </c>
      <c r="E176" s="93" t="s">
        <v>39</v>
      </c>
      <c r="F176" s="17" t="s">
        <v>986</v>
      </c>
      <c r="H176" s="6" t="s">
        <v>552</v>
      </c>
      <c r="I176" s="6" t="s">
        <v>1099</v>
      </c>
      <c r="K176" s="6" t="s">
        <v>632</v>
      </c>
      <c r="L176" s="6" t="s">
        <v>58</v>
      </c>
      <c r="M176" s="9" t="str">
        <f t="shared" si="2"/>
        <v>General Block Blob v2 Hierarchical Namespace Hot LRS</v>
      </c>
      <c r="O176" s="124" t="s">
        <v>48</v>
      </c>
      <c r="P176" s="17" t="s">
        <v>1302</v>
      </c>
      <c r="Q176" s="14" t="s">
        <v>48</v>
      </c>
      <c r="AC176"/>
      <c r="AD176"/>
      <c r="AG176"/>
      <c r="AJ176"/>
    </row>
    <row r="177" spans="2:36" x14ac:dyDescent="0.95">
      <c r="B177" s="17" t="s">
        <v>245</v>
      </c>
      <c r="C177" s="17" t="s">
        <v>1303</v>
      </c>
      <c r="D177" s="17" t="s">
        <v>985</v>
      </c>
      <c r="E177" s="93" t="s">
        <v>39</v>
      </c>
      <c r="F177" s="17" t="s">
        <v>986</v>
      </c>
      <c r="H177" s="6" t="s">
        <v>1101</v>
      </c>
      <c r="I177" s="6" t="s">
        <v>1099</v>
      </c>
      <c r="K177" s="6" t="s">
        <v>633</v>
      </c>
      <c r="L177" s="6" t="s">
        <v>58</v>
      </c>
      <c r="M177" s="9" t="str">
        <f t="shared" si="2"/>
        <v>General Block Blob v2 Hierarchical Namespace Hot LRS</v>
      </c>
      <c r="O177" s="124" t="s">
        <v>48</v>
      </c>
      <c r="P177" s="17" t="s">
        <v>1304</v>
      </c>
      <c r="Q177" s="14" t="s">
        <v>48</v>
      </c>
      <c r="AC177"/>
      <c r="AD177"/>
      <c r="AG177"/>
      <c r="AJ177"/>
    </row>
    <row r="178" spans="2:36" x14ac:dyDescent="0.95">
      <c r="B178" s="17" t="s">
        <v>245</v>
      </c>
      <c r="C178" s="17" t="s">
        <v>342</v>
      </c>
      <c r="D178" s="17" t="s">
        <v>985</v>
      </c>
      <c r="E178" s="93" t="s">
        <v>39</v>
      </c>
      <c r="F178" s="17" t="s">
        <v>989</v>
      </c>
      <c r="H178" s="6" t="s">
        <v>554</v>
      </c>
      <c r="I178" s="6" t="s">
        <v>1099</v>
      </c>
      <c r="K178" s="6" t="s">
        <v>634</v>
      </c>
      <c r="L178" s="6" t="s">
        <v>58</v>
      </c>
      <c r="M178" s="9" t="str">
        <f t="shared" si="2"/>
        <v>General Block Blob v2 Hierarchical Namespace Hot LRS</v>
      </c>
      <c r="O178" s="124" t="s">
        <v>48</v>
      </c>
      <c r="P178" s="17" t="s">
        <v>1305</v>
      </c>
      <c r="Q178" s="14" t="s">
        <v>48</v>
      </c>
      <c r="AC178"/>
      <c r="AD178"/>
      <c r="AG178"/>
      <c r="AJ178"/>
    </row>
    <row r="179" spans="2:36" x14ac:dyDescent="0.95">
      <c r="B179" s="17" t="s">
        <v>245</v>
      </c>
      <c r="C179" s="17" t="s">
        <v>1306</v>
      </c>
      <c r="D179" s="17" t="s">
        <v>985</v>
      </c>
      <c r="E179" s="93" t="s">
        <v>39</v>
      </c>
      <c r="F179" s="17" t="s">
        <v>989</v>
      </c>
      <c r="H179" s="6" t="s">
        <v>556</v>
      </c>
      <c r="I179" s="6" t="s">
        <v>1099</v>
      </c>
      <c r="K179" s="6" t="s">
        <v>635</v>
      </c>
      <c r="L179" s="6" t="s">
        <v>58</v>
      </c>
      <c r="M179" s="9" t="str">
        <f t="shared" si="2"/>
        <v>General Block Blob v2 Hierarchical Namespace Hot LRS</v>
      </c>
      <c r="O179" s="124" t="s">
        <v>48</v>
      </c>
      <c r="P179" s="17" t="s">
        <v>1307</v>
      </c>
      <c r="Q179" s="14" t="s">
        <v>48</v>
      </c>
      <c r="AC179"/>
      <c r="AD179"/>
      <c r="AG179"/>
      <c r="AJ179"/>
    </row>
    <row r="180" spans="2:36" x14ac:dyDescent="0.95">
      <c r="B180" s="17" t="s">
        <v>245</v>
      </c>
      <c r="C180" s="17" t="s">
        <v>1308</v>
      </c>
      <c r="D180" s="17" t="s">
        <v>1309</v>
      </c>
      <c r="E180" s="93" t="s">
        <v>41</v>
      </c>
      <c r="F180" s="17" t="s">
        <v>1310</v>
      </c>
      <c r="H180" s="6" t="s">
        <v>1106</v>
      </c>
      <c r="I180" s="6" t="s">
        <v>1099</v>
      </c>
      <c r="K180" s="6" t="s">
        <v>636</v>
      </c>
      <c r="L180" s="6" t="s">
        <v>58</v>
      </c>
      <c r="M180" s="9" t="str">
        <f t="shared" si="2"/>
        <v>General Block Blob v2 Hierarchical Namespace Hot LRS</v>
      </c>
      <c r="O180" s="124" t="s">
        <v>48</v>
      </c>
      <c r="P180" s="17" t="s">
        <v>1311</v>
      </c>
      <c r="Q180" s="14" t="s">
        <v>48</v>
      </c>
      <c r="AC180"/>
      <c r="AD180"/>
      <c r="AG180"/>
      <c r="AJ180"/>
    </row>
    <row r="181" spans="2:36" x14ac:dyDescent="0.95">
      <c r="B181" s="17" t="s">
        <v>245</v>
      </c>
      <c r="C181" s="17" t="s">
        <v>1312</v>
      </c>
      <c r="D181" s="17" t="s">
        <v>1309</v>
      </c>
      <c r="E181" s="93" t="s">
        <v>41</v>
      </c>
      <c r="F181" s="17" t="s">
        <v>1310</v>
      </c>
      <c r="H181" s="6" t="s">
        <v>1109</v>
      </c>
      <c r="I181" s="6" t="s">
        <v>1099</v>
      </c>
      <c r="K181" s="6" t="s">
        <v>637</v>
      </c>
      <c r="L181" s="6" t="s">
        <v>58</v>
      </c>
      <c r="M181" s="9" t="str">
        <f t="shared" si="2"/>
        <v>General Block Blob v2 Hierarchical Namespace Hot LRS</v>
      </c>
      <c r="O181" s="124" t="s">
        <v>48</v>
      </c>
      <c r="P181" s="17" t="s">
        <v>1313</v>
      </c>
      <c r="Q181" s="14" t="s">
        <v>48</v>
      </c>
      <c r="AC181"/>
      <c r="AD181"/>
      <c r="AG181"/>
      <c r="AJ181"/>
    </row>
    <row r="182" spans="2:36" x14ac:dyDescent="0.95">
      <c r="B182" s="17" t="s">
        <v>245</v>
      </c>
      <c r="C182" s="17" t="s">
        <v>348</v>
      </c>
      <c r="D182" s="17" t="s">
        <v>1309</v>
      </c>
      <c r="E182" s="93" t="s">
        <v>41</v>
      </c>
      <c r="F182" s="17" t="s">
        <v>1310</v>
      </c>
      <c r="H182" s="6" t="s">
        <v>1025</v>
      </c>
      <c r="I182" s="6" t="s">
        <v>1026</v>
      </c>
      <c r="K182" s="6" t="s">
        <v>638</v>
      </c>
      <c r="L182" s="6" t="s">
        <v>58</v>
      </c>
      <c r="M182" s="9" t="str">
        <f t="shared" si="2"/>
        <v>Files v2 Cool LRS</v>
      </c>
      <c r="O182" s="124" t="s">
        <v>48</v>
      </c>
      <c r="P182" s="17" t="s">
        <v>1314</v>
      </c>
      <c r="Q182" s="14" t="s">
        <v>48</v>
      </c>
      <c r="AC182"/>
      <c r="AD182"/>
      <c r="AG182"/>
      <c r="AJ182"/>
    </row>
    <row r="183" spans="2:36" x14ac:dyDescent="0.95">
      <c r="B183" s="17" t="s">
        <v>245</v>
      </c>
      <c r="C183" s="17" t="s">
        <v>1315</v>
      </c>
      <c r="D183" s="17" t="s">
        <v>1309</v>
      </c>
      <c r="E183" s="93" t="s">
        <v>41</v>
      </c>
      <c r="F183" s="17" t="s">
        <v>1310</v>
      </c>
      <c r="H183" s="6" t="s">
        <v>1029</v>
      </c>
      <c r="I183" s="6" t="s">
        <v>1026</v>
      </c>
      <c r="K183" s="6" t="s">
        <v>639</v>
      </c>
      <c r="L183" s="6" t="s">
        <v>58</v>
      </c>
      <c r="M183" s="9" t="str">
        <f t="shared" si="2"/>
        <v>Files v2 Cool LRS</v>
      </c>
      <c r="O183" s="124" t="s">
        <v>48</v>
      </c>
      <c r="P183" s="17" t="s">
        <v>1316</v>
      </c>
      <c r="Q183" s="14" t="s">
        <v>48</v>
      </c>
      <c r="AC183"/>
      <c r="AD183"/>
      <c r="AG183"/>
      <c r="AJ183"/>
    </row>
    <row r="184" spans="2:36" x14ac:dyDescent="0.95">
      <c r="B184" s="17" t="s">
        <v>245</v>
      </c>
      <c r="C184" s="17" t="s">
        <v>1317</v>
      </c>
      <c r="D184" s="17" t="s">
        <v>1001</v>
      </c>
      <c r="E184" s="93" t="s">
        <v>45</v>
      </c>
      <c r="F184" s="17" t="s">
        <v>1318</v>
      </c>
      <c r="H184" s="6" t="s">
        <v>492</v>
      </c>
      <c r="I184" s="6" t="s">
        <v>1026</v>
      </c>
      <c r="K184" s="6" t="s">
        <v>1073</v>
      </c>
      <c r="L184" s="6" t="s">
        <v>58</v>
      </c>
      <c r="M184" s="9" t="str">
        <f t="shared" si="2"/>
        <v>Files v2 Cool LRS</v>
      </c>
      <c r="O184" s="124" t="s">
        <v>48</v>
      </c>
      <c r="P184" s="17" t="s">
        <v>1319</v>
      </c>
      <c r="Q184" s="14" t="s">
        <v>48</v>
      </c>
      <c r="AC184"/>
      <c r="AD184"/>
      <c r="AG184"/>
      <c r="AJ184"/>
    </row>
    <row r="185" spans="2:36" x14ac:dyDescent="0.95">
      <c r="B185" s="17" t="s">
        <v>245</v>
      </c>
      <c r="C185" s="17" t="s">
        <v>1320</v>
      </c>
      <c r="D185" s="17" t="s">
        <v>1001</v>
      </c>
      <c r="E185" s="93" t="s">
        <v>45</v>
      </c>
      <c r="F185" s="17" t="s">
        <v>1318</v>
      </c>
      <c r="H185" s="6" t="s">
        <v>1033</v>
      </c>
      <c r="I185" s="6" t="s">
        <v>1026</v>
      </c>
      <c r="K185" s="6" t="s">
        <v>1076</v>
      </c>
      <c r="L185" s="6" t="s">
        <v>58</v>
      </c>
      <c r="M185" s="9" t="str">
        <f t="shared" si="2"/>
        <v>Files v2 Cool LRS</v>
      </c>
      <c r="O185" s="124" t="s">
        <v>48</v>
      </c>
      <c r="P185" s="17" t="s">
        <v>1321</v>
      </c>
      <c r="Q185" s="14" t="s">
        <v>48</v>
      </c>
      <c r="AC185"/>
      <c r="AD185"/>
      <c r="AG185"/>
      <c r="AJ185"/>
    </row>
    <row r="186" spans="2:36" x14ac:dyDescent="0.95">
      <c r="B186" s="17" t="s">
        <v>245</v>
      </c>
      <c r="C186" s="17" t="s">
        <v>315</v>
      </c>
      <c r="D186" s="17" t="s">
        <v>1309</v>
      </c>
      <c r="E186" s="93" t="s">
        <v>41</v>
      </c>
      <c r="F186" s="17" t="s">
        <v>1322</v>
      </c>
      <c r="H186" s="6" t="s">
        <v>500</v>
      </c>
      <c r="I186" s="6" t="s">
        <v>1048</v>
      </c>
      <c r="K186" s="6" t="s">
        <v>640</v>
      </c>
      <c r="L186" s="6" t="s">
        <v>58</v>
      </c>
      <c r="M186" s="9" t="str">
        <f t="shared" si="2"/>
        <v>Files v2 LRS</v>
      </c>
      <c r="O186" s="124" t="s">
        <v>48</v>
      </c>
      <c r="P186" s="17" t="s">
        <v>1323</v>
      </c>
      <c r="Q186" s="14" t="s">
        <v>48</v>
      </c>
      <c r="AC186"/>
      <c r="AD186"/>
      <c r="AG186"/>
      <c r="AJ186"/>
    </row>
    <row r="187" spans="2:36" x14ac:dyDescent="0.95">
      <c r="B187" s="17" t="s">
        <v>245</v>
      </c>
      <c r="C187" s="17" t="s">
        <v>1324</v>
      </c>
      <c r="D187" s="17" t="s">
        <v>1309</v>
      </c>
      <c r="E187" s="93" t="s">
        <v>41</v>
      </c>
      <c r="F187" s="17" t="s">
        <v>1322</v>
      </c>
      <c r="H187" s="6" t="s">
        <v>502</v>
      </c>
      <c r="I187" s="6" t="s">
        <v>1048</v>
      </c>
      <c r="K187" s="6" t="s">
        <v>646</v>
      </c>
      <c r="L187" s="9" t="s">
        <v>1225</v>
      </c>
      <c r="M187" s="9" t="str">
        <f t="shared" si="2"/>
        <v>Files v2 LRS</v>
      </c>
      <c r="O187" s="124" t="s">
        <v>48</v>
      </c>
      <c r="P187" s="17" t="s">
        <v>1325</v>
      </c>
      <c r="Q187" s="14" t="s">
        <v>48</v>
      </c>
      <c r="AC187"/>
      <c r="AD187"/>
      <c r="AG187"/>
      <c r="AJ187"/>
    </row>
    <row r="188" spans="2:36" x14ac:dyDescent="0.95">
      <c r="B188" s="17" t="s">
        <v>245</v>
      </c>
      <c r="C188" s="17" t="s">
        <v>347</v>
      </c>
      <c r="D188" s="17" t="s">
        <v>908</v>
      </c>
      <c r="E188" s="93" t="s">
        <v>22</v>
      </c>
      <c r="F188" s="17" t="s">
        <v>1017</v>
      </c>
      <c r="H188" s="6" t="s">
        <v>1055</v>
      </c>
      <c r="I188" s="6" t="s">
        <v>1048</v>
      </c>
      <c r="K188" s="6" t="s">
        <v>649</v>
      </c>
      <c r="L188" s="9" t="s">
        <v>1225</v>
      </c>
      <c r="M188" s="9" t="str">
        <f t="shared" si="2"/>
        <v>Files v2 LRS</v>
      </c>
      <c r="O188" s="124" t="s">
        <v>48</v>
      </c>
      <c r="P188" s="17" t="s">
        <v>1326</v>
      </c>
      <c r="Q188" s="14" t="s">
        <v>48</v>
      </c>
      <c r="AC188"/>
      <c r="AD188"/>
      <c r="AG188"/>
      <c r="AJ188"/>
    </row>
    <row r="189" spans="2:36" x14ac:dyDescent="0.95">
      <c r="B189" s="17" t="s">
        <v>245</v>
      </c>
      <c r="C189" s="17" t="s">
        <v>1327</v>
      </c>
      <c r="D189" s="17" t="s">
        <v>1309</v>
      </c>
      <c r="E189" s="93" t="s">
        <v>41</v>
      </c>
      <c r="F189" s="17" t="s">
        <v>1328</v>
      </c>
      <c r="H189" s="6" t="s">
        <v>1035</v>
      </c>
      <c r="I189" s="6" t="s">
        <v>1036</v>
      </c>
      <c r="K189" s="6" t="s">
        <v>652</v>
      </c>
      <c r="L189" s="9" t="s">
        <v>1225</v>
      </c>
      <c r="M189" s="9" t="str">
        <f t="shared" si="2"/>
        <v>Files v2 Hot LRS</v>
      </c>
      <c r="O189" s="124" t="s">
        <v>48</v>
      </c>
      <c r="P189" s="17" t="s">
        <v>1329</v>
      </c>
      <c r="Q189" s="14" t="s">
        <v>48</v>
      </c>
      <c r="AC189"/>
      <c r="AD189"/>
      <c r="AG189"/>
      <c r="AJ189"/>
    </row>
    <row r="190" spans="2:36" x14ac:dyDescent="0.95">
      <c r="B190" s="17" t="s">
        <v>245</v>
      </c>
      <c r="C190" s="17" t="s">
        <v>1330</v>
      </c>
      <c r="D190" s="17" t="s">
        <v>1309</v>
      </c>
      <c r="E190" s="93" t="s">
        <v>41</v>
      </c>
      <c r="F190" s="17" t="s">
        <v>1328</v>
      </c>
      <c r="H190" s="6" t="s">
        <v>1038</v>
      </c>
      <c r="I190" s="6" t="s">
        <v>1036</v>
      </c>
      <c r="K190" s="6" t="s">
        <v>660</v>
      </c>
      <c r="L190" s="9" t="s">
        <v>1247</v>
      </c>
      <c r="M190" s="9" t="str">
        <f t="shared" si="2"/>
        <v>Files v2 Hot LRS</v>
      </c>
      <c r="O190" s="124" t="s">
        <v>48</v>
      </c>
      <c r="P190" s="17" t="s">
        <v>1331</v>
      </c>
      <c r="Q190" s="14" t="s">
        <v>48</v>
      </c>
      <c r="AC190"/>
      <c r="AD190"/>
      <c r="AG190"/>
      <c r="AJ190"/>
    </row>
    <row r="191" spans="2:36" x14ac:dyDescent="0.95">
      <c r="B191" s="17" t="s">
        <v>245</v>
      </c>
      <c r="C191" s="17" t="s">
        <v>285</v>
      </c>
      <c r="D191" s="17" t="s">
        <v>1309</v>
      </c>
      <c r="E191" s="93" t="s">
        <v>41</v>
      </c>
      <c r="F191" s="17" t="s">
        <v>1332</v>
      </c>
      <c r="H191" s="6" t="s">
        <v>508</v>
      </c>
      <c r="I191" s="6" t="s">
        <v>1036</v>
      </c>
      <c r="K191" s="6" t="s">
        <v>1252</v>
      </c>
      <c r="L191" s="9" t="s">
        <v>1247</v>
      </c>
      <c r="M191" s="9" t="str">
        <f t="shared" si="2"/>
        <v>Files v2 Hot LRS</v>
      </c>
      <c r="O191" s="124" t="s">
        <v>48</v>
      </c>
      <c r="P191" s="17" t="s">
        <v>1333</v>
      </c>
      <c r="Q191" s="14" t="s">
        <v>48</v>
      </c>
      <c r="AC191"/>
      <c r="AD191"/>
      <c r="AG191"/>
      <c r="AJ191"/>
    </row>
    <row r="192" spans="2:36" x14ac:dyDescent="0.95">
      <c r="B192" s="17" t="s">
        <v>245</v>
      </c>
      <c r="C192" s="17" t="s">
        <v>1334</v>
      </c>
      <c r="D192" s="17" t="s">
        <v>1309</v>
      </c>
      <c r="E192" s="93" t="s">
        <v>41</v>
      </c>
      <c r="F192" s="17" t="s">
        <v>1332</v>
      </c>
      <c r="H192" s="6" t="s">
        <v>1044</v>
      </c>
      <c r="I192" s="6" t="s">
        <v>1036</v>
      </c>
      <c r="K192" s="6" t="s">
        <v>664</v>
      </c>
      <c r="L192" s="9" t="s">
        <v>1247</v>
      </c>
      <c r="M192" s="9" t="str">
        <f t="shared" si="2"/>
        <v>Files v2 Hot LRS</v>
      </c>
      <c r="O192" s="124" t="s">
        <v>48</v>
      </c>
      <c r="P192" s="17" t="s">
        <v>1335</v>
      </c>
      <c r="Q192" s="14" t="s">
        <v>48</v>
      </c>
      <c r="AC192"/>
      <c r="AD192"/>
      <c r="AG192"/>
      <c r="AJ192"/>
    </row>
    <row r="193" spans="2:36" x14ac:dyDescent="0.95">
      <c r="B193" s="17" t="s">
        <v>245</v>
      </c>
      <c r="C193" s="17" t="s">
        <v>384</v>
      </c>
      <c r="D193" s="17" t="s">
        <v>993</v>
      </c>
      <c r="E193" s="93" t="s">
        <v>43</v>
      </c>
      <c r="F193" s="17" t="s">
        <v>994</v>
      </c>
      <c r="H193" s="6" t="s">
        <v>513</v>
      </c>
      <c r="I193" s="6" t="s">
        <v>1048</v>
      </c>
      <c r="K193" s="6" t="s">
        <v>667</v>
      </c>
      <c r="L193" s="9" t="s">
        <v>1247</v>
      </c>
      <c r="M193" s="9" t="str">
        <f t="shared" si="2"/>
        <v>Files v2 LRS</v>
      </c>
      <c r="O193" s="124" t="s">
        <v>48</v>
      </c>
      <c r="P193" s="17" t="s">
        <v>1336</v>
      </c>
      <c r="Q193" s="14" t="s">
        <v>48</v>
      </c>
      <c r="AC193"/>
      <c r="AD193"/>
      <c r="AG193"/>
      <c r="AJ193"/>
    </row>
    <row r="194" spans="2:36" x14ac:dyDescent="0.95">
      <c r="B194" s="17" t="s">
        <v>245</v>
      </c>
      <c r="C194" s="17" t="s">
        <v>1337</v>
      </c>
      <c r="D194" s="17" t="s">
        <v>993</v>
      </c>
      <c r="E194" s="93" t="s">
        <v>43</v>
      </c>
      <c r="F194" s="17" t="s">
        <v>994</v>
      </c>
      <c r="H194" s="6" t="s">
        <v>514</v>
      </c>
      <c r="I194" s="6" t="s">
        <v>1048</v>
      </c>
      <c r="K194" s="6" t="s">
        <v>1259</v>
      </c>
      <c r="L194" s="9" t="s">
        <v>1247</v>
      </c>
      <c r="M194" s="9" t="str">
        <f t="shared" si="2"/>
        <v>Files v2 LRS</v>
      </c>
      <c r="O194" s="124" t="s">
        <v>48</v>
      </c>
      <c r="P194" s="17" t="s">
        <v>1338</v>
      </c>
      <c r="Q194" s="14" t="s">
        <v>48</v>
      </c>
      <c r="AC194"/>
      <c r="AD194"/>
      <c r="AG194"/>
      <c r="AJ194"/>
    </row>
    <row r="195" spans="2:36" x14ac:dyDescent="0.95">
      <c r="B195" s="17" t="s">
        <v>245</v>
      </c>
      <c r="C195" s="17" t="s">
        <v>1339</v>
      </c>
      <c r="D195" s="17" t="s">
        <v>993</v>
      </c>
      <c r="E195" s="93" t="s">
        <v>43</v>
      </c>
      <c r="F195" s="17" t="s">
        <v>1340</v>
      </c>
      <c r="H195" s="6" t="s">
        <v>1060</v>
      </c>
      <c r="I195" s="6" t="s">
        <v>1048</v>
      </c>
      <c r="K195" s="6" t="s">
        <v>670</v>
      </c>
      <c r="L195" s="9" t="s">
        <v>1247</v>
      </c>
      <c r="M195" s="9" t="str">
        <f t="shared" si="2"/>
        <v>Files v2 LRS</v>
      </c>
      <c r="O195" s="124" t="s">
        <v>48</v>
      </c>
      <c r="P195" s="17" t="s">
        <v>1341</v>
      </c>
      <c r="Q195" s="14" t="s">
        <v>48</v>
      </c>
      <c r="AC195"/>
      <c r="AD195"/>
      <c r="AG195"/>
      <c r="AJ195"/>
    </row>
    <row r="196" spans="2:36" x14ac:dyDescent="0.95">
      <c r="B196" s="17" t="s">
        <v>245</v>
      </c>
      <c r="C196" s="17" t="s">
        <v>1342</v>
      </c>
      <c r="D196" s="17" t="s">
        <v>993</v>
      </c>
      <c r="E196" s="93" t="s">
        <v>43</v>
      </c>
      <c r="F196" s="17" t="s">
        <v>1340</v>
      </c>
      <c r="H196" s="6" t="s">
        <v>564</v>
      </c>
      <c r="I196" s="6" t="s">
        <v>1132</v>
      </c>
      <c r="K196" s="6" t="s">
        <v>675</v>
      </c>
      <c r="L196" s="6" t="s">
        <v>59</v>
      </c>
      <c r="M196" s="9" t="str">
        <f t="shared" si="2"/>
        <v>Premium Block Blob Premium LRS</v>
      </c>
      <c r="O196" s="124" t="s">
        <v>48</v>
      </c>
      <c r="P196" s="17" t="s">
        <v>1343</v>
      </c>
      <c r="Q196" s="14" t="s">
        <v>48</v>
      </c>
      <c r="AC196"/>
      <c r="AD196"/>
      <c r="AG196"/>
      <c r="AJ196"/>
    </row>
    <row r="197" spans="2:36" x14ac:dyDescent="0.95">
      <c r="B197" s="17" t="s">
        <v>245</v>
      </c>
      <c r="C197" s="17" t="s">
        <v>1344</v>
      </c>
      <c r="D197" s="17" t="s">
        <v>993</v>
      </c>
      <c r="E197" s="93" t="s">
        <v>43</v>
      </c>
      <c r="F197" s="17" t="s">
        <v>994</v>
      </c>
      <c r="H197" s="6" t="s">
        <v>1136</v>
      </c>
      <c r="I197" s="6" t="s">
        <v>1132</v>
      </c>
      <c r="K197" s="6" t="s">
        <v>677</v>
      </c>
      <c r="L197" s="6" t="s">
        <v>59</v>
      </c>
      <c r="M197" s="9" t="str">
        <f t="shared" si="2"/>
        <v>Premium Block Blob Premium LRS</v>
      </c>
      <c r="O197" s="124" t="s">
        <v>48</v>
      </c>
      <c r="P197" s="17" t="s">
        <v>1345</v>
      </c>
      <c r="Q197" s="14" t="s">
        <v>48</v>
      </c>
      <c r="AC197"/>
      <c r="AD197"/>
      <c r="AG197"/>
      <c r="AJ197"/>
    </row>
    <row r="198" spans="2:36" x14ac:dyDescent="0.95">
      <c r="B198" s="17" t="s">
        <v>245</v>
      </c>
      <c r="C198" s="17" t="s">
        <v>1346</v>
      </c>
      <c r="D198" s="17" t="s">
        <v>993</v>
      </c>
      <c r="E198" s="93" t="s">
        <v>43</v>
      </c>
      <c r="F198" s="17" t="s">
        <v>994</v>
      </c>
      <c r="H198" s="6" t="s">
        <v>727</v>
      </c>
      <c r="I198" s="6" t="s">
        <v>1347</v>
      </c>
      <c r="K198" s="6" t="s">
        <v>678</v>
      </c>
      <c r="L198" s="6" t="s">
        <v>59</v>
      </c>
      <c r="M198" s="9" t="str">
        <f t="shared" si="2"/>
        <v>Ultra Disks Ultra LRS</v>
      </c>
      <c r="O198" s="124" t="s">
        <v>48</v>
      </c>
      <c r="P198" s="17" t="s">
        <v>1348</v>
      </c>
      <c r="Q198" s="14" t="s">
        <v>48</v>
      </c>
      <c r="AC198"/>
      <c r="AD198"/>
      <c r="AG198"/>
      <c r="AJ198"/>
    </row>
    <row r="199" spans="2:36" x14ac:dyDescent="0.95">
      <c r="B199" s="17" t="s">
        <v>245</v>
      </c>
      <c r="C199" s="17" t="s">
        <v>1349</v>
      </c>
      <c r="D199" s="17" t="s">
        <v>908</v>
      </c>
      <c r="E199" s="93" t="s">
        <v>22</v>
      </c>
      <c r="F199" s="17" t="s">
        <v>1350</v>
      </c>
      <c r="H199" s="6" t="s">
        <v>570</v>
      </c>
      <c r="I199" s="6" t="s">
        <v>1138</v>
      </c>
      <c r="K199" s="6" t="s">
        <v>679</v>
      </c>
      <c r="L199" s="6" t="s">
        <v>59</v>
      </c>
      <c r="M199" s="9" t="str">
        <f t="shared" si="2"/>
        <v>Premium Block Blob v2 Hierarchical Namespace Premium LRS</v>
      </c>
      <c r="O199" s="124" t="s">
        <v>48</v>
      </c>
      <c r="P199" s="17" t="s">
        <v>1351</v>
      </c>
      <c r="Q199" s="14" t="s">
        <v>48</v>
      </c>
      <c r="AC199"/>
      <c r="AD199"/>
      <c r="AG199"/>
      <c r="AJ199"/>
    </row>
    <row r="200" spans="2:36" x14ac:dyDescent="0.95">
      <c r="B200" s="17" t="s">
        <v>245</v>
      </c>
      <c r="C200" s="17" t="s">
        <v>1352</v>
      </c>
      <c r="D200" s="17" t="s">
        <v>908</v>
      </c>
      <c r="E200" s="93" t="s">
        <v>22</v>
      </c>
      <c r="F200" s="17" t="s">
        <v>1350</v>
      </c>
      <c r="H200" s="6" t="s">
        <v>574</v>
      </c>
      <c r="I200" s="6" t="s">
        <v>1138</v>
      </c>
      <c r="K200" s="6" t="s">
        <v>680</v>
      </c>
      <c r="L200" s="6" t="s">
        <v>59</v>
      </c>
      <c r="M200" s="9" t="str">
        <f t="shared" ref="M200:M232" si="3">I200</f>
        <v>Premium Block Blob v2 Hierarchical Namespace Premium LRS</v>
      </c>
      <c r="O200" s="124" t="s">
        <v>48</v>
      </c>
      <c r="P200" s="17" t="s">
        <v>1353</v>
      </c>
      <c r="Q200" s="14" t="s">
        <v>48</v>
      </c>
      <c r="AC200"/>
      <c r="AD200"/>
      <c r="AG200"/>
      <c r="AJ200"/>
    </row>
    <row r="201" spans="2:36" x14ac:dyDescent="0.95">
      <c r="B201" s="17" t="s">
        <v>245</v>
      </c>
      <c r="C201" s="17" t="s">
        <v>1354</v>
      </c>
      <c r="D201" s="17" t="s">
        <v>908</v>
      </c>
      <c r="E201" s="93" t="s">
        <v>22</v>
      </c>
      <c r="F201" s="17" t="s">
        <v>1017</v>
      </c>
      <c r="H201" s="6" t="s">
        <v>1122</v>
      </c>
      <c r="I201" s="6" t="s">
        <v>1123</v>
      </c>
      <c r="K201" s="6" t="s">
        <v>681</v>
      </c>
      <c r="L201" s="6" t="s">
        <v>59</v>
      </c>
      <c r="M201" s="9" t="str">
        <f t="shared" si="3"/>
        <v>Premium ADLS Gen2 Hierarchical Namespace Premium LRS</v>
      </c>
      <c r="O201" s="124" t="s">
        <v>48</v>
      </c>
      <c r="P201" s="17" t="s">
        <v>1355</v>
      </c>
      <c r="Q201" s="14" t="s">
        <v>48</v>
      </c>
      <c r="AC201"/>
      <c r="AD201"/>
      <c r="AG201"/>
      <c r="AJ201"/>
    </row>
    <row r="202" spans="2:36" x14ac:dyDescent="0.95">
      <c r="B202" s="17" t="s">
        <v>245</v>
      </c>
      <c r="C202" s="17" t="s">
        <v>308</v>
      </c>
      <c r="D202" s="17" t="s">
        <v>908</v>
      </c>
      <c r="E202" s="93" t="s">
        <v>22</v>
      </c>
      <c r="F202" s="17" t="s">
        <v>1356</v>
      </c>
      <c r="H202" s="6" t="s">
        <v>1126</v>
      </c>
      <c r="I202" s="6" t="s">
        <v>1123</v>
      </c>
      <c r="K202" s="6" t="s">
        <v>682</v>
      </c>
      <c r="L202" s="6" t="s">
        <v>59</v>
      </c>
      <c r="M202" s="9" t="str">
        <f t="shared" si="3"/>
        <v>Premium ADLS Gen2 Hierarchical Namespace Premium LRS</v>
      </c>
      <c r="O202" s="124" t="s">
        <v>48</v>
      </c>
      <c r="P202" s="17" t="s">
        <v>1357</v>
      </c>
      <c r="Q202" s="14" t="s">
        <v>48</v>
      </c>
      <c r="AC202"/>
      <c r="AD202"/>
      <c r="AG202"/>
      <c r="AJ202"/>
    </row>
    <row r="203" spans="2:36" x14ac:dyDescent="0.95">
      <c r="B203" s="17" t="s">
        <v>245</v>
      </c>
      <c r="C203" s="17" t="s">
        <v>1358</v>
      </c>
      <c r="D203" s="17" t="s">
        <v>908</v>
      </c>
      <c r="E203" s="93" t="s">
        <v>22</v>
      </c>
      <c r="F203" s="17" t="s">
        <v>1356</v>
      </c>
      <c r="H203" s="6" t="s">
        <v>1128</v>
      </c>
      <c r="I203" s="6" t="s">
        <v>1123</v>
      </c>
      <c r="K203" s="6" t="s">
        <v>683</v>
      </c>
      <c r="L203" s="6" t="s">
        <v>59</v>
      </c>
      <c r="M203" s="9" t="str">
        <f t="shared" si="3"/>
        <v>Premium ADLS Gen2 Hierarchical Namespace Premium LRS</v>
      </c>
      <c r="O203" s="124" t="s">
        <v>48</v>
      </c>
      <c r="P203" s="17" t="s">
        <v>1359</v>
      </c>
      <c r="Q203" s="14" t="s">
        <v>48</v>
      </c>
      <c r="AC203"/>
      <c r="AD203"/>
      <c r="AG203"/>
      <c r="AJ203"/>
    </row>
    <row r="204" spans="2:36" x14ac:dyDescent="0.95">
      <c r="B204" s="17" t="s">
        <v>245</v>
      </c>
      <c r="C204" s="17" t="s">
        <v>1360</v>
      </c>
      <c r="D204" s="17" t="s">
        <v>1001</v>
      </c>
      <c r="E204" s="93" t="s">
        <v>45</v>
      </c>
      <c r="F204" s="17" t="s">
        <v>1002</v>
      </c>
      <c r="H204" s="6" t="s">
        <v>1130</v>
      </c>
      <c r="I204" s="6" t="s">
        <v>1123</v>
      </c>
      <c r="K204" s="6" t="s">
        <v>684</v>
      </c>
      <c r="L204" s="6" t="s">
        <v>59</v>
      </c>
      <c r="M204" s="9" t="str">
        <f t="shared" si="3"/>
        <v>Premium ADLS Gen2 Hierarchical Namespace Premium LRS</v>
      </c>
      <c r="O204" s="124" t="s">
        <v>48</v>
      </c>
      <c r="P204" s="17" t="s">
        <v>1361</v>
      </c>
      <c r="Q204" s="14" t="s">
        <v>48</v>
      </c>
      <c r="AC204"/>
      <c r="AD204"/>
      <c r="AG204"/>
      <c r="AJ204"/>
    </row>
    <row r="205" spans="2:36" x14ac:dyDescent="0.95">
      <c r="B205" s="17" t="s">
        <v>245</v>
      </c>
      <c r="C205" s="17" t="s">
        <v>1362</v>
      </c>
      <c r="D205" s="17" t="s">
        <v>1001</v>
      </c>
      <c r="E205" s="93" t="s">
        <v>45</v>
      </c>
      <c r="F205" s="17" t="s">
        <v>1002</v>
      </c>
      <c r="H205" s="6" t="s">
        <v>872</v>
      </c>
      <c r="I205" s="6" t="s">
        <v>873</v>
      </c>
      <c r="K205" s="6" t="s">
        <v>685</v>
      </c>
      <c r="L205" s="6" t="s">
        <v>59</v>
      </c>
      <c r="M205" s="9" t="str">
        <f t="shared" si="3"/>
        <v>Azure Data Lake Storage Gen2 Flat Namespace Archive LRS</v>
      </c>
      <c r="O205" s="124" t="s">
        <v>48</v>
      </c>
      <c r="P205" s="17" t="s">
        <v>1363</v>
      </c>
      <c r="Q205" s="14" t="s">
        <v>48</v>
      </c>
      <c r="AC205"/>
      <c r="AD205"/>
      <c r="AG205"/>
      <c r="AJ205"/>
    </row>
    <row r="206" spans="2:36" x14ac:dyDescent="0.95">
      <c r="B206" s="17" t="s">
        <v>245</v>
      </c>
      <c r="C206" s="17" t="s">
        <v>1364</v>
      </c>
      <c r="D206" s="17" t="s">
        <v>1001</v>
      </c>
      <c r="E206" s="93" t="s">
        <v>45</v>
      </c>
      <c r="F206" s="17" t="s">
        <v>1002</v>
      </c>
      <c r="H206" s="6" t="s">
        <v>878</v>
      </c>
      <c r="I206" s="6" t="s">
        <v>873</v>
      </c>
      <c r="K206" s="6" t="s">
        <v>686</v>
      </c>
      <c r="L206" s="6" t="s">
        <v>59</v>
      </c>
      <c r="M206" s="9" t="str">
        <f t="shared" si="3"/>
        <v>Azure Data Lake Storage Gen2 Flat Namespace Archive LRS</v>
      </c>
      <c r="O206" s="124" t="s">
        <v>48</v>
      </c>
      <c r="P206" s="17" t="s">
        <v>1365</v>
      </c>
      <c r="Q206" s="14" t="s">
        <v>48</v>
      </c>
      <c r="AC206"/>
      <c r="AD206"/>
      <c r="AG206"/>
      <c r="AJ206"/>
    </row>
    <row r="207" spans="2:36" x14ac:dyDescent="0.95">
      <c r="B207" s="17" t="s">
        <v>245</v>
      </c>
      <c r="C207" s="17" t="s">
        <v>1366</v>
      </c>
      <c r="D207" s="17" t="s">
        <v>1001</v>
      </c>
      <c r="E207" s="93" t="s">
        <v>45</v>
      </c>
      <c r="F207" s="17" t="s">
        <v>1002</v>
      </c>
      <c r="H207" s="6" t="s">
        <v>880</v>
      </c>
      <c r="I207" s="6" t="s">
        <v>873</v>
      </c>
      <c r="K207" s="6" t="s">
        <v>687</v>
      </c>
      <c r="L207" s="6" t="s">
        <v>59</v>
      </c>
      <c r="M207" s="9" t="str">
        <f t="shared" si="3"/>
        <v>Azure Data Lake Storage Gen2 Flat Namespace Archive LRS</v>
      </c>
      <c r="O207" s="124" t="s">
        <v>48</v>
      </c>
      <c r="P207" s="17" t="s">
        <v>1367</v>
      </c>
      <c r="Q207" s="14" t="s">
        <v>48</v>
      </c>
      <c r="AC207"/>
      <c r="AD207"/>
      <c r="AG207"/>
      <c r="AJ207"/>
    </row>
    <row r="208" spans="2:36" x14ac:dyDescent="0.95">
      <c r="B208" s="17" t="s">
        <v>245</v>
      </c>
      <c r="C208" s="17" t="s">
        <v>1368</v>
      </c>
      <c r="D208" s="17" t="s">
        <v>1001</v>
      </c>
      <c r="E208" s="93" t="s">
        <v>45</v>
      </c>
      <c r="F208" s="17" t="s">
        <v>1002</v>
      </c>
      <c r="H208" s="6" t="s">
        <v>883</v>
      </c>
      <c r="I208" s="6" t="s">
        <v>884</v>
      </c>
      <c r="K208" s="6" t="s">
        <v>688</v>
      </c>
      <c r="L208" s="6" t="s">
        <v>59</v>
      </c>
      <c r="M208" s="9" t="str">
        <f t="shared" si="3"/>
        <v>Azure Data Lake Storage Gen2 Flat Namespace Cool LRS</v>
      </c>
      <c r="O208" s="124" t="s">
        <v>48</v>
      </c>
      <c r="P208" s="17" t="s">
        <v>1369</v>
      </c>
      <c r="Q208" s="14" t="s">
        <v>48</v>
      </c>
      <c r="AC208"/>
      <c r="AD208"/>
      <c r="AG208"/>
      <c r="AJ208"/>
    </row>
    <row r="209" spans="2:36" x14ac:dyDescent="0.95">
      <c r="B209" s="17" t="s">
        <v>245</v>
      </c>
      <c r="C209" s="17" t="s">
        <v>1370</v>
      </c>
      <c r="D209" s="17" t="s">
        <v>1001</v>
      </c>
      <c r="E209" s="93" t="s">
        <v>45</v>
      </c>
      <c r="F209" s="17" t="s">
        <v>1002</v>
      </c>
      <c r="H209" s="6" t="s">
        <v>885</v>
      </c>
      <c r="I209" s="6" t="s">
        <v>884</v>
      </c>
      <c r="K209" s="6" t="s">
        <v>689</v>
      </c>
      <c r="L209" s="6" t="s">
        <v>59</v>
      </c>
      <c r="M209" s="9" t="str">
        <f t="shared" si="3"/>
        <v>Azure Data Lake Storage Gen2 Flat Namespace Cool LRS</v>
      </c>
      <c r="O209" s="124" t="s">
        <v>48</v>
      </c>
      <c r="P209" s="17" t="s">
        <v>1371</v>
      </c>
      <c r="Q209" s="14" t="s">
        <v>48</v>
      </c>
      <c r="AC209"/>
      <c r="AD209"/>
      <c r="AG209"/>
      <c r="AJ209"/>
    </row>
    <row r="210" spans="2:36" x14ac:dyDescent="0.95">
      <c r="B210" s="17" t="s">
        <v>245</v>
      </c>
      <c r="C210" s="17" t="s">
        <v>385</v>
      </c>
      <c r="D210" s="17" t="s">
        <v>1001</v>
      </c>
      <c r="E210" s="93" t="s">
        <v>45</v>
      </c>
      <c r="F210" s="17" t="s">
        <v>1372</v>
      </c>
      <c r="H210" s="6" t="s">
        <v>888</v>
      </c>
      <c r="I210" s="6" t="s">
        <v>884</v>
      </c>
      <c r="K210" s="6" t="s">
        <v>690</v>
      </c>
      <c r="L210" s="6" t="s">
        <v>59</v>
      </c>
      <c r="M210" s="9" t="str">
        <f t="shared" si="3"/>
        <v>Azure Data Lake Storage Gen2 Flat Namespace Cool LRS</v>
      </c>
      <c r="O210" s="124" t="s">
        <v>48</v>
      </c>
      <c r="P210" s="17" t="s">
        <v>1373</v>
      </c>
      <c r="Q210" s="14" t="s">
        <v>48</v>
      </c>
      <c r="AC210"/>
      <c r="AD210"/>
      <c r="AG210"/>
      <c r="AJ210"/>
    </row>
    <row r="211" spans="2:36" x14ac:dyDescent="0.95">
      <c r="B211" s="17" t="s">
        <v>245</v>
      </c>
      <c r="C211" s="17" t="s">
        <v>1374</v>
      </c>
      <c r="D211" s="17" t="s">
        <v>1001</v>
      </c>
      <c r="E211" s="93" t="s">
        <v>45</v>
      </c>
      <c r="F211" s="17" t="s">
        <v>1372</v>
      </c>
      <c r="H211" s="6" t="s">
        <v>891</v>
      </c>
      <c r="I211" s="6" t="s">
        <v>884</v>
      </c>
      <c r="K211" s="6" t="s">
        <v>691</v>
      </c>
      <c r="L211" s="6" t="s">
        <v>59</v>
      </c>
      <c r="M211" s="9" t="str">
        <f t="shared" si="3"/>
        <v>Azure Data Lake Storage Gen2 Flat Namespace Cool LRS</v>
      </c>
      <c r="O211" s="124" t="s">
        <v>48</v>
      </c>
      <c r="P211" s="17" t="s">
        <v>1375</v>
      </c>
      <c r="Q211" s="14" t="s">
        <v>48</v>
      </c>
      <c r="AC211"/>
      <c r="AD211"/>
      <c r="AG211"/>
      <c r="AJ211"/>
    </row>
    <row r="212" spans="2:36" x14ac:dyDescent="0.95">
      <c r="B212" s="17" t="s">
        <v>245</v>
      </c>
      <c r="C212" s="17" t="s">
        <v>387</v>
      </c>
      <c r="D212" s="17" t="s">
        <v>1001</v>
      </c>
      <c r="E212" s="93" t="s">
        <v>45</v>
      </c>
      <c r="F212" s="17" t="s">
        <v>1376</v>
      </c>
      <c r="H212" s="6" t="s">
        <v>896</v>
      </c>
      <c r="I212" s="6" t="s">
        <v>884</v>
      </c>
      <c r="K212" s="6" t="s">
        <v>692</v>
      </c>
      <c r="L212" s="6" t="s">
        <v>59</v>
      </c>
      <c r="M212" s="9" t="str">
        <f t="shared" si="3"/>
        <v>Azure Data Lake Storage Gen2 Flat Namespace Cool LRS</v>
      </c>
      <c r="O212" s="124" t="s">
        <v>48</v>
      </c>
      <c r="P212" s="17" t="s">
        <v>1377</v>
      </c>
      <c r="Q212" s="14" t="s">
        <v>48</v>
      </c>
      <c r="AC212"/>
      <c r="AD212"/>
      <c r="AG212"/>
      <c r="AJ212"/>
    </row>
    <row r="213" spans="2:36" x14ac:dyDescent="0.95">
      <c r="B213" s="17" t="s">
        <v>245</v>
      </c>
      <c r="C213" s="17" t="s">
        <v>1378</v>
      </c>
      <c r="D213" s="17" t="s">
        <v>1001</v>
      </c>
      <c r="E213" s="93" t="s">
        <v>45</v>
      </c>
      <c r="F213" s="17" t="s">
        <v>1376</v>
      </c>
      <c r="H213" s="6" t="s">
        <v>902</v>
      </c>
      <c r="I213" s="6" t="s">
        <v>903</v>
      </c>
      <c r="K213" s="6" t="s">
        <v>693</v>
      </c>
      <c r="L213" s="6" t="s">
        <v>59</v>
      </c>
      <c r="M213" s="9" t="str">
        <f t="shared" si="3"/>
        <v>Azure Data Lake Storage Gen2 Flat Namespace Hot LRS</v>
      </c>
      <c r="O213" s="124" t="s">
        <v>48</v>
      </c>
      <c r="P213" s="17" t="s">
        <v>1379</v>
      </c>
      <c r="Q213" s="14" t="s">
        <v>48</v>
      </c>
      <c r="AC213"/>
      <c r="AD213"/>
      <c r="AG213"/>
      <c r="AJ213"/>
    </row>
    <row r="214" spans="2:36" x14ac:dyDescent="0.95">
      <c r="B214" s="17" t="s">
        <v>245</v>
      </c>
      <c r="C214" s="17" t="s">
        <v>1380</v>
      </c>
      <c r="D214" s="17" t="s">
        <v>1001</v>
      </c>
      <c r="E214" s="93" t="s">
        <v>45</v>
      </c>
      <c r="F214" s="17" t="s">
        <v>1376</v>
      </c>
      <c r="H214" s="6" t="s">
        <v>911</v>
      </c>
      <c r="I214" s="6" t="s">
        <v>903</v>
      </c>
      <c r="K214" s="6" t="s">
        <v>694</v>
      </c>
      <c r="L214" s="6" t="s">
        <v>59</v>
      </c>
      <c r="M214" s="9" t="str">
        <f t="shared" si="3"/>
        <v>Azure Data Lake Storage Gen2 Flat Namespace Hot LRS</v>
      </c>
      <c r="O214" s="124" t="s">
        <v>48</v>
      </c>
      <c r="P214" s="17" t="s">
        <v>1381</v>
      </c>
      <c r="Q214" s="14" t="s">
        <v>48</v>
      </c>
      <c r="AC214"/>
      <c r="AD214"/>
      <c r="AG214"/>
      <c r="AJ214"/>
    </row>
    <row r="215" spans="2:36" x14ac:dyDescent="0.95">
      <c r="B215" s="17" t="s">
        <v>245</v>
      </c>
      <c r="C215" s="17" t="s">
        <v>1382</v>
      </c>
      <c r="D215" s="17" t="s">
        <v>1001</v>
      </c>
      <c r="E215" s="93" t="s">
        <v>45</v>
      </c>
      <c r="F215" s="17" t="s">
        <v>1376</v>
      </c>
      <c r="H215" s="6" t="s">
        <v>404</v>
      </c>
      <c r="I215" s="6" t="s">
        <v>903</v>
      </c>
      <c r="K215" s="6" t="s">
        <v>695</v>
      </c>
      <c r="L215" s="6" t="s">
        <v>59</v>
      </c>
      <c r="M215" s="9" t="str">
        <f t="shared" si="3"/>
        <v>Azure Data Lake Storage Gen2 Flat Namespace Hot LRS</v>
      </c>
      <c r="O215" s="124" t="s">
        <v>48</v>
      </c>
      <c r="P215" s="17" t="s">
        <v>1383</v>
      </c>
      <c r="Q215" s="14" t="s">
        <v>48</v>
      </c>
      <c r="AC215"/>
      <c r="AD215"/>
      <c r="AG215"/>
      <c r="AJ215"/>
    </row>
    <row r="216" spans="2:36" x14ac:dyDescent="0.95">
      <c r="B216" s="17" t="s">
        <v>245</v>
      </c>
      <c r="C216" s="17" t="s">
        <v>386</v>
      </c>
      <c r="D216" s="17" t="s">
        <v>1001</v>
      </c>
      <c r="E216" s="93" t="s">
        <v>45</v>
      </c>
      <c r="F216" s="17" t="s">
        <v>1002</v>
      </c>
      <c r="H216" s="6" t="s">
        <v>916</v>
      </c>
      <c r="I216" s="6" t="s">
        <v>903</v>
      </c>
      <c r="K216" s="6" t="s">
        <v>1125</v>
      </c>
      <c r="L216" s="6" t="s">
        <v>59</v>
      </c>
      <c r="M216" s="9" t="str">
        <f t="shared" si="3"/>
        <v>Azure Data Lake Storage Gen2 Flat Namespace Hot LRS</v>
      </c>
      <c r="O216" s="124" t="s">
        <v>48</v>
      </c>
      <c r="P216" s="17" t="s">
        <v>428</v>
      </c>
      <c r="Q216" s="14" t="s">
        <v>48</v>
      </c>
      <c r="AC216"/>
      <c r="AD216"/>
      <c r="AG216"/>
      <c r="AJ216"/>
    </row>
    <row r="217" spans="2:36" x14ac:dyDescent="0.95">
      <c r="B217" s="17" t="s">
        <v>245</v>
      </c>
      <c r="C217" s="17" t="s">
        <v>1384</v>
      </c>
      <c r="D217" s="17" t="s">
        <v>1001</v>
      </c>
      <c r="E217" s="93" t="s">
        <v>45</v>
      </c>
      <c r="F217" s="17" t="s">
        <v>1002</v>
      </c>
      <c r="H217" s="6" t="s">
        <v>921</v>
      </c>
      <c r="I217" s="6" t="s">
        <v>903</v>
      </c>
      <c r="K217" s="6" t="s">
        <v>696</v>
      </c>
      <c r="L217" s="6" t="s">
        <v>59</v>
      </c>
      <c r="M217" s="9" t="str">
        <f t="shared" si="3"/>
        <v>Azure Data Lake Storage Gen2 Flat Namespace Hot LRS</v>
      </c>
      <c r="O217" s="124" t="s">
        <v>48</v>
      </c>
      <c r="P217" s="17" t="s">
        <v>430</v>
      </c>
      <c r="Q217" s="14" t="s">
        <v>48</v>
      </c>
      <c r="AC217"/>
      <c r="AD217"/>
      <c r="AG217"/>
      <c r="AJ217"/>
    </row>
    <row r="218" spans="2:36" x14ac:dyDescent="0.95">
      <c r="B218" s="17" t="s">
        <v>245</v>
      </c>
      <c r="C218" s="17" t="s">
        <v>1385</v>
      </c>
      <c r="D218" s="17" t="s">
        <v>1001</v>
      </c>
      <c r="E218" s="93" t="s">
        <v>45</v>
      </c>
      <c r="F218" s="17" t="s">
        <v>1002</v>
      </c>
      <c r="H218" s="6" t="s">
        <v>926</v>
      </c>
      <c r="I218" s="6" t="s">
        <v>903</v>
      </c>
      <c r="K218" s="6" t="s">
        <v>697</v>
      </c>
      <c r="L218" s="6" t="s">
        <v>59</v>
      </c>
      <c r="M218" s="9" t="str">
        <f t="shared" si="3"/>
        <v>Azure Data Lake Storage Gen2 Flat Namespace Hot LRS</v>
      </c>
      <c r="O218" s="124" t="s">
        <v>48</v>
      </c>
      <c r="P218" s="17" t="s">
        <v>1386</v>
      </c>
      <c r="Q218" s="14" t="s">
        <v>48</v>
      </c>
      <c r="AC218"/>
      <c r="AD218"/>
      <c r="AG218"/>
      <c r="AJ218"/>
    </row>
    <row r="219" spans="2:36" x14ac:dyDescent="0.95">
      <c r="B219" s="17" t="s">
        <v>245</v>
      </c>
      <c r="C219" s="17" t="s">
        <v>1387</v>
      </c>
      <c r="D219" s="17" t="s">
        <v>1001</v>
      </c>
      <c r="E219" s="93" t="s">
        <v>45</v>
      </c>
      <c r="F219" s="17" t="s">
        <v>1002</v>
      </c>
      <c r="H219" s="40" t="s">
        <v>475</v>
      </c>
      <c r="I219" s="40" t="s">
        <v>475</v>
      </c>
      <c r="K219" s="6" t="s">
        <v>698</v>
      </c>
      <c r="L219" s="6" t="s">
        <v>59</v>
      </c>
      <c r="M219" s="9" t="str">
        <f t="shared" si="3"/>
        <v>Change Feed Blob Changes</v>
      </c>
      <c r="O219" s="124" t="s">
        <v>48</v>
      </c>
      <c r="P219" s="17" t="s">
        <v>1388</v>
      </c>
      <c r="Q219" s="14" t="s">
        <v>48</v>
      </c>
      <c r="AC219"/>
      <c r="AD219"/>
      <c r="AG219"/>
      <c r="AJ219"/>
    </row>
    <row r="220" spans="2:36" x14ac:dyDescent="0.95">
      <c r="B220" s="17" t="s">
        <v>245</v>
      </c>
      <c r="C220" s="17" t="s">
        <v>1389</v>
      </c>
      <c r="D220" s="17" t="s">
        <v>908</v>
      </c>
      <c r="E220" s="93" t="s">
        <v>22</v>
      </c>
      <c r="F220" s="17" t="s">
        <v>1390</v>
      </c>
      <c r="H220" s="40" t="s">
        <v>980</v>
      </c>
      <c r="I220" s="40" t="s">
        <v>980</v>
      </c>
      <c r="K220" s="6" t="s">
        <v>1135</v>
      </c>
      <c r="L220" s="6" t="s">
        <v>59</v>
      </c>
      <c r="M220" s="9" t="str">
        <f t="shared" si="3"/>
        <v>Blob Features Named Encryption Scopes</v>
      </c>
      <c r="O220" s="124" t="s">
        <v>48</v>
      </c>
      <c r="P220" s="17" t="s">
        <v>431</v>
      </c>
      <c r="Q220" s="14" t="s">
        <v>48</v>
      </c>
      <c r="AC220"/>
      <c r="AD220"/>
      <c r="AG220"/>
      <c r="AJ220"/>
    </row>
    <row r="221" spans="2:36" x14ac:dyDescent="0.95">
      <c r="B221" s="17" t="s">
        <v>245</v>
      </c>
      <c r="C221" s="17" t="s">
        <v>1391</v>
      </c>
      <c r="D221" s="17" t="s">
        <v>1001</v>
      </c>
      <c r="E221" s="93" t="s">
        <v>45</v>
      </c>
      <c r="F221" s="17" t="s">
        <v>1376</v>
      </c>
      <c r="H221" s="40" t="s">
        <v>433</v>
      </c>
      <c r="I221" s="40" t="s">
        <v>1392</v>
      </c>
      <c r="K221" s="6" t="s">
        <v>1137</v>
      </c>
      <c r="L221" s="6" t="s">
        <v>59</v>
      </c>
      <c r="M221" s="9" t="str">
        <f t="shared" si="3"/>
        <v>Blob Features LRS Named Encryption Scopes</v>
      </c>
      <c r="O221" s="124" t="s">
        <v>48</v>
      </c>
      <c r="P221" s="17" t="s">
        <v>1393</v>
      </c>
      <c r="Q221" s="14" t="s">
        <v>48</v>
      </c>
      <c r="AC221"/>
      <c r="AD221"/>
      <c r="AG221"/>
      <c r="AJ221"/>
    </row>
    <row r="222" spans="2:36" x14ac:dyDescent="0.95">
      <c r="B222" s="17" t="s">
        <v>245</v>
      </c>
      <c r="C222" s="17" t="s">
        <v>1394</v>
      </c>
      <c r="D222" s="17" t="s">
        <v>985</v>
      </c>
      <c r="E222" s="93" t="s">
        <v>39</v>
      </c>
      <c r="F222" s="17" t="s">
        <v>986</v>
      </c>
      <c r="H222" s="6" t="s">
        <v>1118</v>
      </c>
      <c r="I222" s="6" t="s">
        <v>1395</v>
      </c>
      <c r="K222" s="6" t="s">
        <v>1141</v>
      </c>
      <c r="L222" s="6" t="s">
        <v>59</v>
      </c>
      <c r="M222" s="9" t="str">
        <f t="shared" si="3"/>
        <v>Premium ADLS Gen2 Flat Namespace Premium LRS</v>
      </c>
      <c r="O222" s="124" t="s">
        <v>1396</v>
      </c>
      <c r="P222" s="17" t="s">
        <v>1397</v>
      </c>
      <c r="Q222" s="14" t="s">
        <v>56</v>
      </c>
      <c r="AC222"/>
      <c r="AD222"/>
      <c r="AG222"/>
      <c r="AJ222"/>
    </row>
    <row r="223" spans="2:36" x14ac:dyDescent="0.95">
      <c r="B223" s="17" t="s">
        <v>245</v>
      </c>
      <c r="C223" s="17" t="s">
        <v>1398</v>
      </c>
      <c r="D223" s="17" t="s">
        <v>908</v>
      </c>
      <c r="E223" s="93" t="s">
        <v>22</v>
      </c>
      <c r="F223" s="17" t="s">
        <v>1017</v>
      </c>
      <c r="H223" s="6" t="s">
        <v>1115</v>
      </c>
      <c r="I223" s="6" t="s">
        <v>1395</v>
      </c>
      <c r="K223" s="6" t="s">
        <v>699</v>
      </c>
      <c r="L223" s="9" t="s">
        <v>59</v>
      </c>
      <c r="M223" s="9" t="str">
        <f t="shared" si="3"/>
        <v>Premium ADLS Gen2 Flat Namespace Premium LRS</v>
      </c>
      <c r="O223" s="124" t="s">
        <v>1396</v>
      </c>
      <c r="P223" s="17" t="s">
        <v>1399</v>
      </c>
      <c r="Q223" s="14" t="s">
        <v>56</v>
      </c>
      <c r="AC223"/>
      <c r="AD223"/>
      <c r="AG223"/>
      <c r="AJ223"/>
    </row>
    <row r="224" spans="2:36" x14ac:dyDescent="0.95">
      <c r="B224" s="17" t="s">
        <v>245</v>
      </c>
      <c r="C224" s="17" t="s">
        <v>1400</v>
      </c>
      <c r="D224" s="17" t="s">
        <v>908</v>
      </c>
      <c r="E224" s="93" t="s">
        <v>22</v>
      </c>
      <c r="F224" s="17" t="s">
        <v>1017</v>
      </c>
      <c r="H224" s="6" t="s">
        <v>1281</v>
      </c>
      <c r="I224" s="6" t="s">
        <v>1282</v>
      </c>
      <c r="K224" s="6" t="s">
        <v>700</v>
      </c>
      <c r="L224" s="9" t="s">
        <v>59</v>
      </c>
      <c r="M224" s="9" t="str">
        <f t="shared" si="3"/>
        <v>Queues v2 LRS</v>
      </c>
      <c r="O224" s="124" t="s">
        <v>1396</v>
      </c>
      <c r="P224" s="17" t="s">
        <v>1401</v>
      </c>
      <c r="Q224" s="14" t="s">
        <v>56</v>
      </c>
      <c r="AC224"/>
      <c r="AD224"/>
      <c r="AG224"/>
      <c r="AJ224"/>
    </row>
    <row r="225" spans="2:36" x14ac:dyDescent="0.95">
      <c r="B225" s="17" t="s">
        <v>245</v>
      </c>
      <c r="C225" s="17" t="s">
        <v>1402</v>
      </c>
      <c r="D225" s="17" t="s">
        <v>908</v>
      </c>
      <c r="E225" s="93" t="s">
        <v>22</v>
      </c>
      <c r="F225" s="17" t="s">
        <v>1242</v>
      </c>
      <c r="H225" s="6" t="s">
        <v>1284</v>
      </c>
      <c r="I225" s="6" t="s">
        <v>1282</v>
      </c>
      <c r="K225" s="6" t="s">
        <v>1150</v>
      </c>
      <c r="L225" s="9" t="s">
        <v>59</v>
      </c>
      <c r="M225" s="9" t="str">
        <f t="shared" si="3"/>
        <v>Queues v2 LRS</v>
      </c>
      <c r="O225" s="124" t="s">
        <v>432</v>
      </c>
      <c r="P225" s="17" t="s">
        <v>980</v>
      </c>
      <c r="Q225" s="14" t="s">
        <v>898</v>
      </c>
      <c r="AC225"/>
      <c r="AD225"/>
      <c r="AG225"/>
      <c r="AJ225"/>
    </row>
    <row r="226" spans="2:36" x14ac:dyDescent="0.95">
      <c r="B226" s="17" t="s">
        <v>245</v>
      </c>
      <c r="C226" s="17" t="s">
        <v>1403</v>
      </c>
      <c r="D226" s="17" t="s">
        <v>1001</v>
      </c>
      <c r="E226" s="93" t="s">
        <v>45</v>
      </c>
      <c r="F226" s="17" t="s">
        <v>1002</v>
      </c>
      <c r="H226" s="6" t="s">
        <v>622</v>
      </c>
      <c r="I226" s="6" t="s">
        <v>1282</v>
      </c>
      <c r="K226" s="6" t="s">
        <v>716</v>
      </c>
      <c r="L226" s="9" t="s">
        <v>1236</v>
      </c>
      <c r="M226" s="9" t="str">
        <f t="shared" si="3"/>
        <v>Queues v2 LRS</v>
      </c>
      <c r="O226" s="124" t="s">
        <v>432</v>
      </c>
      <c r="P226" s="17" t="s">
        <v>433</v>
      </c>
      <c r="Q226" s="14" t="s">
        <v>898</v>
      </c>
      <c r="AC226"/>
      <c r="AD226"/>
      <c r="AG226"/>
      <c r="AJ226"/>
    </row>
    <row r="227" spans="2:36" x14ac:dyDescent="0.95">
      <c r="B227" s="17" t="s">
        <v>245</v>
      </c>
      <c r="C227" s="17" t="s">
        <v>1404</v>
      </c>
      <c r="D227" s="17" t="s">
        <v>894</v>
      </c>
      <c r="E227" s="93" t="s">
        <v>26</v>
      </c>
      <c r="F227" s="17" t="s">
        <v>895</v>
      </c>
      <c r="H227" s="6" t="s">
        <v>1288</v>
      </c>
      <c r="I227" s="6" t="s">
        <v>1282</v>
      </c>
      <c r="K227" s="6" t="s">
        <v>719</v>
      </c>
      <c r="L227" s="9" t="s">
        <v>1236</v>
      </c>
      <c r="M227" s="9" t="str">
        <f t="shared" si="3"/>
        <v>Queues v2 LRS</v>
      </c>
      <c r="O227" s="124" t="s">
        <v>435</v>
      </c>
      <c r="P227" s="17" t="s">
        <v>436</v>
      </c>
      <c r="Q227" s="14" t="s">
        <v>898</v>
      </c>
      <c r="AC227"/>
      <c r="AD227"/>
      <c r="AG227"/>
      <c r="AJ227"/>
    </row>
    <row r="228" spans="2:36" x14ac:dyDescent="0.95">
      <c r="B228" s="17" t="s">
        <v>245</v>
      </c>
      <c r="C228" s="17" t="s">
        <v>1405</v>
      </c>
      <c r="D228" s="17" t="s">
        <v>908</v>
      </c>
      <c r="E228" s="93" t="s">
        <v>22</v>
      </c>
      <c r="F228" s="17" t="s">
        <v>1005</v>
      </c>
      <c r="H228" s="6" t="s">
        <v>1291</v>
      </c>
      <c r="I228" s="6" t="s">
        <v>1282</v>
      </c>
      <c r="K228" s="6" t="s">
        <v>720</v>
      </c>
      <c r="L228" s="9" t="s">
        <v>1236</v>
      </c>
      <c r="M228" s="9" t="str">
        <f t="shared" si="3"/>
        <v>Queues v2 LRS</v>
      </c>
      <c r="O228" s="124" t="s">
        <v>435</v>
      </c>
      <c r="P228" s="17" t="s">
        <v>438</v>
      </c>
      <c r="Q228" s="14" t="s">
        <v>875</v>
      </c>
      <c r="AC228"/>
      <c r="AD228"/>
      <c r="AG228"/>
      <c r="AJ228"/>
    </row>
    <row r="229" spans="2:36" x14ac:dyDescent="0.95">
      <c r="B229" s="17" t="s">
        <v>245</v>
      </c>
      <c r="C229" s="17" t="s">
        <v>1406</v>
      </c>
      <c r="D229" s="17" t="s">
        <v>908</v>
      </c>
      <c r="E229" s="93" t="s">
        <v>22</v>
      </c>
      <c r="F229" s="17" t="s">
        <v>1005</v>
      </c>
      <c r="H229" s="6" t="s">
        <v>1294</v>
      </c>
      <c r="I229" s="6" t="s">
        <v>1282</v>
      </c>
      <c r="K229" s="6" t="s">
        <v>721</v>
      </c>
      <c r="L229" s="9" t="s">
        <v>1236</v>
      </c>
      <c r="M229" s="9" t="str">
        <f t="shared" si="3"/>
        <v>Queues v2 LRS</v>
      </c>
      <c r="O229" s="124" t="s">
        <v>435</v>
      </c>
      <c r="P229" s="17" t="s">
        <v>1407</v>
      </c>
      <c r="Q229" s="14" t="s">
        <v>875</v>
      </c>
      <c r="AC229"/>
      <c r="AD229"/>
      <c r="AG229"/>
      <c r="AJ229"/>
    </row>
    <row r="230" spans="2:36" x14ac:dyDescent="0.95">
      <c r="B230" s="17" t="s">
        <v>245</v>
      </c>
      <c r="C230" s="17" t="s">
        <v>1408</v>
      </c>
      <c r="D230" s="17" t="s">
        <v>908</v>
      </c>
      <c r="E230" s="93" t="s">
        <v>22</v>
      </c>
      <c r="F230" s="17" t="s">
        <v>1005</v>
      </c>
      <c r="H230" s="6" t="s">
        <v>1271</v>
      </c>
      <c r="I230" s="6" t="s">
        <v>1272</v>
      </c>
      <c r="K230" s="6" t="s">
        <v>722</v>
      </c>
      <c r="L230" s="9" t="s">
        <v>1236</v>
      </c>
      <c r="M230" s="9" t="str">
        <f t="shared" si="3"/>
        <v>Queues LRS</v>
      </c>
      <c r="O230" s="124" t="s">
        <v>435</v>
      </c>
      <c r="P230" s="17" t="s">
        <v>440</v>
      </c>
      <c r="Q230" s="14" t="s">
        <v>875</v>
      </c>
      <c r="AC230"/>
      <c r="AD230"/>
      <c r="AG230"/>
      <c r="AJ230"/>
    </row>
    <row r="231" spans="2:36" x14ac:dyDescent="0.95">
      <c r="B231" s="17" t="s">
        <v>359</v>
      </c>
      <c r="C231" s="17" t="s">
        <v>359</v>
      </c>
      <c r="D231" s="17" t="s">
        <v>254</v>
      </c>
      <c r="E231" s="17" t="s">
        <v>188</v>
      </c>
      <c r="F231" s="17" t="s">
        <v>1409</v>
      </c>
      <c r="H231" s="6" t="s">
        <v>1275</v>
      </c>
      <c r="I231" s="6" t="s">
        <v>1272</v>
      </c>
      <c r="K231" s="6" t="s">
        <v>726</v>
      </c>
      <c r="L231" s="9" t="s">
        <v>1236</v>
      </c>
      <c r="M231" s="9" t="str">
        <f t="shared" si="3"/>
        <v>Queues LRS</v>
      </c>
      <c r="O231" s="124" t="s">
        <v>435</v>
      </c>
      <c r="P231" s="17" t="s">
        <v>441</v>
      </c>
      <c r="Q231" s="14" t="s">
        <v>875</v>
      </c>
      <c r="AC231"/>
      <c r="AD231"/>
      <c r="AG231"/>
      <c r="AJ231"/>
    </row>
    <row r="232" spans="2:36" x14ac:dyDescent="0.95">
      <c r="B232" s="17" t="s">
        <v>305</v>
      </c>
      <c r="C232" s="17" t="s">
        <v>305</v>
      </c>
      <c r="D232" s="17" t="s">
        <v>254</v>
      </c>
      <c r="E232" s="17" t="s">
        <v>188</v>
      </c>
      <c r="F232" s="17" t="s">
        <v>1409</v>
      </c>
      <c r="H232" s="6" t="s">
        <v>1278</v>
      </c>
      <c r="I232" s="6" t="s">
        <v>1272</v>
      </c>
      <c r="K232" s="6" t="s">
        <v>727</v>
      </c>
      <c r="L232" s="6" t="s">
        <v>1347</v>
      </c>
      <c r="M232" s="9" t="str">
        <f t="shared" si="3"/>
        <v>Queues LRS</v>
      </c>
      <c r="O232" s="124" t="s">
        <v>435</v>
      </c>
      <c r="P232" s="17" t="s">
        <v>443</v>
      </c>
      <c r="Q232" s="14" t="s">
        <v>875</v>
      </c>
      <c r="AC232"/>
      <c r="AD232"/>
      <c r="AG232"/>
      <c r="AJ232"/>
    </row>
    <row r="233" spans="2:36" x14ac:dyDescent="0.95">
      <c r="B233" s="17" t="s">
        <v>1410</v>
      </c>
      <c r="C233" s="17" t="s">
        <v>1411</v>
      </c>
      <c r="D233" s="17" t="s">
        <v>254</v>
      </c>
      <c r="E233" s="17" t="s">
        <v>17</v>
      </c>
      <c r="F233" s="17" t="s">
        <v>1409</v>
      </c>
      <c r="O233" s="124" t="s">
        <v>435</v>
      </c>
      <c r="P233" s="17" t="s">
        <v>444</v>
      </c>
      <c r="Q233" s="14" t="s">
        <v>875</v>
      </c>
      <c r="AC233"/>
      <c r="AD233"/>
      <c r="AG233"/>
      <c r="AJ233"/>
    </row>
    <row r="234" spans="2:36" x14ac:dyDescent="0.95">
      <c r="B234" s="17" t="s">
        <v>1410</v>
      </c>
      <c r="C234" s="17" t="s">
        <v>1412</v>
      </c>
      <c r="D234" s="17" t="s">
        <v>254</v>
      </c>
      <c r="E234" s="17" t="s">
        <v>22</v>
      </c>
      <c r="F234" s="17" t="s">
        <v>1409</v>
      </c>
      <c r="O234" s="124" t="s">
        <v>435</v>
      </c>
      <c r="P234" s="17" t="s">
        <v>446</v>
      </c>
      <c r="Q234" s="14" t="s">
        <v>875</v>
      </c>
      <c r="AC234"/>
      <c r="AD234"/>
      <c r="AG234"/>
      <c r="AJ234"/>
    </row>
    <row r="235" spans="2:36" x14ac:dyDescent="0.95">
      <c r="B235" s="17" t="s">
        <v>1410</v>
      </c>
      <c r="C235" s="17" t="s">
        <v>1413</v>
      </c>
      <c r="D235" s="17" t="s">
        <v>254</v>
      </c>
      <c r="E235" s="17" t="s">
        <v>17</v>
      </c>
      <c r="F235" s="17" t="s">
        <v>1409</v>
      </c>
      <c r="O235" s="124" t="s">
        <v>435</v>
      </c>
      <c r="P235" s="17" t="s">
        <v>990</v>
      </c>
      <c r="Q235" s="14" t="s">
        <v>875</v>
      </c>
      <c r="AC235"/>
      <c r="AD235"/>
      <c r="AG235"/>
      <c r="AJ235"/>
    </row>
    <row r="236" spans="2:36" x14ac:dyDescent="0.95">
      <c r="B236" s="17" t="s">
        <v>1410</v>
      </c>
      <c r="C236" s="17" t="s">
        <v>1414</v>
      </c>
      <c r="D236" s="17" t="s">
        <v>254</v>
      </c>
      <c r="E236" s="17" t="s">
        <v>22</v>
      </c>
      <c r="F236" s="17" t="s">
        <v>1409</v>
      </c>
      <c r="O236" s="124" t="s">
        <v>435</v>
      </c>
      <c r="P236" s="17" t="s">
        <v>447</v>
      </c>
      <c r="Q236" s="14" t="s">
        <v>875</v>
      </c>
      <c r="AC236"/>
      <c r="AD236"/>
      <c r="AG236"/>
      <c r="AJ236"/>
    </row>
    <row r="237" spans="2:36" x14ac:dyDescent="0.95">
      <c r="B237" s="17" t="s">
        <v>1410</v>
      </c>
      <c r="C237" s="17" t="s">
        <v>1415</v>
      </c>
      <c r="D237" s="17" t="s">
        <v>254</v>
      </c>
      <c r="E237" s="17" t="s">
        <v>22</v>
      </c>
      <c r="F237" s="17" t="s">
        <v>1409</v>
      </c>
      <c r="O237" s="124" t="s">
        <v>435</v>
      </c>
      <c r="P237" s="17" t="s">
        <v>448</v>
      </c>
      <c r="Q237" s="14" t="s">
        <v>875</v>
      </c>
      <c r="AC237"/>
      <c r="AD237"/>
      <c r="AG237"/>
      <c r="AJ237"/>
    </row>
    <row r="238" spans="2:36" x14ac:dyDescent="0.95">
      <c r="B238" s="17" t="s">
        <v>1410</v>
      </c>
      <c r="C238" s="17" t="s">
        <v>1416</v>
      </c>
      <c r="D238" s="17" t="s">
        <v>254</v>
      </c>
      <c r="E238" s="17" t="s">
        <v>22</v>
      </c>
      <c r="F238" s="17" t="s">
        <v>1409</v>
      </c>
      <c r="O238" s="124" t="s">
        <v>435</v>
      </c>
      <c r="P238" s="17" t="s">
        <v>1417</v>
      </c>
      <c r="Q238" s="14" t="s">
        <v>875</v>
      </c>
      <c r="AC238"/>
      <c r="AD238"/>
      <c r="AG238"/>
      <c r="AJ238"/>
    </row>
    <row r="239" spans="2:36" x14ac:dyDescent="0.95">
      <c r="B239" s="17" t="s">
        <v>1410</v>
      </c>
      <c r="C239" s="17" t="s">
        <v>1418</v>
      </c>
      <c r="D239" s="17" t="s">
        <v>254</v>
      </c>
      <c r="E239" s="17" t="s">
        <v>26</v>
      </c>
      <c r="F239" s="17" t="s">
        <v>1409</v>
      </c>
      <c r="O239" s="124" t="s">
        <v>435</v>
      </c>
      <c r="P239" s="17" t="s">
        <v>1419</v>
      </c>
      <c r="Q239" s="14" t="s">
        <v>875</v>
      </c>
      <c r="AC239"/>
      <c r="AD239"/>
      <c r="AG239"/>
      <c r="AJ239"/>
    </row>
    <row r="240" spans="2:36" x14ac:dyDescent="0.95">
      <c r="B240" s="17" t="s">
        <v>1410</v>
      </c>
      <c r="C240" s="17" t="s">
        <v>1420</v>
      </c>
      <c r="D240" s="17" t="s">
        <v>254</v>
      </c>
      <c r="E240" s="17" t="s">
        <v>35</v>
      </c>
      <c r="F240" s="17" t="s">
        <v>1409</v>
      </c>
      <c r="O240" s="124" t="s">
        <v>435</v>
      </c>
      <c r="P240" s="17" t="s">
        <v>995</v>
      </c>
      <c r="Q240" s="14" t="s">
        <v>875</v>
      </c>
      <c r="AC240"/>
      <c r="AD240"/>
      <c r="AG240"/>
      <c r="AJ240"/>
    </row>
    <row r="241" spans="2:36" x14ac:dyDescent="0.95">
      <c r="B241" s="17" t="s">
        <v>1410</v>
      </c>
      <c r="C241" s="17" t="s">
        <v>1421</v>
      </c>
      <c r="D241" s="17" t="s">
        <v>254</v>
      </c>
      <c r="E241" s="17" t="s">
        <v>22</v>
      </c>
      <c r="F241" s="17" t="s">
        <v>1409</v>
      </c>
      <c r="O241" s="124" t="s">
        <v>435</v>
      </c>
      <c r="P241" s="17" t="s">
        <v>1422</v>
      </c>
      <c r="Q241" s="14" t="s">
        <v>875</v>
      </c>
      <c r="AC241"/>
      <c r="AD241"/>
      <c r="AG241"/>
      <c r="AJ241"/>
    </row>
    <row r="242" spans="2:36" x14ac:dyDescent="0.95">
      <c r="B242" s="17" t="s">
        <v>392</v>
      </c>
      <c r="C242" s="17" t="s">
        <v>316</v>
      </c>
      <c r="D242" s="17" t="s">
        <v>254</v>
      </c>
      <c r="E242" s="17" t="s">
        <v>188</v>
      </c>
      <c r="F242" s="17" t="s">
        <v>1409</v>
      </c>
      <c r="O242" s="124" t="s">
        <v>435</v>
      </c>
      <c r="P242" s="17" t="s">
        <v>449</v>
      </c>
      <c r="Q242" s="14" t="s">
        <v>875</v>
      </c>
      <c r="AC242"/>
      <c r="AD242"/>
      <c r="AG242"/>
      <c r="AJ242"/>
    </row>
    <row r="243" spans="2:36" x14ac:dyDescent="0.95">
      <c r="B243" s="17" t="s">
        <v>392</v>
      </c>
      <c r="C243" s="17" t="s">
        <v>392</v>
      </c>
      <c r="D243" s="17" t="s">
        <v>254</v>
      </c>
      <c r="E243" s="17" t="s">
        <v>188</v>
      </c>
      <c r="F243" s="17" t="s">
        <v>1409</v>
      </c>
      <c r="O243" s="124" t="s">
        <v>435</v>
      </c>
      <c r="P243" s="17" t="s">
        <v>1423</v>
      </c>
      <c r="Q243" s="14" t="s">
        <v>875</v>
      </c>
      <c r="AC243"/>
      <c r="AD243"/>
      <c r="AG243"/>
      <c r="AJ243"/>
    </row>
    <row r="244" spans="2:36" x14ac:dyDescent="0.95">
      <c r="B244" s="17" t="s">
        <v>1424</v>
      </c>
      <c r="C244" s="17" t="s">
        <v>1425</v>
      </c>
      <c r="D244" s="17" t="s">
        <v>254</v>
      </c>
      <c r="E244" s="17" t="s">
        <v>188</v>
      </c>
      <c r="F244" s="17" t="s">
        <v>1409</v>
      </c>
      <c r="O244" s="124" t="s">
        <v>435</v>
      </c>
      <c r="P244" s="17" t="s">
        <v>450</v>
      </c>
      <c r="Q244" s="14" t="s">
        <v>898</v>
      </c>
      <c r="AC244"/>
      <c r="AD244"/>
      <c r="AG244"/>
      <c r="AJ244"/>
    </row>
    <row r="245" spans="2:36" x14ac:dyDescent="0.95">
      <c r="B245" s="17" t="s">
        <v>843</v>
      </c>
      <c r="C245" s="17" t="s">
        <v>318</v>
      </c>
      <c r="D245" s="17" t="s">
        <v>254</v>
      </c>
      <c r="E245" s="17" t="s">
        <v>188</v>
      </c>
      <c r="F245" s="17" t="s">
        <v>1409</v>
      </c>
      <c r="O245" s="124" t="s">
        <v>435</v>
      </c>
      <c r="P245" s="17" t="s">
        <v>452</v>
      </c>
      <c r="Q245" s="14" t="s">
        <v>898</v>
      </c>
      <c r="AC245"/>
      <c r="AD245"/>
      <c r="AG245"/>
      <c r="AJ245"/>
    </row>
    <row r="246" spans="2:36" x14ac:dyDescent="0.95">
      <c r="B246" s="17" t="s">
        <v>843</v>
      </c>
      <c r="C246" s="17" t="s">
        <v>368</v>
      </c>
      <c r="D246" s="361" t="s">
        <v>254</v>
      </c>
      <c r="E246" s="17" t="s">
        <v>188</v>
      </c>
      <c r="F246" s="17" t="s">
        <v>1409</v>
      </c>
      <c r="O246" s="124" t="s">
        <v>435</v>
      </c>
      <c r="P246" s="17" t="s">
        <v>454</v>
      </c>
      <c r="Q246" s="14" t="s">
        <v>898</v>
      </c>
      <c r="AC246"/>
      <c r="AD246"/>
      <c r="AG246"/>
      <c r="AJ246"/>
    </row>
    <row r="247" spans="2:36" x14ac:dyDescent="0.95">
      <c r="B247" s="17" t="s">
        <v>843</v>
      </c>
      <c r="C247" s="17" t="s">
        <v>331</v>
      </c>
      <c r="D247" s="361" t="s">
        <v>254</v>
      </c>
      <c r="E247" s="17" t="s">
        <v>188</v>
      </c>
      <c r="F247" s="17" t="s">
        <v>1409</v>
      </c>
      <c r="O247" s="124" t="s">
        <v>435</v>
      </c>
      <c r="P247" s="17" t="s">
        <v>455</v>
      </c>
      <c r="Q247" s="14" t="s">
        <v>898</v>
      </c>
      <c r="AC247"/>
      <c r="AD247"/>
      <c r="AG247"/>
      <c r="AJ247"/>
    </row>
    <row r="248" spans="2:36" x14ac:dyDescent="0.95">
      <c r="B248" s="17" t="s">
        <v>843</v>
      </c>
      <c r="C248" s="17" t="s">
        <v>390</v>
      </c>
      <c r="D248" s="361" t="s">
        <v>254</v>
      </c>
      <c r="E248" s="17" t="s">
        <v>188</v>
      </c>
      <c r="F248" s="17" t="s">
        <v>1409</v>
      </c>
      <c r="O248" s="124" t="s">
        <v>435</v>
      </c>
      <c r="P248" s="17" t="s">
        <v>457</v>
      </c>
      <c r="Q248" s="14" t="s">
        <v>898</v>
      </c>
      <c r="AC248"/>
      <c r="AD248"/>
      <c r="AG248"/>
      <c r="AJ248"/>
    </row>
    <row r="249" spans="2:36" x14ac:dyDescent="0.95">
      <c r="B249" s="17" t="s">
        <v>843</v>
      </c>
      <c r="C249" s="17" t="s">
        <v>281</v>
      </c>
      <c r="D249" s="361" t="s">
        <v>254</v>
      </c>
      <c r="E249" s="17" t="s">
        <v>188</v>
      </c>
      <c r="F249" s="17" t="s">
        <v>1409</v>
      </c>
      <c r="O249" s="124" t="s">
        <v>435</v>
      </c>
      <c r="P249" s="17" t="s">
        <v>1426</v>
      </c>
      <c r="Q249" s="14" t="s">
        <v>898</v>
      </c>
      <c r="AC249"/>
      <c r="AD249"/>
      <c r="AG249"/>
      <c r="AJ249"/>
    </row>
    <row r="250" spans="2:36" x14ac:dyDescent="0.95">
      <c r="B250" s="17" t="s">
        <v>843</v>
      </c>
      <c r="C250" s="17" t="s">
        <v>336</v>
      </c>
      <c r="D250" s="361" t="s">
        <v>254</v>
      </c>
      <c r="E250" s="17" t="s">
        <v>188</v>
      </c>
      <c r="F250" s="17" t="s">
        <v>1409</v>
      </c>
      <c r="O250" s="124" t="s">
        <v>435</v>
      </c>
      <c r="P250" s="17" t="s">
        <v>458</v>
      </c>
      <c r="Q250" s="14" t="s">
        <v>898</v>
      </c>
      <c r="AC250"/>
      <c r="AD250"/>
      <c r="AG250"/>
      <c r="AJ250"/>
    </row>
    <row r="251" spans="2:36" x14ac:dyDescent="0.95">
      <c r="B251" s="17" t="s">
        <v>843</v>
      </c>
      <c r="C251" s="17" t="s">
        <v>1427</v>
      </c>
      <c r="D251" s="361" t="s">
        <v>254</v>
      </c>
      <c r="E251" s="17" t="s">
        <v>188</v>
      </c>
      <c r="F251" s="17" t="s">
        <v>1409</v>
      </c>
      <c r="O251" s="124" t="s">
        <v>435</v>
      </c>
      <c r="P251" s="17" t="s">
        <v>459</v>
      </c>
      <c r="Q251" s="14" t="s">
        <v>898</v>
      </c>
      <c r="AC251"/>
      <c r="AD251"/>
      <c r="AG251"/>
      <c r="AJ251"/>
    </row>
    <row r="252" spans="2:36" x14ac:dyDescent="0.95">
      <c r="B252" s="17" t="s">
        <v>843</v>
      </c>
      <c r="C252" s="17" t="s">
        <v>292</v>
      </c>
      <c r="D252" s="361" t="s">
        <v>254</v>
      </c>
      <c r="E252" s="17" t="s">
        <v>188</v>
      </c>
      <c r="F252" s="17" t="s">
        <v>1409</v>
      </c>
      <c r="O252" s="124" t="s">
        <v>435</v>
      </c>
      <c r="P252" s="17" t="s">
        <v>460</v>
      </c>
      <c r="Q252" s="14" t="s">
        <v>898</v>
      </c>
      <c r="AC252"/>
      <c r="AD252"/>
      <c r="AG252"/>
      <c r="AJ252"/>
    </row>
    <row r="253" spans="2:36" x14ac:dyDescent="0.95">
      <c r="B253" s="17" t="s">
        <v>843</v>
      </c>
      <c r="C253" s="17" t="s">
        <v>273</v>
      </c>
      <c r="D253" s="361" t="s">
        <v>254</v>
      </c>
      <c r="E253" s="17" t="s">
        <v>188</v>
      </c>
      <c r="F253" s="17" t="s">
        <v>1409</v>
      </c>
      <c r="O253" s="124" t="s">
        <v>435</v>
      </c>
      <c r="P253" s="17" t="s">
        <v>461</v>
      </c>
      <c r="Q253" s="14" t="s">
        <v>898</v>
      </c>
      <c r="AC253"/>
      <c r="AD253"/>
      <c r="AG253"/>
      <c r="AJ253"/>
    </row>
    <row r="254" spans="2:36" x14ac:dyDescent="0.95">
      <c r="B254" s="17" t="s">
        <v>843</v>
      </c>
      <c r="C254" s="17" t="s">
        <v>372</v>
      </c>
      <c r="D254" s="361" t="s">
        <v>254</v>
      </c>
      <c r="E254" s="17" t="s">
        <v>188</v>
      </c>
      <c r="F254" s="17" t="s">
        <v>1409</v>
      </c>
      <c r="O254" s="124" t="s">
        <v>435</v>
      </c>
      <c r="P254" s="17" t="s">
        <v>462</v>
      </c>
      <c r="Q254" s="14" t="s">
        <v>898</v>
      </c>
      <c r="AC254"/>
      <c r="AD254"/>
      <c r="AG254"/>
      <c r="AJ254"/>
    </row>
    <row r="255" spans="2:36" x14ac:dyDescent="0.95">
      <c r="B255" s="17" t="s">
        <v>843</v>
      </c>
      <c r="C255" s="17" t="s">
        <v>324</v>
      </c>
      <c r="D255" s="361" t="s">
        <v>254</v>
      </c>
      <c r="E255" s="17" t="s">
        <v>188</v>
      </c>
      <c r="F255" s="17" t="s">
        <v>1409</v>
      </c>
      <c r="O255" s="124" t="s">
        <v>435</v>
      </c>
      <c r="P255" s="17" t="s">
        <v>463</v>
      </c>
      <c r="Q255" s="14" t="s">
        <v>964</v>
      </c>
      <c r="AC255"/>
      <c r="AD255"/>
      <c r="AG255"/>
      <c r="AJ255"/>
    </row>
    <row r="256" spans="2:36" x14ac:dyDescent="0.95">
      <c r="B256" s="17" t="s">
        <v>843</v>
      </c>
      <c r="C256" s="17" t="s">
        <v>1428</v>
      </c>
      <c r="D256" s="361" t="s">
        <v>254</v>
      </c>
      <c r="E256" s="17" t="s">
        <v>188</v>
      </c>
      <c r="F256" s="17" t="s">
        <v>1409</v>
      </c>
      <c r="O256" s="124" t="s">
        <v>435</v>
      </c>
      <c r="P256" s="17" t="s">
        <v>464</v>
      </c>
      <c r="Q256" s="14" t="s">
        <v>964</v>
      </c>
      <c r="AC256"/>
      <c r="AD256"/>
      <c r="AG256"/>
      <c r="AJ256"/>
    </row>
    <row r="257" spans="2:36" x14ac:dyDescent="0.95">
      <c r="B257" s="17" t="s">
        <v>843</v>
      </c>
      <c r="C257" s="17" t="s">
        <v>1429</v>
      </c>
      <c r="D257" s="361" t="s">
        <v>254</v>
      </c>
      <c r="E257" s="17" t="s">
        <v>188</v>
      </c>
      <c r="F257" s="17" t="s">
        <v>1409</v>
      </c>
      <c r="O257" s="124" t="s">
        <v>435</v>
      </c>
      <c r="P257" s="17" t="s">
        <v>465</v>
      </c>
      <c r="Q257" s="14" t="s">
        <v>964</v>
      </c>
      <c r="AC257"/>
      <c r="AD257"/>
      <c r="AG257"/>
      <c r="AJ257"/>
    </row>
    <row r="258" spans="2:36" x14ac:dyDescent="0.95">
      <c r="B258" s="17" t="s">
        <v>843</v>
      </c>
      <c r="C258" s="17" t="s">
        <v>1430</v>
      </c>
      <c r="D258" s="361" t="s">
        <v>254</v>
      </c>
      <c r="E258" s="17" t="s">
        <v>188</v>
      </c>
      <c r="F258" s="17" t="s">
        <v>1409</v>
      </c>
      <c r="O258" s="124" t="s">
        <v>435</v>
      </c>
      <c r="P258" s="17" t="s">
        <v>466</v>
      </c>
      <c r="Q258" s="14" t="s">
        <v>964</v>
      </c>
      <c r="AC258"/>
      <c r="AD258"/>
      <c r="AG258"/>
      <c r="AJ258"/>
    </row>
    <row r="259" spans="2:36" x14ac:dyDescent="0.95">
      <c r="B259" s="17" t="s">
        <v>843</v>
      </c>
      <c r="C259" s="17" t="s">
        <v>322</v>
      </c>
      <c r="D259" s="361" t="s">
        <v>254</v>
      </c>
      <c r="E259" s="17" t="s">
        <v>188</v>
      </c>
      <c r="F259" s="17" t="s">
        <v>1409</v>
      </c>
      <c r="O259" s="124" t="s">
        <v>435</v>
      </c>
      <c r="P259" s="17" t="s">
        <v>467</v>
      </c>
      <c r="Q259" s="14" t="s">
        <v>964</v>
      </c>
      <c r="AC259"/>
      <c r="AD259"/>
      <c r="AG259"/>
      <c r="AJ259"/>
    </row>
    <row r="260" spans="2:36" x14ac:dyDescent="0.95">
      <c r="B260" s="17" t="s">
        <v>843</v>
      </c>
      <c r="C260" s="17" t="s">
        <v>1431</v>
      </c>
      <c r="D260" s="361" t="s">
        <v>254</v>
      </c>
      <c r="E260" s="17" t="s">
        <v>188</v>
      </c>
      <c r="F260" s="17" t="s">
        <v>1409</v>
      </c>
      <c r="O260" s="124" t="s">
        <v>435</v>
      </c>
      <c r="P260" s="17" t="s">
        <v>468</v>
      </c>
      <c r="Q260" s="14" t="s">
        <v>964</v>
      </c>
      <c r="AC260"/>
      <c r="AD260"/>
      <c r="AG260"/>
      <c r="AJ260"/>
    </row>
    <row r="261" spans="2:36" x14ac:dyDescent="0.95">
      <c r="B261" s="17" t="s">
        <v>843</v>
      </c>
      <c r="C261" s="17" t="s">
        <v>280</v>
      </c>
      <c r="D261" s="361" t="s">
        <v>254</v>
      </c>
      <c r="E261" s="17" t="s">
        <v>188</v>
      </c>
      <c r="F261" s="17" t="s">
        <v>1409</v>
      </c>
      <c r="O261" s="124" t="s">
        <v>435</v>
      </c>
      <c r="P261" s="17" t="s">
        <v>469</v>
      </c>
      <c r="Q261" s="14" t="s">
        <v>964</v>
      </c>
      <c r="AC261"/>
      <c r="AD261"/>
      <c r="AG261"/>
      <c r="AJ261"/>
    </row>
    <row r="262" spans="2:36" x14ac:dyDescent="0.95">
      <c r="B262" s="17" t="s">
        <v>843</v>
      </c>
      <c r="C262" s="17" t="s">
        <v>356</v>
      </c>
      <c r="D262" s="361" t="s">
        <v>254</v>
      </c>
      <c r="E262" s="17" t="s">
        <v>188</v>
      </c>
      <c r="F262" s="17" t="s">
        <v>1409</v>
      </c>
      <c r="O262" s="124" t="s">
        <v>435</v>
      </c>
      <c r="P262" s="17" t="s">
        <v>470</v>
      </c>
      <c r="Q262" s="14" t="s">
        <v>964</v>
      </c>
      <c r="AC262"/>
      <c r="AD262"/>
      <c r="AG262"/>
      <c r="AJ262"/>
    </row>
    <row r="263" spans="2:36" x14ac:dyDescent="0.95">
      <c r="B263" s="17" t="s">
        <v>843</v>
      </c>
      <c r="C263" s="17" t="s">
        <v>344</v>
      </c>
      <c r="D263" s="361" t="s">
        <v>254</v>
      </c>
      <c r="E263" s="17" t="s">
        <v>188</v>
      </c>
      <c r="F263" s="17" t="s">
        <v>1409</v>
      </c>
      <c r="O263" s="124" t="s">
        <v>435</v>
      </c>
      <c r="P263" s="17" t="s">
        <v>471</v>
      </c>
      <c r="Q263" s="14" t="s">
        <v>964</v>
      </c>
      <c r="AC263"/>
      <c r="AD263"/>
      <c r="AG263"/>
      <c r="AJ263"/>
    </row>
    <row r="264" spans="2:36" x14ac:dyDescent="0.95">
      <c r="B264" s="17" t="s">
        <v>843</v>
      </c>
      <c r="C264" s="17" t="s">
        <v>371</v>
      </c>
      <c r="D264" s="361" t="s">
        <v>254</v>
      </c>
      <c r="E264" s="17" t="s">
        <v>188</v>
      </c>
      <c r="F264" s="17" t="s">
        <v>1409</v>
      </c>
      <c r="O264" s="124" t="s">
        <v>435</v>
      </c>
      <c r="P264" s="17" t="s">
        <v>1432</v>
      </c>
      <c r="Q264" s="14" t="s">
        <v>964</v>
      </c>
      <c r="AC264"/>
      <c r="AD264"/>
      <c r="AG264"/>
      <c r="AJ264"/>
    </row>
    <row r="265" spans="2:36" x14ac:dyDescent="0.95">
      <c r="B265" s="17" t="s">
        <v>843</v>
      </c>
      <c r="C265" s="17" t="s">
        <v>1433</v>
      </c>
      <c r="D265" s="361" t="s">
        <v>254</v>
      </c>
      <c r="E265" s="17" t="s">
        <v>188</v>
      </c>
      <c r="F265" s="17" t="s">
        <v>1409</v>
      </c>
      <c r="O265" s="124" t="s">
        <v>435</v>
      </c>
      <c r="P265" s="17" t="s">
        <v>472</v>
      </c>
      <c r="Q265" s="14" t="s">
        <v>964</v>
      </c>
      <c r="AC265"/>
      <c r="AD265"/>
      <c r="AG265"/>
      <c r="AJ265"/>
    </row>
    <row r="266" spans="2:36" x14ac:dyDescent="0.95">
      <c r="B266" s="17" t="s">
        <v>843</v>
      </c>
      <c r="C266" s="17" t="s">
        <v>1434</v>
      </c>
      <c r="D266" s="361" t="s">
        <v>254</v>
      </c>
      <c r="E266" s="17" t="s">
        <v>188</v>
      </c>
      <c r="F266" s="17" t="s">
        <v>1409</v>
      </c>
      <c r="O266" s="124" t="s">
        <v>435</v>
      </c>
      <c r="P266" s="17" t="s">
        <v>473</v>
      </c>
      <c r="Q266" s="14" t="s">
        <v>964</v>
      </c>
      <c r="AC266"/>
      <c r="AD266"/>
      <c r="AG266"/>
      <c r="AJ266"/>
    </row>
    <row r="267" spans="2:36" x14ac:dyDescent="0.95">
      <c r="B267" s="17" t="s">
        <v>843</v>
      </c>
      <c r="C267" s="17" t="s">
        <v>1435</v>
      </c>
      <c r="D267" s="361" t="s">
        <v>254</v>
      </c>
      <c r="E267" s="17" t="s">
        <v>188</v>
      </c>
      <c r="F267" s="17" t="s">
        <v>1409</v>
      </c>
      <c r="O267" s="124" t="s">
        <v>474</v>
      </c>
      <c r="P267" s="17" t="s">
        <v>475</v>
      </c>
      <c r="Q267" s="14" t="s">
        <v>964</v>
      </c>
      <c r="AC267"/>
      <c r="AD267"/>
      <c r="AG267"/>
      <c r="AJ267"/>
    </row>
    <row r="268" spans="2:36" x14ac:dyDescent="0.95">
      <c r="B268" s="17" t="s">
        <v>843</v>
      </c>
      <c r="C268" s="17" t="s">
        <v>1436</v>
      </c>
      <c r="D268" s="361" t="s">
        <v>254</v>
      </c>
      <c r="E268" s="17" t="s">
        <v>188</v>
      </c>
      <c r="F268" s="17" t="s">
        <v>1409</v>
      </c>
      <c r="O268" s="124" t="s">
        <v>1437</v>
      </c>
      <c r="P268" s="17" t="s">
        <v>254</v>
      </c>
      <c r="Q268" s="14" t="s">
        <v>898</v>
      </c>
      <c r="S268" s="6" t="s">
        <v>1438</v>
      </c>
      <c r="AC268"/>
      <c r="AD268"/>
      <c r="AG268"/>
      <c r="AJ268"/>
    </row>
    <row r="269" spans="2:36" x14ac:dyDescent="0.95">
      <c r="B269" s="17" t="s">
        <v>843</v>
      </c>
      <c r="C269" s="17" t="s">
        <v>1439</v>
      </c>
      <c r="D269" s="361" t="s">
        <v>254</v>
      </c>
      <c r="E269" s="17" t="s">
        <v>188</v>
      </c>
      <c r="F269" s="17" t="s">
        <v>1409</v>
      </c>
      <c r="O269" s="124" t="s">
        <v>1440</v>
      </c>
      <c r="P269" s="17" t="s">
        <v>254</v>
      </c>
      <c r="Q269" s="14" t="s">
        <v>898</v>
      </c>
      <c r="S269" s="6" t="s">
        <v>1438</v>
      </c>
      <c r="AC269"/>
      <c r="AD269"/>
      <c r="AG269"/>
      <c r="AJ269"/>
    </row>
    <row r="270" spans="2:36" x14ac:dyDescent="0.95">
      <c r="B270" s="17" t="s">
        <v>843</v>
      </c>
      <c r="C270" s="17" t="s">
        <v>354</v>
      </c>
      <c r="D270" s="361" t="s">
        <v>254</v>
      </c>
      <c r="E270" s="17" t="s">
        <v>188</v>
      </c>
      <c r="F270" s="17" t="s">
        <v>1409</v>
      </c>
      <c r="O270" s="124" t="s">
        <v>1441</v>
      </c>
      <c r="P270" s="17" t="s">
        <v>254</v>
      </c>
      <c r="Q270" s="14" t="s">
        <v>898</v>
      </c>
      <c r="S270" s="6" t="s">
        <v>1438</v>
      </c>
      <c r="AC270"/>
      <c r="AD270"/>
      <c r="AG270"/>
      <c r="AJ270"/>
    </row>
    <row r="271" spans="2:36" x14ac:dyDescent="0.95">
      <c r="B271" s="17" t="s">
        <v>843</v>
      </c>
      <c r="C271" s="17" t="s">
        <v>1442</v>
      </c>
      <c r="D271" s="361" t="s">
        <v>254</v>
      </c>
      <c r="E271" s="17" t="s">
        <v>188</v>
      </c>
      <c r="F271" s="17" t="s">
        <v>1409</v>
      </c>
      <c r="O271" s="124" t="s">
        <v>1443</v>
      </c>
      <c r="P271" s="17" t="s">
        <v>254</v>
      </c>
      <c r="Q271" s="14" t="s">
        <v>898</v>
      </c>
      <c r="S271" s="6" t="s">
        <v>1438</v>
      </c>
      <c r="AC271"/>
      <c r="AD271"/>
      <c r="AG271"/>
      <c r="AJ271"/>
    </row>
    <row r="272" spans="2:36" x14ac:dyDescent="0.95">
      <c r="B272" s="17" t="s">
        <v>843</v>
      </c>
      <c r="C272" s="17" t="s">
        <v>1444</v>
      </c>
      <c r="D272" s="361" t="s">
        <v>254</v>
      </c>
      <c r="E272" s="17" t="s">
        <v>188</v>
      </c>
      <c r="F272" s="17" t="s">
        <v>1409</v>
      </c>
      <c r="O272" s="124" t="s">
        <v>1445</v>
      </c>
      <c r="P272" s="17" t="s">
        <v>1446</v>
      </c>
      <c r="Q272" s="14" t="s">
        <v>48</v>
      </c>
      <c r="S272" s="106" t="s">
        <v>1447</v>
      </c>
      <c r="AC272"/>
      <c r="AD272"/>
      <c r="AG272"/>
      <c r="AJ272"/>
    </row>
    <row r="273" spans="2:36" x14ac:dyDescent="0.95">
      <c r="B273" s="17" t="s">
        <v>843</v>
      </c>
      <c r="C273" s="17" t="s">
        <v>1448</v>
      </c>
      <c r="D273" s="361" t="s">
        <v>254</v>
      </c>
      <c r="E273" s="17" t="s">
        <v>188</v>
      </c>
      <c r="F273" s="17" t="s">
        <v>1409</v>
      </c>
      <c r="O273" s="124" t="s">
        <v>1445</v>
      </c>
      <c r="P273" s="17" t="s">
        <v>1449</v>
      </c>
      <c r="Q273" s="14" t="s">
        <v>48</v>
      </c>
      <c r="AC273"/>
      <c r="AD273"/>
      <c r="AG273"/>
      <c r="AJ273"/>
    </row>
    <row r="274" spans="2:36" x14ac:dyDescent="0.95">
      <c r="B274" s="17" t="s">
        <v>843</v>
      </c>
      <c r="C274" s="17" t="s">
        <v>1450</v>
      </c>
      <c r="D274" s="361" t="s">
        <v>254</v>
      </c>
      <c r="E274" s="17" t="s">
        <v>188</v>
      </c>
      <c r="F274" s="17" t="s">
        <v>1409</v>
      </c>
      <c r="O274" s="124" t="s">
        <v>1445</v>
      </c>
      <c r="P274" s="17" t="s">
        <v>1451</v>
      </c>
      <c r="Q274" s="14" t="s">
        <v>48</v>
      </c>
      <c r="AC274"/>
      <c r="AD274"/>
      <c r="AG274"/>
      <c r="AJ274"/>
    </row>
    <row r="275" spans="2:36" x14ac:dyDescent="0.95">
      <c r="B275" s="17" t="s">
        <v>843</v>
      </c>
      <c r="C275" s="17" t="s">
        <v>1452</v>
      </c>
      <c r="D275" s="361" t="s">
        <v>254</v>
      </c>
      <c r="E275" s="17" t="s">
        <v>188</v>
      </c>
      <c r="F275" s="17" t="s">
        <v>1409</v>
      </c>
      <c r="O275" s="124" t="s">
        <v>1453</v>
      </c>
      <c r="P275" s="17" t="s">
        <v>1454</v>
      </c>
      <c r="Q275" s="14" t="s">
        <v>898</v>
      </c>
      <c r="S275" s="6" t="s">
        <v>1455</v>
      </c>
      <c r="T275" s="7" t="s">
        <v>1456</v>
      </c>
      <c r="AC275"/>
      <c r="AD275"/>
      <c r="AG275"/>
      <c r="AJ275"/>
    </row>
    <row r="276" spans="2:36" x14ac:dyDescent="0.95">
      <c r="B276" s="17" t="s">
        <v>843</v>
      </c>
      <c r="C276" s="17" t="s">
        <v>1457</v>
      </c>
      <c r="D276" s="361" t="s">
        <v>254</v>
      </c>
      <c r="E276" s="17" t="s">
        <v>188</v>
      </c>
      <c r="F276" s="17" t="s">
        <v>1409</v>
      </c>
      <c r="O276" s="124" t="s">
        <v>1453</v>
      </c>
      <c r="P276" s="17" t="s">
        <v>1458</v>
      </c>
      <c r="Q276" s="14" t="s">
        <v>898</v>
      </c>
      <c r="S276" s="6" t="s">
        <v>1455</v>
      </c>
      <c r="AC276"/>
      <c r="AD276"/>
      <c r="AG276"/>
      <c r="AJ276"/>
    </row>
    <row r="277" spans="2:36" x14ac:dyDescent="0.95">
      <c r="B277" s="17" t="s">
        <v>843</v>
      </c>
      <c r="C277" s="17" t="s">
        <v>1459</v>
      </c>
      <c r="D277" s="361" t="s">
        <v>254</v>
      </c>
      <c r="E277" s="17" t="s">
        <v>188</v>
      </c>
      <c r="F277" s="17" t="s">
        <v>1409</v>
      </c>
      <c r="O277" s="124" t="s">
        <v>477</v>
      </c>
      <c r="P277" s="17" t="s">
        <v>478</v>
      </c>
      <c r="Q277" s="14" t="s">
        <v>898</v>
      </c>
      <c r="S277" s="6" t="s">
        <v>1455</v>
      </c>
      <c r="AC277"/>
      <c r="AD277"/>
      <c r="AG277"/>
      <c r="AJ277"/>
    </row>
    <row r="278" spans="2:36" x14ac:dyDescent="0.95">
      <c r="B278" s="17" t="s">
        <v>843</v>
      </c>
      <c r="C278" s="17" t="s">
        <v>1460</v>
      </c>
      <c r="D278" s="361" t="s">
        <v>254</v>
      </c>
      <c r="E278" s="17" t="s">
        <v>188</v>
      </c>
      <c r="F278" s="17" t="s">
        <v>1409</v>
      </c>
      <c r="O278" s="124" t="s">
        <v>477</v>
      </c>
      <c r="P278" s="17" t="s">
        <v>480</v>
      </c>
      <c r="Q278" s="14" t="s">
        <v>898</v>
      </c>
      <c r="S278" s="6" t="s">
        <v>1455</v>
      </c>
      <c r="AC278"/>
      <c r="AD278"/>
      <c r="AG278"/>
      <c r="AJ278"/>
    </row>
    <row r="279" spans="2:36" x14ac:dyDescent="0.95">
      <c r="B279" s="17" t="s">
        <v>843</v>
      </c>
      <c r="C279" s="17" t="s">
        <v>1461</v>
      </c>
      <c r="D279" s="361" t="s">
        <v>254</v>
      </c>
      <c r="E279" s="17" t="s">
        <v>188</v>
      </c>
      <c r="F279" s="17" t="s">
        <v>1409</v>
      </c>
      <c r="O279" s="124" t="s">
        <v>477</v>
      </c>
      <c r="P279" s="17" t="s">
        <v>482</v>
      </c>
      <c r="Q279" s="14" t="s">
        <v>898</v>
      </c>
      <c r="S279" s="6" t="s">
        <v>1455</v>
      </c>
      <c r="AC279"/>
      <c r="AD279"/>
      <c r="AG279"/>
      <c r="AJ279"/>
    </row>
    <row r="280" spans="2:36" x14ac:dyDescent="0.95">
      <c r="B280" s="17" t="s">
        <v>843</v>
      </c>
      <c r="C280" s="17" t="s">
        <v>1462</v>
      </c>
      <c r="D280" s="361" t="s">
        <v>254</v>
      </c>
      <c r="E280" s="17" t="s">
        <v>188</v>
      </c>
      <c r="F280" s="17" t="s">
        <v>1409</v>
      </c>
      <c r="O280" s="124" t="s">
        <v>477</v>
      </c>
      <c r="P280" s="17" t="s">
        <v>483</v>
      </c>
      <c r="Q280" s="14" t="s">
        <v>898</v>
      </c>
      <c r="S280" s="6" t="s">
        <v>1455</v>
      </c>
      <c r="AC280"/>
      <c r="AD280"/>
      <c r="AG280"/>
      <c r="AJ280"/>
    </row>
    <row r="281" spans="2:36" x14ac:dyDescent="0.95">
      <c r="B281" s="17" t="s">
        <v>843</v>
      </c>
      <c r="C281" s="17" t="s">
        <v>1463</v>
      </c>
      <c r="D281" s="361" t="s">
        <v>254</v>
      </c>
      <c r="E281" s="17" t="s">
        <v>188</v>
      </c>
      <c r="F281" s="17" t="s">
        <v>1409</v>
      </c>
      <c r="O281" s="124" t="s">
        <v>477</v>
      </c>
      <c r="P281" s="17" t="s">
        <v>484</v>
      </c>
      <c r="Q281" s="14" t="s">
        <v>898</v>
      </c>
      <c r="S281" s="6" t="s">
        <v>1455</v>
      </c>
      <c r="AC281"/>
      <c r="AD281"/>
      <c r="AG281"/>
      <c r="AJ281"/>
    </row>
    <row r="282" spans="2:36" x14ac:dyDescent="0.95">
      <c r="B282" s="17" t="s">
        <v>843</v>
      </c>
      <c r="C282" s="17" t="s">
        <v>1464</v>
      </c>
      <c r="D282" s="361" t="s">
        <v>254</v>
      </c>
      <c r="E282" s="17" t="s">
        <v>188</v>
      </c>
      <c r="F282" s="17" t="s">
        <v>1409</v>
      </c>
      <c r="O282" s="124" t="s">
        <v>477</v>
      </c>
      <c r="P282" s="17" t="s">
        <v>485</v>
      </c>
      <c r="Q282" s="14" t="s">
        <v>898</v>
      </c>
      <c r="S282" s="6" t="s">
        <v>1455</v>
      </c>
      <c r="AC282"/>
      <c r="AD282"/>
      <c r="AG282"/>
      <c r="AJ282"/>
    </row>
    <row r="283" spans="2:36" x14ac:dyDescent="0.95">
      <c r="B283" s="17" t="s">
        <v>843</v>
      </c>
      <c r="C283" s="17" t="s">
        <v>1465</v>
      </c>
      <c r="D283" s="361" t="s">
        <v>254</v>
      </c>
      <c r="E283" s="17" t="s">
        <v>188</v>
      </c>
      <c r="F283" s="17" t="s">
        <v>1409</v>
      </c>
      <c r="O283" s="124" t="s">
        <v>477</v>
      </c>
      <c r="P283" s="17" t="s">
        <v>486</v>
      </c>
      <c r="Q283" s="14" t="s">
        <v>898</v>
      </c>
      <c r="S283" s="6" t="s">
        <v>1455</v>
      </c>
      <c r="AC283"/>
      <c r="AD283"/>
      <c r="AG283"/>
      <c r="AJ283"/>
    </row>
    <row r="284" spans="2:36" x14ac:dyDescent="0.95">
      <c r="B284" s="17" t="s">
        <v>843</v>
      </c>
      <c r="C284" s="17" t="s">
        <v>1466</v>
      </c>
      <c r="D284" s="361" t="s">
        <v>254</v>
      </c>
      <c r="E284" s="17" t="s">
        <v>188</v>
      </c>
      <c r="F284" s="17" t="s">
        <v>1409</v>
      </c>
      <c r="O284" s="124" t="s">
        <v>477</v>
      </c>
      <c r="P284" s="17" t="s">
        <v>487</v>
      </c>
      <c r="Q284" s="14" t="s">
        <v>898</v>
      </c>
      <c r="S284" s="6" t="s">
        <v>1455</v>
      </c>
      <c r="AC284"/>
      <c r="AD284"/>
      <c r="AG284"/>
      <c r="AJ284"/>
    </row>
    <row r="285" spans="2:36" x14ac:dyDescent="0.95">
      <c r="B285" s="17" t="s">
        <v>843</v>
      </c>
      <c r="C285" s="17" t="s">
        <v>1467</v>
      </c>
      <c r="D285" s="361" t="s">
        <v>254</v>
      </c>
      <c r="E285" s="17" t="s">
        <v>188</v>
      </c>
      <c r="F285" s="17" t="s">
        <v>1409</v>
      </c>
      <c r="O285" s="124" t="s">
        <v>477</v>
      </c>
      <c r="P285" s="17" t="s">
        <v>1468</v>
      </c>
      <c r="Q285" s="14" t="s">
        <v>898</v>
      </c>
      <c r="S285" s="6" t="s">
        <v>1455</v>
      </c>
      <c r="AC285"/>
      <c r="AD285"/>
      <c r="AG285"/>
      <c r="AJ285"/>
    </row>
    <row r="286" spans="2:36" x14ac:dyDescent="0.95">
      <c r="B286" s="17" t="s">
        <v>843</v>
      </c>
      <c r="C286" s="17" t="s">
        <v>1469</v>
      </c>
      <c r="D286" s="361" t="s">
        <v>254</v>
      </c>
      <c r="E286" s="17" t="s">
        <v>188</v>
      </c>
      <c r="F286" s="17" t="s">
        <v>1409</v>
      </c>
      <c r="O286" s="124" t="s">
        <v>477</v>
      </c>
      <c r="P286" s="17" t="s">
        <v>488</v>
      </c>
      <c r="Q286" s="14" t="s">
        <v>898</v>
      </c>
      <c r="S286" s="6" t="s">
        <v>1455</v>
      </c>
      <c r="AC286"/>
      <c r="AD286"/>
      <c r="AG286"/>
      <c r="AJ286"/>
    </row>
    <row r="287" spans="2:36" x14ac:dyDescent="0.95">
      <c r="B287" s="17" t="s">
        <v>843</v>
      </c>
      <c r="C287" s="17" t="s">
        <v>1470</v>
      </c>
      <c r="D287" s="361" t="s">
        <v>254</v>
      </c>
      <c r="E287" s="17" t="s">
        <v>188</v>
      </c>
      <c r="F287" s="17" t="s">
        <v>1409</v>
      </c>
      <c r="O287" s="124" t="s">
        <v>477</v>
      </c>
      <c r="P287" s="17" t="s">
        <v>1471</v>
      </c>
      <c r="Q287" s="14" t="s">
        <v>898</v>
      </c>
      <c r="S287" s="6" t="s">
        <v>1455</v>
      </c>
      <c r="AC287"/>
      <c r="AD287"/>
      <c r="AG287"/>
      <c r="AJ287"/>
    </row>
    <row r="288" spans="2:36" x14ac:dyDescent="0.95">
      <c r="B288" s="17" t="s">
        <v>843</v>
      </c>
      <c r="C288" s="17" t="s">
        <v>1472</v>
      </c>
      <c r="D288" s="361" t="s">
        <v>254</v>
      </c>
      <c r="E288" s="17" t="s">
        <v>188</v>
      </c>
      <c r="F288" s="17" t="s">
        <v>1409</v>
      </c>
      <c r="O288" s="124" t="s">
        <v>477</v>
      </c>
      <c r="P288" s="17" t="s">
        <v>489</v>
      </c>
      <c r="Q288" s="14" t="s">
        <v>898</v>
      </c>
      <c r="S288" s="6" t="s">
        <v>1455</v>
      </c>
      <c r="AC288"/>
      <c r="AD288"/>
      <c r="AG288"/>
      <c r="AJ288"/>
    </row>
    <row r="289" spans="2:36" x14ac:dyDescent="0.95">
      <c r="B289" s="17" t="s">
        <v>843</v>
      </c>
      <c r="C289" s="17" t="s">
        <v>1473</v>
      </c>
      <c r="D289" s="361" t="s">
        <v>254</v>
      </c>
      <c r="E289" s="17" t="s">
        <v>188</v>
      </c>
      <c r="F289" s="17" t="s">
        <v>1409</v>
      </c>
      <c r="O289" s="124" t="s">
        <v>477</v>
      </c>
      <c r="P289" s="17" t="s">
        <v>490</v>
      </c>
      <c r="Q289" s="14" t="s">
        <v>898</v>
      </c>
      <c r="S289" s="6" t="s">
        <v>1455</v>
      </c>
      <c r="AC289"/>
      <c r="AD289"/>
      <c r="AG289"/>
      <c r="AJ289"/>
    </row>
    <row r="290" spans="2:36" x14ac:dyDescent="0.95">
      <c r="B290" s="17" t="s">
        <v>843</v>
      </c>
      <c r="C290" s="17" t="s">
        <v>1474</v>
      </c>
      <c r="D290" s="361" t="s">
        <v>254</v>
      </c>
      <c r="E290" s="17" t="s">
        <v>188</v>
      </c>
      <c r="F290" s="17" t="s">
        <v>1409</v>
      </c>
      <c r="O290" s="124" t="s">
        <v>491</v>
      </c>
      <c r="P290" s="17" t="s">
        <v>1475</v>
      </c>
      <c r="Q290" s="14" t="s">
        <v>898</v>
      </c>
      <c r="AC290"/>
      <c r="AD290"/>
      <c r="AG290"/>
      <c r="AJ290"/>
    </row>
    <row r="291" spans="2:36" x14ac:dyDescent="0.95">
      <c r="B291" s="17" t="s">
        <v>843</v>
      </c>
      <c r="C291" s="17" t="s">
        <v>1476</v>
      </c>
      <c r="D291" s="361" t="s">
        <v>254</v>
      </c>
      <c r="E291" s="17" t="s">
        <v>188</v>
      </c>
      <c r="F291" s="17" t="s">
        <v>1409</v>
      </c>
      <c r="O291" s="124" t="s">
        <v>491</v>
      </c>
      <c r="P291" s="17" t="s">
        <v>1025</v>
      </c>
      <c r="Q291" s="14" t="s">
        <v>898</v>
      </c>
      <c r="AC291"/>
      <c r="AD291"/>
      <c r="AG291"/>
      <c r="AJ291"/>
    </row>
    <row r="292" spans="2:36" x14ac:dyDescent="0.95">
      <c r="B292" s="17" t="s">
        <v>843</v>
      </c>
      <c r="C292" s="17" t="s">
        <v>1477</v>
      </c>
      <c r="D292" s="361" t="s">
        <v>254</v>
      </c>
      <c r="E292" s="17" t="s">
        <v>188</v>
      </c>
      <c r="F292" s="17" t="s">
        <v>1409</v>
      </c>
      <c r="O292" s="124" t="s">
        <v>491</v>
      </c>
      <c r="P292" s="17" t="s">
        <v>1478</v>
      </c>
      <c r="Q292" s="14" t="s">
        <v>898</v>
      </c>
      <c r="AC292"/>
      <c r="AD292"/>
      <c r="AG292"/>
      <c r="AJ292"/>
    </row>
    <row r="293" spans="2:36" x14ac:dyDescent="0.95">
      <c r="B293" s="17" t="s">
        <v>843</v>
      </c>
      <c r="C293" s="17" t="s">
        <v>1479</v>
      </c>
      <c r="D293" s="361" t="s">
        <v>254</v>
      </c>
      <c r="E293" s="17" t="s">
        <v>188</v>
      </c>
      <c r="F293" s="17" t="s">
        <v>1409</v>
      </c>
      <c r="O293" s="124" t="s">
        <v>491</v>
      </c>
      <c r="P293" s="17" t="s">
        <v>1480</v>
      </c>
      <c r="Q293" s="14" t="s">
        <v>898</v>
      </c>
      <c r="AC293"/>
      <c r="AD293"/>
      <c r="AG293"/>
      <c r="AJ293"/>
    </row>
    <row r="294" spans="2:36" x14ac:dyDescent="0.95">
      <c r="B294" s="17" t="s">
        <v>843</v>
      </c>
      <c r="C294" s="17" t="s">
        <v>1481</v>
      </c>
      <c r="D294" s="361" t="s">
        <v>254</v>
      </c>
      <c r="E294" s="17" t="s">
        <v>188</v>
      </c>
      <c r="F294" s="17" t="s">
        <v>1409</v>
      </c>
      <c r="O294" s="124" t="s">
        <v>491</v>
      </c>
      <c r="P294" s="17" t="s">
        <v>1029</v>
      </c>
      <c r="Q294" s="14" t="s">
        <v>898</v>
      </c>
      <c r="AC294"/>
      <c r="AD294"/>
      <c r="AG294"/>
      <c r="AJ294"/>
    </row>
    <row r="295" spans="2:36" x14ac:dyDescent="0.95">
      <c r="B295" s="17" t="s">
        <v>843</v>
      </c>
      <c r="C295" s="17" t="s">
        <v>1482</v>
      </c>
      <c r="D295" s="361" t="s">
        <v>254</v>
      </c>
      <c r="E295" s="17" t="s">
        <v>188</v>
      </c>
      <c r="F295" s="17" t="s">
        <v>1409</v>
      </c>
      <c r="O295" s="124" t="s">
        <v>491</v>
      </c>
      <c r="P295" s="17" t="s">
        <v>1483</v>
      </c>
      <c r="Q295" s="14" t="s">
        <v>898</v>
      </c>
      <c r="AC295"/>
      <c r="AD295"/>
      <c r="AG295"/>
      <c r="AJ295"/>
    </row>
    <row r="296" spans="2:36" x14ac:dyDescent="0.95">
      <c r="B296" s="17" t="s">
        <v>843</v>
      </c>
      <c r="C296" s="17" t="s">
        <v>1484</v>
      </c>
      <c r="D296" s="361" t="s">
        <v>254</v>
      </c>
      <c r="E296" s="17" t="s">
        <v>188</v>
      </c>
      <c r="F296" s="17" t="s">
        <v>1409</v>
      </c>
      <c r="O296" s="124" t="s">
        <v>491</v>
      </c>
      <c r="P296" s="17" t="s">
        <v>1485</v>
      </c>
      <c r="Q296" s="14" t="s">
        <v>898</v>
      </c>
      <c r="AC296"/>
      <c r="AD296"/>
      <c r="AG296"/>
      <c r="AJ296"/>
    </row>
    <row r="297" spans="2:36" x14ac:dyDescent="0.95">
      <c r="B297" s="17" t="s">
        <v>843</v>
      </c>
      <c r="C297" s="17" t="s">
        <v>1486</v>
      </c>
      <c r="D297" s="361" t="s">
        <v>254</v>
      </c>
      <c r="E297" s="17" t="s">
        <v>188</v>
      </c>
      <c r="F297" s="17" t="s">
        <v>1409</v>
      </c>
      <c r="O297" s="124" t="s">
        <v>491</v>
      </c>
      <c r="P297" s="17" t="s">
        <v>1487</v>
      </c>
      <c r="Q297" s="14" t="s">
        <v>898</v>
      </c>
      <c r="AC297"/>
      <c r="AD297"/>
      <c r="AG297"/>
      <c r="AJ297"/>
    </row>
    <row r="298" spans="2:36" x14ac:dyDescent="0.95">
      <c r="B298" s="17" t="s">
        <v>843</v>
      </c>
      <c r="C298" s="17" t="s">
        <v>1488</v>
      </c>
      <c r="D298" s="361" t="s">
        <v>254</v>
      </c>
      <c r="E298" s="17" t="s">
        <v>188</v>
      </c>
      <c r="F298" s="17" t="s">
        <v>1409</v>
      </c>
      <c r="O298" s="124" t="s">
        <v>491</v>
      </c>
      <c r="P298" s="17" t="s">
        <v>492</v>
      </c>
      <c r="Q298" s="14" t="s">
        <v>898</v>
      </c>
      <c r="AC298"/>
      <c r="AD298"/>
      <c r="AG298"/>
      <c r="AJ298"/>
    </row>
    <row r="299" spans="2:36" x14ac:dyDescent="0.95">
      <c r="B299" s="17" t="s">
        <v>843</v>
      </c>
      <c r="C299" s="17" t="s">
        <v>1489</v>
      </c>
      <c r="D299" s="361" t="s">
        <v>254</v>
      </c>
      <c r="E299" s="17" t="s">
        <v>188</v>
      </c>
      <c r="F299" s="17" t="s">
        <v>1409</v>
      </c>
      <c r="O299" s="124" t="s">
        <v>491</v>
      </c>
      <c r="P299" s="17" t="s">
        <v>494</v>
      </c>
      <c r="Q299" s="14" t="s">
        <v>898</v>
      </c>
      <c r="AC299"/>
      <c r="AD299"/>
      <c r="AG299"/>
      <c r="AJ299"/>
    </row>
    <row r="300" spans="2:36" x14ac:dyDescent="0.95">
      <c r="B300" s="17" t="s">
        <v>843</v>
      </c>
      <c r="C300" s="17" t="s">
        <v>1490</v>
      </c>
      <c r="D300" s="361" t="s">
        <v>254</v>
      </c>
      <c r="E300" s="17" t="s">
        <v>188</v>
      </c>
      <c r="F300" s="17" t="s">
        <v>1409</v>
      </c>
      <c r="O300" s="124" t="s">
        <v>491</v>
      </c>
      <c r="P300" s="17" t="s">
        <v>496</v>
      </c>
      <c r="Q300" s="14" t="s">
        <v>898</v>
      </c>
      <c r="AC300"/>
      <c r="AD300"/>
      <c r="AG300"/>
      <c r="AJ300"/>
    </row>
    <row r="301" spans="2:36" x14ac:dyDescent="0.95">
      <c r="B301" s="17" t="s">
        <v>843</v>
      </c>
      <c r="C301" s="17" t="s">
        <v>1491</v>
      </c>
      <c r="D301" s="361" t="s">
        <v>254</v>
      </c>
      <c r="E301" s="17" t="s">
        <v>188</v>
      </c>
      <c r="F301" s="17" t="s">
        <v>1409</v>
      </c>
      <c r="O301" s="124" t="s">
        <v>491</v>
      </c>
      <c r="P301" s="17" t="s">
        <v>497</v>
      </c>
      <c r="Q301" s="14" t="s">
        <v>898</v>
      </c>
      <c r="AC301"/>
      <c r="AD301"/>
      <c r="AG301"/>
      <c r="AJ301"/>
    </row>
    <row r="302" spans="2:36" x14ac:dyDescent="0.95">
      <c r="B302" s="17" t="s">
        <v>843</v>
      </c>
      <c r="C302" s="17" t="s">
        <v>1492</v>
      </c>
      <c r="D302" s="361" t="s">
        <v>254</v>
      </c>
      <c r="E302" s="17" t="s">
        <v>188</v>
      </c>
      <c r="F302" s="17" t="s">
        <v>1409</v>
      </c>
      <c r="O302" s="124" t="s">
        <v>491</v>
      </c>
      <c r="P302" s="17" t="s">
        <v>498</v>
      </c>
      <c r="Q302" s="14" t="s">
        <v>898</v>
      </c>
      <c r="AC302"/>
      <c r="AD302"/>
      <c r="AG302"/>
      <c r="AJ302"/>
    </row>
    <row r="303" spans="2:36" x14ac:dyDescent="0.95">
      <c r="B303" s="17" t="s">
        <v>843</v>
      </c>
      <c r="C303" s="17" t="s">
        <v>391</v>
      </c>
      <c r="D303" s="361" t="s">
        <v>254</v>
      </c>
      <c r="E303" s="17" t="s">
        <v>188</v>
      </c>
      <c r="F303" s="17" t="s">
        <v>1409</v>
      </c>
      <c r="O303" s="124" t="s">
        <v>491</v>
      </c>
      <c r="P303" s="17" t="s">
        <v>1033</v>
      </c>
      <c r="Q303" s="14" t="s">
        <v>898</v>
      </c>
      <c r="AC303"/>
      <c r="AD303"/>
      <c r="AG303"/>
      <c r="AJ303"/>
    </row>
    <row r="304" spans="2:36" x14ac:dyDescent="0.95">
      <c r="B304" s="17" t="s">
        <v>843</v>
      </c>
      <c r="C304" s="17" t="s">
        <v>1493</v>
      </c>
      <c r="D304" s="361" t="s">
        <v>254</v>
      </c>
      <c r="E304" s="17" t="s">
        <v>188</v>
      </c>
      <c r="F304" s="17" t="s">
        <v>1409</v>
      </c>
      <c r="O304" s="124" t="s">
        <v>491</v>
      </c>
      <c r="P304" s="17" t="s">
        <v>1494</v>
      </c>
      <c r="Q304" s="14" t="s">
        <v>898</v>
      </c>
      <c r="AC304"/>
      <c r="AD304"/>
      <c r="AG304"/>
      <c r="AJ304"/>
    </row>
    <row r="305" spans="2:36" x14ac:dyDescent="0.95">
      <c r="B305" s="17" t="s">
        <v>843</v>
      </c>
      <c r="C305" s="17" t="s">
        <v>1495</v>
      </c>
      <c r="D305" s="361" t="s">
        <v>254</v>
      </c>
      <c r="E305" s="17" t="s">
        <v>188</v>
      </c>
      <c r="F305" s="17" t="s">
        <v>1409</v>
      </c>
      <c r="O305" s="124" t="s">
        <v>491</v>
      </c>
      <c r="P305" s="17" t="s">
        <v>1496</v>
      </c>
      <c r="Q305" s="14" t="s">
        <v>898</v>
      </c>
      <c r="AC305"/>
      <c r="AD305"/>
      <c r="AG305"/>
      <c r="AJ305"/>
    </row>
    <row r="306" spans="2:36" x14ac:dyDescent="0.95">
      <c r="B306" s="17" t="s">
        <v>843</v>
      </c>
      <c r="C306" s="17" t="s">
        <v>381</v>
      </c>
      <c r="D306" s="361" t="s">
        <v>254</v>
      </c>
      <c r="E306" s="17" t="s">
        <v>188</v>
      </c>
      <c r="F306" s="17" t="s">
        <v>1409</v>
      </c>
      <c r="O306" s="124" t="s">
        <v>491</v>
      </c>
      <c r="P306" s="17" t="s">
        <v>499</v>
      </c>
      <c r="Q306" s="14" t="s">
        <v>898</v>
      </c>
      <c r="AC306"/>
      <c r="AD306"/>
      <c r="AG306"/>
      <c r="AJ306"/>
    </row>
    <row r="307" spans="2:36" x14ac:dyDescent="0.95">
      <c r="B307" s="17" t="s">
        <v>843</v>
      </c>
      <c r="C307" s="17" t="s">
        <v>1497</v>
      </c>
      <c r="D307" s="361" t="s">
        <v>254</v>
      </c>
      <c r="E307" s="17" t="s">
        <v>188</v>
      </c>
      <c r="F307" s="17" t="s">
        <v>1409</v>
      </c>
      <c r="O307" s="124" t="s">
        <v>491</v>
      </c>
      <c r="P307" s="17" t="s">
        <v>500</v>
      </c>
      <c r="Q307" s="14" t="s">
        <v>898</v>
      </c>
      <c r="AC307"/>
      <c r="AD307"/>
      <c r="AG307"/>
      <c r="AJ307"/>
    </row>
    <row r="308" spans="2:36" x14ac:dyDescent="0.95">
      <c r="B308" s="17" t="s">
        <v>843</v>
      </c>
      <c r="C308" s="17" t="s">
        <v>1498</v>
      </c>
      <c r="D308" s="361" t="s">
        <v>254</v>
      </c>
      <c r="E308" s="17" t="s">
        <v>188</v>
      </c>
      <c r="F308" s="17" t="s">
        <v>1409</v>
      </c>
      <c r="O308" s="124" t="s">
        <v>491</v>
      </c>
      <c r="P308" s="17" t="s">
        <v>502</v>
      </c>
      <c r="Q308" s="14" t="s">
        <v>898</v>
      </c>
      <c r="AC308"/>
      <c r="AD308"/>
      <c r="AG308"/>
      <c r="AJ308"/>
    </row>
    <row r="309" spans="2:36" x14ac:dyDescent="0.95">
      <c r="B309" s="17" t="s">
        <v>843</v>
      </c>
      <c r="C309" s="17" t="s">
        <v>380</v>
      </c>
      <c r="D309" s="361" t="s">
        <v>254</v>
      </c>
      <c r="E309" s="17" t="s">
        <v>188</v>
      </c>
      <c r="F309" s="17" t="s">
        <v>1409</v>
      </c>
      <c r="O309" s="124" t="s">
        <v>491</v>
      </c>
      <c r="P309" s="17" t="s">
        <v>1499</v>
      </c>
      <c r="Q309" s="14" t="s">
        <v>898</v>
      </c>
      <c r="AC309"/>
      <c r="AD309"/>
      <c r="AG309"/>
      <c r="AJ309"/>
    </row>
    <row r="310" spans="2:36" x14ac:dyDescent="0.95">
      <c r="B310" s="17" t="s">
        <v>843</v>
      </c>
      <c r="C310" s="17" t="s">
        <v>1500</v>
      </c>
      <c r="D310" s="361" t="s">
        <v>254</v>
      </c>
      <c r="E310" s="17" t="s">
        <v>188</v>
      </c>
      <c r="F310" s="17" t="s">
        <v>1409</v>
      </c>
      <c r="O310" s="124" t="s">
        <v>491</v>
      </c>
      <c r="P310" s="17" t="s">
        <v>1055</v>
      </c>
      <c r="Q310" s="14" t="s">
        <v>898</v>
      </c>
      <c r="AC310"/>
      <c r="AD310"/>
      <c r="AG310"/>
      <c r="AJ310"/>
    </row>
    <row r="311" spans="2:36" x14ac:dyDescent="0.95">
      <c r="B311" s="17" t="s">
        <v>843</v>
      </c>
      <c r="C311" s="17" t="s">
        <v>1501</v>
      </c>
      <c r="D311" s="361" t="s">
        <v>254</v>
      </c>
      <c r="E311" s="17" t="s">
        <v>188</v>
      </c>
      <c r="F311" s="17" t="s">
        <v>1409</v>
      </c>
      <c r="O311" s="124" t="s">
        <v>491</v>
      </c>
      <c r="P311" s="17" t="s">
        <v>503</v>
      </c>
      <c r="Q311" s="14" t="s">
        <v>898</v>
      </c>
      <c r="AC311"/>
      <c r="AD311"/>
      <c r="AG311"/>
      <c r="AJ311"/>
    </row>
    <row r="312" spans="2:36" x14ac:dyDescent="0.95">
      <c r="B312" s="17" t="s">
        <v>843</v>
      </c>
      <c r="C312" s="17" t="s">
        <v>379</v>
      </c>
      <c r="D312" s="361" t="s">
        <v>254</v>
      </c>
      <c r="E312" s="17" t="s">
        <v>188</v>
      </c>
      <c r="F312" s="17" t="s">
        <v>1409</v>
      </c>
      <c r="O312" s="124" t="s">
        <v>491</v>
      </c>
      <c r="P312" s="17" t="s">
        <v>504</v>
      </c>
      <c r="Q312" s="14" t="s">
        <v>898</v>
      </c>
      <c r="AC312"/>
      <c r="AD312"/>
      <c r="AG312"/>
      <c r="AJ312"/>
    </row>
    <row r="313" spans="2:36" x14ac:dyDescent="0.95">
      <c r="B313" s="18" t="s">
        <v>843</v>
      </c>
      <c r="C313" s="18" t="s">
        <v>389</v>
      </c>
      <c r="D313" s="362" t="s">
        <v>254</v>
      </c>
      <c r="E313" s="18" t="s">
        <v>188</v>
      </c>
      <c r="F313" s="18" t="s">
        <v>1409</v>
      </c>
      <c r="O313" s="124" t="s">
        <v>491</v>
      </c>
      <c r="P313" s="17" t="s">
        <v>505</v>
      </c>
      <c r="Q313" s="14" t="s">
        <v>898</v>
      </c>
      <c r="AC313"/>
      <c r="AD313"/>
      <c r="AG313"/>
      <c r="AJ313"/>
    </row>
    <row r="314" spans="2:36" x14ac:dyDescent="0.95">
      <c r="D314"/>
      <c r="O314" s="124" t="s">
        <v>491</v>
      </c>
      <c r="P314" s="17" t="s">
        <v>1035</v>
      </c>
      <c r="Q314" s="14" t="s">
        <v>964</v>
      </c>
      <c r="AC314"/>
      <c r="AD314"/>
      <c r="AG314"/>
      <c r="AJ314"/>
    </row>
    <row r="315" spans="2:36" x14ac:dyDescent="0.95">
      <c r="D315"/>
      <c r="O315" s="124" t="s">
        <v>491</v>
      </c>
      <c r="P315" s="17" t="s">
        <v>1502</v>
      </c>
      <c r="Q315" s="14" t="s">
        <v>964</v>
      </c>
      <c r="AC315"/>
      <c r="AD315"/>
      <c r="AG315"/>
      <c r="AJ315"/>
    </row>
    <row r="316" spans="2:36" x14ac:dyDescent="0.95">
      <c r="D316"/>
      <c r="O316" s="124" t="s">
        <v>491</v>
      </c>
      <c r="P316" s="17" t="s">
        <v>506</v>
      </c>
      <c r="Q316" s="14" t="s">
        <v>964</v>
      </c>
      <c r="AC316"/>
      <c r="AD316"/>
      <c r="AG316"/>
      <c r="AJ316"/>
    </row>
    <row r="317" spans="2:36" x14ac:dyDescent="0.95">
      <c r="D317"/>
      <c r="O317" s="124" t="s">
        <v>491</v>
      </c>
      <c r="P317" s="17" t="s">
        <v>1038</v>
      </c>
      <c r="Q317" s="14" t="s">
        <v>964</v>
      </c>
      <c r="AC317"/>
      <c r="AD317"/>
      <c r="AG317"/>
      <c r="AJ317"/>
    </row>
    <row r="318" spans="2:36" x14ac:dyDescent="0.95">
      <c r="D318"/>
      <c r="O318" s="124" t="s">
        <v>491</v>
      </c>
      <c r="P318" s="17" t="s">
        <v>1503</v>
      </c>
      <c r="Q318" s="14" t="s">
        <v>964</v>
      </c>
      <c r="AC318"/>
      <c r="AD318"/>
      <c r="AG318"/>
      <c r="AJ318"/>
    </row>
    <row r="319" spans="2:36" x14ac:dyDescent="0.95">
      <c r="D319"/>
      <c r="O319" s="124" t="s">
        <v>491</v>
      </c>
      <c r="P319" s="17" t="s">
        <v>1504</v>
      </c>
      <c r="Q319" s="14" t="s">
        <v>964</v>
      </c>
      <c r="AC319"/>
      <c r="AD319"/>
      <c r="AG319"/>
      <c r="AJ319"/>
    </row>
    <row r="320" spans="2:36" x14ac:dyDescent="0.95">
      <c r="D320"/>
      <c r="O320" s="124" t="s">
        <v>491</v>
      </c>
      <c r="P320" s="17" t="s">
        <v>1505</v>
      </c>
      <c r="Q320" s="14" t="s">
        <v>964</v>
      </c>
      <c r="AC320"/>
      <c r="AD320"/>
      <c r="AG320"/>
      <c r="AJ320"/>
    </row>
    <row r="321" spans="4:36" x14ac:dyDescent="0.95">
      <c r="D321"/>
      <c r="O321" s="124" t="s">
        <v>491</v>
      </c>
      <c r="P321" s="17" t="s">
        <v>508</v>
      </c>
      <c r="Q321" s="14" t="s">
        <v>964</v>
      </c>
      <c r="AC321"/>
      <c r="AD321"/>
      <c r="AG321"/>
      <c r="AJ321"/>
    </row>
    <row r="322" spans="4:36" x14ac:dyDescent="0.95">
      <c r="D322"/>
      <c r="O322" s="124" t="s">
        <v>491</v>
      </c>
      <c r="P322" s="17" t="s">
        <v>509</v>
      </c>
      <c r="Q322" s="14" t="s">
        <v>964</v>
      </c>
      <c r="AC322"/>
      <c r="AD322"/>
      <c r="AG322"/>
      <c r="AJ322"/>
    </row>
    <row r="323" spans="4:36" x14ac:dyDescent="0.95">
      <c r="D323"/>
      <c r="O323" s="124" t="s">
        <v>491</v>
      </c>
      <c r="P323" s="17" t="s">
        <v>510</v>
      </c>
      <c r="Q323" s="14" t="s">
        <v>964</v>
      </c>
      <c r="AC323"/>
      <c r="AD323"/>
      <c r="AG323"/>
      <c r="AJ323"/>
    </row>
    <row r="324" spans="4:36" x14ac:dyDescent="0.95">
      <c r="D324"/>
      <c r="O324" s="124" t="s">
        <v>491</v>
      </c>
      <c r="P324" s="17" t="s">
        <v>511</v>
      </c>
      <c r="Q324" s="14" t="s">
        <v>964</v>
      </c>
      <c r="AC324"/>
      <c r="AD324"/>
      <c r="AG324"/>
      <c r="AJ324"/>
    </row>
    <row r="325" spans="4:36" x14ac:dyDescent="0.95">
      <c r="D325"/>
      <c r="O325" s="124" t="s">
        <v>491</v>
      </c>
      <c r="P325" s="17" t="s">
        <v>512</v>
      </c>
      <c r="Q325" s="14" t="s">
        <v>964</v>
      </c>
      <c r="AC325"/>
      <c r="AD325"/>
      <c r="AG325"/>
      <c r="AJ325"/>
    </row>
    <row r="326" spans="4:36" x14ac:dyDescent="0.95">
      <c r="D326"/>
      <c r="O326" s="124" t="s">
        <v>491</v>
      </c>
      <c r="P326" s="17" t="s">
        <v>1044</v>
      </c>
      <c r="Q326" s="14" t="s">
        <v>964</v>
      </c>
      <c r="AC326"/>
      <c r="AD326"/>
      <c r="AG326"/>
      <c r="AJ326"/>
    </row>
    <row r="327" spans="4:36" x14ac:dyDescent="0.95">
      <c r="D327"/>
      <c r="O327" s="124" t="s">
        <v>491</v>
      </c>
      <c r="P327" s="17" t="s">
        <v>1506</v>
      </c>
      <c r="Q327" s="14" t="s">
        <v>964</v>
      </c>
      <c r="AC327"/>
      <c r="AD327"/>
      <c r="AG327"/>
      <c r="AJ327"/>
    </row>
    <row r="328" spans="4:36" x14ac:dyDescent="0.95">
      <c r="D328"/>
      <c r="O328" s="124" t="s">
        <v>491</v>
      </c>
      <c r="P328" s="17" t="s">
        <v>1507</v>
      </c>
      <c r="Q328" s="14" t="s">
        <v>964</v>
      </c>
      <c r="AC328"/>
      <c r="AD328"/>
      <c r="AG328"/>
      <c r="AJ328"/>
    </row>
    <row r="329" spans="4:36" x14ac:dyDescent="0.95">
      <c r="D329"/>
      <c r="O329" s="124" t="s">
        <v>491</v>
      </c>
      <c r="P329" s="17" t="s">
        <v>513</v>
      </c>
      <c r="Q329" s="14" t="s">
        <v>964</v>
      </c>
      <c r="AC329"/>
      <c r="AD329"/>
      <c r="AG329"/>
      <c r="AJ329"/>
    </row>
    <row r="330" spans="4:36" x14ac:dyDescent="0.95">
      <c r="D330"/>
      <c r="O330" s="124" t="s">
        <v>491</v>
      </c>
      <c r="P330" s="17" t="s">
        <v>514</v>
      </c>
      <c r="Q330" s="14" t="s">
        <v>964</v>
      </c>
      <c r="AC330"/>
      <c r="AD330"/>
      <c r="AG330"/>
      <c r="AJ330"/>
    </row>
    <row r="331" spans="4:36" x14ac:dyDescent="0.95">
      <c r="D331"/>
      <c r="O331" s="124" t="s">
        <v>491</v>
      </c>
      <c r="P331" s="17" t="s">
        <v>515</v>
      </c>
      <c r="Q331" s="14" t="s">
        <v>964</v>
      </c>
      <c r="AC331"/>
      <c r="AD331"/>
      <c r="AG331"/>
      <c r="AJ331"/>
    </row>
    <row r="332" spans="4:36" x14ac:dyDescent="0.95">
      <c r="D332"/>
      <c r="O332" s="124" t="s">
        <v>491</v>
      </c>
      <c r="P332" s="17" t="s">
        <v>1060</v>
      </c>
      <c r="Q332" s="14" t="s">
        <v>964</v>
      </c>
      <c r="AC332"/>
      <c r="AD332"/>
      <c r="AG332"/>
      <c r="AJ332"/>
    </row>
    <row r="333" spans="4:36" x14ac:dyDescent="0.95">
      <c r="D333"/>
      <c r="O333" s="124" t="s">
        <v>491</v>
      </c>
      <c r="P333" s="17" t="s">
        <v>516</v>
      </c>
      <c r="Q333" s="14" t="s">
        <v>964</v>
      </c>
      <c r="AC333"/>
      <c r="AD333"/>
      <c r="AG333"/>
      <c r="AJ333"/>
    </row>
    <row r="334" spans="4:36" x14ac:dyDescent="0.95">
      <c r="D334"/>
      <c r="O334" s="124" t="s">
        <v>491</v>
      </c>
      <c r="P334" s="17" t="s">
        <v>517</v>
      </c>
      <c r="Q334" s="14" t="s">
        <v>964</v>
      </c>
      <c r="AC334"/>
      <c r="AD334"/>
      <c r="AG334"/>
      <c r="AJ334"/>
    </row>
    <row r="335" spans="4:36" x14ac:dyDescent="0.95">
      <c r="D335"/>
      <c r="O335" s="124" t="s">
        <v>491</v>
      </c>
      <c r="P335" s="17" t="s">
        <v>518</v>
      </c>
      <c r="Q335" s="14" t="s">
        <v>964</v>
      </c>
      <c r="AC335"/>
      <c r="AD335"/>
      <c r="AG335"/>
      <c r="AJ335"/>
    </row>
    <row r="336" spans="4:36" x14ac:dyDescent="0.95">
      <c r="D336"/>
      <c r="O336" s="124" t="s">
        <v>519</v>
      </c>
      <c r="P336" s="17" t="s">
        <v>1508</v>
      </c>
      <c r="Q336" s="14" t="s">
        <v>898</v>
      </c>
      <c r="S336" s="6" t="s">
        <v>1455</v>
      </c>
      <c r="T336" s="7" t="s">
        <v>1456</v>
      </c>
      <c r="AC336"/>
      <c r="AD336"/>
      <c r="AG336"/>
      <c r="AJ336"/>
    </row>
    <row r="337" spans="4:36" x14ac:dyDescent="0.95">
      <c r="D337"/>
      <c r="O337" s="124" t="s">
        <v>519</v>
      </c>
      <c r="P337" s="17" t="s">
        <v>520</v>
      </c>
      <c r="Q337" s="14" t="s">
        <v>898</v>
      </c>
      <c r="S337" s="6" t="s">
        <v>1455</v>
      </c>
      <c r="AC337"/>
      <c r="AD337"/>
      <c r="AG337"/>
      <c r="AJ337"/>
    </row>
    <row r="338" spans="4:36" x14ac:dyDescent="0.95">
      <c r="D338"/>
      <c r="O338" s="124" t="s">
        <v>519</v>
      </c>
      <c r="P338" s="17" t="s">
        <v>522</v>
      </c>
      <c r="Q338" s="14" t="s">
        <v>898</v>
      </c>
      <c r="S338" s="6" t="s">
        <v>1455</v>
      </c>
      <c r="AC338"/>
      <c r="AD338"/>
      <c r="AG338"/>
      <c r="AJ338"/>
    </row>
    <row r="339" spans="4:36" x14ac:dyDescent="0.95">
      <c r="D339"/>
      <c r="O339" s="124" t="s">
        <v>519</v>
      </c>
      <c r="P339" s="17" t="s">
        <v>1509</v>
      </c>
      <c r="Q339" s="14" t="s">
        <v>898</v>
      </c>
      <c r="S339" s="6" t="s">
        <v>1455</v>
      </c>
      <c r="AC339"/>
      <c r="AD339"/>
      <c r="AG339"/>
      <c r="AJ339"/>
    </row>
    <row r="340" spans="4:36" x14ac:dyDescent="0.95">
      <c r="D340"/>
      <c r="O340" s="124" t="s">
        <v>519</v>
      </c>
      <c r="P340" s="17" t="s">
        <v>523</v>
      </c>
      <c r="Q340" s="14" t="s">
        <v>898</v>
      </c>
      <c r="S340" s="6" t="s">
        <v>1455</v>
      </c>
      <c r="AC340"/>
      <c r="AD340"/>
      <c r="AG340"/>
      <c r="AJ340"/>
    </row>
    <row r="341" spans="4:36" x14ac:dyDescent="0.95">
      <c r="D341"/>
      <c r="O341" s="124" t="s">
        <v>519</v>
      </c>
      <c r="P341" s="17" t="s">
        <v>524</v>
      </c>
      <c r="Q341" s="14" t="s">
        <v>898</v>
      </c>
      <c r="S341" s="6" t="s">
        <v>1455</v>
      </c>
      <c r="AC341"/>
      <c r="AD341"/>
      <c r="AG341"/>
      <c r="AJ341"/>
    </row>
    <row r="342" spans="4:36" x14ac:dyDescent="0.95">
      <c r="D342"/>
      <c r="O342" s="124" t="s">
        <v>519</v>
      </c>
      <c r="P342" s="17" t="s">
        <v>525</v>
      </c>
      <c r="Q342" s="14" t="s">
        <v>898</v>
      </c>
      <c r="S342" s="6" t="s">
        <v>1455</v>
      </c>
      <c r="AC342"/>
      <c r="AD342"/>
      <c r="AG342"/>
      <c r="AJ342"/>
    </row>
    <row r="343" spans="4:36" x14ac:dyDescent="0.95">
      <c r="D343"/>
      <c r="O343" s="124" t="s">
        <v>519</v>
      </c>
      <c r="P343" s="17" t="s">
        <v>526</v>
      </c>
      <c r="Q343" s="14" t="s">
        <v>898</v>
      </c>
      <c r="S343" s="6" t="s">
        <v>1455</v>
      </c>
      <c r="AC343"/>
      <c r="AD343"/>
      <c r="AG343"/>
      <c r="AJ343"/>
    </row>
    <row r="344" spans="4:36" x14ac:dyDescent="0.95">
      <c r="D344"/>
      <c r="O344" s="124" t="s">
        <v>519</v>
      </c>
      <c r="P344" s="17" t="s">
        <v>527</v>
      </c>
      <c r="Q344" s="14" t="s">
        <v>898</v>
      </c>
      <c r="S344" s="6" t="s">
        <v>1455</v>
      </c>
      <c r="AC344"/>
      <c r="AD344"/>
      <c r="AG344"/>
      <c r="AJ344"/>
    </row>
    <row r="345" spans="4:36" x14ac:dyDescent="0.95">
      <c r="D345"/>
      <c r="O345" s="124" t="s">
        <v>519</v>
      </c>
      <c r="P345" s="17" t="s">
        <v>1510</v>
      </c>
      <c r="Q345" s="14" t="s">
        <v>898</v>
      </c>
      <c r="S345" s="6" t="s">
        <v>1455</v>
      </c>
      <c r="AC345"/>
      <c r="AD345"/>
      <c r="AG345"/>
      <c r="AJ345"/>
    </row>
    <row r="346" spans="4:36" x14ac:dyDescent="0.95">
      <c r="D346"/>
      <c r="O346" s="124" t="s">
        <v>519</v>
      </c>
      <c r="P346" s="17" t="s">
        <v>1511</v>
      </c>
      <c r="Q346" s="14" t="s">
        <v>898</v>
      </c>
      <c r="S346" s="6" t="s">
        <v>1455</v>
      </c>
      <c r="AC346"/>
      <c r="AD346"/>
      <c r="AG346"/>
      <c r="AJ346"/>
    </row>
    <row r="347" spans="4:36" x14ac:dyDescent="0.95">
      <c r="D347"/>
      <c r="O347" s="124" t="s">
        <v>519</v>
      </c>
      <c r="P347" s="17" t="s">
        <v>528</v>
      </c>
      <c r="Q347" s="14" t="s">
        <v>898</v>
      </c>
      <c r="S347" s="6" t="s">
        <v>1455</v>
      </c>
      <c r="AC347"/>
      <c r="AD347"/>
      <c r="AG347"/>
      <c r="AJ347"/>
    </row>
    <row r="348" spans="4:36" x14ac:dyDescent="0.95">
      <c r="D348"/>
      <c r="O348" s="124" t="s">
        <v>519</v>
      </c>
      <c r="P348" s="17" t="s">
        <v>1068</v>
      </c>
      <c r="Q348" s="14" t="s">
        <v>898</v>
      </c>
      <c r="S348" s="6" t="s">
        <v>1455</v>
      </c>
      <c r="AC348"/>
      <c r="AD348"/>
      <c r="AG348"/>
      <c r="AJ348"/>
    </row>
    <row r="349" spans="4:36" x14ac:dyDescent="0.95">
      <c r="D349"/>
      <c r="O349" s="124" t="s">
        <v>519</v>
      </c>
      <c r="P349" s="17" t="s">
        <v>1512</v>
      </c>
      <c r="Q349" s="14" t="s">
        <v>898</v>
      </c>
      <c r="S349" s="6" t="s">
        <v>1455</v>
      </c>
      <c r="AC349"/>
      <c r="AD349"/>
      <c r="AG349"/>
      <c r="AJ349"/>
    </row>
    <row r="350" spans="4:36" x14ac:dyDescent="0.95">
      <c r="D350"/>
      <c r="O350" s="124" t="s">
        <v>519</v>
      </c>
      <c r="P350" s="17" t="s">
        <v>1513</v>
      </c>
      <c r="Q350" s="14" t="s">
        <v>898</v>
      </c>
      <c r="S350" s="6" t="s">
        <v>1455</v>
      </c>
      <c r="AC350"/>
      <c r="AD350"/>
      <c r="AG350"/>
      <c r="AJ350"/>
    </row>
    <row r="351" spans="4:36" x14ac:dyDescent="0.95">
      <c r="D351"/>
      <c r="O351" s="124" t="s">
        <v>529</v>
      </c>
      <c r="P351" s="17" t="s">
        <v>1514</v>
      </c>
      <c r="Q351" s="14" t="s">
        <v>898</v>
      </c>
      <c r="AC351"/>
      <c r="AD351"/>
      <c r="AG351"/>
      <c r="AJ351"/>
    </row>
    <row r="352" spans="4:36" x14ac:dyDescent="0.95">
      <c r="D352"/>
      <c r="O352" s="124" t="s">
        <v>529</v>
      </c>
      <c r="P352" s="17" t="s">
        <v>530</v>
      </c>
      <c r="Q352" s="14" t="s">
        <v>898</v>
      </c>
      <c r="AC352"/>
      <c r="AD352"/>
      <c r="AG352"/>
      <c r="AJ352"/>
    </row>
    <row r="353" spans="4:36" x14ac:dyDescent="0.95">
      <c r="D353"/>
      <c r="O353" s="124" t="s">
        <v>529</v>
      </c>
      <c r="P353" s="17" t="s">
        <v>1069</v>
      </c>
      <c r="Q353" s="14" t="s">
        <v>898</v>
      </c>
      <c r="AC353"/>
      <c r="AD353"/>
      <c r="AG353"/>
      <c r="AJ353"/>
    </row>
    <row r="354" spans="4:36" x14ac:dyDescent="0.95">
      <c r="D354"/>
      <c r="O354" s="124" t="s">
        <v>529</v>
      </c>
      <c r="P354" s="17" t="s">
        <v>1515</v>
      </c>
      <c r="Q354" s="14" t="s">
        <v>898</v>
      </c>
      <c r="AC354"/>
      <c r="AD354"/>
      <c r="AG354"/>
      <c r="AJ354"/>
    </row>
    <row r="355" spans="4:36" x14ac:dyDescent="0.95">
      <c r="D355"/>
      <c r="O355" s="124" t="s">
        <v>529</v>
      </c>
      <c r="P355" s="17" t="s">
        <v>1516</v>
      </c>
      <c r="Q355" s="14" t="s">
        <v>898</v>
      </c>
      <c r="AC355"/>
      <c r="AD355"/>
      <c r="AG355"/>
      <c r="AJ355"/>
    </row>
    <row r="356" spans="4:36" x14ac:dyDescent="0.95">
      <c r="D356"/>
      <c r="O356" s="124" t="s">
        <v>529</v>
      </c>
      <c r="P356" s="17" t="s">
        <v>531</v>
      </c>
      <c r="Q356" s="14" t="s">
        <v>898</v>
      </c>
      <c r="AC356"/>
      <c r="AD356"/>
      <c r="AG356"/>
      <c r="AJ356"/>
    </row>
    <row r="357" spans="4:36" x14ac:dyDescent="0.95">
      <c r="D357"/>
      <c r="O357" s="124" t="s">
        <v>529</v>
      </c>
      <c r="P357" s="17" t="s">
        <v>1517</v>
      </c>
      <c r="Q357" s="14" t="s">
        <v>898</v>
      </c>
      <c r="AC357"/>
      <c r="AD357"/>
      <c r="AG357"/>
      <c r="AJ357"/>
    </row>
    <row r="358" spans="4:36" x14ac:dyDescent="0.95">
      <c r="D358"/>
      <c r="O358" s="124" t="s">
        <v>529</v>
      </c>
      <c r="P358" s="17" t="s">
        <v>1518</v>
      </c>
      <c r="Q358" s="14" t="s">
        <v>898</v>
      </c>
      <c r="AC358"/>
      <c r="AD358"/>
      <c r="AG358"/>
      <c r="AJ358"/>
    </row>
    <row r="359" spans="4:36" x14ac:dyDescent="0.95">
      <c r="D359"/>
      <c r="O359" s="124" t="s">
        <v>529</v>
      </c>
      <c r="P359" s="17" t="s">
        <v>1074</v>
      </c>
      <c r="Q359" s="14" t="s">
        <v>898</v>
      </c>
      <c r="AC359"/>
      <c r="AD359"/>
      <c r="AG359"/>
      <c r="AJ359"/>
    </row>
    <row r="360" spans="4:36" x14ac:dyDescent="0.95">
      <c r="D360"/>
      <c r="O360" s="124" t="s">
        <v>529</v>
      </c>
      <c r="P360" s="17" t="s">
        <v>1519</v>
      </c>
      <c r="Q360" s="14" t="s">
        <v>898</v>
      </c>
      <c r="AC360"/>
      <c r="AD360"/>
      <c r="AG360"/>
      <c r="AJ360"/>
    </row>
    <row r="361" spans="4:36" x14ac:dyDescent="0.95">
      <c r="D361"/>
      <c r="O361" s="124" t="s">
        <v>529</v>
      </c>
      <c r="P361" s="17" t="s">
        <v>532</v>
      </c>
      <c r="Q361" s="14" t="s">
        <v>898</v>
      </c>
      <c r="AC361"/>
      <c r="AD361"/>
      <c r="AG361"/>
      <c r="AJ361"/>
    </row>
    <row r="362" spans="4:36" x14ac:dyDescent="0.95">
      <c r="D362"/>
      <c r="O362" s="124" t="s">
        <v>529</v>
      </c>
      <c r="P362" s="17" t="s">
        <v>533</v>
      </c>
      <c r="Q362" s="14" t="s">
        <v>898</v>
      </c>
      <c r="AC362"/>
      <c r="AD362"/>
      <c r="AG362"/>
      <c r="AJ362"/>
    </row>
    <row r="363" spans="4:36" x14ac:dyDescent="0.95">
      <c r="D363"/>
      <c r="O363" s="124" t="s">
        <v>529</v>
      </c>
      <c r="P363" s="17" t="s">
        <v>1520</v>
      </c>
      <c r="Q363" s="14" t="s">
        <v>898</v>
      </c>
      <c r="AC363"/>
      <c r="AD363"/>
      <c r="AG363"/>
      <c r="AJ363"/>
    </row>
    <row r="364" spans="4:36" x14ac:dyDescent="0.95">
      <c r="D364"/>
      <c r="O364" s="124" t="s">
        <v>529</v>
      </c>
      <c r="P364" s="17" t="s">
        <v>534</v>
      </c>
      <c r="Q364" s="14" t="s">
        <v>898</v>
      </c>
      <c r="AC364"/>
      <c r="AD364"/>
      <c r="AG364"/>
      <c r="AJ364"/>
    </row>
    <row r="365" spans="4:36" x14ac:dyDescent="0.95">
      <c r="D365"/>
      <c r="O365" s="124" t="s">
        <v>529</v>
      </c>
      <c r="P365" s="17" t="s">
        <v>535</v>
      </c>
      <c r="Q365" s="14" t="s">
        <v>898</v>
      </c>
      <c r="AC365"/>
      <c r="AD365"/>
      <c r="AG365"/>
      <c r="AJ365"/>
    </row>
    <row r="366" spans="4:36" x14ac:dyDescent="0.95">
      <c r="D366"/>
      <c r="O366" s="124" t="s">
        <v>529</v>
      </c>
      <c r="P366" s="17" t="s">
        <v>1521</v>
      </c>
      <c r="Q366" s="14" t="s">
        <v>898</v>
      </c>
      <c r="AC366"/>
      <c r="AD366"/>
      <c r="AG366"/>
      <c r="AJ366"/>
    </row>
    <row r="367" spans="4:36" x14ac:dyDescent="0.95">
      <c r="D367"/>
      <c r="O367" s="124" t="s">
        <v>529</v>
      </c>
      <c r="P367" s="17" t="s">
        <v>536</v>
      </c>
      <c r="Q367" s="14" t="s">
        <v>898</v>
      </c>
      <c r="AC367"/>
      <c r="AD367"/>
      <c r="AG367"/>
      <c r="AJ367"/>
    </row>
    <row r="368" spans="4:36" x14ac:dyDescent="0.95">
      <c r="D368"/>
      <c r="O368" s="124" t="s">
        <v>529</v>
      </c>
      <c r="P368" s="17" t="s">
        <v>537</v>
      </c>
      <c r="Q368" s="14" t="s">
        <v>964</v>
      </c>
      <c r="AC368"/>
      <c r="AD368"/>
      <c r="AG368"/>
      <c r="AJ368"/>
    </row>
    <row r="369" spans="4:36" x14ac:dyDescent="0.95">
      <c r="D369"/>
      <c r="O369" s="124" t="s">
        <v>529</v>
      </c>
      <c r="P369" s="17" t="s">
        <v>1522</v>
      </c>
      <c r="Q369" s="14" t="s">
        <v>964</v>
      </c>
      <c r="AC369"/>
      <c r="AD369"/>
      <c r="AG369"/>
      <c r="AJ369"/>
    </row>
    <row r="370" spans="4:36" x14ac:dyDescent="0.95">
      <c r="D370"/>
      <c r="O370" s="124" t="s">
        <v>529</v>
      </c>
      <c r="P370" s="17" t="s">
        <v>539</v>
      </c>
      <c r="Q370" s="14" t="s">
        <v>964</v>
      </c>
      <c r="AC370"/>
      <c r="AD370"/>
      <c r="AG370"/>
      <c r="AJ370"/>
    </row>
    <row r="371" spans="4:36" x14ac:dyDescent="0.95">
      <c r="D371"/>
      <c r="O371" s="124" t="s">
        <v>529</v>
      </c>
      <c r="P371" s="17" t="s">
        <v>540</v>
      </c>
      <c r="Q371" s="14" t="s">
        <v>964</v>
      </c>
      <c r="AC371"/>
      <c r="AD371"/>
      <c r="AG371"/>
      <c r="AJ371"/>
    </row>
    <row r="372" spans="4:36" x14ac:dyDescent="0.95">
      <c r="D372"/>
      <c r="O372" s="124" t="s">
        <v>529</v>
      </c>
      <c r="P372" s="17" t="s">
        <v>1523</v>
      </c>
      <c r="Q372" s="14" t="s">
        <v>964</v>
      </c>
      <c r="AC372"/>
      <c r="AD372"/>
      <c r="AG372"/>
      <c r="AJ372"/>
    </row>
    <row r="373" spans="4:36" x14ac:dyDescent="0.95">
      <c r="D373"/>
      <c r="O373" s="124" t="s">
        <v>529</v>
      </c>
      <c r="P373" s="17" t="s">
        <v>541</v>
      </c>
      <c r="Q373" s="14" t="s">
        <v>964</v>
      </c>
      <c r="AC373"/>
      <c r="AD373"/>
      <c r="AG373"/>
      <c r="AJ373"/>
    </row>
    <row r="374" spans="4:36" x14ac:dyDescent="0.95">
      <c r="D374"/>
      <c r="O374" s="124" t="s">
        <v>529</v>
      </c>
      <c r="P374" s="17" t="s">
        <v>1524</v>
      </c>
      <c r="Q374" s="14" t="s">
        <v>964</v>
      </c>
      <c r="AC374"/>
      <c r="AD374"/>
      <c r="AG374"/>
      <c r="AJ374"/>
    </row>
    <row r="375" spans="4:36" x14ac:dyDescent="0.95">
      <c r="D375"/>
      <c r="O375" s="124" t="s">
        <v>529</v>
      </c>
      <c r="P375" s="17" t="s">
        <v>1114</v>
      </c>
      <c r="Q375" s="14" t="s">
        <v>964</v>
      </c>
      <c r="AC375"/>
      <c r="AD375"/>
      <c r="AG375"/>
      <c r="AJ375"/>
    </row>
    <row r="376" spans="4:36" x14ac:dyDescent="0.95">
      <c r="D376"/>
      <c r="O376" s="124" t="s">
        <v>529</v>
      </c>
      <c r="P376" s="17" t="s">
        <v>1525</v>
      </c>
      <c r="Q376" s="14" t="s">
        <v>964</v>
      </c>
      <c r="AC376"/>
      <c r="AD376"/>
      <c r="AG376"/>
      <c r="AJ376"/>
    </row>
    <row r="377" spans="4:36" x14ac:dyDescent="0.95">
      <c r="D377"/>
      <c r="O377" s="124" t="s">
        <v>529</v>
      </c>
      <c r="P377" s="17" t="s">
        <v>542</v>
      </c>
      <c r="Q377" s="14" t="s">
        <v>964</v>
      </c>
      <c r="AC377"/>
      <c r="AD377"/>
      <c r="AG377"/>
      <c r="AJ377"/>
    </row>
    <row r="378" spans="4:36" x14ac:dyDescent="0.95">
      <c r="D378"/>
      <c r="O378" s="124" t="s">
        <v>529</v>
      </c>
      <c r="P378" s="17" t="s">
        <v>543</v>
      </c>
      <c r="Q378" s="14" t="s">
        <v>964</v>
      </c>
      <c r="AC378"/>
      <c r="AD378"/>
      <c r="AG378"/>
      <c r="AJ378"/>
    </row>
    <row r="379" spans="4:36" x14ac:dyDescent="0.95">
      <c r="D379"/>
      <c r="O379" s="124" t="s">
        <v>529</v>
      </c>
      <c r="P379" s="17" t="s">
        <v>544</v>
      </c>
      <c r="Q379" s="14" t="s">
        <v>964</v>
      </c>
      <c r="AC379"/>
      <c r="AD379"/>
      <c r="AG379"/>
      <c r="AJ379"/>
    </row>
    <row r="380" spans="4:36" x14ac:dyDescent="0.95">
      <c r="D380"/>
      <c r="O380" s="124" t="s">
        <v>529</v>
      </c>
      <c r="P380" s="17" t="s">
        <v>1526</v>
      </c>
      <c r="Q380" s="14" t="s">
        <v>964</v>
      </c>
      <c r="AC380"/>
      <c r="AD380"/>
      <c r="AG380"/>
      <c r="AJ380"/>
    </row>
    <row r="381" spans="4:36" x14ac:dyDescent="0.95">
      <c r="D381"/>
      <c r="O381" s="124" t="s">
        <v>529</v>
      </c>
      <c r="P381" s="17" t="s">
        <v>1526</v>
      </c>
      <c r="Q381" s="14" t="s">
        <v>964</v>
      </c>
      <c r="AC381"/>
      <c r="AD381"/>
      <c r="AG381"/>
      <c r="AJ381"/>
    </row>
    <row r="382" spans="4:36" x14ac:dyDescent="0.95">
      <c r="D382"/>
      <c r="O382" s="124" t="s">
        <v>545</v>
      </c>
      <c r="P382" s="17" t="s">
        <v>1527</v>
      </c>
      <c r="Q382" s="14" t="s">
        <v>875</v>
      </c>
      <c r="AC382"/>
      <c r="AD382"/>
      <c r="AG382"/>
      <c r="AJ382"/>
    </row>
    <row r="383" spans="4:36" x14ac:dyDescent="0.95">
      <c r="D383"/>
      <c r="O383" s="124" t="s">
        <v>545</v>
      </c>
      <c r="P383" s="17" t="s">
        <v>1528</v>
      </c>
      <c r="Q383" s="14" t="s">
        <v>875</v>
      </c>
      <c r="AC383"/>
      <c r="AD383"/>
      <c r="AG383"/>
      <c r="AJ383"/>
    </row>
    <row r="384" spans="4:36" x14ac:dyDescent="0.95">
      <c r="D384"/>
      <c r="O384" s="124" t="s">
        <v>545</v>
      </c>
      <c r="P384" s="17" t="s">
        <v>1078</v>
      </c>
      <c r="Q384" s="14" t="s">
        <v>875</v>
      </c>
      <c r="AC384"/>
      <c r="AD384"/>
      <c r="AG384"/>
      <c r="AJ384"/>
    </row>
    <row r="385" spans="4:36" x14ac:dyDescent="0.95">
      <c r="D385"/>
      <c r="O385" s="124" t="s">
        <v>545</v>
      </c>
      <c r="P385" s="17" t="s">
        <v>1529</v>
      </c>
      <c r="Q385" s="14" t="s">
        <v>875</v>
      </c>
      <c r="AC385"/>
      <c r="AD385"/>
      <c r="AG385"/>
      <c r="AJ385"/>
    </row>
    <row r="386" spans="4:36" x14ac:dyDescent="0.95">
      <c r="D386"/>
      <c r="O386" s="124" t="s">
        <v>545</v>
      </c>
      <c r="P386" s="17" t="s">
        <v>1530</v>
      </c>
      <c r="Q386" s="14" t="s">
        <v>875</v>
      </c>
      <c r="AC386"/>
      <c r="AD386"/>
      <c r="AG386"/>
      <c r="AJ386"/>
    </row>
    <row r="387" spans="4:36" x14ac:dyDescent="0.95">
      <c r="D387"/>
      <c r="O387" s="124" t="s">
        <v>545</v>
      </c>
      <c r="P387" s="17" t="s">
        <v>546</v>
      </c>
      <c r="Q387" s="14" t="s">
        <v>875</v>
      </c>
      <c r="AC387"/>
      <c r="AD387"/>
      <c r="AG387"/>
      <c r="AJ387"/>
    </row>
    <row r="388" spans="4:36" x14ac:dyDescent="0.95">
      <c r="D388"/>
      <c r="O388" s="124" t="s">
        <v>545</v>
      </c>
      <c r="P388" s="17" t="s">
        <v>1531</v>
      </c>
      <c r="Q388" s="14" t="s">
        <v>875</v>
      </c>
      <c r="AC388"/>
      <c r="AD388"/>
      <c r="AG388"/>
      <c r="AJ388"/>
    </row>
    <row r="389" spans="4:36" x14ac:dyDescent="0.95">
      <c r="D389"/>
      <c r="O389" s="124" t="s">
        <v>545</v>
      </c>
      <c r="P389" s="17" t="s">
        <v>1083</v>
      </c>
      <c r="Q389" s="14" t="s">
        <v>875</v>
      </c>
      <c r="AC389"/>
      <c r="AD389"/>
      <c r="AG389"/>
      <c r="AJ389"/>
    </row>
    <row r="390" spans="4:36" x14ac:dyDescent="0.95">
      <c r="D390"/>
      <c r="O390" s="124" t="s">
        <v>545</v>
      </c>
      <c r="P390" s="17" t="s">
        <v>1532</v>
      </c>
      <c r="Q390" s="14" t="s">
        <v>875</v>
      </c>
      <c r="AC390"/>
      <c r="AD390"/>
      <c r="AG390"/>
      <c r="AJ390"/>
    </row>
    <row r="391" spans="4:36" x14ac:dyDescent="0.95">
      <c r="D391"/>
      <c r="O391" s="124" t="s">
        <v>545</v>
      </c>
      <c r="P391" s="17" t="s">
        <v>1533</v>
      </c>
      <c r="Q391" s="14" t="s">
        <v>875</v>
      </c>
      <c r="AC391"/>
      <c r="AD391"/>
      <c r="AG391"/>
      <c r="AJ391"/>
    </row>
    <row r="392" spans="4:36" x14ac:dyDescent="0.95">
      <c r="D392"/>
      <c r="O392" s="124" t="s">
        <v>545</v>
      </c>
      <c r="P392" s="17" t="s">
        <v>547</v>
      </c>
      <c r="Q392" s="14" t="s">
        <v>875</v>
      </c>
      <c r="AC392"/>
      <c r="AD392"/>
      <c r="AG392"/>
      <c r="AJ392"/>
    </row>
    <row r="393" spans="4:36" x14ac:dyDescent="0.95">
      <c r="D393"/>
      <c r="O393" s="124" t="s">
        <v>545</v>
      </c>
      <c r="P393" s="17" t="s">
        <v>548</v>
      </c>
      <c r="Q393" s="14" t="s">
        <v>898</v>
      </c>
      <c r="AC393"/>
      <c r="AD393"/>
      <c r="AG393"/>
      <c r="AJ393"/>
    </row>
    <row r="394" spans="4:36" x14ac:dyDescent="0.95">
      <c r="D394"/>
      <c r="O394" s="124" t="s">
        <v>545</v>
      </c>
      <c r="P394" s="17" t="s">
        <v>1085</v>
      </c>
      <c r="Q394" s="14" t="s">
        <v>898</v>
      </c>
      <c r="AC394"/>
      <c r="AD394"/>
      <c r="AG394"/>
      <c r="AJ394"/>
    </row>
    <row r="395" spans="4:36" x14ac:dyDescent="0.95">
      <c r="D395"/>
      <c r="O395" s="124" t="s">
        <v>545</v>
      </c>
      <c r="P395" s="17" t="s">
        <v>1534</v>
      </c>
      <c r="Q395" s="14" t="s">
        <v>898</v>
      </c>
      <c r="AC395"/>
      <c r="AD395"/>
      <c r="AG395"/>
      <c r="AJ395"/>
    </row>
    <row r="396" spans="4:36" x14ac:dyDescent="0.95">
      <c r="D396"/>
      <c r="O396" s="124" t="s">
        <v>545</v>
      </c>
      <c r="P396" s="17" t="s">
        <v>1535</v>
      </c>
      <c r="Q396" s="14" t="s">
        <v>898</v>
      </c>
      <c r="AC396"/>
      <c r="AD396"/>
      <c r="AG396"/>
      <c r="AJ396"/>
    </row>
    <row r="397" spans="4:36" x14ac:dyDescent="0.95">
      <c r="D397"/>
      <c r="O397" s="124" t="s">
        <v>545</v>
      </c>
      <c r="P397" s="17" t="s">
        <v>1089</v>
      </c>
      <c r="Q397" s="14" t="s">
        <v>898</v>
      </c>
      <c r="AC397"/>
      <c r="AD397"/>
      <c r="AG397"/>
      <c r="AJ397"/>
    </row>
    <row r="398" spans="4:36" x14ac:dyDescent="0.95">
      <c r="D398"/>
      <c r="O398" s="124" t="s">
        <v>545</v>
      </c>
      <c r="P398" s="17" t="s">
        <v>1536</v>
      </c>
      <c r="Q398" s="14" t="s">
        <v>898</v>
      </c>
      <c r="AC398"/>
      <c r="AD398"/>
      <c r="AG398"/>
      <c r="AJ398"/>
    </row>
    <row r="399" spans="4:36" x14ac:dyDescent="0.95">
      <c r="D399"/>
      <c r="O399" s="124" t="s">
        <v>545</v>
      </c>
      <c r="P399" s="17" t="s">
        <v>1537</v>
      </c>
      <c r="Q399" s="14" t="s">
        <v>898</v>
      </c>
      <c r="AC399"/>
      <c r="AD399"/>
      <c r="AG399"/>
      <c r="AJ399"/>
    </row>
    <row r="400" spans="4:36" x14ac:dyDescent="0.95">
      <c r="D400"/>
      <c r="O400" s="124" t="s">
        <v>545</v>
      </c>
      <c r="P400" s="17" t="s">
        <v>549</v>
      </c>
      <c r="Q400" s="14" t="s">
        <v>898</v>
      </c>
      <c r="AC400"/>
      <c r="AD400"/>
      <c r="AG400"/>
      <c r="AJ400"/>
    </row>
    <row r="401" spans="4:36" x14ac:dyDescent="0.95">
      <c r="D401"/>
      <c r="O401" s="124" t="s">
        <v>545</v>
      </c>
      <c r="P401" s="17" t="s">
        <v>1538</v>
      </c>
      <c r="Q401" s="14" t="s">
        <v>898</v>
      </c>
      <c r="AC401"/>
      <c r="AD401"/>
      <c r="AG401"/>
      <c r="AJ401"/>
    </row>
    <row r="402" spans="4:36" x14ac:dyDescent="0.95">
      <c r="D402"/>
      <c r="O402" s="124" t="s">
        <v>545</v>
      </c>
      <c r="P402" s="17" t="s">
        <v>1092</v>
      </c>
      <c r="Q402" s="14" t="s">
        <v>898</v>
      </c>
      <c r="AC402"/>
      <c r="AD402"/>
      <c r="AG402"/>
      <c r="AJ402"/>
    </row>
    <row r="403" spans="4:36" x14ac:dyDescent="0.95">
      <c r="D403"/>
      <c r="O403" s="124" t="s">
        <v>545</v>
      </c>
      <c r="P403" s="17" t="s">
        <v>1539</v>
      </c>
      <c r="Q403" s="14" t="s">
        <v>898</v>
      </c>
      <c r="AC403"/>
      <c r="AD403"/>
      <c r="AG403"/>
      <c r="AJ403"/>
    </row>
    <row r="404" spans="4:36" x14ac:dyDescent="0.95">
      <c r="D404"/>
      <c r="O404" s="124" t="s">
        <v>545</v>
      </c>
      <c r="P404" s="17" t="s">
        <v>1095</v>
      </c>
      <c r="Q404" s="14" t="s">
        <v>898</v>
      </c>
      <c r="AC404"/>
      <c r="AD404"/>
      <c r="AG404"/>
      <c r="AJ404"/>
    </row>
    <row r="405" spans="4:36" x14ac:dyDescent="0.95">
      <c r="D405"/>
      <c r="O405" s="124" t="s">
        <v>545</v>
      </c>
      <c r="P405" s="17" t="s">
        <v>1540</v>
      </c>
      <c r="Q405" s="14" t="s">
        <v>898</v>
      </c>
      <c r="AC405"/>
      <c r="AD405"/>
      <c r="AG405"/>
      <c r="AJ405"/>
    </row>
    <row r="406" spans="4:36" x14ac:dyDescent="0.95">
      <c r="D406"/>
      <c r="O406" s="124" t="s">
        <v>545</v>
      </c>
      <c r="P406" s="17" t="s">
        <v>550</v>
      </c>
      <c r="Q406" s="14" t="s">
        <v>898</v>
      </c>
      <c r="AC406"/>
      <c r="AD406"/>
      <c r="AG406"/>
      <c r="AJ406"/>
    </row>
    <row r="407" spans="4:36" x14ac:dyDescent="0.95">
      <c r="D407"/>
      <c r="O407" s="124" t="s">
        <v>545</v>
      </c>
      <c r="P407" s="17" t="s">
        <v>551</v>
      </c>
      <c r="Q407" s="14" t="s">
        <v>898</v>
      </c>
      <c r="AC407"/>
      <c r="AD407"/>
      <c r="AG407"/>
      <c r="AJ407"/>
    </row>
    <row r="408" spans="4:36" x14ac:dyDescent="0.95">
      <c r="D408"/>
      <c r="O408" s="124" t="s">
        <v>545</v>
      </c>
      <c r="P408" s="17" t="s">
        <v>1098</v>
      </c>
      <c r="Q408" s="14" t="s">
        <v>898</v>
      </c>
      <c r="AC408"/>
      <c r="AD408"/>
      <c r="AG408"/>
      <c r="AJ408"/>
    </row>
    <row r="409" spans="4:36" x14ac:dyDescent="0.95">
      <c r="D409"/>
      <c r="O409" s="124" t="s">
        <v>545</v>
      </c>
      <c r="P409" s="17" t="s">
        <v>1541</v>
      </c>
      <c r="Q409" s="14" t="s">
        <v>898</v>
      </c>
      <c r="AC409"/>
      <c r="AD409"/>
      <c r="AG409"/>
      <c r="AJ409"/>
    </row>
    <row r="410" spans="4:36" x14ac:dyDescent="0.95">
      <c r="D410"/>
      <c r="O410" s="124" t="s">
        <v>545</v>
      </c>
      <c r="P410" s="17" t="s">
        <v>1542</v>
      </c>
      <c r="Q410" s="14" t="s">
        <v>898</v>
      </c>
      <c r="AC410"/>
      <c r="AD410"/>
      <c r="AG410"/>
      <c r="AJ410"/>
    </row>
    <row r="411" spans="4:36" x14ac:dyDescent="0.95">
      <c r="D411"/>
      <c r="O411" s="124" t="s">
        <v>545</v>
      </c>
      <c r="P411" s="17" t="s">
        <v>552</v>
      </c>
      <c r="Q411" s="14" t="s">
        <v>964</v>
      </c>
      <c r="AC411"/>
      <c r="AD411"/>
      <c r="AG411"/>
      <c r="AJ411"/>
    </row>
    <row r="412" spans="4:36" x14ac:dyDescent="0.95">
      <c r="D412"/>
      <c r="O412" s="124" t="s">
        <v>545</v>
      </c>
      <c r="P412" s="17" t="s">
        <v>553</v>
      </c>
      <c r="Q412" s="14" t="s">
        <v>964</v>
      </c>
      <c r="AC412"/>
      <c r="AD412"/>
      <c r="AG412"/>
      <c r="AJ412"/>
    </row>
    <row r="413" spans="4:36" x14ac:dyDescent="0.95">
      <c r="D413"/>
      <c r="O413" s="124" t="s">
        <v>545</v>
      </c>
      <c r="P413" s="17" t="s">
        <v>1101</v>
      </c>
      <c r="Q413" s="14" t="s">
        <v>964</v>
      </c>
      <c r="AC413"/>
      <c r="AD413"/>
      <c r="AG413"/>
      <c r="AJ413"/>
    </row>
    <row r="414" spans="4:36" x14ac:dyDescent="0.95">
      <c r="D414"/>
      <c r="O414" s="124" t="s">
        <v>545</v>
      </c>
      <c r="P414" s="17" t="s">
        <v>1543</v>
      </c>
      <c r="Q414" s="14" t="s">
        <v>964</v>
      </c>
      <c r="AC414"/>
      <c r="AD414"/>
      <c r="AG414"/>
      <c r="AJ414"/>
    </row>
    <row r="415" spans="4:36" x14ac:dyDescent="0.95">
      <c r="D415"/>
      <c r="O415" s="124" t="s">
        <v>545</v>
      </c>
      <c r="P415" s="17" t="s">
        <v>554</v>
      </c>
      <c r="Q415" s="14" t="s">
        <v>964</v>
      </c>
      <c r="AC415"/>
      <c r="AD415"/>
      <c r="AG415"/>
      <c r="AJ415"/>
    </row>
    <row r="416" spans="4:36" x14ac:dyDescent="0.95">
      <c r="D416"/>
      <c r="O416" s="124" t="s">
        <v>545</v>
      </c>
      <c r="P416" s="17" t="s">
        <v>555</v>
      </c>
      <c r="Q416" s="14" t="s">
        <v>964</v>
      </c>
      <c r="AC416"/>
      <c r="AD416"/>
      <c r="AG416"/>
      <c r="AJ416"/>
    </row>
    <row r="417" spans="4:36" x14ac:dyDescent="0.95">
      <c r="D417"/>
      <c r="O417" s="124" t="s">
        <v>545</v>
      </c>
      <c r="P417" s="17" t="s">
        <v>556</v>
      </c>
      <c r="Q417" s="14" t="s">
        <v>964</v>
      </c>
      <c r="AC417"/>
      <c r="AD417"/>
      <c r="AG417"/>
      <c r="AJ417"/>
    </row>
    <row r="418" spans="4:36" x14ac:dyDescent="0.95">
      <c r="D418"/>
      <c r="O418" s="124" t="s">
        <v>545</v>
      </c>
      <c r="P418" s="17" t="s">
        <v>1106</v>
      </c>
      <c r="Q418" s="14" t="s">
        <v>964</v>
      </c>
      <c r="AC418"/>
      <c r="AD418"/>
      <c r="AG418"/>
      <c r="AJ418"/>
    </row>
    <row r="419" spans="4:36" x14ac:dyDescent="0.95">
      <c r="D419"/>
      <c r="O419" s="124" t="s">
        <v>545</v>
      </c>
      <c r="P419" s="17" t="s">
        <v>557</v>
      </c>
      <c r="Q419" s="14" t="s">
        <v>964</v>
      </c>
      <c r="AC419"/>
      <c r="AD419"/>
      <c r="AG419"/>
      <c r="AJ419"/>
    </row>
    <row r="420" spans="4:36" x14ac:dyDescent="0.95">
      <c r="D420"/>
      <c r="O420" s="124" t="s">
        <v>545</v>
      </c>
      <c r="P420" s="17" t="s">
        <v>558</v>
      </c>
      <c r="Q420" s="14" t="s">
        <v>964</v>
      </c>
      <c r="AC420"/>
      <c r="AD420"/>
      <c r="AG420"/>
      <c r="AJ420"/>
    </row>
    <row r="421" spans="4:36" x14ac:dyDescent="0.95">
      <c r="D421"/>
      <c r="O421" s="124" t="s">
        <v>545</v>
      </c>
      <c r="P421" s="17" t="s">
        <v>1109</v>
      </c>
      <c r="Q421" s="14" t="s">
        <v>964</v>
      </c>
      <c r="AC421"/>
      <c r="AD421"/>
      <c r="AG421"/>
      <c r="AJ421"/>
    </row>
    <row r="422" spans="4:36" x14ac:dyDescent="0.95">
      <c r="D422"/>
      <c r="O422" s="124" t="s">
        <v>545</v>
      </c>
      <c r="P422" s="17" t="s">
        <v>1544</v>
      </c>
      <c r="Q422" s="14" t="s">
        <v>964</v>
      </c>
      <c r="S422" s="106" t="s">
        <v>1545</v>
      </c>
      <c r="AC422"/>
      <c r="AD422"/>
      <c r="AG422"/>
      <c r="AJ422"/>
    </row>
    <row r="423" spans="4:36" x14ac:dyDescent="0.95">
      <c r="D423"/>
      <c r="O423" s="124" t="s">
        <v>1546</v>
      </c>
      <c r="P423" s="17" t="s">
        <v>1547</v>
      </c>
      <c r="Q423" s="14" t="s">
        <v>898</v>
      </c>
      <c r="S423" s="6" t="s">
        <v>1455</v>
      </c>
      <c r="AC423"/>
      <c r="AD423"/>
      <c r="AG423"/>
      <c r="AJ423"/>
    </row>
    <row r="424" spans="4:36" x14ac:dyDescent="0.95">
      <c r="D424"/>
      <c r="O424" s="124" t="s">
        <v>1116</v>
      </c>
      <c r="P424" s="17" t="s">
        <v>1548</v>
      </c>
      <c r="Q424" s="14" t="s">
        <v>898</v>
      </c>
      <c r="S424" s="6" t="s">
        <v>1455</v>
      </c>
      <c r="AC424"/>
      <c r="AD424"/>
      <c r="AG424"/>
      <c r="AJ424"/>
    </row>
    <row r="425" spans="4:36" x14ac:dyDescent="0.95">
      <c r="D425"/>
      <c r="O425" s="124" t="s">
        <v>1116</v>
      </c>
      <c r="P425" s="17" t="s">
        <v>1118</v>
      </c>
      <c r="Q425" s="14" t="s">
        <v>898</v>
      </c>
      <c r="S425" s="6" t="s">
        <v>1455</v>
      </c>
      <c r="AC425"/>
      <c r="AD425"/>
      <c r="AG425"/>
      <c r="AJ425"/>
    </row>
    <row r="426" spans="4:36" x14ac:dyDescent="0.95">
      <c r="D426"/>
      <c r="O426" s="124" t="s">
        <v>1116</v>
      </c>
      <c r="P426" s="17" t="s">
        <v>1549</v>
      </c>
      <c r="Q426" s="14" t="s">
        <v>898</v>
      </c>
      <c r="S426" s="6" t="s">
        <v>1455</v>
      </c>
      <c r="AC426"/>
      <c r="AD426"/>
      <c r="AG426"/>
      <c r="AJ426"/>
    </row>
    <row r="427" spans="4:36" x14ac:dyDescent="0.95">
      <c r="D427"/>
      <c r="O427" s="124" t="s">
        <v>1116</v>
      </c>
      <c r="P427" s="17" t="s">
        <v>1550</v>
      </c>
      <c r="Q427" s="14" t="s">
        <v>898</v>
      </c>
      <c r="S427" s="6" t="s">
        <v>1455</v>
      </c>
      <c r="AC427"/>
      <c r="AD427"/>
      <c r="AG427"/>
      <c r="AJ427"/>
    </row>
    <row r="428" spans="4:36" x14ac:dyDescent="0.95">
      <c r="D428"/>
      <c r="O428" s="124" t="s">
        <v>1116</v>
      </c>
      <c r="P428" s="17" t="s">
        <v>1551</v>
      </c>
      <c r="Q428" s="14" t="s">
        <v>898</v>
      </c>
      <c r="S428" s="6" t="s">
        <v>1455</v>
      </c>
      <c r="AC428"/>
      <c r="AD428"/>
      <c r="AG428"/>
      <c r="AJ428"/>
    </row>
    <row r="429" spans="4:36" x14ac:dyDescent="0.95">
      <c r="D429"/>
      <c r="O429" s="124" t="s">
        <v>1116</v>
      </c>
      <c r="P429" s="17" t="s">
        <v>1552</v>
      </c>
      <c r="Q429" s="14" t="s">
        <v>898</v>
      </c>
      <c r="S429" s="6" t="s">
        <v>1455</v>
      </c>
      <c r="AC429"/>
      <c r="AD429"/>
      <c r="AG429"/>
      <c r="AJ429"/>
    </row>
    <row r="430" spans="4:36" x14ac:dyDescent="0.95">
      <c r="D430"/>
      <c r="O430" s="124" t="s">
        <v>1116</v>
      </c>
      <c r="P430" s="17" t="s">
        <v>1553</v>
      </c>
      <c r="Q430" s="14" t="s">
        <v>898</v>
      </c>
      <c r="S430" s="6" t="s">
        <v>1455</v>
      </c>
      <c r="AC430"/>
      <c r="AD430"/>
      <c r="AG430"/>
      <c r="AJ430"/>
    </row>
    <row r="431" spans="4:36" x14ac:dyDescent="0.95">
      <c r="D431"/>
      <c r="O431" s="124" t="s">
        <v>1116</v>
      </c>
      <c r="P431" s="17" t="s">
        <v>1115</v>
      </c>
      <c r="Q431" s="14" t="s">
        <v>898</v>
      </c>
      <c r="S431" s="6" t="s">
        <v>1455</v>
      </c>
      <c r="AC431"/>
      <c r="AD431"/>
      <c r="AG431"/>
      <c r="AJ431"/>
    </row>
    <row r="432" spans="4:36" x14ac:dyDescent="0.95">
      <c r="D432"/>
      <c r="O432" s="124" t="s">
        <v>1116</v>
      </c>
      <c r="P432" s="17" t="s">
        <v>1554</v>
      </c>
      <c r="Q432" s="14" t="s">
        <v>898</v>
      </c>
      <c r="S432" s="6" t="s">
        <v>1455</v>
      </c>
      <c r="AC432"/>
      <c r="AD432"/>
      <c r="AG432"/>
      <c r="AJ432"/>
    </row>
    <row r="433" spans="4:36" x14ac:dyDescent="0.95">
      <c r="D433"/>
      <c r="O433" s="124" t="s">
        <v>1116</v>
      </c>
      <c r="P433" s="17" t="s">
        <v>1555</v>
      </c>
      <c r="Q433" s="14" t="s">
        <v>898</v>
      </c>
      <c r="S433" s="6" t="s">
        <v>1455</v>
      </c>
      <c r="AC433"/>
      <c r="AD433"/>
      <c r="AG433"/>
      <c r="AJ433"/>
    </row>
    <row r="434" spans="4:36" x14ac:dyDescent="0.95">
      <c r="D434"/>
      <c r="O434" s="124" t="s">
        <v>1116</v>
      </c>
      <c r="P434" s="17" t="s">
        <v>1556</v>
      </c>
      <c r="Q434" s="14" t="s">
        <v>898</v>
      </c>
      <c r="S434" s="6" t="s">
        <v>1455</v>
      </c>
      <c r="AC434"/>
      <c r="AD434"/>
      <c r="AG434"/>
      <c r="AJ434"/>
    </row>
    <row r="435" spans="4:36" x14ac:dyDescent="0.95">
      <c r="D435"/>
      <c r="O435" s="124" t="s">
        <v>1116</v>
      </c>
      <c r="P435" s="17" t="s">
        <v>1557</v>
      </c>
      <c r="Q435" s="14" t="s">
        <v>898</v>
      </c>
      <c r="S435" s="6" t="s">
        <v>1455</v>
      </c>
      <c r="AC435"/>
      <c r="AD435"/>
      <c r="AG435"/>
      <c r="AJ435"/>
    </row>
    <row r="436" spans="4:36" x14ac:dyDescent="0.95">
      <c r="D436"/>
      <c r="O436" s="124" t="s">
        <v>559</v>
      </c>
      <c r="P436" s="17" t="s">
        <v>560</v>
      </c>
      <c r="Q436" s="14" t="s">
        <v>898</v>
      </c>
      <c r="S436" s="6" t="s">
        <v>1455</v>
      </c>
      <c r="AC436"/>
      <c r="AD436"/>
      <c r="AG436"/>
      <c r="AJ436"/>
    </row>
    <row r="437" spans="4:36" x14ac:dyDescent="0.95">
      <c r="D437"/>
      <c r="O437" s="124" t="s">
        <v>559</v>
      </c>
      <c r="P437" s="17" t="s">
        <v>1122</v>
      </c>
      <c r="Q437" s="14" t="s">
        <v>898</v>
      </c>
      <c r="S437" s="6" t="s">
        <v>1455</v>
      </c>
      <c r="AC437"/>
      <c r="AD437"/>
      <c r="AG437"/>
      <c r="AJ437"/>
    </row>
    <row r="438" spans="4:36" x14ac:dyDescent="0.95">
      <c r="D438"/>
      <c r="O438" s="124" t="s">
        <v>559</v>
      </c>
      <c r="P438" s="17" t="s">
        <v>1558</v>
      </c>
      <c r="Q438" s="14" t="s">
        <v>898</v>
      </c>
      <c r="S438" s="6" t="s">
        <v>1455</v>
      </c>
      <c r="AC438"/>
      <c r="AD438"/>
      <c r="AG438"/>
      <c r="AJ438"/>
    </row>
    <row r="439" spans="4:36" x14ac:dyDescent="0.95">
      <c r="D439"/>
      <c r="O439" s="124" t="s">
        <v>559</v>
      </c>
      <c r="P439" s="17" t="s">
        <v>1126</v>
      </c>
      <c r="Q439" s="14" t="s">
        <v>898</v>
      </c>
      <c r="S439" s="6" t="s">
        <v>1455</v>
      </c>
      <c r="AC439"/>
      <c r="AD439"/>
      <c r="AG439"/>
      <c r="AJ439"/>
    </row>
    <row r="440" spans="4:36" x14ac:dyDescent="0.95">
      <c r="D440"/>
      <c r="O440" s="124" t="s">
        <v>559</v>
      </c>
      <c r="P440" s="17" t="s">
        <v>1559</v>
      </c>
      <c r="Q440" s="14" t="s">
        <v>898</v>
      </c>
      <c r="S440" s="6" t="s">
        <v>1455</v>
      </c>
      <c r="AC440"/>
      <c r="AD440"/>
      <c r="AG440"/>
      <c r="AJ440"/>
    </row>
    <row r="441" spans="4:36" x14ac:dyDescent="0.95">
      <c r="D441"/>
      <c r="O441" s="124" t="s">
        <v>559</v>
      </c>
      <c r="P441" s="17" t="s">
        <v>1560</v>
      </c>
      <c r="Q441" s="14" t="s">
        <v>898</v>
      </c>
      <c r="S441" s="6" t="s">
        <v>1455</v>
      </c>
      <c r="AC441"/>
      <c r="AD441"/>
      <c r="AG441"/>
      <c r="AJ441"/>
    </row>
    <row r="442" spans="4:36" x14ac:dyDescent="0.95">
      <c r="D442"/>
      <c r="O442" s="124" t="s">
        <v>559</v>
      </c>
      <c r="P442" s="17" t="s">
        <v>1561</v>
      </c>
      <c r="Q442" s="14" t="s">
        <v>898</v>
      </c>
      <c r="S442" s="6" t="s">
        <v>1455</v>
      </c>
      <c r="AC442"/>
      <c r="AD442"/>
      <c r="AG442"/>
      <c r="AJ442"/>
    </row>
    <row r="443" spans="4:36" x14ac:dyDescent="0.95">
      <c r="D443"/>
      <c r="O443" s="124" t="s">
        <v>559</v>
      </c>
      <c r="P443" s="17" t="s">
        <v>1128</v>
      </c>
      <c r="Q443" s="14" t="s">
        <v>898</v>
      </c>
      <c r="S443" s="6" t="s">
        <v>1455</v>
      </c>
      <c r="AC443"/>
      <c r="AD443"/>
      <c r="AG443"/>
      <c r="AJ443"/>
    </row>
    <row r="444" spans="4:36" x14ac:dyDescent="0.95">
      <c r="D444"/>
      <c r="O444" s="124" t="s">
        <v>559</v>
      </c>
      <c r="P444" s="17" t="s">
        <v>1562</v>
      </c>
      <c r="Q444" s="14" t="s">
        <v>898</v>
      </c>
      <c r="S444" s="6" t="s">
        <v>1455</v>
      </c>
      <c r="AC444"/>
      <c r="AD444"/>
      <c r="AG444"/>
      <c r="AJ444"/>
    </row>
    <row r="445" spans="4:36" x14ac:dyDescent="0.95">
      <c r="D445"/>
      <c r="O445" s="124" t="s">
        <v>559</v>
      </c>
      <c r="P445" s="17" t="s">
        <v>1130</v>
      </c>
      <c r="Q445" s="14" t="s">
        <v>898</v>
      </c>
      <c r="S445" s="6" t="s">
        <v>1455</v>
      </c>
      <c r="AC445"/>
      <c r="AD445"/>
      <c r="AG445"/>
      <c r="AJ445"/>
    </row>
    <row r="446" spans="4:36" x14ac:dyDescent="0.95">
      <c r="D446"/>
      <c r="O446" s="124" t="s">
        <v>559</v>
      </c>
      <c r="P446" s="17" t="s">
        <v>1563</v>
      </c>
      <c r="Q446" s="14" t="s">
        <v>898</v>
      </c>
      <c r="S446" s="6" t="s">
        <v>1455</v>
      </c>
      <c r="AC446"/>
      <c r="AD446"/>
      <c r="AG446"/>
      <c r="AJ446"/>
    </row>
    <row r="447" spans="4:36" x14ac:dyDescent="0.95">
      <c r="D447"/>
      <c r="O447" s="124" t="s">
        <v>559</v>
      </c>
      <c r="P447" s="17" t="s">
        <v>1564</v>
      </c>
      <c r="Q447" s="14" t="s">
        <v>898</v>
      </c>
      <c r="S447" s="6" t="s">
        <v>1455</v>
      </c>
      <c r="AC447"/>
      <c r="AD447"/>
      <c r="AG447"/>
      <c r="AJ447"/>
    </row>
    <row r="448" spans="4:36" x14ac:dyDescent="0.95">
      <c r="D448"/>
      <c r="O448" s="124" t="s">
        <v>561</v>
      </c>
      <c r="P448" s="17" t="s">
        <v>562</v>
      </c>
      <c r="Q448" s="14" t="s">
        <v>898</v>
      </c>
      <c r="S448" s="6" t="s">
        <v>1455</v>
      </c>
      <c r="AC448"/>
      <c r="AD448"/>
      <c r="AG448"/>
      <c r="AJ448"/>
    </row>
    <row r="449" spans="4:36" x14ac:dyDescent="0.95">
      <c r="D449"/>
      <c r="O449" s="124" t="s">
        <v>561</v>
      </c>
      <c r="P449" s="17" t="s">
        <v>564</v>
      </c>
      <c r="Q449" s="14" t="s">
        <v>898</v>
      </c>
      <c r="S449" s="6" t="s">
        <v>1455</v>
      </c>
      <c r="AC449"/>
      <c r="AD449"/>
      <c r="AG449"/>
      <c r="AJ449"/>
    </row>
    <row r="450" spans="4:36" x14ac:dyDescent="0.95">
      <c r="D450"/>
      <c r="O450" s="124" t="s">
        <v>561</v>
      </c>
      <c r="P450" s="17" t="s">
        <v>1565</v>
      </c>
      <c r="Q450" s="14" t="s">
        <v>898</v>
      </c>
      <c r="S450" s="6" t="s">
        <v>1455</v>
      </c>
      <c r="AC450"/>
      <c r="AD450"/>
      <c r="AG450"/>
      <c r="AJ450"/>
    </row>
    <row r="451" spans="4:36" x14ac:dyDescent="0.95">
      <c r="D451"/>
      <c r="O451" s="124" t="s">
        <v>561</v>
      </c>
      <c r="P451" s="17" t="s">
        <v>566</v>
      </c>
      <c r="Q451" s="14" t="s">
        <v>898</v>
      </c>
      <c r="S451" s="6" t="s">
        <v>1455</v>
      </c>
      <c r="AC451"/>
      <c r="AD451"/>
      <c r="AG451"/>
      <c r="AJ451"/>
    </row>
    <row r="452" spans="4:36" x14ac:dyDescent="0.95">
      <c r="D452"/>
      <c r="O452" s="124" t="s">
        <v>561</v>
      </c>
      <c r="P452" s="17" t="s">
        <v>567</v>
      </c>
      <c r="Q452" s="14" t="s">
        <v>898</v>
      </c>
      <c r="S452" s="6" t="s">
        <v>1455</v>
      </c>
      <c r="AC452"/>
      <c r="AD452"/>
      <c r="AG452"/>
      <c r="AJ452"/>
    </row>
    <row r="453" spans="4:36" x14ac:dyDescent="0.95">
      <c r="D453"/>
      <c r="O453" s="124" t="s">
        <v>561</v>
      </c>
      <c r="P453" s="17" t="s">
        <v>568</v>
      </c>
      <c r="Q453" s="14" t="s">
        <v>898</v>
      </c>
      <c r="S453" s="6" t="s">
        <v>1455</v>
      </c>
      <c r="AC453"/>
      <c r="AD453"/>
      <c r="AG453"/>
      <c r="AJ453"/>
    </row>
    <row r="454" spans="4:36" x14ac:dyDescent="0.95">
      <c r="D454"/>
      <c r="O454" s="124" t="s">
        <v>561</v>
      </c>
      <c r="P454" s="17" t="s">
        <v>1566</v>
      </c>
      <c r="Q454" s="14" t="s">
        <v>898</v>
      </c>
      <c r="S454" s="6" t="s">
        <v>1455</v>
      </c>
      <c r="AC454"/>
      <c r="AD454"/>
      <c r="AG454"/>
      <c r="AJ454"/>
    </row>
    <row r="455" spans="4:36" x14ac:dyDescent="0.95">
      <c r="D455"/>
      <c r="O455" s="124" t="s">
        <v>561</v>
      </c>
      <c r="P455" s="17" t="s">
        <v>1136</v>
      </c>
      <c r="Q455" s="14" t="s">
        <v>898</v>
      </c>
      <c r="S455" s="6" t="s">
        <v>1455</v>
      </c>
      <c r="AC455"/>
      <c r="AD455"/>
      <c r="AG455"/>
      <c r="AJ455"/>
    </row>
    <row r="456" spans="4:36" x14ac:dyDescent="0.95">
      <c r="D456"/>
      <c r="O456" s="124" t="s">
        <v>561</v>
      </c>
      <c r="P456" s="17" t="s">
        <v>1567</v>
      </c>
      <c r="Q456" s="14" t="s">
        <v>898</v>
      </c>
      <c r="S456" s="6" t="s">
        <v>1455</v>
      </c>
      <c r="AC456"/>
      <c r="AD456"/>
      <c r="AG456"/>
      <c r="AJ456"/>
    </row>
    <row r="457" spans="4:36" x14ac:dyDescent="0.95">
      <c r="O457" s="124" t="s">
        <v>561</v>
      </c>
      <c r="P457" s="17" t="s">
        <v>1568</v>
      </c>
      <c r="Q457" s="14" t="s">
        <v>898</v>
      </c>
      <c r="S457" s="6" t="s">
        <v>1455</v>
      </c>
      <c r="AC457"/>
      <c r="AD457"/>
      <c r="AG457"/>
      <c r="AJ457"/>
    </row>
    <row r="458" spans="4:36" x14ac:dyDescent="0.95">
      <c r="O458" s="124" t="s">
        <v>561</v>
      </c>
      <c r="P458" s="17" t="s">
        <v>1569</v>
      </c>
      <c r="Q458" s="14" t="s">
        <v>898</v>
      </c>
      <c r="S458" s="6" t="s">
        <v>1455</v>
      </c>
      <c r="AC458"/>
      <c r="AD458"/>
      <c r="AG458"/>
      <c r="AJ458"/>
    </row>
    <row r="459" spans="4:36" x14ac:dyDescent="0.95">
      <c r="O459" s="124" t="s">
        <v>569</v>
      </c>
      <c r="P459" s="17" t="s">
        <v>1570</v>
      </c>
      <c r="Q459" s="14" t="s">
        <v>898</v>
      </c>
      <c r="S459" s="6" t="s">
        <v>1455</v>
      </c>
      <c r="AC459"/>
      <c r="AD459"/>
      <c r="AG459"/>
      <c r="AJ459"/>
    </row>
    <row r="460" spans="4:36" x14ac:dyDescent="0.95">
      <c r="O460" s="124" t="s">
        <v>569</v>
      </c>
      <c r="P460" s="17" t="s">
        <v>570</v>
      </c>
      <c r="Q460" s="14" t="s">
        <v>898</v>
      </c>
      <c r="S460" s="6" t="s">
        <v>1455</v>
      </c>
      <c r="AC460"/>
      <c r="AD460"/>
      <c r="AG460"/>
      <c r="AJ460"/>
    </row>
    <row r="461" spans="4:36" x14ac:dyDescent="0.95">
      <c r="O461" s="124" t="s">
        <v>569</v>
      </c>
      <c r="P461" s="17" t="s">
        <v>571</v>
      </c>
      <c r="Q461" s="14" t="s">
        <v>898</v>
      </c>
      <c r="S461" s="6" t="s">
        <v>1455</v>
      </c>
      <c r="AC461"/>
      <c r="AD461"/>
      <c r="AG461"/>
      <c r="AJ461"/>
    </row>
    <row r="462" spans="4:36" x14ac:dyDescent="0.95">
      <c r="O462" s="124" t="s">
        <v>569</v>
      </c>
      <c r="P462" s="17" t="s">
        <v>572</v>
      </c>
      <c r="Q462" s="14" t="s">
        <v>898</v>
      </c>
      <c r="S462" s="6" t="s">
        <v>1455</v>
      </c>
      <c r="AC462"/>
      <c r="AD462"/>
      <c r="AG462"/>
      <c r="AJ462"/>
    </row>
    <row r="463" spans="4:36" x14ac:dyDescent="0.95">
      <c r="O463" s="124" t="s">
        <v>569</v>
      </c>
      <c r="P463" s="17" t="s">
        <v>573</v>
      </c>
      <c r="Q463" s="14" t="s">
        <v>898</v>
      </c>
      <c r="S463" s="6" t="s">
        <v>1455</v>
      </c>
      <c r="AC463"/>
      <c r="AD463"/>
      <c r="AG463"/>
      <c r="AJ463"/>
    </row>
    <row r="464" spans="4:36" x14ac:dyDescent="0.95">
      <c r="O464" s="124" t="s">
        <v>569</v>
      </c>
      <c r="P464" s="17" t="s">
        <v>1571</v>
      </c>
      <c r="Q464" s="14" t="s">
        <v>898</v>
      </c>
      <c r="S464" s="6" t="s">
        <v>1455</v>
      </c>
      <c r="AC464"/>
      <c r="AD464"/>
      <c r="AG464"/>
      <c r="AJ464"/>
    </row>
    <row r="465" spans="15:36" x14ac:dyDescent="0.95">
      <c r="O465" s="124" t="s">
        <v>569</v>
      </c>
      <c r="P465" s="17" t="s">
        <v>574</v>
      </c>
      <c r="Q465" s="14" t="s">
        <v>898</v>
      </c>
      <c r="S465" s="6" t="s">
        <v>1455</v>
      </c>
      <c r="AC465"/>
      <c r="AD465"/>
      <c r="AG465"/>
      <c r="AJ465"/>
    </row>
    <row r="466" spans="15:36" x14ac:dyDescent="0.95">
      <c r="O466" s="124" t="s">
        <v>569</v>
      </c>
      <c r="P466" s="17" t="s">
        <v>575</v>
      </c>
      <c r="Q466" s="14" t="s">
        <v>898</v>
      </c>
      <c r="S466" s="6" t="s">
        <v>1455</v>
      </c>
      <c r="AC466"/>
      <c r="AD466"/>
      <c r="AG466"/>
      <c r="AJ466"/>
    </row>
    <row r="467" spans="15:36" x14ac:dyDescent="0.95">
      <c r="O467" s="124" t="s">
        <v>569</v>
      </c>
      <c r="P467" s="17" t="s">
        <v>576</v>
      </c>
      <c r="Q467" s="14" t="s">
        <v>898</v>
      </c>
      <c r="S467" s="6" t="s">
        <v>1455</v>
      </c>
      <c r="AC467"/>
      <c r="AD467"/>
      <c r="AG467"/>
      <c r="AJ467"/>
    </row>
    <row r="468" spans="15:36" x14ac:dyDescent="0.95">
      <c r="O468" s="124" t="s">
        <v>569</v>
      </c>
      <c r="P468" s="17" t="s">
        <v>1572</v>
      </c>
      <c r="Q468" s="14" t="s">
        <v>898</v>
      </c>
      <c r="S468" s="6" t="s">
        <v>1455</v>
      </c>
      <c r="AC468"/>
      <c r="AD468"/>
      <c r="AG468"/>
      <c r="AJ468"/>
    </row>
    <row r="469" spans="15:36" x14ac:dyDescent="0.95">
      <c r="O469" s="124" t="s">
        <v>577</v>
      </c>
      <c r="P469" s="17" t="s">
        <v>578</v>
      </c>
      <c r="Q469" s="14" t="s">
        <v>898</v>
      </c>
      <c r="S469" s="6" t="s">
        <v>1455</v>
      </c>
      <c r="AC469"/>
      <c r="AD469"/>
      <c r="AG469"/>
      <c r="AJ469"/>
    </row>
    <row r="470" spans="15:36" x14ac:dyDescent="0.95">
      <c r="O470" s="124" t="s">
        <v>577</v>
      </c>
      <c r="P470" s="17" t="s">
        <v>580</v>
      </c>
      <c r="Q470" s="14" t="s">
        <v>898</v>
      </c>
      <c r="S470" s="6" t="s">
        <v>1455</v>
      </c>
      <c r="AC470"/>
      <c r="AD470"/>
      <c r="AG470"/>
      <c r="AJ470"/>
    </row>
    <row r="471" spans="15:36" x14ac:dyDescent="0.95">
      <c r="O471" s="124" t="s">
        <v>577</v>
      </c>
      <c r="P471" s="17" t="s">
        <v>581</v>
      </c>
      <c r="Q471" s="14" t="s">
        <v>898</v>
      </c>
      <c r="S471" s="6" t="s">
        <v>1455</v>
      </c>
      <c r="AC471"/>
      <c r="AD471"/>
      <c r="AG471"/>
      <c r="AJ471"/>
    </row>
    <row r="472" spans="15:36" x14ac:dyDescent="0.95">
      <c r="O472" s="124" t="s">
        <v>577</v>
      </c>
      <c r="P472" s="17" t="s">
        <v>582</v>
      </c>
      <c r="Q472" s="14" t="s">
        <v>898</v>
      </c>
      <c r="S472" s="6" t="s">
        <v>1455</v>
      </c>
      <c r="AC472"/>
      <c r="AD472"/>
      <c r="AG472"/>
      <c r="AJ472"/>
    </row>
    <row r="473" spans="15:36" x14ac:dyDescent="0.95">
      <c r="O473" s="124" t="s">
        <v>583</v>
      </c>
      <c r="P473" s="17" t="s">
        <v>584</v>
      </c>
      <c r="Q473" s="14" t="s">
        <v>56</v>
      </c>
      <c r="S473" s="106" t="s">
        <v>1573</v>
      </c>
      <c r="AC473"/>
      <c r="AD473"/>
      <c r="AG473"/>
      <c r="AJ473"/>
    </row>
    <row r="474" spans="15:36" x14ac:dyDescent="0.95">
      <c r="O474" s="124" t="s">
        <v>583</v>
      </c>
      <c r="P474" s="17" t="s">
        <v>586</v>
      </c>
      <c r="Q474" s="14" t="s">
        <v>56</v>
      </c>
      <c r="AC474"/>
      <c r="AD474"/>
      <c r="AG474"/>
      <c r="AJ474"/>
    </row>
    <row r="475" spans="15:36" x14ac:dyDescent="0.95">
      <c r="O475" s="124" t="s">
        <v>583</v>
      </c>
      <c r="P475" s="17" t="s">
        <v>1159</v>
      </c>
      <c r="Q475" s="14" t="s">
        <v>56</v>
      </c>
      <c r="AC475"/>
      <c r="AD475"/>
      <c r="AG475"/>
      <c r="AJ475"/>
    </row>
    <row r="476" spans="15:36" x14ac:dyDescent="0.95">
      <c r="O476" s="124" t="s">
        <v>583</v>
      </c>
      <c r="P476" s="17" t="s">
        <v>1163</v>
      </c>
      <c r="Q476" s="14" t="s">
        <v>56</v>
      </c>
      <c r="AC476"/>
      <c r="AD476"/>
      <c r="AG476"/>
      <c r="AJ476"/>
    </row>
    <row r="477" spans="15:36" x14ac:dyDescent="0.95">
      <c r="O477" s="124" t="s">
        <v>583</v>
      </c>
      <c r="P477" s="17" t="s">
        <v>587</v>
      </c>
      <c r="Q477" s="14" t="s">
        <v>56</v>
      </c>
      <c r="AC477"/>
      <c r="AD477"/>
      <c r="AG477"/>
      <c r="AJ477"/>
    </row>
    <row r="478" spans="15:36" x14ac:dyDescent="0.95">
      <c r="O478" s="124" t="s">
        <v>583</v>
      </c>
      <c r="P478" s="17" t="s">
        <v>1169</v>
      </c>
      <c r="Q478" s="14" t="s">
        <v>56</v>
      </c>
      <c r="AC478"/>
      <c r="AD478"/>
      <c r="AG478"/>
      <c r="AJ478"/>
    </row>
    <row r="479" spans="15:36" x14ac:dyDescent="0.95">
      <c r="O479" s="124" t="s">
        <v>583</v>
      </c>
      <c r="P479" s="17" t="s">
        <v>1173</v>
      </c>
      <c r="Q479" s="14" t="s">
        <v>56</v>
      </c>
      <c r="AC479"/>
      <c r="AD479"/>
      <c r="AG479"/>
      <c r="AJ479"/>
    </row>
    <row r="480" spans="15:36" x14ac:dyDescent="0.95">
      <c r="O480" s="124" t="s">
        <v>583</v>
      </c>
      <c r="P480" s="17" t="s">
        <v>1176</v>
      </c>
      <c r="Q480" s="14" t="s">
        <v>56</v>
      </c>
      <c r="AC480"/>
      <c r="AD480"/>
      <c r="AG480"/>
      <c r="AJ480"/>
    </row>
    <row r="481" spans="15:36" x14ac:dyDescent="0.95">
      <c r="O481" s="124" t="s">
        <v>583</v>
      </c>
      <c r="P481" s="17" t="s">
        <v>1179</v>
      </c>
      <c r="Q481" s="14" t="s">
        <v>56</v>
      </c>
      <c r="AC481"/>
      <c r="AD481"/>
      <c r="AG481"/>
      <c r="AJ481"/>
    </row>
    <row r="482" spans="15:36" x14ac:dyDescent="0.95">
      <c r="O482" s="124" t="s">
        <v>583</v>
      </c>
      <c r="P482" s="17" t="s">
        <v>1183</v>
      </c>
      <c r="Q482" s="14" t="s">
        <v>56</v>
      </c>
      <c r="AC482"/>
      <c r="AD482"/>
      <c r="AG482"/>
      <c r="AJ482"/>
    </row>
    <row r="483" spans="15:36" x14ac:dyDescent="0.95">
      <c r="O483" s="124" t="s">
        <v>583</v>
      </c>
      <c r="P483" s="17" t="s">
        <v>1186</v>
      </c>
      <c r="Q483" s="14" t="s">
        <v>56</v>
      </c>
      <c r="AC483"/>
      <c r="AD483"/>
      <c r="AG483"/>
      <c r="AJ483"/>
    </row>
    <row r="484" spans="15:36" x14ac:dyDescent="0.95">
      <c r="O484" s="124" t="s">
        <v>583</v>
      </c>
      <c r="P484" s="17" t="s">
        <v>1189</v>
      </c>
      <c r="Q484" s="14" t="s">
        <v>56</v>
      </c>
      <c r="AC484"/>
      <c r="AD484"/>
      <c r="AG484"/>
      <c r="AJ484"/>
    </row>
    <row r="485" spans="15:36" x14ac:dyDescent="0.95">
      <c r="O485" s="124" t="s">
        <v>583</v>
      </c>
      <c r="P485" s="17" t="s">
        <v>1191</v>
      </c>
      <c r="Q485" s="14" t="s">
        <v>56</v>
      </c>
      <c r="AC485"/>
      <c r="AD485"/>
      <c r="AG485"/>
      <c r="AJ485"/>
    </row>
    <row r="486" spans="15:36" x14ac:dyDescent="0.95">
      <c r="O486" s="124" t="s">
        <v>56</v>
      </c>
      <c r="P486" s="17" t="s">
        <v>1574</v>
      </c>
      <c r="Q486" s="14" t="s">
        <v>56</v>
      </c>
      <c r="AC486"/>
      <c r="AD486"/>
      <c r="AG486"/>
      <c r="AJ486"/>
    </row>
    <row r="487" spans="15:36" x14ac:dyDescent="0.95">
      <c r="O487" s="124" t="s">
        <v>56</v>
      </c>
      <c r="P487" s="17" t="s">
        <v>1575</v>
      </c>
      <c r="Q487" s="14" t="s">
        <v>56</v>
      </c>
      <c r="AC487"/>
      <c r="AD487"/>
      <c r="AG487"/>
      <c r="AJ487"/>
    </row>
    <row r="488" spans="15:36" x14ac:dyDescent="0.95">
      <c r="O488" s="124" t="s">
        <v>56</v>
      </c>
      <c r="P488" s="17" t="s">
        <v>588</v>
      </c>
      <c r="Q488" s="14" t="s">
        <v>56</v>
      </c>
      <c r="AC488"/>
      <c r="AD488"/>
      <c r="AG488"/>
      <c r="AJ488"/>
    </row>
    <row r="489" spans="15:36" x14ac:dyDescent="0.95">
      <c r="O489" s="124" t="s">
        <v>56</v>
      </c>
      <c r="P489" s="17" t="s">
        <v>589</v>
      </c>
      <c r="Q489" s="14" t="s">
        <v>56</v>
      </c>
      <c r="AC489"/>
      <c r="AD489"/>
      <c r="AG489"/>
      <c r="AJ489"/>
    </row>
    <row r="490" spans="15:36" x14ac:dyDescent="0.95">
      <c r="O490" s="124" t="s">
        <v>56</v>
      </c>
      <c r="P490" s="17" t="s">
        <v>590</v>
      </c>
      <c r="Q490" s="14" t="s">
        <v>56</v>
      </c>
      <c r="AC490"/>
      <c r="AD490"/>
      <c r="AG490"/>
      <c r="AJ490"/>
    </row>
    <row r="491" spans="15:36" x14ac:dyDescent="0.95">
      <c r="O491" s="124" t="s">
        <v>56</v>
      </c>
      <c r="P491" s="17" t="s">
        <v>591</v>
      </c>
      <c r="Q491" s="14" t="s">
        <v>56</v>
      </c>
      <c r="AC491"/>
      <c r="AD491"/>
      <c r="AG491"/>
      <c r="AJ491"/>
    </row>
    <row r="492" spans="15:36" x14ac:dyDescent="0.95">
      <c r="O492" s="124" t="s">
        <v>56</v>
      </c>
      <c r="P492" s="17" t="s">
        <v>592</v>
      </c>
      <c r="Q492" s="14" t="s">
        <v>56</v>
      </c>
      <c r="AC492"/>
      <c r="AD492"/>
      <c r="AG492"/>
      <c r="AJ492"/>
    </row>
    <row r="493" spans="15:36" x14ac:dyDescent="0.95">
      <c r="O493" s="124" t="s">
        <v>56</v>
      </c>
      <c r="P493" s="17" t="s">
        <v>593</v>
      </c>
      <c r="Q493" s="14" t="s">
        <v>56</v>
      </c>
      <c r="AC493"/>
      <c r="AD493"/>
      <c r="AG493"/>
      <c r="AJ493"/>
    </row>
    <row r="494" spans="15:36" x14ac:dyDescent="0.95">
      <c r="O494" s="124" t="s">
        <v>56</v>
      </c>
      <c r="P494" s="17" t="s">
        <v>890</v>
      </c>
      <c r="Q494" s="14" t="s">
        <v>56</v>
      </c>
      <c r="AC494"/>
      <c r="AD494"/>
      <c r="AG494"/>
      <c r="AJ494"/>
    </row>
    <row r="495" spans="15:36" x14ac:dyDescent="0.95">
      <c r="O495" s="124" t="s">
        <v>56</v>
      </c>
      <c r="P495" s="17" t="s">
        <v>594</v>
      </c>
      <c r="Q495" s="14" t="s">
        <v>56</v>
      </c>
      <c r="AC495"/>
      <c r="AD495"/>
      <c r="AG495"/>
      <c r="AJ495"/>
    </row>
    <row r="496" spans="15:36" x14ac:dyDescent="0.95">
      <c r="O496" s="124" t="s">
        <v>56</v>
      </c>
      <c r="P496" s="17" t="s">
        <v>901</v>
      </c>
      <c r="Q496" s="14" t="s">
        <v>56</v>
      </c>
      <c r="AC496"/>
      <c r="AD496"/>
      <c r="AG496"/>
      <c r="AJ496"/>
    </row>
    <row r="497" spans="15:36" x14ac:dyDescent="0.95">
      <c r="O497" s="124" t="s">
        <v>56</v>
      </c>
      <c r="P497" s="17" t="s">
        <v>910</v>
      </c>
      <c r="Q497" s="14" t="s">
        <v>56</v>
      </c>
      <c r="AC497"/>
      <c r="AD497"/>
      <c r="AG497"/>
      <c r="AJ497"/>
    </row>
    <row r="498" spans="15:36" x14ac:dyDescent="0.95">
      <c r="O498" s="124" t="s">
        <v>56</v>
      </c>
      <c r="P498" s="17" t="s">
        <v>595</v>
      </c>
      <c r="Q498" s="14" t="s">
        <v>56</v>
      </c>
      <c r="AC498"/>
      <c r="AD498"/>
      <c r="AG498"/>
      <c r="AJ498"/>
    </row>
    <row r="499" spans="15:36" x14ac:dyDescent="0.95">
      <c r="O499" s="124" t="s">
        <v>56</v>
      </c>
      <c r="P499" s="17" t="s">
        <v>915</v>
      </c>
      <c r="Q499" s="14" t="s">
        <v>56</v>
      </c>
      <c r="AC499"/>
      <c r="AD499"/>
      <c r="AG499"/>
      <c r="AJ499"/>
    </row>
    <row r="500" spans="15:36" x14ac:dyDescent="0.95">
      <c r="O500" s="124" t="s">
        <v>56</v>
      </c>
      <c r="P500" s="17" t="s">
        <v>920</v>
      </c>
      <c r="Q500" s="14" t="s">
        <v>56</v>
      </c>
      <c r="AC500"/>
      <c r="AD500"/>
      <c r="AG500"/>
      <c r="AJ500"/>
    </row>
    <row r="501" spans="15:36" x14ac:dyDescent="0.95">
      <c r="O501" s="124" t="s">
        <v>56</v>
      </c>
      <c r="P501" s="17" t="s">
        <v>596</v>
      </c>
      <c r="Q501" s="14" t="s">
        <v>56</v>
      </c>
      <c r="AC501"/>
      <c r="AD501"/>
      <c r="AG501"/>
      <c r="AJ501"/>
    </row>
    <row r="502" spans="15:36" x14ac:dyDescent="0.95">
      <c r="O502" s="124" t="s">
        <v>56</v>
      </c>
      <c r="P502" s="17" t="s">
        <v>597</v>
      </c>
      <c r="Q502" s="14" t="s">
        <v>56</v>
      </c>
      <c r="AC502"/>
      <c r="AD502"/>
      <c r="AG502"/>
      <c r="AJ502"/>
    </row>
    <row r="503" spans="15:36" x14ac:dyDescent="0.95">
      <c r="O503" s="124" t="s">
        <v>56</v>
      </c>
      <c r="P503" s="17" t="s">
        <v>933</v>
      </c>
      <c r="Q503" s="14" t="s">
        <v>56</v>
      </c>
      <c r="AC503"/>
      <c r="AD503"/>
      <c r="AG503"/>
      <c r="AJ503"/>
    </row>
    <row r="504" spans="15:36" x14ac:dyDescent="0.95">
      <c r="O504" s="124" t="s">
        <v>56</v>
      </c>
      <c r="P504" s="17" t="s">
        <v>598</v>
      </c>
      <c r="Q504" s="14" t="s">
        <v>56</v>
      </c>
      <c r="AC504"/>
      <c r="AD504"/>
      <c r="AG504"/>
      <c r="AJ504"/>
    </row>
    <row r="505" spans="15:36" x14ac:dyDescent="0.95">
      <c r="O505" s="124" t="s">
        <v>56</v>
      </c>
      <c r="P505" s="17" t="s">
        <v>939</v>
      </c>
      <c r="Q505" s="14" t="s">
        <v>56</v>
      </c>
      <c r="AC505"/>
      <c r="AD505"/>
      <c r="AG505"/>
      <c r="AJ505"/>
    </row>
    <row r="506" spans="15:36" x14ac:dyDescent="0.95">
      <c r="O506" s="124" t="s">
        <v>56</v>
      </c>
      <c r="P506" s="17" t="s">
        <v>943</v>
      </c>
      <c r="Q506" s="14" t="s">
        <v>56</v>
      </c>
      <c r="AC506"/>
      <c r="AD506"/>
      <c r="AG506"/>
      <c r="AJ506"/>
    </row>
    <row r="507" spans="15:36" x14ac:dyDescent="0.95">
      <c r="O507" s="124" t="s">
        <v>56</v>
      </c>
      <c r="P507" s="17" t="s">
        <v>599</v>
      </c>
      <c r="Q507" s="14" t="s">
        <v>56</v>
      </c>
      <c r="AC507"/>
      <c r="AD507"/>
      <c r="AG507"/>
      <c r="AJ507"/>
    </row>
    <row r="508" spans="15:36" x14ac:dyDescent="0.95">
      <c r="O508" s="124" t="s">
        <v>56</v>
      </c>
      <c r="P508" s="17" t="s">
        <v>600</v>
      </c>
      <c r="Q508" s="14" t="s">
        <v>56</v>
      </c>
      <c r="AC508"/>
      <c r="AD508"/>
      <c r="AG508"/>
      <c r="AJ508"/>
    </row>
    <row r="509" spans="15:36" x14ac:dyDescent="0.95">
      <c r="O509" s="124" t="s">
        <v>56</v>
      </c>
      <c r="P509" s="17" t="s">
        <v>951</v>
      </c>
      <c r="Q509" s="14" t="s">
        <v>56</v>
      </c>
      <c r="AC509"/>
      <c r="AD509"/>
      <c r="AG509"/>
      <c r="AJ509"/>
    </row>
    <row r="510" spans="15:36" x14ac:dyDescent="0.95">
      <c r="O510" s="124" t="s">
        <v>56</v>
      </c>
      <c r="P510" s="17" t="s">
        <v>601</v>
      </c>
      <c r="Q510" s="14" t="s">
        <v>56</v>
      </c>
      <c r="AC510"/>
      <c r="AD510"/>
      <c r="AG510"/>
      <c r="AJ510"/>
    </row>
    <row r="511" spans="15:36" x14ac:dyDescent="0.95">
      <c r="O511" s="124" t="s">
        <v>56</v>
      </c>
      <c r="P511" s="17" t="s">
        <v>956</v>
      </c>
      <c r="Q511" s="14" t="s">
        <v>56</v>
      </c>
      <c r="AC511"/>
      <c r="AD511"/>
      <c r="AG511"/>
      <c r="AJ511"/>
    </row>
    <row r="512" spans="15:36" x14ac:dyDescent="0.95">
      <c r="O512" s="124" t="s">
        <v>56</v>
      </c>
      <c r="P512" s="17" t="s">
        <v>602</v>
      </c>
      <c r="Q512" s="14" t="s">
        <v>56</v>
      </c>
      <c r="AC512"/>
      <c r="AD512"/>
      <c r="AG512"/>
      <c r="AJ512"/>
    </row>
    <row r="513" spans="15:36" x14ac:dyDescent="0.95">
      <c r="O513" s="124" t="s">
        <v>56</v>
      </c>
      <c r="P513" s="17" t="s">
        <v>603</v>
      </c>
      <c r="Q513" s="14" t="s">
        <v>56</v>
      </c>
      <c r="AC513"/>
      <c r="AD513"/>
      <c r="AG513"/>
      <c r="AJ513"/>
    </row>
    <row r="514" spans="15:36" x14ac:dyDescent="0.95">
      <c r="O514" s="124" t="s">
        <v>56</v>
      </c>
      <c r="P514" s="17" t="s">
        <v>604</v>
      </c>
      <c r="Q514" s="14" t="s">
        <v>56</v>
      </c>
      <c r="AC514"/>
      <c r="AD514"/>
      <c r="AG514"/>
      <c r="AJ514"/>
    </row>
    <row r="515" spans="15:36" x14ac:dyDescent="0.95">
      <c r="O515" s="124" t="s">
        <v>56</v>
      </c>
      <c r="P515" s="17" t="s">
        <v>968</v>
      </c>
      <c r="Q515" s="14" t="s">
        <v>56</v>
      </c>
      <c r="AC515"/>
      <c r="AD515"/>
      <c r="AG515"/>
      <c r="AJ515"/>
    </row>
    <row r="516" spans="15:36" x14ac:dyDescent="0.95">
      <c r="O516" s="124" t="s">
        <v>56</v>
      </c>
      <c r="P516" s="17" t="s">
        <v>605</v>
      </c>
      <c r="Q516" s="14" t="s">
        <v>56</v>
      </c>
      <c r="AC516"/>
      <c r="AD516"/>
      <c r="AG516"/>
      <c r="AJ516"/>
    </row>
    <row r="517" spans="15:36" x14ac:dyDescent="0.95">
      <c r="O517" s="124" t="s">
        <v>56</v>
      </c>
      <c r="P517" s="17" t="s">
        <v>975</v>
      </c>
      <c r="Q517" s="14" t="s">
        <v>56</v>
      </c>
      <c r="AC517"/>
      <c r="AD517"/>
      <c r="AG517"/>
      <c r="AJ517"/>
    </row>
    <row r="518" spans="15:36" x14ac:dyDescent="0.95">
      <c r="O518" s="124" t="s">
        <v>56</v>
      </c>
      <c r="P518" s="17" t="s">
        <v>979</v>
      </c>
      <c r="Q518" s="14" t="s">
        <v>56</v>
      </c>
      <c r="AC518"/>
      <c r="AD518"/>
      <c r="AG518"/>
      <c r="AJ518"/>
    </row>
    <row r="519" spans="15:36" x14ac:dyDescent="0.95">
      <c r="O519" s="124" t="s">
        <v>56</v>
      </c>
      <c r="P519" s="17" t="s">
        <v>606</v>
      </c>
      <c r="Q519" s="14" t="s">
        <v>56</v>
      </c>
      <c r="AC519"/>
      <c r="AD519"/>
      <c r="AG519"/>
      <c r="AJ519"/>
    </row>
    <row r="520" spans="15:36" x14ac:dyDescent="0.95">
      <c r="O520" s="124" t="s">
        <v>56</v>
      </c>
      <c r="P520" s="17" t="s">
        <v>981</v>
      </c>
      <c r="Q520" s="14" t="s">
        <v>56</v>
      </c>
      <c r="AC520"/>
      <c r="AD520"/>
      <c r="AG520"/>
      <c r="AJ520"/>
    </row>
    <row r="521" spans="15:36" x14ac:dyDescent="0.95">
      <c r="O521" s="124" t="s">
        <v>56</v>
      </c>
      <c r="P521" s="17" t="s">
        <v>607</v>
      </c>
      <c r="Q521" s="14" t="s">
        <v>56</v>
      </c>
      <c r="AC521"/>
      <c r="AD521"/>
      <c r="AG521"/>
      <c r="AJ521"/>
    </row>
    <row r="522" spans="15:36" x14ac:dyDescent="0.95">
      <c r="O522" s="124" t="s">
        <v>56</v>
      </c>
      <c r="P522" s="17" t="s">
        <v>608</v>
      </c>
      <c r="Q522" s="14" t="s">
        <v>56</v>
      </c>
      <c r="AC522"/>
      <c r="AD522"/>
      <c r="AG522"/>
      <c r="AJ522"/>
    </row>
    <row r="523" spans="15:36" x14ac:dyDescent="0.95">
      <c r="O523" s="124" t="s">
        <v>56</v>
      </c>
      <c r="P523" s="17" t="s">
        <v>609</v>
      </c>
      <c r="Q523" s="14" t="s">
        <v>56</v>
      </c>
      <c r="AC523"/>
      <c r="AD523"/>
      <c r="AG523"/>
      <c r="AJ523"/>
    </row>
    <row r="524" spans="15:36" x14ac:dyDescent="0.95">
      <c r="O524" s="124" t="s">
        <v>56</v>
      </c>
      <c r="P524" s="17" t="s">
        <v>999</v>
      </c>
      <c r="Q524" s="14" t="s">
        <v>56</v>
      </c>
      <c r="AC524"/>
      <c r="AD524"/>
      <c r="AG524"/>
      <c r="AJ524"/>
    </row>
    <row r="525" spans="15:36" x14ac:dyDescent="0.95">
      <c r="O525" s="124" t="s">
        <v>56</v>
      </c>
      <c r="P525" s="17" t="s">
        <v>610</v>
      </c>
      <c r="Q525" s="14" t="s">
        <v>56</v>
      </c>
      <c r="AC525"/>
      <c r="AD525"/>
      <c r="AG525"/>
      <c r="AJ525"/>
    </row>
    <row r="526" spans="15:36" x14ac:dyDescent="0.95">
      <c r="O526" s="124" t="s">
        <v>56</v>
      </c>
      <c r="P526" s="17" t="s">
        <v>1006</v>
      </c>
      <c r="Q526" s="14" t="s">
        <v>56</v>
      </c>
      <c r="AC526"/>
      <c r="AD526"/>
      <c r="AG526"/>
      <c r="AJ526"/>
    </row>
    <row r="527" spans="15:36" x14ac:dyDescent="0.95">
      <c r="O527" s="124" t="s">
        <v>56</v>
      </c>
      <c r="P527" s="17" t="s">
        <v>1009</v>
      </c>
      <c r="Q527" s="14" t="s">
        <v>56</v>
      </c>
      <c r="AC527"/>
      <c r="AD527"/>
      <c r="AG527"/>
      <c r="AJ527"/>
    </row>
    <row r="528" spans="15:36" x14ac:dyDescent="0.95">
      <c r="O528" s="124" t="s">
        <v>56</v>
      </c>
      <c r="P528" s="17" t="s">
        <v>611</v>
      </c>
      <c r="Q528" s="14" t="s">
        <v>56</v>
      </c>
      <c r="AC528"/>
      <c r="AD528"/>
      <c r="AG528"/>
      <c r="AJ528"/>
    </row>
    <row r="529" spans="15:36" x14ac:dyDescent="0.95">
      <c r="O529" s="124" t="s">
        <v>56</v>
      </c>
      <c r="P529" s="17" t="s">
        <v>1012</v>
      </c>
      <c r="Q529" s="14" t="s">
        <v>56</v>
      </c>
      <c r="AC529"/>
      <c r="AD529"/>
      <c r="AG529"/>
      <c r="AJ529"/>
    </row>
    <row r="530" spans="15:36" x14ac:dyDescent="0.95">
      <c r="O530" s="124" t="s">
        <v>56</v>
      </c>
      <c r="P530" s="17" t="s">
        <v>1015</v>
      </c>
      <c r="Q530" s="14" t="s">
        <v>56</v>
      </c>
      <c r="AC530"/>
      <c r="AD530"/>
      <c r="AG530"/>
      <c r="AJ530"/>
    </row>
    <row r="531" spans="15:36" x14ac:dyDescent="0.95">
      <c r="O531" s="124" t="s">
        <v>56</v>
      </c>
      <c r="P531" s="17" t="s">
        <v>1018</v>
      </c>
      <c r="Q531" s="14" t="s">
        <v>56</v>
      </c>
      <c r="AC531"/>
      <c r="AD531"/>
      <c r="AG531"/>
      <c r="AJ531"/>
    </row>
    <row r="532" spans="15:36" x14ac:dyDescent="0.95">
      <c r="O532" s="124" t="s">
        <v>612</v>
      </c>
      <c r="P532" s="17" t="s">
        <v>613</v>
      </c>
      <c r="Q532" s="14" t="s">
        <v>898</v>
      </c>
      <c r="S532" s="6" t="s">
        <v>1455</v>
      </c>
      <c r="T532" s="7" t="s">
        <v>1456</v>
      </c>
      <c r="AC532"/>
      <c r="AD532"/>
      <c r="AG532"/>
      <c r="AJ532"/>
    </row>
    <row r="533" spans="15:36" x14ac:dyDescent="0.95">
      <c r="O533" s="124" t="s">
        <v>612</v>
      </c>
      <c r="P533" s="17" t="s">
        <v>1576</v>
      </c>
      <c r="Q533" s="14" t="s">
        <v>898</v>
      </c>
      <c r="S533" s="6" t="s">
        <v>1455</v>
      </c>
      <c r="AC533"/>
      <c r="AD533"/>
      <c r="AG533"/>
      <c r="AJ533"/>
    </row>
    <row r="534" spans="15:36" x14ac:dyDescent="0.95">
      <c r="O534" s="124" t="s">
        <v>612</v>
      </c>
      <c r="P534" s="17" t="s">
        <v>615</v>
      </c>
      <c r="Q534" s="14" t="s">
        <v>898</v>
      </c>
      <c r="S534" s="6" t="s">
        <v>1455</v>
      </c>
      <c r="AC534"/>
      <c r="AD534"/>
      <c r="AG534"/>
      <c r="AJ534"/>
    </row>
    <row r="535" spans="15:36" x14ac:dyDescent="0.95">
      <c r="O535" s="124" t="s">
        <v>612</v>
      </c>
      <c r="P535" s="17" t="s">
        <v>1577</v>
      </c>
      <c r="Q535" s="14" t="s">
        <v>898</v>
      </c>
      <c r="S535" s="6" t="s">
        <v>1455</v>
      </c>
      <c r="AC535"/>
      <c r="AD535"/>
      <c r="AG535"/>
      <c r="AJ535"/>
    </row>
    <row r="536" spans="15:36" x14ac:dyDescent="0.95">
      <c r="O536" s="124" t="s">
        <v>612</v>
      </c>
      <c r="P536" s="17" t="s">
        <v>1271</v>
      </c>
      <c r="Q536" s="14" t="s">
        <v>898</v>
      </c>
      <c r="S536" s="6" t="s">
        <v>1455</v>
      </c>
      <c r="AC536"/>
      <c r="AD536"/>
      <c r="AG536"/>
      <c r="AJ536"/>
    </row>
    <row r="537" spans="15:36" x14ac:dyDescent="0.95">
      <c r="O537" s="124" t="s">
        <v>612</v>
      </c>
      <c r="P537" s="17" t="s">
        <v>1578</v>
      </c>
      <c r="Q537" s="14" t="s">
        <v>898</v>
      </c>
      <c r="S537" s="6" t="s">
        <v>1455</v>
      </c>
      <c r="AC537"/>
      <c r="AD537"/>
      <c r="AG537"/>
      <c r="AJ537"/>
    </row>
    <row r="538" spans="15:36" x14ac:dyDescent="0.95">
      <c r="O538" s="124" t="s">
        <v>612</v>
      </c>
      <c r="P538" s="17" t="s">
        <v>616</v>
      </c>
      <c r="Q538" s="14" t="s">
        <v>898</v>
      </c>
      <c r="S538" s="6" t="s">
        <v>1455</v>
      </c>
      <c r="AC538"/>
      <c r="AD538"/>
      <c r="AG538"/>
      <c r="AJ538"/>
    </row>
    <row r="539" spans="15:36" x14ac:dyDescent="0.95">
      <c r="O539" s="124" t="s">
        <v>612</v>
      </c>
      <c r="P539" s="17" t="s">
        <v>1579</v>
      </c>
      <c r="Q539" s="14" t="s">
        <v>898</v>
      </c>
      <c r="S539" s="6" t="s">
        <v>1455</v>
      </c>
      <c r="AC539"/>
      <c r="AD539"/>
      <c r="AG539"/>
      <c r="AJ539"/>
    </row>
    <row r="540" spans="15:36" x14ac:dyDescent="0.95">
      <c r="O540" s="124" t="s">
        <v>612</v>
      </c>
      <c r="P540" s="17" t="s">
        <v>1275</v>
      </c>
      <c r="Q540" s="14" t="s">
        <v>898</v>
      </c>
      <c r="S540" s="6" t="s">
        <v>1455</v>
      </c>
      <c r="AC540"/>
      <c r="AD540"/>
      <c r="AG540"/>
      <c r="AJ540"/>
    </row>
    <row r="541" spans="15:36" x14ac:dyDescent="0.95">
      <c r="O541" s="124" t="s">
        <v>612</v>
      </c>
      <c r="P541" s="17" t="s">
        <v>1278</v>
      </c>
      <c r="Q541" s="14" t="s">
        <v>898</v>
      </c>
      <c r="S541" s="6" t="s">
        <v>1455</v>
      </c>
      <c r="AC541"/>
      <c r="AD541"/>
      <c r="AG541"/>
      <c r="AJ541"/>
    </row>
    <row r="542" spans="15:36" x14ac:dyDescent="0.95">
      <c r="O542" s="124" t="s">
        <v>617</v>
      </c>
      <c r="P542" s="17" t="s">
        <v>618</v>
      </c>
      <c r="Q542" s="14" t="s">
        <v>898</v>
      </c>
      <c r="S542" s="6" t="s">
        <v>1455</v>
      </c>
      <c r="AC542"/>
      <c r="AD542"/>
      <c r="AG542"/>
      <c r="AJ542"/>
    </row>
    <row r="543" spans="15:36" x14ac:dyDescent="0.95">
      <c r="O543" s="124" t="s">
        <v>617</v>
      </c>
      <c r="P543" s="17" t="s">
        <v>1580</v>
      </c>
      <c r="Q543" s="14" t="s">
        <v>898</v>
      </c>
      <c r="S543" s="6" t="s">
        <v>1455</v>
      </c>
      <c r="AC543"/>
      <c r="AD543"/>
      <c r="AG543"/>
      <c r="AJ543"/>
    </row>
    <row r="544" spans="15:36" x14ac:dyDescent="0.95">
      <c r="O544" s="124" t="s">
        <v>617</v>
      </c>
      <c r="P544" s="17" t="s">
        <v>619</v>
      </c>
      <c r="Q544" s="14" t="s">
        <v>898</v>
      </c>
      <c r="S544" s="6" t="s">
        <v>1455</v>
      </c>
      <c r="AC544"/>
      <c r="AD544"/>
      <c r="AG544"/>
      <c r="AJ544"/>
    </row>
    <row r="545" spans="15:36" x14ac:dyDescent="0.95">
      <c r="O545" s="124" t="s">
        <v>617</v>
      </c>
      <c r="P545" s="17" t="s">
        <v>1581</v>
      </c>
      <c r="Q545" s="14" t="s">
        <v>898</v>
      </c>
      <c r="S545" s="6" t="s">
        <v>1455</v>
      </c>
      <c r="AC545"/>
      <c r="AD545"/>
      <c r="AG545"/>
      <c r="AJ545"/>
    </row>
    <row r="546" spans="15:36" x14ac:dyDescent="0.95">
      <c r="O546" s="124" t="s">
        <v>617</v>
      </c>
      <c r="P546" s="17" t="s">
        <v>1281</v>
      </c>
      <c r="Q546" s="14" t="s">
        <v>898</v>
      </c>
      <c r="S546" s="6" t="s">
        <v>1455</v>
      </c>
      <c r="AC546"/>
      <c r="AD546"/>
      <c r="AG546"/>
      <c r="AJ546"/>
    </row>
    <row r="547" spans="15:36" x14ac:dyDescent="0.95">
      <c r="O547" s="124" t="s">
        <v>617</v>
      </c>
      <c r="P547" s="17" t="s">
        <v>1284</v>
      </c>
      <c r="Q547" s="14" t="s">
        <v>898</v>
      </c>
      <c r="S547" s="6" t="s">
        <v>1455</v>
      </c>
      <c r="AC547"/>
      <c r="AD547"/>
      <c r="AG547"/>
      <c r="AJ547"/>
    </row>
    <row r="548" spans="15:36" x14ac:dyDescent="0.95">
      <c r="O548" s="124" t="s">
        <v>617</v>
      </c>
      <c r="P548" s="17" t="s">
        <v>620</v>
      </c>
      <c r="Q548" s="14" t="s">
        <v>898</v>
      </c>
      <c r="S548" s="6" t="s">
        <v>1455</v>
      </c>
      <c r="AC548"/>
      <c r="AD548"/>
      <c r="AG548"/>
      <c r="AJ548"/>
    </row>
    <row r="549" spans="15:36" x14ac:dyDescent="0.95">
      <c r="O549" s="124" t="s">
        <v>617</v>
      </c>
      <c r="P549" s="17" t="s">
        <v>621</v>
      </c>
      <c r="Q549" s="14" t="s">
        <v>898</v>
      </c>
      <c r="S549" s="6" t="s">
        <v>1455</v>
      </c>
      <c r="AC549"/>
      <c r="AD549"/>
      <c r="AG549"/>
      <c r="AJ549"/>
    </row>
    <row r="550" spans="15:36" x14ac:dyDescent="0.95">
      <c r="O550" s="124" t="s">
        <v>617</v>
      </c>
      <c r="P550" s="17" t="s">
        <v>1582</v>
      </c>
      <c r="Q550" s="14" t="s">
        <v>898</v>
      </c>
      <c r="S550" s="6" t="s">
        <v>1455</v>
      </c>
      <c r="AC550"/>
      <c r="AD550"/>
      <c r="AG550"/>
      <c r="AJ550"/>
    </row>
    <row r="551" spans="15:36" x14ac:dyDescent="0.95">
      <c r="O551" s="124" t="s">
        <v>617</v>
      </c>
      <c r="P551" s="17" t="s">
        <v>622</v>
      </c>
      <c r="Q551" s="14" t="s">
        <v>898</v>
      </c>
      <c r="S551" s="6" t="s">
        <v>1455</v>
      </c>
      <c r="AC551"/>
      <c r="AD551"/>
      <c r="AG551"/>
      <c r="AJ551"/>
    </row>
    <row r="552" spans="15:36" x14ac:dyDescent="0.95">
      <c r="O552" s="124" t="s">
        <v>617</v>
      </c>
      <c r="P552" s="17" t="s">
        <v>1288</v>
      </c>
      <c r="Q552" s="14" t="s">
        <v>898</v>
      </c>
      <c r="S552" s="6" t="s">
        <v>1455</v>
      </c>
      <c r="AC552"/>
      <c r="AD552"/>
      <c r="AG552"/>
      <c r="AJ552"/>
    </row>
    <row r="553" spans="15:36" x14ac:dyDescent="0.95">
      <c r="O553" s="124" t="s">
        <v>617</v>
      </c>
      <c r="P553" s="17" t="s">
        <v>1291</v>
      </c>
      <c r="Q553" s="14" t="s">
        <v>898</v>
      </c>
      <c r="S553" s="6" t="s">
        <v>1455</v>
      </c>
      <c r="AC553"/>
      <c r="AD553"/>
      <c r="AG553"/>
      <c r="AJ553"/>
    </row>
    <row r="554" spans="15:36" x14ac:dyDescent="0.95">
      <c r="O554" s="124" t="s">
        <v>617</v>
      </c>
      <c r="P554" s="17" t="s">
        <v>624</v>
      </c>
      <c r="Q554" s="14" t="s">
        <v>898</v>
      </c>
      <c r="S554" s="6" t="s">
        <v>1455</v>
      </c>
      <c r="AC554"/>
      <c r="AD554"/>
      <c r="AG554"/>
      <c r="AJ554"/>
    </row>
    <row r="555" spans="15:36" x14ac:dyDescent="0.95">
      <c r="O555" s="124" t="s">
        <v>617</v>
      </c>
      <c r="P555" s="17" t="s">
        <v>625</v>
      </c>
      <c r="Q555" s="14" t="s">
        <v>898</v>
      </c>
      <c r="S555" s="6" t="s">
        <v>1455</v>
      </c>
      <c r="AC555"/>
      <c r="AD555"/>
      <c r="AG555"/>
      <c r="AJ555"/>
    </row>
    <row r="556" spans="15:36" x14ac:dyDescent="0.95">
      <c r="O556" s="124" t="s">
        <v>617</v>
      </c>
      <c r="P556" s="17" t="s">
        <v>1583</v>
      </c>
      <c r="Q556" s="14" t="s">
        <v>898</v>
      </c>
      <c r="S556" s="6" t="s">
        <v>1455</v>
      </c>
      <c r="AC556"/>
      <c r="AD556"/>
      <c r="AG556"/>
      <c r="AJ556"/>
    </row>
    <row r="557" spans="15:36" x14ac:dyDescent="0.95">
      <c r="O557" s="124" t="s">
        <v>617</v>
      </c>
      <c r="P557" s="17" t="s">
        <v>626</v>
      </c>
      <c r="Q557" s="14" t="s">
        <v>898</v>
      </c>
      <c r="S557" s="6" t="s">
        <v>1455</v>
      </c>
      <c r="AC557"/>
      <c r="AD557"/>
      <c r="AG557"/>
      <c r="AJ557"/>
    </row>
    <row r="558" spans="15:36" x14ac:dyDescent="0.95">
      <c r="O558" s="124" t="s">
        <v>617</v>
      </c>
      <c r="P558" s="17" t="s">
        <v>1294</v>
      </c>
      <c r="Q558" s="14" t="s">
        <v>898</v>
      </c>
      <c r="S558" s="6" t="s">
        <v>1455</v>
      </c>
      <c r="AC558"/>
      <c r="AD558"/>
      <c r="AG558"/>
      <c r="AJ558"/>
    </row>
    <row r="559" spans="15:36" x14ac:dyDescent="0.95">
      <c r="O559" s="124" t="s">
        <v>58</v>
      </c>
      <c r="P559" s="17" t="s">
        <v>627</v>
      </c>
      <c r="Q559" s="14" t="s">
        <v>58</v>
      </c>
      <c r="AC559"/>
      <c r="AD559"/>
      <c r="AG559"/>
      <c r="AJ559"/>
    </row>
    <row r="560" spans="15:36" x14ac:dyDescent="0.95">
      <c r="O560" s="124" t="s">
        <v>58</v>
      </c>
      <c r="P560" s="17" t="s">
        <v>1584</v>
      </c>
      <c r="Q560" s="14" t="s">
        <v>58</v>
      </c>
      <c r="AC560"/>
      <c r="AD560"/>
      <c r="AG560"/>
      <c r="AJ560"/>
    </row>
    <row r="561" spans="15:36" x14ac:dyDescent="0.95">
      <c r="O561" s="124" t="s">
        <v>58</v>
      </c>
      <c r="P561" s="17" t="s">
        <v>629</v>
      </c>
      <c r="Q561" s="14" t="s">
        <v>58</v>
      </c>
      <c r="AC561"/>
      <c r="AD561"/>
      <c r="AG561"/>
      <c r="AJ561"/>
    </row>
    <row r="562" spans="15:36" x14ac:dyDescent="0.95">
      <c r="O562" s="124" t="s">
        <v>58</v>
      </c>
      <c r="P562" s="17" t="s">
        <v>1051</v>
      </c>
      <c r="Q562" s="14" t="s">
        <v>58</v>
      </c>
      <c r="AC562"/>
      <c r="AD562"/>
      <c r="AG562"/>
      <c r="AJ562"/>
    </row>
    <row r="563" spans="15:36" x14ac:dyDescent="0.95">
      <c r="O563" s="124" t="s">
        <v>58</v>
      </c>
      <c r="P563" s="17" t="s">
        <v>631</v>
      </c>
      <c r="Q563" s="14" t="s">
        <v>58</v>
      </c>
      <c r="AC563"/>
      <c r="AD563"/>
      <c r="AG563"/>
      <c r="AJ563"/>
    </row>
    <row r="564" spans="15:36" x14ac:dyDescent="0.95">
      <c r="O564" s="124" t="s">
        <v>58</v>
      </c>
      <c r="P564" s="17" t="s">
        <v>632</v>
      </c>
      <c r="Q564" s="14" t="s">
        <v>58</v>
      </c>
      <c r="AC564"/>
      <c r="AD564"/>
      <c r="AG564"/>
      <c r="AJ564"/>
    </row>
    <row r="565" spans="15:36" x14ac:dyDescent="0.95">
      <c r="O565" s="124" t="s">
        <v>58</v>
      </c>
      <c r="P565" s="17" t="s">
        <v>633</v>
      </c>
      <c r="Q565" s="14" t="s">
        <v>58</v>
      </c>
      <c r="AC565"/>
      <c r="AD565"/>
      <c r="AG565"/>
      <c r="AJ565"/>
    </row>
    <row r="566" spans="15:36" x14ac:dyDescent="0.95">
      <c r="O566" s="124" t="s">
        <v>58</v>
      </c>
      <c r="P566" s="17" t="s">
        <v>634</v>
      </c>
      <c r="Q566" s="14" t="s">
        <v>58</v>
      </c>
      <c r="AC566"/>
      <c r="AD566"/>
      <c r="AG566"/>
      <c r="AJ566"/>
    </row>
    <row r="567" spans="15:36" x14ac:dyDescent="0.95">
      <c r="O567" s="124" t="s">
        <v>58</v>
      </c>
      <c r="P567" s="17" t="s">
        <v>635</v>
      </c>
      <c r="Q567" s="14" t="s">
        <v>58</v>
      </c>
      <c r="AC567"/>
      <c r="AD567"/>
      <c r="AG567"/>
      <c r="AJ567"/>
    </row>
    <row r="568" spans="15:36" x14ac:dyDescent="0.95">
      <c r="O568" s="124" t="s">
        <v>58</v>
      </c>
      <c r="P568" s="17" t="s">
        <v>636</v>
      </c>
      <c r="Q568" s="14" t="s">
        <v>58</v>
      </c>
      <c r="AC568"/>
      <c r="AD568"/>
      <c r="AG568"/>
      <c r="AJ568"/>
    </row>
    <row r="569" spans="15:36" x14ac:dyDescent="0.95">
      <c r="O569" s="124" t="s">
        <v>58</v>
      </c>
      <c r="P569" s="17" t="s">
        <v>637</v>
      </c>
      <c r="Q569" s="14" t="s">
        <v>58</v>
      </c>
      <c r="AC569"/>
      <c r="AD569"/>
      <c r="AG569"/>
      <c r="AJ569"/>
    </row>
    <row r="570" spans="15:36" x14ac:dyDescent="0.95">
      <c r="O570" s="124" t="s">
        <v>58</v>
      </c>
      <c r="P570" s="17" t="s">
        <v>638</v>
      </c>
      <c r="Q570" s="14" t="s">
        <v>58</v>
      </c>
      <c r="AC570"/>
      <c r="AD570"/>
      <c r="AG570"/>
      <c r="AJ570"/>
    </row>
    <row r="571" spans="15:36" x14ac:dyDescent="0.95">
      <c r="O571" s="124" t="s">
        <v>58</v>
      </c>
      <c r="P571" s="17" t="s">
        <v>639</v>
      </c>
      <c r="Q571" s="14" t="s">
        <v>58</v>
      </c>
      <c r="AC571"/>
      <c r="AD571"/>
      <c r="AG571"/>
      <c r="AJ571"/>
    </row>
    <row r="572" spans="15:36" x14ac:dyDescent="0.95">
      <c r="O572" s="124" t="s">
        <v>58</v>
      </c>
      <c r="P572" s="17" t="s">
        <v>1073</v>
      </c>
      <c r="Q572" s="14" t="s">
        <v>58</v>
      </c>
      <c r="AC572"/>
      <c r="AD572"/>
      <c r="AG572"/>
      <c r="AJ572"/>
    </row>
    <row r="573" spans="15:36" x14ac:dyDescent="0.95">
      <c r="O573" s="124" t="s">
        <v>58</v>
      </c>
      <c r="P573" s="17" t="s">
        <v>1076</v>
      </c>
      <c r="Q573" s="14" t="s">
        <v>58</v>
      </c>
      <c r="AC573"/>
      <c r="AD573"/>
      <c r="AG573"/>
      <c r="AJ573"/>
    </row>
    <row r="574" spans="15:36" x14ac:dyDescent="0.95">
      <c r="O574" s="124" t="s">
        <v>58</v>
      </c>
      <c r="P574" s="17" t="s">
        <v>640</v>
      </c>
      <c r="Q574" s="14" t="s">
        <v>58</v>
      </c>
      <c r="AC574"/>
      <c r="AD574"/>
      <c r="AG574"/>
      <c r="AJ574"/>
    </row>
    <row r="575" spans="15:36" x14ac:dyDescent="0.95">
      <c r="O575" s="124" t="s">
        <v>641</v>
      </c>
      <c r="P575" s="17" t="s">
        <v>1585</v>
      </c>
      <c r="Q575" s="14" t="s">
        <v>58</v>
      </c>
      <c r="S575" s="106" t="s">
        <v>1586</v>
      </c>
      <c r="AC575"/>
      <c r="AD575"/>
      <c r="AG575"/>
      <c r="AJ575"/>
    </row>
    <row r="576" spans="15:36" x14ac:dyDescent="0.95">
      <c r="O576" s="124" t="s">
        <v>641</v>
      </c>
      <c r="P576" s="17" t="s">
        <v>642</v>
      </c>
      <c r="Q576" s="14" t="s">
        <v>58</v>
      </c>
      <c r="AC576"/>
      <c r="AD576"/>
      <c r="AG576"/>
      <c r="AJ576"/>
    </row>
    <row r="577" spans="15:36" x14ac:dyDescent="0.95">
      <c r="O577" s="124" t="s">
        <v>641</v>
      </c>
      <c r="P577" s="17" t="s">
        <v>644</v>
      </c>
      <c r="Q577" s="14" t="s">
        <v>58</v>
      </c>
      <c r="AC577"/>
      <c r="AD577"/>
      <c r="AG577"/>
      <c r="AJ577"/>
    </row>
    <row r="578" spans="15:36" x14ac:dyDescent="0.95">
      <c r="O578" s="124" t="s">
        <v>641</v>
      </c>
      <c r="P578" s="17" t="s">
        <v>645</v>
      </c>
      <c r="Q578" s="14" t="s">
        <v>58</v>
      </c>
      <c r="AC578"/>
      <c r="AD578"/>
      <c r="AG578"/>
      <c r="AJ578"/>
    </row>
    <row r="579" spans="15:36" x14ac:dyDescent="0.95">
      <c r="O579" s="124" t="s">
        <v>641</v>
      </c>
      <c r="P579" s="17" t="s">
        <v>646</v>
      </c>
      <c r="Q579" s="14" t="s">
        <v>58</v>
      </c>
      <c r="AC579"/>
      <c r="AD579"/>
      <c r="AG579"/>
      <c r="AJ579"/>
    </row>
    <row r="580" spans="15:36" x14ac:dyDescent="0.95">
      <c r="O580" s="124" t="s">
        <v>641</v>
      </c>
      <c r="P580" s="17" t="s">
        <v>648</v>
      </c>
      <c r="Q580" s="14" t="s">
        <v>58</v>
      </c>
      <c r="AC580"/>
      <c r="AD580"/>
      <c r="AG580"/>
      <c r="AJ580"/>
    </row>
    <row r="581" spans="15:36" x14ac:dyDescent="0.95">
      <c r="O581" s="124" t="s">
        <v>641</v>
      </c>
      <c r="P581" s="17" t="s">
        <v>1587</v>
      </c>
      <c r="Q581" s="14" t="s">
        <v>58</v>
      </c>
      <c r="AC581"/>
      <c r="AD581"/>
      <c r="AG581"/>
      <c r="AJ581"/>
    </row>
    <row r="582" spans="15:36" x14ac:dyDescent="0.95">
      <c r="O582" s="124" t="s">
        <v>641</v>
      </c>
      <c r="P582" s="17" t="s">
        <v>1588</v>
      </c>
      <c r="Q582" s="14" t="s">
        <v>58</v>
      </c>
      <c r="AC582"/>
      <c r="AD582"/>
      <c r="AG582"/>
      <c r="AJ582"/>
    </row>
    <row r="583" spans="15:36" x14ac:dyDescent="0.95">
      <c r="O583" s="124" t="s">
        <v>641</v>
      </c>
      <c r="P583" s="17" t="s">
        <v>649</v>
      </c>
      <c r="Q583" s="14" t="s">
        <v>58</v>
      </c>
      <c r="AC583"/>
      <c r="AD583"/>
      <c r="AG583"/>
      <c r="AJ583"/>
    </row>
    <row r="584" spans="15:36" x14ac:dyDescent="0.95">
      <c r="O584" s="124" t="s">
        <v>641</v>
      </c>
      <c r="P584" s="17" t="s">
        <v>650</v>
      </c>
      <c r="Q584" s="14" t="s">
        <v>58</v>
      </c>
      <c r="AC584"/>
      <c r="AD584"/>
      <c r="AG584"/>
      <c r="AJ584"/>
    </row>
    <row r="585" spans="15:36" x14ac:dyDescent="0.95">
      <c r="O585" s="124" t="s">
        <v>641</v>
      </c>
      <c r="P585" s="17" t="s">
        <v>651</v>
      </c>
      <c r="Q585" s="14" t="s">
        <v>58</v>
      </c>
      <c r="AC585"/>
      <c r="AD585"/>
      <c r="AG585"/>
      <c r="AJ585"/>
    </row>
    <row r="586" spans="15:36" x14ac:dyDescent="0.95">
      <c r="O586" s="124" t="s">
        <v>641</v>
      </c>
      <c r="P586" s="17" t="s">
        <v>652</v>
      </c>
      <c r="Q586" s="14" t="s">
        <v>58</v>
      </c>
      <c r="AC586"/>
      <c r="AD586"/>
      <c r="AG586"/>
      <c r="AJ586"/>
    </row>
    <row r="587" spans="15:36" x14ac:dyDescent="0.95">
      <c r="O587" s="124" t="s">
        <v>641</v>
      </c>
      <c r="P587" s="17" t="s">
        <v>653</v>
      </c>
      <c r="Q587" s="14" t="s">
        <v>58</v>
      </c>
      <c r="AC587"/>
      <c r="AD587"/>
      <c r="AG587"/>
      <c r="AJ587"/>
    </row>
    <row r="588" spans="15:36" x14ac:dyDescent="0.95">
      <c r="O588" s="124" t="s">
        <v>641</v>
      </c>
      <c r="P588" s="17" t="s">
        <v>654</v>
      </c>
      <c r="Q588" s="14" t="s">
        <v>58</v>
      </c>
      <c r="AC588"/>
      <c r="AD588"/>
      <c r="AG588"/>
      <c r="AJ588"/>
    </row>
    <row r="589" spans="15:36" x14ac:dyDescent="0.95">
      <c r="O589" s="124" t="s">
        <v>655</v>
      </c>
      <c r="P589" s="17" t="s">
        <v>656</v>
      </c>
      <c r="Q589" s="14" t="s">
        <v>58</v>
      </c>
      <c r="AC589"/>
      <c r="AD589"/>
      <c r="AG589"/>
      <c r="AJ589"/>
    </row>
    <row r="590" spans="15:36" x14ac:dyDescent="0.95">
      <c r="O590" s="124" t="s">
        <v>655</v>
      </c>
      <c r="P590" s="17" t="s">
        <v>657</v>
      </c>
      <c r="Q590" s="14" t="s">
        <v>58</v>
      </c>
      <c r="AC590"/>
      <c r="AD590"/>
      <c r="AG590"/>
      <c r="AJ590"/>
    </row>
    <row r="591" spans="15:36" x14ac:dyDescent="0.95">
      <c r="O591" s="124" t="s">
        <v>655</v>
      </c>
      <c r="P591" s="17" t="s">
        <v>658</v>
      </c>
      <c r="Q591" s="14" t="s">
        <v>58</v>
      </c>
      <c r="AC591"/>
      <c r="AD591"/>
      <c r="AG591"/>
      <c r="AJ591"/>
    </row>
    <row r="592" spans="15:36" x14ac:dyDescent="0.95">
      <c r="O592" s="124" t="s">
        <v>655</v>
      </c>
      <c r="P592" s="17" t="s">
        <v>659</v>
      </c>
      <c r="Q592" s="14" t="s">
        <v>58</v>
      </c>
      <c r="AC592"/>
      <c r="AD592"/>
      <c r="AG592"/>
      <c r="AJ592"/>
    </row>
    <row r="593" spans="15:36" x14ac:dyDescent="0.95">
      <c r="O593" s="124" t="s">
        <v>655</v>
      </c>
      <c r="P593" s="17" t="s">
        <v>660</v>
      </c>
      <c r="Q593" s="14" t="s">
        <v>58</v>
      </c>
      <c r="AC593"/>
      <c r="AD593"/>
      <c r="AG593"/>
      <c r="AJ593"/>
    </row>
    <row r="594" spans="15:36" x14ac:dyDescent="0.95">
      <c r="O594" s="124" t="s">
        <v>655</v>
      </c>
      <c r="P594" s="17" t="s">
        <v>661</v>
      </c>
      <c r="Q594" s="14" t="s">
        <v>58</v>
      </c>
      <c r="AC594"/>
      <c r="AD594"/>
      <c r="AG594"/>
      <c r="AJ594"/>
    </row>
    <row r="595" spans="15:36" x14ac:dyDescent="0.95">
      <c r="O595" s="124" t="s">
        <v>655</v>
      </c>
      <c r="P595" s="17" t="s">
        <v>662</v>
      </c>
      <c r="Q595" s="14" t="s">
        <v>58</v>
      </c>
      <c r="AC595"/>
      <c r="AD595"/>
      <c r="AG595"/>
      <c r="AJ595"/>
    </row>
    <row r="596" spans="15:36" x14ac:dyDescent="0.95">
      <c r="O596" s="124" t="s">
        <v>655</v>
      </c>
      <c r="P596" s="17" t="s">
        <v>663</v>
      </c>
      <c r="Q596" s="14" t="s">
        <v>58</v>
      </c>
      <c r="AC596"/>
      <c r="AD596"/>
      <c r="AG596"/>
      <c r="AJ596"/>
    </row>
    <row r="597" spans="15:36" x14ac:dyDescent="0.95">
      <c r="O597" s="124" t="s">
        <v>655</v>
      </c>
      <c r="P597" s="17" t="s">
        <v>1252</v>
      </c>
      <c r="Q597" s="14" t="s">
        <v>58</v>
      </c>
      <c r="AC597"/>
      <c r="AD597"/>
      <c r="AG597"/>
      <c r="AJ597"/>
    </row>
    <row r="598" spans="15:36" x14ac:dyDescent="0.95">
      <c r="O598" s="124" t="s">
        <v>655</v>
      </c>
      <c r="P598" s="17" t="s">
        <v>1589</v>
      </c>
      <c r="Q598" s="14" t="s">
        <v>58</v>
      </c>
      <c r="AC598"/>
      <c r="AD598"/>
      <c r="AG598"/>
      <c r="AJ598"/>
    </row>
    <row r="599" spans="15:36" x14ac:dyDescent="0.95">
      <c r="O599" s="124" t="s">
        <v>655</v>
      </c>
      <c r="P599" s="17" t="s">
        <v>1590</v>
      </c>
      <c r="Q599" s="14" t="s">
        <v>58</v>
      </c>
      <c r="AC599"/>
      <c r="AD599"/>
      <c r="AG599"/>
      <c r="AJ599"/>
    </row>
    <row r="600" spans="15:36" x14ac:dyDescent="0.95">
      <c r="O600" s="124" t="s">
        <v>655</v>
      </c>
      <c r="P600" s="17" t="s">
        <v>1591</v>
      </c>
      <c r="Q600" s="14" t="s">
        <v>58</v>
      </c>
      <c r="AC600"/>
      <c r="AD600"/>
      <c r="AG600"/>
      <c r="AJ600"/>
    </row>
    <row r="601" spans="15:36" x14ac:dyDescent="0.95">
      <c r="O601" s="124" t="s">
        <v>655</v>
      </c>
      <c r="P601" s="17" t="s">
        <v>664</v>
      </c>
      <c r="Q601" s="14" t="s">
        <v>58</v>
      </c>
      <c r="AC601"/>
      <c r="AD601"/>
      <c r="AG601"/>
      <c r="AJ601"/>
    </row>
    <row r="602" spans="15:36" x14ac:dyDescent="0.95">
      <c r="O602" s="124" t="s">
        <v>655</v>
      </c>
      <c r="P602" s="17" t="s">
        <v>665</v>
      </c>
      <c r="Q602" s="14" t="s">
        <v>58</v>
      </c>
      <c r="AC602"/>
      <c r="AD602"/>
      <c r="AG602"/>
      <c r="AJ602"/>
    </row>
    <row r="603" spans="15:36" x14ac:dyDescent="0.95">
      <c r="O603" s="124" t="s">
        <v>655</v>
      </c>
      <c r="P603" s="17" t="s">
        <v>666</v>
      </c>
      <c r="Q603" s="14" t="s">
        <v>58</v>
      </c>
      <c r="AC603"/>
      <c r="AD603"/>
      <c r="AG603"/>
      <c r="AJ603"/>
    </row>
    <row r="604" spans="15:36" x14ac:dyDescent="0.95">
      <c r="O604" s="124" t="s">
        <v>655</v>
      </c>
      <c r="P604" s="17" t="s">
        <v>667</v>
      </c>
      <c r="Q604" s="14" t="s">
        <v>58</v>
      </c>
      <c r="AC604"/>
      <c r="AD604"/>
      <c r="AG604"/>
      <c r="AJ604"/>
    </row>
    <row r="605" spans="15:36" x14ac:dyDescent="0.95">
      <c r="O605" s="124" t="s">
        <v>655</v>
      </c>
      <c r="P605" s="17" t="s">
        <v>1259</v>
      </c>
      <c r="Q605" s="14" t="s">
        <v>58</v>
      </c>
      <c r="AC605"/>
      <c r="AD605"/>
      <c r="AG605"/>
      <c r="AJ605"/>
    </row>
    <row r="606" spans="15:36" x14ac:dyDescent="0.95">
      <c r="O606" s="124" t="s">
        <v>655</v>
      </c>
      <c r="P606" s="17" t="s">
        <v>668</v>
      </c>
      <c r="Q606" s="14" t="s">
        <v>58</v>
      </c>
      <c r="AC606"/>
      <c r="AD606"/>
      <c r="AG606"/>
      <c r="AJ606"/>
    </row>
    <row r="607" spans="15:36" x14ac:dyDescent="0.95">
      <c r="O607" s="124" t="s">
        <v>655</v>
      </c>
      <c r="P607" s="17" t="s">
        <v>669</v>
      </c>
      <c r="Q607" s="14" t="s">
        <v>58</v>
      </c>
      <c r="AC607"/>
      <c r="AD607"/>
      <c r="AG607"/>
      <c r="AJ607"/>
    </row>
    <row r="608" spans="15:36" x14ac:dyDescent="0.95">
      <c r="O608" s="124" t="s">
        <v>655</v>
      </c>
      <c r="P608" s="17" t="s">
        <v>670</v>
      </c>
      <c r="Q608" s="14" t="s">
        <v>58</v>
      </c>
      <c r="AC608"/>
      <c r="AD608"/>
      <c r="AG608"/>
      <c r="AJ608"/>
    </row>
    <row r="609" spans="15:36" x14ac:dyDescent="0.95">
      <c r="O609" s="124" t="s">
        <v>655</v>
      </c>
      <c r="P609" s="17" t="s">
        <v>671</v>
      </c>
      <c r="Q609" s="14" t="s">
        <v>58</v>
      </c>
      <c r="AC609"/>
      <c r="AD609"/>
      <c r="AG609"/>
      <c r="AJ609"/>
    </row>
    <row r="610" spans="15:36" x14ac:dyDescent="0.95">
      <c r="O610" s="124" t="s">
        <v>655</v>
      </c>
      <c r="P610" s="17" t="s">
        <v>672</v>
      </c>
      <c r="Q610" s="14" t="s">
        <v>58</v>
      </c>
      <c r="AC610"/>
      <c r="AD610"/>
      <c r="AG610"/>
      <c r="AJ610"/>
    </row>
    <row r="611" spans="15:36" x14ac:dyDescent="0.95">
      <c r="O611" s="124" t="s">
        <v>655</v>
      </c>
      <c r="P611" s="17" t="s">
        <v>1592</v>
      </c>
      <c r="Q611" s="14" t="s">
        <v>58</v>
      </c>
      <c r="AC611"/>
      <c r="AD611"/>
      <c r="AG611"/>
      <c r="AJ611"/>
    </row>
    <row r="612" spans="15:36" x14ac:dyDescent="0.95">
      <c r="O612" s="124" t="s">
        <v>655</v>
      </c>
      <c r="P612" s="17" t="s">
        <v>1593</v>
      </c>
      <c r="Q612" s="14" t="s">
        <v>58</v>
      </c>
      <c r="AC612"/>
      <c r="AD612"/>
      <c r="AG612"/>
      <c r="AJ612"/>
    </row>
    <row r="613" spans="15:36" x14ac:dyDescent="0.95">
      <c r="O613" s="124" t="s">
        <v>59</v>
      </c>
      <c r="P613" s="17" t="s">
        <v>673</v>
      </c>
      <c r="Q613" s="14" t="s">
        <v>59</v>
      </c>
      <c r="AC613"/>
      <c r="AD613"/>
      <c r="AG613"/>
      <c r="AJ613"/>
    </row>
    <row r="614" spans="15:36" x14ac:dyDescent="0.95">
      <c r="O614" s="124" t="s">
        <v>59</v>
      </c>
      <c r="P614" s="17" t="s">
        <v>675</v>
      </c>
      <c r="Q614" s="14" t="s">
        <v>59</v>
      </c>
      <c r="AC614"/>
      <c r="AD614"/>
      <c r="AG614"/>
      <c r="AJ614"/>
    </row>
    <row r="615" spans="15:36" x14ac:dyDescent="0.95">
      <c r="O615" s="124" t="s">
        <v>59</v>
      </c>
      <c r="P615" s="17" t="s">
        <v>677</v>
      </c>
      <c r="Q615" s="14" t="s">
        <v>59</v>
      </c>
      <c r="AC615"/>
      <c r="AD615"/>
      <c r="AG615"/>
      <c r="AJ615"/>
    </row>
    <row r="616" spans="15:36" x14ac:dyDescent="0.95">
      <c r="O616" s="124" t="s">
        <v>59</v>
      </c>
      <c r="P616" s="17" t="s">
        <v>678</v>
      </c>
      <c r="Q616" s="14" t="s">
        <v>59</v>
      </c>
      <c r="AC616"/>
      <c r="AD616"/>
      <c r="AG616"/>
      <c r="AJ616"/>
    </row>
    <row r="617" spans="15:36" x14ac:dyDescent="0.95">
      <c r="O617" s="124" t="s">
        <v>59</v>
      </c>
      <c r="P617" s="17" t="s">
        <v>679</v>
      </c>
      <c r="Q617" s="14" t="s">
        <v>59</v>
      </c>
      <c r="AC617"/>
      <c r="AD617"/>
      <c r="AG617"/>
      <c r="AJ617"/>
    </row>
    <row r="618" spans="15:36" x14ac:dyDescent="0.95">
      <c r="O618" s="124" t="s">
        <v>59</v>
      </c>
      <c r="P618" s="17" t="s">
        <v>680</v>
      </c>
      <c r="Q618" s="14" t="s">
        <v>59</v>
      </c>
      <c r="AC618"/>
      <c r="AD618"/>
      <c r="AG618"/>
      <c r="AJ618"/>
    </row>
    <row r="619" spans="15:36" x14ac:dyDescent="0.95">
      <c r="O619" s="124" t="s">
        <v>59</v>
      </c>
      <c r="P619" s="17" t="s">
        <v>681</v>
      </c>
      <c r="Q619" s="14" t="s">
        <v>59</v>
      </c>
      <c r="AC619"/>
      <c r="AD619"/>
      <c r="AG619"/>
      <c r="AJ619"/>
    </row>
    <row r="620" spans="15:36" x14ac:dyDescent="0.95">
      <c r="O620" s="124" t="s">
        <v>59</v>
      </c>
      <c r="P620" s="17" t="s">
        <v>682</v>
      </c>
      <c r="Q620" s="14" t="s">
        <v>59</v>
      </c>
      <c r="AC620"/>
      <c r="AD620"/>
      <c r="AG620"/>
      <c r="AJ620"/>
    </row>
    <row r="621" spans="15:36" x14ac:dyDescent="0.95">
      <c r="O621" s="124" t="s">
        <v>59</v>
      </c>
      <c r="P621" s="17" t="s">
        <v>683</v>
      </c>
      <c r="Q621" s="14" t="s">
        <v>59</v>
      </c>
      <c r="AC621"/>
      <c r="AD621"/>
      <c r="AG621"/>
      <c r="AJ621"/>
    </row>
    <row r="622" spans="15:36" x14ac:dyDescent="0.95">
      <c r="O622" s="124" t="s">
        <v>59</v>
      </c>
      <c r="P622" s="17" t="s">
        <v>684</v>
      </c>
      <c r="Q622" s="14" t="s">
        <v>59</v>
      </c>
      <c r="AC622"/>
      <c r="AD622"/>
      <c r="AG622"/>
      <c r="AJ622"/>
    </row>
    <row r="623" spans="15:36" x14ac:dyDescent="0.95">
      <c r="O623" s="124" t="s">
        <v>59</v>
      </c>
      <c r="P623" s="17" t="s">
        <v>685</v>
      </c>
      <c r="Q623" s="14" t="s">
        <v>59</v>
      </c>
      <c r="AC623"/>
      <c r="AD623"/>
      <c r="AG623"/>
      <c r="AJ623"/>
    </row>
    <row r="624" spans="15:36" x14ac:dyDescent="0.95">
      <c r="O624" s="124" t="s">
        <v>59</v>
      </c>
      <c r="P624" s="17" t="s">
        <v>686</v>
      </c>
      <c r="Q624" s="14" t="s">
        <v>59</v>
      </c>
      <c r="AC624"/>
      <c r="AD624"/>
      <c r="AG624"/>
      <c r="AJ624"/>
    </row>
    <row r="625" spans="15:36" x14ac:dyDescent="0.95">
      <c r="O625" s="124" t="s">
        <v>59</v>
      </c>
      <c r="P625" s="17" t="s">
        <v>687</v>
      </c>
      <c r="Q625" s="14" t="s">
        <v>59</v>
      </c>
      <c r="AC625"/>
      <c r="AD625"/>
      <c r="AG625"/>
      <c r="AJ625"/>
    </row>
    <row r="626" spans="15:36" x14ac:dyDescent="0.95">
      <c r="O626" s="124" t="s">
        <v>59</v>
      </c>
      <c r="P626" s="17" t="s">
        <v>688</v>
      </c>
      <c r="Q626" s="14" t="s">
        <v>59</v>
      </c>
      <c r="AC626"/>
      <c r="AD626"/>
      <c r="AG626"/>
      <c r="AJ626"/>
    </row>
    <row r="627" spans="15:36" x14ac:dyDescent="0.95">
      <c r="O627" s="124" t="s">
        <v>59</v>
      </c>
      <c r="P627" s="17" t="s">
        <v>689</v>
      </c>
      <c r="Q627" s="14" t="s">
        <v>59</v>
      </c>
      <c r="AC627"/>
      <c r="AD627"/>
      <c r="AG627"/>
      <c r="AJ627"/>
    </row>
    <row r="628" spans="15:36" x14ac:dyDescent="0.95">
      <c r="O628" s="124" t="s">
        <v>59</v>
      </c>
      <c r="P628" s="17" t="s">
        <v>690</v>
      </c>
      <c r="Q628" s="14" t="s">
        <v>59</v>
      </c>
      <c r="AC628"/>
      <c r="AD628"/>
      <c r="AG628"/>
      <c r="AJ628"/>
    </row>
    <row r="629" spans="15:36" x14ac:dyDescent="0.95">
      <c r="O629" s="124" t="s">
        <v>59</v>
      </c>
      <c r="P629" s="17" t="s">
        <v>691</v>
      </c>
      <c r="Q629" s="14" t="s">
        <v>59</v>
      </c>
      <c r="AC629"/>
      <c r="AD629"/>
      <c r="AG629"/>
      <c r="AJ629"/>
    </row>
    <row r="630" spans="15:36" x14ac:dyDescent="0.95">
      <c r="O630" s="124" t="s">
        <v>59</v>
      </c>
      <c r="P630" s="17" t="s">
        <v>692</v>
      </c>
      <c r="Q630" s="14" t="s">
        <v>59</v>
      </c>
      <c r="AC630"/>
      <c r="AD630"/>
      <c r="AG630"/>
      <c r="AJ630"/>
    </row>
    <row r="631" spans="15:36" x14ac:dyDescent="0.95">
      <c r="O631" s="124" t="s">
        <v>59</v>
      </c>
      <c r="P631" s="17" t="s">
        <v>693</v>
      </c>
      <c r="Q631" s="14" t="s">
        <v>59</v>
      </c>
      <c r="AC631"/>
      <c r="AD631"/>
      <c r="AG631"/>
      <c r="AJ631"/>
    </row>
    <row r="632" spans="15:36" x14ac:dyDescent="0.95">
      <c r="O632" s="124" t="s">
        <v>59</v>
      </c>
      <c r="P632" s="17" t="s">
        <v>694</v>
      </c>
      <c r="Q632" s="14" t="s">
        <v>59</v>
      </c>
      <c r="AC632"/>
      <c r="AD632"/>
      <c r="AG632"/>
      <c r="AJ632"/>
    </row>
    <row r="633" spans="15:36" x14ac:dyDescent="0.95">
      <c r="O633" s="124" t="s">
        <v>59</v>
      </c>
      <c r="P633" s="17" t="s">
        <v>695</v>
      </c>
      <c r="Q633" s="14" t="s">
        <v>59</v>
      </c>
      <c r="AC633"/>
      <c r="AD633"/>
      <c r="AG633"/>
      <c r="AJ633"/>
    </row>
    <row r="634" spans="15:36" x14ac:dyDescent="0.95">
      <c r="O634" s="124" t="s">
        <v>59</v>
      </c>
      <c r="P634" s="17" t="s">
        <v>1125</v>
      </c>
      <c r="Q634" s="14" t="s">
        <v>59</v>
      </c>
      <c r="AC634"/>
      <c r="AD634"/>
      <c r="AG634"/>
      <c r="AJ634"/>
    </row>
    <row r="635" spans="15:36" x14ac:dyDescent="0.95">
      <c r="O635" s="124" t="s">
        <v>59</v>
      </c>
      <c r="P635" s="17" t="s">
        <v>696</v>
      </c>
      <c r="Q635" s="14" t="s">
        <v>59</v>
      </c>
      <c r="AC635"/>
      <c r="AD635"/>
      <c r="AG635"/>
      <c r="AJ635"/>
    </row>
    <row r="636" spans="15:36" x14ac:dyDescent="0.95">
      <c r="O636" s="124" t="s">
        <v>59</v>
      </c>
      <c r="P636" s="17" t="s">
        <v>697</v>
      </c>
      <c r="Q636" s="14" t="s">
        <v>59</v>
      </c>
      <c r="AC636"/>
      <c r="AD636"/>
      <c r="AG636"/>
      <c r="AJ636"/>
    </row>
    <row r="637" spans="15:36" x14ac:dyDescent="0.95">
      <c r="O637" s="124" t="s">
        <v>59</v>
      </c>
      <c r="P637" s="17" t="s">
        <v>698</v>
      </c>
      <c r="Q637" s="14" t="s">
        <v>59</v>
      </c>
      <c r="AC637"/>
      <c r="AD637"/>
      <c r="AG637"/>
      <c r="AJ637"/>
    </row>
    <row r="638" spans="15:36" x14ac:dyDescent="0.95">
      <c r="O638" s="124" t="s">
        <v>59</v>
      </c>
      <c r="P638" s="17" t="s">
        <v>1135</v>
      </c>
      <c r="Q638" s="14" t="s">
        <v>59</v>
      </c>
      <c r="AC638"/>
      <c r="AD638"/>
      <c r="AG638"/>
      <c r="AJ638"/>
    </row>
    <row r="639" spans="15:36" x14ac:dyDescent="0.95">
      <c r="O639" s="124" t="s">
        <v>59</v>
      </c>
      <c r="P639" s="17" t="s">
        <v>1137</v>
      </c>
      <c r="Q639" s="14" t="s">
        <v>59</v>
      </c>
      <c r="AC639"/>
      <c r="AD639"/>
      <c r="AG639"/>
      <c r="AJ639"/>
    </row>
    <row r="640" spans="15:36" x14ac:dyDescent="0.95">
      <c r="O640" s="124" t="s">
        <v>59</v>
      </c>
      <c r="P640" s="17" t="s">
        <v>1141</v>
      </c>
      <c r="Q640" s="14" t="s">
        <v>59</v>
      </c>
      <c r="AC640"/>
      <c r="AD640"/>
      <c r="AG640"/>
      <c r="AJ640"/>
    </row>
    <row r="641" spans="15:36" x14ac:dyDescent="0.95">
      <c r="O641" s="124" t="s">
        <v>59</v>
      </c>
      <c r="P641" s="17" t="s">
        <v>699</v>
      </c>
      <c r="Q641" s="14" t="s">
        <v>59</v>
      </c>
      <c r="AC641"/>
      <c r="AD641"/>
      <c r="AG641"/>
      <c r="AJ641"/>
    </row>
    <row r="642" spans="15:36" x14ac:dyDescent="0.95">
      <c r="O642" s="124" t="s">
        <v>59</v>
      </c>
      <c r="P642" s="17" t="s">
        <v>700</v>
      </c>
      <c r="Q642" s="14" t="s">
        <v>59</v>
      </c>
      <c r="AC642"/>
      <c r="AD642"/>
      <c r="AG642"/>
      <c r="AJ642"/>
    </row>
    <row r="643" spans="15:36" x14ac:dyDescent="0.95">
      <c r="O643" s="124" t="s">
        <v>59</v>
      </c>
      <c r="P643" s="17" t="s">
        <v>1150</v>
      </c>
      <c r="Q643" s="14" t="s">
        <v>59</v>
      </c>
      <c r="AC643"/>
      <c r="AD643"/>
      <c r="AG643"/>
      <c r="AJ643"/>
    </row>
    <row r="644" spans="15:36" x14ac:dyDescent="0.95">
      <c r="O644" s="124" t="s">
        <v>701</v>
      </c>
      <c r="P644" s="17" t="s">
        <v>702</v>
      </c>
      <c r="Q644" s="14" t="s">
        <v>898</v>
      </c>
      <c r="S644" s="6" t="s">
        <v>1455</v>
      </c>
      <c r="T644" s="6" t="s">
        <v>1594</v>
      </c>
      <c r="AC644"/>
      <c r="AD644"/>
      <c r="AG644"/>
      <c r="AJ644"/>
    </row>
    <row r="645" spans="15:36" x14ac:dyDescent="0.95">
      <c r="O645" s="124" t="s">
        <v>701</v>
      </c>
      <c r="P645" s="17" t="s">
        <v>704</v>
      </c>
      <c r="Q645" s="14" t="s">
        <v>898</v>
      </c>
      <c r="S645" s="6" t="s">
        <v>1455</v>
      </c>
      <c r="T645" s="6" t="s">
        <v>1594</v>
      </c>
      <c r="AC645"/>
      <c r="AD645"/>
      <c r="AG645"/>
      <c r="AJ645"/>
    </row>
    <row r="646" spans="15:36" x14ac:dyDescent="0.95">
      <c r="O646" s="124" t="s">
        <v>1595</v>
      </c>
      <c r="P646" s="17" t="s">
        <v>254</v>
      </c>
      <c r="Q646" s="14" t="s">
        <v>898</v>
      </c>
      <c r="S646" s="6" t="s">
        <v>1455</v>
      </c>
      <c r="T646" s="6" t="s">
        <v>1594</v>
      </c>
      <c r="AC646"/>
      <c r="AD646"/>
      <c r="AG646"/>
      <c r="AJ646"/>
    </row>
    <row r="647" spans="15:36" x14ac:dyDescent="0.95">
      <c r="O647" s="124" t="s">
        <v>1596</v>
      </c>
      <c r="P647" s="17" t="s">
        <v>254</v>
      </c>
      <c r="Q647" s="14" t="s">
        <v>898</v>
      </c>
      <c r="S647" s="6" t="s">
        <v>1455</v>
      </c>
      <c r="T647" s="6" t="s">
        <v>1594</v>
      </c>
      <c r="AC647"/>
      <c r="AD647"/>
      <c r="AG647"/>
      <c r="AJ647"/>
    </row>
    <row r="648" spans="15:36" x14ac:dyDescent="0.95">
      <c r="O648" s="124" t="s">
        <v>705</v>
      </c>
      <c r="P648" s="17" t="s">
        <v>706</v>
      </c>
      <c r="Q648" s="14" t="s">
        <v>898</v>
      </c>
      <c r="S648" s="6" t="s">
        <v>1455</v>
      </c>
      <c r="T648" s="7" t="s">
        <v>1456</v>
      </c>
      <c r="AC648"/>
      <c r="AD648"/>
      <c r="AG648"/>
      <c r="AJ648"/>
    </row>
    <row r="649" spans="15:36" x14ac:dyDescent="0.95">
      <c r="O649" s="124" t="s">
        <v>705</v>
      </c>
      <c r="P649" s="17" t="s">
        <v>1597</v>
      </c>
      <c r="Q649" s="14" t="s">
        <v>898</v>
      </c>
      <c r="S649" s="6" t="s">
        <v>1455</v>
      </c>
      <c r="AC649"/>
      <c r="AD649"/>
      <c r="AG649"/>
      <c r="AJ649"/>
    </row>
    <row r="650" spans="15:36" x14ac:dyDescent="0.95">
      <c r="O650" s="124" t="s">
        <v>705</v>
      </c>
      <c r="P650" s="17" t="s">
        <v>708</v>
      </c>
      <c r="Q650" s="14" t="s">
        <v>898</v>
      </c>
      <c r="S650" s="6" t="s">
        <v>1455</v>
      </c>
      <c r="AC650"/>
      <c r="AD650"/>
      <c r="AG650"/>
      <c r="AJ650"/>
    </row>
    <row r="651" spans="15:36" x14ac:dyDescent="0.95">
      <c r="O651" s="124" t="s">
        <v>705</v>
      </c>
      <c r="P651" s="17" t="s">
        <v>709</v>
      </c>
      <c r="Q651" s="14" t="s">
        <v>898</v>
      </c>
      <c r="S651" s="6" t="s">
        <v>1455</v>
      </c>
      <c r="AC651"/>
      <c r="AD651"/>
      <c r="AG651"/>
      <c r="AJ651"/>
    </row>
    <row r="652" spans="15:36" x14ac:dyDescent="0.95">
      <c r="O652" s="124" t="s">
        <v>705</v>
      </c>
      <c r="P652" s="17" t="s">
        <v>1598</v>
      </c>
      <c r="Q652" s="14" t="s">
        <v>898</v>
      </c>
      <c r="S652" s="6" t="s">
        <v>1455</v>
      </c>
      <c r="AC652"/>
      <c r="AD652"/>
      <c r="AG652"/>
      <c r="AJ652"/>
    </row>
    <row r="653" spans="15:36" x14ac:dyDescent="0.95">
      <c r="O653" s="124" t="s">
        <v>705</v>
      </c>
      <c r="P653" s="17" t="s">
        <v>1599</v>
      </c>
      <c r="Q653" s="14" t="s">
        <v>898</v>
      </c>
      <c r="S653" s="6" t="s">
        <v>1455</v>
      </c>
      <c r="AC653"/>
      <c r="AD653"/>
      <c r="AG653"/>
      <c r="AJ653"/>
    </row>
    <row r="654" spans="15:36" x14ac:dyDescent="0.95">
      <c r="O654" s="124" t="s">
        <v>705</v>
      </c>
      <c r="P654" s="17" t="s">
        <v>1600</v>
      </c>
      <c r="Q654" s="14" t="s">
        <v>898</v>
      </c>
      <c r="S654" s="6" t="s">
        <v>1455</v>
      </c>
      <c r="AC654"/>
      <c r="AD654"/>
      <c r="AG654"/>
      <c r="AJ654"/>
    </row>
    <row r="655" spans="15:36" x14ac:dyDescent="0.95">
      <c r="O655" s="124" t="s">
        <v>705</v>
      </c>
      <c r="P655" s="17" t="s">
        <v>1601</v>
      </c>
      <c r="Q655" s="14" t="s">
        <v>898</v>
      </c>
      <c r="S655" s="6" t="s">
        <v>1455</v>
      </c>
      <c r="AC655"/>
      <c r="AD655"/>
      <c r="AG655"/>
      <c r="AJ655"/>
    </row>
    <row r="656" spans="15:36" x14ac:dyDescent="0.95">
      <c r="O656" s="124" t="s">
        <v>705</v>
      </c>
      <c r="P656" s="17" t="s">
        <v>710</v>
      </c>
      <c r="Q656" s="14" t="s">
        <v>898</v>
      </c>
      <c r="S656" s="6" t="s">
        <v>1455</v>
      </c>
      <c r="AC656"/>
      <c r="AD656"/>
      <c r="AG656"/>
      <c r="AJ656"/>
    </row>
    <row r="657" spans="15:36" x14ac:dyDescent="0.95">
      <c r="O657" s="124" t="s">
        <v>705</v>
      </c>
      <c r="P657" s="17" t="s">
        <v>711</v>
      </c>
      <c r="Q657" s="14" t="s">
        <v>898</v>
      </c>
      <c r="S657" s="6" t="s">
        <v>1455</v>
      </c>
      <c r="AC657"/>
      <c r="AD657"/>
      <c r="AG657"/>
      <c r="AJ657"/>
    </row>
    <row r="658" spans="15:36" x14ac:dyDescent="0.95">
      <c r="O658" s="124" t="s">
        <v>705</v>
      </c>
      <c r="P658" s="17" t="s">
        <v>712</v>
      </c>
      <c r="Q658" s="14" t="s">
        <v>898</v>
      </c>
      <c r="S658" s="6" t="s">
        <v>1455</v>
      </c>
      <c r="AC658"/>
      <c r="AD658"/>
      <c r="AG658"/>
      <c r="AJ658"/>
    </row>
    <row r="659" spans="15:36" x14ac:dyDescent="0.95">
      <c r="O659" s="124" t="s">
        <v>705</v>
      </c>
      <c r="P659" s="17" t="s">
        <v>713</v>
      </c>
      <c r="Q659" s="14" t="s">
        <v>898</v>
      </c>
      <c r="S659" s="6" t="s">
        <v>1455</v>
      </c>
      <c r="AC659"/>
      <c r="AD659"/>
      <c r="AG659"/>
      <c r="AJ659"/>
    </row>
    <row r="660" spans="15:36" x14ac:dyDescent="0.95">
      <c r="O660" s="124" t="s">
        <v>705</v>
      </c>
      <c r="P660" s="17" t="s">
        <v>714</v>
      </c>
      <c r="Q660" s="14" t="s">
        <v>898</v>
      </c>
      <c r="S660" s="6" t="s">
        <v>1455</v>
      </c>
      <c r="AC660"/>
      <c r="AD660"/>
      <c r="AG660"/>
      <c r="AJ660"/>
    </row>
    <row r="661" spans="15:36" x14ac:dyDescent="0.95">
      <c r="O661" s="124" t="s">
        <v>705</v>
      </c>
      <c r="P661" s="17" t="s">
        <v>715</v>
      </c>
      <c r="Q661" s="14" t="s">
        <v>898</v>
      </c>
      <c r="S661" s="6" t="s">
        <v>1455</v>
      </c>
      <c r="AC661"/>
      <c r="AD661"/>
      <c r="AG661"/>
      <c r="AJ661"/>
    </row>
    <row r="662" spans="15:36" x14ac:dyDescent="0.95">
      <c r="O662" s="124" t="s">
        <v>705</v>
      </c>
      <c r="P662" s="17" t="s">
        <v>716</v>
      </c>
      <c r="Q662" s="14" t="s">
        <v>898</v>
      </c>
      <c r="S662" s="6" t="s">
        <v>1455</v>
      </c>
      <c r="AC662"/>
      <c r="AD662"/>
      <c r="AG662"/>
      <c r="AJ662"/>
    </row>
    <row r="663" spans="15:36" x14ac:dyDescent="0.95">
      <c r="O663" s="124" t="s">
        <v>705</v>
      </c>
      <c r="P663" s="17" t="s">
        <v>718</v>
      </c>
      <c r="Q663" s="14" t="s">
        <v>898</v>
      </c>
      <c r="S663" s="6" t="s">
        <v>1455</v>
      </c>
      <c r="AC663"/>
      <c r="AD663"/>
      <c r="AG663"/>
      <c r="AJ663"/>
    </row>
    <row r="664" spans="15:36" x14ac:dyDescent="0.95">
      <c r="O664" s="124" t="s">
        <v>705</v>
      </c>
      <c r="P664" s="17" t="s">
        <v>719</v>
      </c>
      <c r="Q664" s="14" t="s">
        <v>898</v>
      </c>
      <c r="S664" s="6" t="s">
        <v>1455</v>
      </c>
      <c r="AC664"/>
      <c r="AD664"/>
      <c r="AG664"/>
      <c r="AJ664"/>
    </row>
    <row r="665" spans="15:36" x14ac:dyDescent="0.95">
      <c r="O665" s="124" t="s">
        <v>705</v>
      </c>
      <c r="P665" s="17" t="s">
        <v>720</v>
      </c>
      <c r="Q665" s="14" t="s">
        <v>898</v>
      </c>
      <c r="S665" s="6" t="s">
        <v>1455</v>
      </c>
      <c r="AC665"/>
      <c r="AD665"/>
      <c r="AG665"/>
      <c r="AJ665"/>
    </row>
    <row r="666" spans="15:36" x14ac:dyDescent="0.95">
      <c r="O666" s="124" t="s">
        <v>705</v>
      </c>
      <c r="P666" s="17" t="s">
        <v>721</v>
      </c>
      <c r="Q666" s="14" t="s">
        <v>898</v>
      </c>
      <c r="S666" s="6" t="s">
        <v>1455</v>
      </c>
      <c r="AC666"/>
      <c r="AD666"/>
      <c r="AG666"/>
      <c r="AJ666"/>
    </row>
    <row r="667" spans="15:36" x14ac:dyDescent="0.95">
      <c r="O667" s="124" t="s">
        <v>705</v>
      </c>
      <c r="P667" s="17" t="s">
        <v>722</v>
      </c>
      <c r="Q667" s="14" t="s">
        <v>898</v>
      </c>
      <c r="S667" s="6" t="s">
        <v>1455</v>
      </c>
      <c r="AC667"/>
      <c r="AD667"/>
      <c r="AG667"/>
      <c r="AJ667"/>
    </row>
    <row r="668" spans="15:36" x14ac:dyDescent="0.95">
      <c r="O668" s="124" t="s">
        <v>705</v>
      </c>
      <c r="P668" s="17" t="s">
        <v>723</v>
      </c>
      <c r="Q668" s="14" t="s">
        <v>898</v>
      </c>
      <c r="S668" s="6" t="s">
        <v>1455</v>
      </c>
      <c r="AC668"/>
      <c r="AD668"/>
      <c r="AG668"/>
      <c r="AJ668"/>
    </row>
    <row r="669" spans="15:36" x14ac:dyDescent="0.95">
      <c r="O669" s="124" t="s">
        <v>705</v>
      </c>
      <c r="P669" s="17" t="s">
        <v>724</v>
      </c>
      <c r="Q669" s="14" t="s">
        <v>898</v>
      </c>
      <c r="S669" s="6" t="s">
        <v>1455</v>
      </c>
      <c r="AC669"/>
      <c r="AD669"/>
      <c r="AG669"/>
      <c r="AJ669"/>
    </row>
    <row r="670" spans="15:36" x14ac:dyDescent="0.95">
      <c r="O670" s="124" t="s">
        <v>705</v>
      </c>
      <c r="P670" s="17" t="s">
        <v>725</v>
      </c>
      <c r="Q670" s="14" t="s">
        <v>898</v>
      </c>
      <c r="S670" s="6" t="s">
        <v>1455</v>
      </c>
    </row>
    <row r="671" spans="15:36" x14ac:dyDescent="0.95">
      <c r="O671" s="124" t="s">
        <v>705</v>
      </c>
      <c r="P671" s="17" t="s">
        <v>726</v>
      </c>
      <c r="Q671" s="14" t="s">
        <v>898</v>
      </c>
      <c r="S671" s="6" t="s">
        <v>1455</v>
      </c>
    </row>
    <row r="672" spans="15:36" x14ac:dyDescent="0.95">
      <c r="O672" s="124" t="s">
        <v>60</v>
      </c>
      <c r="P672" s="17" t="s">
        <v>727</v>
      </c>
      <c r="Q672" s="14" t="s">
        <v>60</v>
      </c>
    </row>
    <row r="673" spans="15:17" x14ac:dyDescent="0.95">
      <c r="O673" s="124" t="s">
        <v>60</v>
      </c>
      <c r="P673" s="17" t="s">
        <v>729</v>
      </c>
      <c r="Q673" s="14" t="s">
        <v>60</v>
      </c>
    </row>
    <row r="674" spans="15:17" x14ac:dyDescent="0.95">
      <c r="O674" s="124" t="s">
        <v>60</v>
      </c>
      <c r="P674" s="17" t="s">
        <v>731</v>
      </c>
      <c r="Q674" s="14" t="s">
        <v>60</v>
      </c>
    </row>
    <row r="675" spans="15:17" x14ac:dyDescent="0.95">
      <c r="O675" s="126" t="s">
        <v>60</v>
      </c>
      <c r="P675" s="18" t="s">
        <v>733</v>
      </c>
      <c r="Q675" s="15" t="s">
        <v>60</v>
      </c>
    </row>
  </sheetData>
  <mergeCells count="12">
    <mergeCell ref="H5:I5"/>
    <mergeCell ref="K5:M5"/>
    <mergeCell ref="O5:Q5"/>
    <mergeCell ref="O4:Q4"/>
    <mergeCell ref="B4:F4"/>
    <mergeCell ref="B5:F5"/>
    <mergeCell ref="Z4:AA4"/>
    <mergeCell ref="Z5:AA5"/>
    <mergeCell ref="T5:U5"/>
    <mergeCell ref="T4:U4"/>
    <mergeCell ref="W4:X4"/>
    <mergeCell ref="W5:X5"/>
  </mergeCells>
  <phoneticPr fontId="3" type="noConversion"/>
  <conditionalFormatting sqref="B4">
    <cfRule type="duplicateValues" dxfId="8" priority="5"/>
  </conditionalFormatting>
  <conditionalFormatting sqref="B5">
    <cfRule type="duplicateValues" dxfId="7" priority="4"/>
  </conditionalFormatting>
  <conditionalFormatting sqref="B6">
    <cfRule type="duplicateValues" dxfId="6" priority="2"/>
  </conditionalFormatting>
  <conditionalFormatting sqref="C249:C1048576 C1 C222:C231 C6:C220">
    <cfRule type="duplicateValues" dxfId="5" priority="42"/>
  </conditionalFormatting>
  <conditionalFormatting sqref="E1:E3 E314:E1048576">
    <cfRule type="cellIs" dxfId="4" priority="9" operator="equal">
      <formula>"other"</formula>
    </cfRule>
  </conditionalFormatting>
  <conditionalFormatting sqref="H6">
    <cfRule type="duplicateValues" dxfId="3" priority="41"/>
  </conditionalFormatting>
  <conditionalFormatting sqref="K6">
    <cfRule type="duplicateValues" dxfId="2" priority="8"/>
  </conditionalFormatting>
  <conditionalFormatting sqref="O4">
    <cfRule type="duplicateValues" dxfId="1" priority="6"/>
  </conditionalFormatting>
  <conditionalFormatting sqref="AA1:AA7 AA112:AA1048576 AA53 AA50 AA43 AA35:AA36 AA29 AA25:AA26 AA18 AA12 AA10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B323-B14B-44AF-8A35-1CD5D2A9FE18}">
  <sheetPr codeName="Sheet15">
    <tabColor rgb="FF00B050"/>
    <pageSetUpPr autoPageBreaks="0"/>
  </sheetPr>
  <dimension ref="B2:BE310"/>
  <sheetViews>
    <sheetView topLeftCell="A2" workbookViewId="0">
      <selection activeCell="AA2" sqref="AA1:AA1048576"/>
    </sheetView>
  </sheetViews>
  <sheetFormatPr defaultColWidth="8.7265625" defaultRowHeight="15" x14ac:dyDescent="0.85"/>
  <cols>
    <col min="1" max="1" width="3" style="1" customWidth="1"/>
    <col min="2" max="2" width="34.1796875" style="1" bestFit="1" customWidth="1"/>
    <col min="3" max="3" width="34.1796875" style="1" customWidth="1"/>
    <col min="4" max="4" width="17.26953125" style="1" customWidth="1"/>
    <col min="5" max="5" width="39.54296875" style="1" customWidth="1"/>
    <col min="6" max="6" width="8.7265625" style="1"/>
    <col min="7" max="7" width="53.26953125" style="1" bestFit="1" customWidth="1"/>
    <col min="8" max="10" width="53.26953125" style="1" customWidth="1"/>
    <col min="11" max="11" width="32.453125" style="1" customWidth="1"/>
    <col min="12" max="12" width="53.26953125" style="58" hidden="1" customWidth="1"/>
    <col min="13" max="13" width="23" style="1" customWidth="1"/>
    <col min="14" max="14" width="29" style="1" customWidth="1"/>
    <col min="15" max="15" width="32" style="1" customWidth="1"/>
    <col min="16" max="17" width="39.81640625" style="1" customWidth="1"/>
    <col min="18" max="19" width="36.54296875" style="1" customWidth="1"/>
    <col min="20" max="21" width="16.54296875" style="1" customWidth="1"/>
    <col min="22" max="22" width="13.81640625" style="1" customWidth="1"/>
    <col min="23" max="23" width="8.7265625" style="1" customWidth="1"/>
    <col min="24" max="24" width="16.26953125" style="1" customWidth="1"/>
    <col min="25" max="26" width="46.1796875" style="1" customWidth="1"/>
    <col min="27" max="27" width="10.7265625" style="1" customWidth="1"/>
    <col min="28" max="28" width="39.453125" style="1" bestFit="1" customWidth="1"/>
    <col min="29" max="29" width="46.1796875" style="1" bestFit="1" customWidth="1"/>
    <col min="30" max="30" width="19.1796875" style="1" bestFit="1" customWidth="1"/>
    <col min="31" max="31" width="18.1796875" style="1" bestFit="1" customWidth="1"/>
    <col min="32" max="32" width="11.453125" style="1" bestFit="1" customWidth="1"/>
    <col min="33" max="33" width="11.26953125" style="1" bestFit="1" customWidth="1"/>
    <col min="34" max="34" width="8.26953125" style="1" bestFit="1" customWidth="1"/>
    <col min="35" max="35" width="7.7265625" style="1" bestFit="1" customWidth="1"/>
    <col min="36" max="36" width="4.453125" style="1" bestFit="1" customWidth="1"/>
    <col min="37" max="37" width="7.1796875" style="1" bestFit="1" customWidth="1"/>
    <col min="38" max="38" width="15.81640625" style="1" bestFit="1" customWidth="1"/>
    <col min="39" max="39" width="18.453125" style="1" bestFit="1" customWidth="1"/>
    <col min="40" max="40" width="38.81640625" style="1" bestFit="1" customWidth="1"/>
    <col min="41" max="41" width="12.1796875" style="1" bestFit="1" customWidth="1"/>
    <col min="42" max="42" width="31.1796875" style="1" bestFit="1" customWidth="1"/>
    <col min="43" max="43" width="37.81640625" style="1" bestFit="1" customWidth="1"/>
    <col min="44" max="44" width="16.81640625" style="1" bestFit="1" customWidth="1"/>
    <col min="45" max="45" width="39.54296875" style="1" bestFit="1" customWidth="1"/>
    <col min="46" max="46" width="11.81640625" style="1" bestFit="1" customWidth="1"/>
    <col min="47" max="47" width="16.7265625" style="1" bestFit="1" customWidth="1"/>
    <col min="48" max="48" width="24.81640625" style="1" bestFit="1" customWidth="1"/>
    <col min="49" max="49" width="6.81640625" style="1" bestFit="1" customWidth="1"/>
    <col min="50" max="50" width="9.26953125" style="1" bestFit="1" customWidth="1"/>
    <col min="51" max="51" width="25.7265625" style="1" bestFit="1" customWidth="1"/>
    <col min="52" max="52" width="17" style="1" bestFit="1" customWidth="1"/>
    <col min="53" max="53" width="19.453125" style="1" bestFit="1" customWidth="1"/>
    <col min="54" max="54" width="25.1796875" style="1" bestFit="1" customWidth="1"/>
    <col min="55" max="55" width="17.453125" style="1" bestFit="1" customWidth="1"/>
    <col min="56" max="56" width="6.1796875" style="1" bestFit="1" customWidth="1"/>
    <col min="57" max="57" width="9.453125" style="1" bestFit="1" customWidth="1"/>
    <col min="58" max="16384" width="8.7265625" style="1"/>
  </cols>
  <sheetData>
    <row r="2" spans="2:57" x14ac:dyDescent="0.85">
      <c r="B2" s="65" t="s">
        <v>1602</v>
      </c>
      <c r="C2" s="65"/>
      <c r="D2" s="1" t="s">
        <v>1603</v>
      </c>
      <c r="E2" s="1" t="s">
        <v>1603</v>
      </c>
    </row>
    <row r="3" spans="2:57" x14ac:dyDescent="0.85">
      <c r="B3" s="2" t="s">
        <v>1604</v>
      </c>
      <c r="C3" s="2" t="s">
        <v>1605</v>
      </c>
      <c r="D3" s="2" t="s">
        <v>264</v>
      </c>
      <c r="E3" s="2" t="s">
        <v>265</v>
      </c>
      <c r="F3" s="2" t="s">
        <v>1606</v>
      </c>
      <c r="G3" s="2" t="s">
        <v>1607</v>
      </c>
      <c r="H3" s="107" t="s">
        <v>245</v>
      </c>
      <c r="I3" s="2" t="s">
        <v>1608</v>
      </c>
      <c r="J3" s="2" t="s">
        <v>1609</v>
      </c>
      <c r="K3" s="107" t="s">
        <v>47</v>
      </c>
      <c r="L3" s="79" t="s">
        <v>867</v>
      </c>
      <c r="M3" s="2" t="s">
        <v>1610</v>
      </c>
      <c r="N3" s="131" t="s">
        <v>1611</v>
      </c>
      <c r="O3" s="107" t="s">
        <v>61</v>
      </c>
      <c r="P3" s="131" t="s">
        <v>1612</v>
      </c>
      <c r="Q3" s="107" t="s">
        <v>18</v>
      </c>
      <c r="R3" s="2" t="s">
        <v>1613</v>
      </c>
      <c r="S3" s="107" t="s">
        <v>27</v>
      </c>
      <c r="T3" s="2" t="s">
        <v>1614</v>
      </c>
      <c r="U3" s="2" t="s">
        <v>1615</v>
      </c>
      <c r="V3" s="2" t="s">
        <v>1616</v>
      </c>
      <c r="X3" s="2" t="s">
        <v>1617</v>
      </c>
      <c r="Y3" s="2"/>
      <c r="AA3" s="64"/>
      <c r="AB3" s="1" t="s">
        <v>397</v>
      </c>
      <c r="AC3" s="1" t="s">
        <v>409</v>
      </c>
      <c r="AD3" s="1" t="s">
        <v>1396</v>
      </c>
      <c r="AE3" s="1" t="s">
        <v>432</v>
      </c>
      <c r="AF3" s="1" t="s">
        <v>1618</v>
      </c>
      <c r="AG3" s="1" t="s">
        <v>474</v>
      </c>
      <c r="AH3" s="1" t="s">
        <v>1445</v>
      </c>
      <c r="AI3" s="1" t="s">
        <v>1453</v>
      </c>
      <c r="AJ3" s="1" t="s">
        <v>477</v>
      </c>
      <c r="AK3" s="1" t="s">
        <v>491</v>
      </c>
      <c r="AL3" s="1" t="s">
        <v>519</v>
      </c>
      <c r="AM3" s="1" t="s">
        <v>529</v>
      </c>
      <c r="AN3" s="1" t="s">
        <v>545</v>
      </c>
      <c r="AO3" s="1" t="s">
        <v>1546</v>
      </c>
      <c r="AP3" s="1" t="s">
        <v>1116</v>
      </c>
      <c r="AQ3" s="1" t="s">
        <v>559</v>
      </c>
      <c r="AR3" s="1" t="s">
        <v>561</v>
      </c>
      <c r="AS3" s="1" t="s">
        <v>569</v>
      </c>
      <c r="AT3" s="1" t="s">
        <v>577</v>
      </c>
      <c r="AU3" s="1" t="s">
        <v>583</v>
      </c>
      <c r="AV3" s="1" t="s">
        <v>56</v>
      </c>
      <c r="AW3" s="1" t="s">
        <v>612</v>
      </c>
      <c r="AX3" s="1" t="s">
        <v>617</v>
      </c>
      <c r="AY3" s="1" t="s">
        <v>58</v>
      </c>
      <c r="AZ3" s="1" t="s">
        <v>641</v>
      </c>
      <c r="BA3" s="1" t="s">
        <v>655</v>
      </c>
      <c r="BB3" s="1" t="s">
        <v>59</v>
      </c>
      <c r="BC3" s="1" t="s">
        <v>701</v>
      </c>
      <c r="BD3" s="1" t="s">
        <v>705</v>
      </c>
      <c r="BE3" s="1" t="s">
        <v>60</v>
      </c>
    </row>
    <row r="4" spans="2:57" x14ac:dyDescent="0.85">
      <c r="B4" s="1" t="s">
        <v>839</v>
      </c>
      <c r="C4" s="1" t="s">
        <v>1619</v>
      </c>
      <c r="D4" s="1" t="s">
        <v>16</v>
      </c>
      <c r="E4" s="1" t="s">
        <v>62</v>
      </c>
      <c r="F4" s="1" t="s">
        <v>1620</v>
      </c>
      <c r="G4" s="1" t="s">
        <v>1007</v>
      </c>
      <c r="H4" s="1" t="s">
        <v>17</v>
      </c>
      <c r="I4" s="1" t="s">
        <v>397</v>
      </c>
      <c r="J4" s="1" t="s">
        <v>397</v>
      </c>
      <c r="K4" s="45" t="s">
        <v>48</v>
      </c>
      <c r="L4" s="58" t="s">
        <v>1621</v>
      </c>
      <c r="M4" s="1" t="s">
        <v>1622</v>
      </c>
      <c r="N4" s="1" t="s">
        <v>62</v>
      </c>
      <c r="O4" s="1" t="s">
        <v>62</v>
      </c>
      <c r="P4" s="1" t="s">
        <v>876</v>
      </c>
      <c r="Q4" s="1" t="s">
        <v>19</v>
      </c>
      <c r="R4" s="45" t="s">
        <v>750</v>
      </c>
      <c r="S4" s="45" t="s">
        <v>28</v>
      </c>
      <c r="T4" s="1" t="s">
        <v>89</v>
      </c>
      <c r="U4" s="1" t="s">
        <v>855</v>
      </c>
      <c r="V4" s="1" t="s">
        <v>16</v>
      </c>
      <c r="X4" s="1" t="s">
        <v>16</v>
      </c>
      <c r="Y4" s="1" t="s">
        <v>1007</v>
      </c>
      <c r="AB4" s="1" t="s">
        <v>1622</v>
      </c>
      <c r="AC4" s="1" t="s">
        <v>1622</v>
      </c>
      <c r="AE4" s="1" t="s">
        <v>1622</v>
      </c>
      <c r="AF4" s="1" t="s">
        <v>1622</v>
      </c>
      <c r="AK4" s="1" t="s">
        <v>1623</v>
      </c>
      <c r="AM4" s="1" t="s">
        <v>1622</v>
      </c>
      <c r="AN4" s="1" t="s">
        <v>1622</v>
      </c>
    </row>
    <row r="5" spans="2:57" x14ac:dyDescent="0.85">
      <c r="B5" s="1" t="s">
        <v>825</v>
      </c>
      <c r="C5" s="1" t="s">
        <v>1624</v>
      </c>
      <c r="D5" s="1" t="s">
        <v>47</v>
      </c>
      <c r="E5" s="1" t="s">
        <v>30</v>
      </c>
      <c r="F5" s="1" t="s">
        <v>1625</v>
      </c>
      <c r="G5" s="1" t="s">
        <v>1626</v>
      </c>
      <c r="H5" s="1" t="s">
        <v>1023</v>
      </c>
      <c r="I5" s="1" t="s">
        <v>409</v>
      </c>
      <c r="J5" s="1" t="s">
        <v>409</v>
      </c>
      <c r="K5" s="1" t="s">
        <v>50</v>
      </c>
      <c r="L5" s="58" t="s">
        <v>1627</v>
      </c>
      <c r="M5" s="1" t="s">
        <v>1623</v>
      </c>
      <c r="N5" s="1" t="s">
        <v>736</v>
      </c>
      <c r="O5" s="1" t="s">
        <v>63</v>
      </c>
      <c r="P5" s="1" t="s">
        <v>19</v>
      </c>
      <c r="Q5" s="1" t="s">
        <v>21</v>
      </c>
      <c r="R5" s="45" t="s">
        <v>751</v>
      </c>
      <c r="S5" s="45" t="s">
        <v>30</v>
      </c>
      <c r="T5" s="1" t="s">
        <v>1628</v>
      </c>
      <c r="U5" s="1" t="s">
        <v>1629</v>
      </c>
      <c r="V5" s="1" t="s">
        <v>47</v>
      </c>
      <c r="X5" s="1" t="s">
        <v>16</v>
      </c>
      <c r="Y5" s="1" t="s">
        <v>1626</v>
      </c>
      <c r="AB5" s="1" t="s">
        <v>1623</v>
      </c>
      <c r="AC5" s="1" t="s">
        <v>1623</v>
      </c>
      <c r="AE5" s="1" t="s">
        <v>1623</v>
      </c>
      <c r="AF5" s="1" t="s">
        <v>1623</v>
      </c>
      <c r="AK5" s="1" t="s">
        <v>1630</v>
      </c>
      <c r="AM5" s="1" t="s">
        <v>1623</v>
      </c>
      <c r="AN5" s="1" t="s">
        <v>1623</v>
      </c>
      <c r="AU5" s="1" t="s">
        <v>1631</v>
      </c>
      <c r="AV5" s="1" t="s">
        <v>1632</v>
      </c>
      <c r="AY5" s="1" t="s">
        <v>1633</v>
      </c>
      <c r="BB5" s="1" t="s">
        <v>1634</v>
      </c>
    </row>
    <row r="6" spans="2:57" x14ac:dyDescent="0.85">
      <c r="B6" s="1" t="s">
        <v>823</v>
      </c>
      <c r="C6" s="1" t="s">
        <v>1635</v>
      </c>
      <c r="D6" s="1" t="s">
        <v>61</v>
      </c>
      <c r="E6" s="1" t="s">
        <v>1102</v>
      </c>
      <c r="G6" s="1" t="s">
        <v>1636</v>
      </c>
      <c r="H6" s="1" t="s">
        <v>22</v>
      </c>
      <c r="I6" s="1" t="s">
        <v>1396</v>
      </c>
      <c r="J6" s="1" t="s">
        <v>1396</v>
      </c>
      <c r="K6" s="1" t="s">
        <v>52</v>
      </c>
      <c r="L6" s="58" t="s">
        <v>1637</v>
      </c>
      <c r="M6" s="1" t="s">
        <v>1630</v>
      </c>
      <c r="N6" s="1" t="s">
        <v>737</v>
      </c>
      <c r="O6" s="1" t="s">
        <v>64</v>
      </c>
      <c r="P6" s="1" t="s">
        <v>749</v>
      </c>
      <c r="Q6" s="1" t="s">
        <v>23</v>
      </c>
      <c r="R6" s="45" t="s">
        <v>950</v>
      </c>
      <c r="S6" s="45" t="s">
        <v>32</v>
      </c>
      <c r="T6" s="1" t="s">
        <v>1638</v>
      </c>
      <c r="V6" s="1" t="s">
        <v>61</v>
      </c>
      <c r="X6" s="1" t="s">
        <v>16</v>
      </c>
      <c r="Y6" s="1" t="s">
        <v>1636</v>
      </c>
      <c r="AB6" s="1" t="s">
        <v>1630</v>
      </c>
      <c r="AC6" s="1" t="s">
        <v>1630</v>
      </c>
      <c r="AE6" s="1" t="s">
        <v>1630</v>
      </c>
      <c r="AF6" s="1" t="s">
        <v>1630</v>
      </c>
      <c r="AK6" s="1" t="s">
        <v>1639</v>
      </c>
      <c r="AM6" s="1" t="s">
        <v>1630</v>
      </c>
      <c r="AN6" s="1" t="s">
        <v>1630</v>
      </c>
      <c r="AU6" s="1" t="s">
        <v>1640</v>
      </c>
      <c r="AV6" s="1" t="s">
        <v>1641</v>
      </c>
      <c r="AY6" s="1" t="s">
        <v>1642</v>
      </c>
      <c r="BB6" s="1" t="s">
        <v>1643</v>
      </c>
    </row>
    <row r="7" spans="2:57" x14ac:dyDescent="0.85">
      <c r="B7" s="1" t="s">
        <v>809</v>
      </c>
      <c r="C7" s="1" t="s">
        <v>1644</v>
      </c>
      <c r="D7" s="1" t="s">
        <v>18</v>
      </c>
      <c r="E7" s="1" t="s">
        <v>32</v>
      </c>
      <c r="G7" s="1" t="s">
        <v>1645</v>
      </c>
      <c r="H7" s="1" t="s">
        <v>24</v>
      </c>
      <c r="I7" s="1" t="s">
        <v>432</v>
      </c>
      <c r="J7" s="1" t="s">
        <v>432</v>
      </c>
      <c r="K7" s="1" t="s">
        <v>54</v>
      </c>
      <c r="L7" s="58" t="s">
        <v>1646</v>
      </c>
      <c r="M7" s="1" t="s">
        <v>1647</v>
      </c>
      <c r="N7" s="1" t="s">
        <v>739</v>
      </c>
      <c r="O7" s="1" t="s">
        <v>65</v>
      </c>
      <c r="P7" s="1" t="s">
        <v>748</v>
      </c>
      <c r="Q7" s="1" t="s">
        <v>25</v>
      </c>
      <c r="R7" s="45" t="s">
        <v>753</v>
      </c>
      <c r="S7" s="45" t="s">
        <v>34</v>
      </c>
      <c r="T7" s="1" t="s">
        <v>188</v>
      </c>
      <c r="V7" s="1" t="s">
        <v>18</v>
      </c>
      <c r="X7" s="1" t="s">
        <v>16</v>
      </c>
      <c r="Y7" s="1" t="s">
        <v>1645</v>
      </c>
      <c r="AE7" s="1" t="s">
        <v>1648</v>
      </c>
      <c r="AU7" s="1" t="s">
        <v>1649</v>
      </c>
      <c r="AV7" s="1" t="s">
        <v>1650</v>
      </c>
      <c r="AY7" s="1" t="s">
        <v>1651</v>
      </c>
      <c r="BB7" s="1" t="s">
        <v>1652</v>
      </c>
    </row>
    <row r="8" spans="2:57" x14ac:dyDescent="0.85">
      <c r="B8" s="1" t="s">
        <v>1653</v>
      </c>
      <c r="C8" s="1" t="s">
        <v>1654</v>
      </c>
      <c r="D8" s="1" t="s">
        <v>852</v>
      </c>
      <c r="E8" s="1" t="s">
        <v>876</v>
      </c>
      <c r="G8" s="1" t="s">
        <v>869</v>
      </c>
      <c r="H8" s="1" t="s">
        <v>26</v>
      </c>
      <c r="I8" s="1" t="s">
        <v>435</v>
      </c>
      <c r="J8" s="1" t="s">
        <v>435</v>
      </c>
      <c r="K8" s="1" t="s">
        <v>56</v>
      </c>
      <c r="L8" s="58" t="s">
        <v>1655</v>
      </c>
      <c r="M8" s="1" t="s">
        <v>1656</v>
      </c>
      <c r="N8" s="1" t="s">
        <v>63</v>
      </c>
      <c r="O8" s="1" t="s">
        <v>66</v>
      </c>
      <c r="P8" s="1" t="s">
        <v>747</v>
      </c>
      <c r="R8" s="45" t="s">
        <v>983</v>
      </c>
      <c r="S8" s="45" t="s">
        <v>36</v>
      </c>
      <c r="V8" s="1" t="s">
        <v>27</v>
      </c>
      <c r="X8" s="1" t="s">
        <v>16</v>
      </c>
      <c r="Y8" s="1" t="s">
        <v>869</v>
      </c>
      <c r="AU8" s="1" t="s">
        <v>1657</v>
      </c>
      <c r="AV8" s="1" t="s">
        <v>1658</v>
      </c>
      <c r="AY8" s="1" t="s">
        <v>1659</v>
      </c>
      <c r="BB8" s="1" t="s">
        <v>1660</v>
      </c>
    </row>
    <row r="9" spans="2:57" x14ac:dyDescent="0.85">
      <c r="B9" s="1" t="s">
        <v>1661</v>
      </c>
      <c r="C9" s="1" t="s">
        <v>1662</v>
      </c>
      <c r="D9" s="1" t="s">
        <v>845</v>
      </c>
      <c r="E9" s="1" t="s">
        <v>736</v>
      </c>
      <c r="G9" s="1" t="s">
        <v>393</v>
      </c>
      <c r="H9" s="1" t="s">
        <v>29</v>
      </c>
      <c r="I9" s="1" t="s">
        <v>474</v>
      </c>
      <c r="J9" s="1" t="s">
        <v>474</v>
      </c>
      <c r="K9" s="1" t="s">
        <v>58</v>
      </c>
      <c r="L9" s="58" t="s">
        <v>1663</v>
      </c>
      <c r="N9" s="1" t="s">
        <v>744</v>
      </c>
      <c r="O9" s="1" t="s">
        <v>67</v>
      </c>
      <c r="P9" s="1" t="s">
        <v>889</v>
      </c>
      <c r="R9" s="45" t="s">
        <v>754</v>
      </c>
      <c r="S9" s="45" t="s">
        <v>38</v>
      </c>
      <c r="X9" s="1" t="s">
        <v>16</v>
      </c>
      <c r="Y9" s="1" t="s">
        <v>393</v>
      </c>
      <c r="AU9" s="1" t="s">
        <v>1658</v>
      </c>
      <c r="AV9" s="1" t="s">
        <v>1664</v>
      </c>
      <c r="AY9" s="1" t="s">
        <v>1665</v>
      </c>
      <c r="BB9" s="1" t="s">
        <v>1666</v>
      </c>
    </row>
    <row r="10" spans="2:57" x14ac:dyDescent="0.85">
      <c r="B10" s="1" t="s">
        <v>824</v>
      </c>
      <c r="C10" s="1" t="s">
        <v>1667</v>
      </c>
      <c r="D10" s="1" t="s">
        <v>188</v>
      </c>
      <c r="E10" s="1" t="s">
        <v>759</v>
      </c>
      <c r="G10" s="1" t="s">
        <v>332</v>
      </c>
      <c r="H10" s="1" t="s">
        <v>31</v>
      </c>
      <c r="I10" s="1" t="s">
        <v>1445</v>
      </c>
      <c r="J10" s="1" t="s">
        <v>477</v>
      </c>
      <c r="K10" s="1" t="s">
        <v>59</v>
      </c>
      <c r="L10" s="58" t="s">
        <v>1668</v>
      </c>
      <c r="M10" s="64"/>
      <c r="N10" s="1" t="s">
        <v>740</v>
      </c>
      <c r="O10" s="1" t="s">
        <v>68</v>
      </c>
      <c r="P10" s="1" t="s">
        <v>893</v>
      </c>
      <c r="R10" s="45" t="s">
        <v>755</v>
      </c>
      <c r="S10" s="45" t="s">
        <v>40</v>
      </c>
      <c r="X10" s="1" t="s">
        <v>16</v>
      </c>
      <c r="Y10" s="1" t="s">
        <v>332</v>
      </c>
      <c r="AU10" s="1" t="s">
        <v>1669</v>
      </c>
      <c r="AV10" s="1" t="s">
        <v>1631</v>
      </c>
      <c r="AY10" s="1" t="s">
        <v>1670</v>
      </c>
      <c r="BB10" s="1" t="s">
        <v>1671</v>
      </c>
    </row>
    <row r="11" spans="2:57" x14ac:dyDescent="0.85">
      <c r="B11" s="1" t="s">
        <v>838</v>
      </c>
      <c r="C11" s="1" t="s">
        <v>1672</v>
      </c>
      <c r="E11" s="1" t="s">
        <v>359</v>
      </c>
      <c r="G11" s="1" t="s">
        <v>1673</v>
      </c>
      <c r="H11" s="1" t="s">
        <v>33</v>
      </c>
      <c r="I11" s="1" t="s">
        <v>1453</v>
      </c>
      <c r="J11" s="1" t="s">
        <v>491</v>
      </c>
      <c r="K11" s="1" t="s">
        <v>60</v>
      </c>
      <c r="L11" s="58" t="s">
        <v>980</v>
      </c>
      <c r="M11" s="64"/>
      <c r="N11" s="1" t="s">
        <v>899</v>
      </c>
      <c r="P11" s="1" t="s">
        <v>21</v>
      </c>
      <c r="R11" s="45" t="s">
        <v>30</v>
      </c>
      <c r="S11" s="45" t="s">
        <v>42</v>
      </c>
      <c r="X11" s="1" t="s">
        <v>16</v>
      </c>
      <c r="Y11" s="1" t="s">
        <v>1673</v>
      </c>
      <c r="AU11" s="1" t="s">
        <v>1674</v>
      </c>
      <c r="AV11" s="1" t="s">
        <v>1640</v>
      </c>
      <c r="AY11" s="1" t="s">
        <v>1675</v>
      </c>
      <c r="BB11" s="1" t="s">
        <v>1676</v>
      </c>
    </row>
    <row r="12" spans="2:57" x14ac:dyDescent="0.85">
      <c r="B12" s="1" t="s">
        <v>807</v>
      </c>
      <c r="C12" s="1" t="s">
        <v>1677</v>
      </c>
      <c r="E12" s="1" t="s">
        <v>19</v>
      </c>
      <c r="G12" s="1" t="s">
        <v>1678</v>
      </c>
      <c r="H12" s="1" t="s">
        <v>35</v>
      </c>
      <c r="I12" s="1" t="s">
        <v>477</v>
      </c>
      <c r="J12" s="1" t="s">
        <v>519</v>
      </c>
      <c r="L12" s="58" t="s">
        <v>433</v>
      </c>
      <c r="M12" s="64"/>
      <c r="N12" s="1" t="s">
        <v>745</v>
      </c>
      <c r="P12" s="1" t="s">
        <v>905</v>
      </c>
      <c r="R12" s="45" t="s">
        <v>1679</v>
      </c>
      <c r="S12" s="45" t="s">
        <v>44</v>
      </c>
      <c r="X12" s="1" t="s">
        <v>16</v>
      </c>
      <c r="Y12" s="1" t="s">
        <v>1678</v>
      </c>
      <c r="AU12" s="1" t="s">
        <v>1664</v>
      </c>
      <c r="AV12" s="1" t="s">
        <v>1649</v>
      </c>
      <c r="AY12" s="1" t="s">
        <v>1680</v>
      </c>
      <c r="BB12" s="1" t="s">
        <v>1681</v>
      </c>
    </row>
    <row r="13" spans="2:57" x14ac:dyDescent="0.85">
      <c r="B13" s="1" t="s">
        <v>826</v>
      </c>
      <c r="C13" s="1" t="s">
        <v>1682</v>
      </c>
      <c r="E13" s="1" t="s">
        <v>760</v>
      </c>
      <c r="G13" s="1" t="s">
        <v>1683</v>
      </c>
      <c r="H13" s="1" t="s">
        <v>37</v>
      </c>
      <c r="I13" s="1" t="s">
        <v>491</v>
      </c>
      <c r="J13" s="1" t="s">
        <v>529</v>
      </c>
      <c r="L13" s="58" t="s">
        <v>1684</v>
      </c>
      <c r="M13" s="64"/>
      <c r="N13" s="1" t="s">
        <v>64</v>
      </c>
      <c r="P13" s="1" t="s">
        <v>23</v>
      </c>
      <c r="R13" s="45" t="s">
        <v>760</v>
      </c>
      <c r="S13" s="45" t="s">
        <v>46</v>
      </c>
      <c r="X13" s="1" t="s">
        <v>16</v>
      </c>
      <c r="Y13" s="1" t="s">
        <v>1683</v>
      </c>
      <c r="AU13" s="1" t="s">
        <v>1685</v>
      </c>
      <c r="AV13" s="1" t="s">
        <v>1657</v>
      </c>
      <c r="AY13" s="1" t="s">
        <v>1686</v>
      </c>
      <c r="BB13" s="1" t="s">
        <v>1687</v>
      </c>
    </row>
    <row r="14" spans="2:57" x14ac:dyDescent="0.85">
      <c r="B14" s="1" t="s">
        <v>854</v>
      </c>
      <c r="C14" s="1" t="s">
        <v>1688</v>
      </c>
      <c r="E14" s="1" t="s">
        <v>882</v>
      </c>
      <c r="G14" s="1" t="s">
        <v>908</v>
      </c>
      <c r="H14" s="1" t="s">
        <v>39</v>
      </c>
      <c r="I14" s="1" t="s">
        <v>519</v>
      </c>
      <c r="J14" s="1" t="s">
        <v>545</v>
      </c>
      <c r="L14" s="58" t="s">
        <v>1689</v>
      </c>
      <c r="N14" s="1" t="s">
        <v>65</v>
      </c>
      <c r="P14" s="1" t="s">
        <v>25</v>
      </c>
      <c r="R14" s="45" t="s">
        <v>882</v>
      </c>
      <c r="S14" s="45" t="s">
        <v>49</v>
      </c>
      <c r="X14" s="1" t="s">
        <v>16</v>
      </c>
      <c r="Y14" s="1" t="s">
        <v>908</v>
      </c>
      <c r="AU14" s="1" t="s">
        <v>1690</v>
      </c>
      <c r="AV14" s="1" t="s">
        <v>1669</v>
      </c>
      <c r="AY14" s="1" t="s">
        <v>1691</v>
      </c>
      <c r="BB14" s="1" t="s">
        <v>1692</v>
      </c>
    </row>
    <row r="15" spans="2:57" x14ac:dyDescent="0.85">
      <c r="B15" s="1" t="s">
        <v>1693</v>
      </c>
      <c r="C15" s="1" t="s">
        <v>1694</v>
      </c>
      <c r="E15" s="1" t="s">
        <v>36</v>
      </c>
      <c r="G15" s="1" t="s">
        <v>1042</v>
      </c>
      <c r="H15" s="1" t="s">
        <v>41</v>
      </c>
      <c r="I15" s="1" t="s">
        <v>529</v>
      </c>
      <c r="J15" s="1" t="s">
        <v>1116</v>
      </c>
      <c r="L15" s="58" t="s">
        <v>1695</v>
      </c>
      <c r="M15" s="64"/>
      <c r="N15" s="1" t="s">
        <v>66</v>
      </c>
      <c r="P15" s="1" t="s">
        <v>918</v>
      </c>
      <c r="R15" s="45" t="s">
        <v>36</v>
      </c>
      <c r="S15" s="45" t="s">
        <v>51</v>
      </c>
      <c r="X15" s="1" t="s">
        <v>16</v>
      </c>
      <c r="Y15" s="1" t="s">
        <v>1042</v>
      </c>
      <c r="AU15" s="1" t="s">
        <v>1696</v>
      </c>
      <c r="AV15" s="1" t="s">
        <v>1674</v>
      </c>
      <c r="AY15" s="1" t="s">
        <v>1697</v>
      </c>
      <c r="BB15" s="1" t="s">
        <v>1698</v>
      </c>
    </row>
    <row r="16" spans="2:57" x14ac:dyDescent="0.85">
      <c r="B16" s="1" t="s">
        <v>1699</v>
      </c>
      <c r="C16" s="1" t="s">
        <v>1700</v>
      </c>
      <c r="E16" s="1" t="s">
        <v>887</v>
      </c>
      <c r="G16" s="1" t="s">
        <v>1701</v>
      </c>
      <c r="H16" s="1" t="s">
        <v>43</v>
      </c>
      <c r="I16" s="1" t="s">
        <v>545</v>
      </c>
      <c r="J16" s="1" t="s">
        <v>559</v>
      </c>
      <c r="L16" s="58" t="s">
        <v>1702</v>
      </c>
      <c r="M16" s="64"/>
      <c r="N16" s="1" t="s">
        <v>735</v>
      </c>
      <c r="R16" s="45" t="s">
        <v>887</v>
      </c>
      <c r="S16" s="45" t="s">
        <v>53</v>
      </c>
      <c r="X16" s="1" t="s">
        <v>16</v>
      </c>
      <c r="Y16" s="1" t="s">
        <v>1701</v>
      </c>
      <c r="AU16" s="1" t="s">
        <v>1703</v>
      </c>
      <c r="AV16" s="1" t="s">
        <v>1685</v>
      </c>
      <c r="AY16" s="1" t="s">
        <v>1704</v>
      </c>
      <c r="BB16" s="1" t="s">
        <v>1705</v>
      </c>
    </row>
    <row r="17" spans="2:54" x14ac:dyDescent="0.85">
      <c r="B17" s="1" t="s">
        <v>813</v>
      </c>
      <c r="C17" s="1" t="s">
        <v>1706</v>
      </c>
      <c r="E17" s="1" t="s">
        <v>749</v>
      </c>
      <c r="G17" s="1" t="s">
        <v>1707</v>
      </c>
      <c r="H17" s="1" t="s">
        <v>45</v>
      </c>
      <c r="I17" s="1" t="s">
        <v>1546</v>
      </c>
      <c r="J17" s="1" t="s">
        <v>561</v>
      </c>
      <c r="L17" s="58" t="s">
        <v>1708</v>
      </c>
      <c r="M17" s="64"/>
      <c r="N17" s="1" t="s">
        <v>738</v>
      </c>
      <c r="R17" s="45" t="s">
        <v>38</v>
      </c>
      <c r="S17" s="45" t="s">
        <v>55</v>
      </c>
      <c r="X17" s="1" t="s">
        <v>16</v>
      </c>
      <c r="Y17" s="1" t="s">
        <v>1707</v>
      </c>
      <c r="AV17" s="1" t="s">
        <v>1690</v>
      </c>
      <c r="BB17" s="1" t="s">
        <v>1709</v>
      </c>
    </row>
    <row r="18" spans="2:54" x14ac:dyDescent="0.85">
      <c r="B18" s="1" t="s">
        <v>1710</v>
      </c>
      <c r="C18" s="1" t="s">
        <v>1711</v>
      </c>
      <c r="E18" s="1" t="s">
        <v>748</v>
      </c>
      <c r="G18" s="1" t="s">
        <v>1172</v>
      </c>
      <c r="I18" s="1" t="s">
        <v>1116</v>
      </c>
      <c r="J18" s="1" t="s">
        <v>569</v>
      </c>
      <c r="L18" s="58" t="s">
        <v>1712</v>
      </c>
      <c r="M18" s="64"/>
      <c r="N18" s="1" t="s">
        <v>743</v>
      </c>
      <c r="R18" s="45" t="s">
        <v>40</v>
      </c>
      <c r="S18" s="45" t="s">
        <v>57</v>
      </c>
      <c r="X18" s="1" t="s">
        <v>16</v>
      </c>
      <c r="Y18" s="1" t="s">
        <v>1172</v>
      </c>
      <c r="AV18" s="1" t="s">
        <v>1696</v>
      </c>
      <c r="BB18" s="1" t="s">
        <v>1713</v>
      </c>
    </row>
    <row r="19" spans="2:54" x14ac:dyDescent="0.85">
      <c r="B19" s="1" t="s">
        <v>805</v>
      </c>
      <c r="E19" s="1" t="s">
        <v>747</v>
      </c>
      <c r="G19" s="1" t="s">
        <v>1714</v>
      </c>
      <c r="I19" s="1" t="s">
        <v>559</v>
      </c>
      <c r="J19" s="1" t="s">
        <v>577</v>
      </c>
      <c r="L19" s="58" t="s">
        <v>1715</v>
      </c>
      <c r="M19" s="64"/>
      <c r="N19" s="1" t="s">
        <v>742</v>
      </c>
      <c r="R19" s="45" t="s">
        <v>1003</v>
      </c>
      <c r="S19" s="45"/>
      <c r="X19" s="1" t="s">
        <v>16</v>
      </c>
      <c r="Y19" s="1" t="s">
        <v>1714</v>
      </c>
      <c r="AV19" s="1" t="s">
        <v>1703</v>
      </c>
      <c r="BB19" s="1" t="s">
        <v>1716</v>
      </c>
    </row>
    <row r="20" spans="2:54" ht="15.25" x14ac:dyDescent="0.85">
      <c r="B20" s="1" t="s">
        <v>819</v>
      </c>
      <c r="E20" s="1" t="s">
        <v>38</v>
      </c>
      <c r="G20" s="1" t="s">
        <v>1717</v>
      </c>
      <c r="I20" s="1" t="s">
        <v>561</v>
      </c>
      <c r="J20" s="1" t="s">
        <v>583</v>
      </c>
      <c r="L20" s="58" t="s">
        <v>1718</v>
      </c>
      <c r="N20" s="1" t="s">
        <v>67</v>
      </c>
      <c r="R20" s="45" t="s">
        <v>44</v>
      </c>
      <c r="X20" s="1" t="s">
        <v>16</v>
      </c>
      <c r="Y20" s="1" t="s">
        <v>1717</v>
      </c>
      <c r="Z20"/>
    </row>
    <row r="21" spans="2:54" ht="15.25" x14ac:dyDescent="0.85">
      <c r="B21" s="1" t="s">
        <v>831</v>
      </c>
      <c r="E21" s="1" t="s">
        <v>737</v>
      </c>
      <c r="G21" s="1" t="s">
        <v>894</v>
      </c>
      <c r="I21" s="1" t="s">
        <v>569</v>
      </c>
      <c r="J21" s="1" t="s">
        <v>56</v>
      </c>
      <c r="L21" s="58" t="s">
        <v>1719</v>
      </c>
      <c r="M21" s="64"/>
      <c r="N21" s="1" t="s">
        <v>741</v>
      </c>
      <c r="R21" s="45" t="s">
        <v>764</v>
      </c>
      <c r="S21" s="45"/>
      <c r="X21" s="1" t="s">
        <v>16</v>
      </c>
      <c r="Y21" s="1" t="s">
        <v>894</v>
      </c>
      <c r="Z21"/>
    </row>
    <row r="22" spans="2:54" ht="15.25" x14ac:dyDescent="0.85">
      <c r="B22" s="1" t="s">
        <v>1720</v>
      </c>
      <c r="E22" s="1" t="s">
        <v>739</v>
      </c>
      <c r="G22" s="1" t="s">
        <v>1229</v>
      </c>
      <c r="I22" s="1" t="s">
        <v>577</v>
      </c>
      <c r="J22" s="1" t="s">
        <v>612</v>
      </c>
      <c r="L22" s="58" t="s">
        <v>1721</v>
      </c>
      <c r="M22" s="64"/>
      <c r="N22" s="1" t="s">
        <v>68</v>
      </c>
      <c r="R22" s="45" t="s">
        <v>959</v>
      </c>
      <c r="S22" s="45"/>
      <c r="X22" s="1" t="s">
        <v>16</v>
      </c>
      <c r="Y22" s="1" t="s">
        <v>1229</v>
      </c>
      <c r="Z22"/>
    </row>
    <row r="23" spans="2:54" ht="15.25" x14ac:dyDescent="0.85">
      <c r="B23" s="1" t="s">
        <v>1722</v>
      </c>
      <c r="E23" s="1" t="s">
        <v>63</v>
      </c>
      <c r="G23" s="1" t="s">
        <v>973</v>
      </c>
      <c r="I23" s="1" t="s">
        <v>583</v>
      </c>
      <c r="J23" s="1" t="s">
        <v>617</v>
      </c>
      <c r="L23" s="58" t="s">
        <v>1723</v>
      </c>
      <c r="M23" s="64"/>
      <c r="R23" s="45" t="s">
        <v>765</v>
      </c>
      <c r="S23" s="45"/>
      <c r="X23" s="1" t="s">
        <v>16</v>
      </c>
      <c r="Y23" s="1" t="s">
        <v>973</v>
      </c>
      <c r="Z23"/>
    </row>
    <row r="24" spans="2:54" ht="15.25" x14ac:dyDescent="0.85">
      <c r="B24" s="1" t="s">
        <v>1724</v>
      </c>
      <c r="E24" s="1" t="s">
        <v>744</v>
      </c>
      <c r="G24" s="1" t="s">
        <v>1725</v>
      </c>
      <c r="I24" s="1" t="s">
        <v>56</v>
      </c>
      <c r="J24" s="1" t="s">
        <v>58</v>
      </c>
      <c r="L24" s="58" t="s">
        <v>1726</v>
      </c>
      <c r="M24" s="64"/>
      <c r="R24" s="45" t="s">
        <v>46</v>
      </c>
      <c r="S24" s="45"/>
      <c r="X24" s="1" t="s">
        <v>16</v>
      </c>
      <c r="Y24" s="1" t="s">
        <v>1725</v>
      </c>
      <c r="Z24"/>
    </row>
    <row r="25" spans="2:54" ht="15.25" x14ac:dyDescent="0.85">
      <c r="B25" s="1" t="s">
        <v>1727</v>
      </c>
      <c r="E25" s="1" t="s">
        <v>740</v>
      </c>
      <c r="G25" s="1" t="s">
        <v>1728</v>
      </c>
      <c r="I25" s="1" t="s">
        <v>612</v>
      </c>
      <c r="J25" s="1" t="s">
        <v>641</v>
      </c>
      <c r="L25" s="58" t="s">
        <v>1729</v>
      </c>
      <c r="M25" s="64"/>
      <c r="R25" s="45" t="s">
        <v>906</v>
      </c>
      <c r="S25" s="45"/>
      <c r="X25" s="1" t="s">
        <v>16</v>
      </c>
      <c r="Y25" s="1" t="s">
        <v>1728</v>
      </c>
      <c r="Z25"/>
    </row>
    <row r="26" spans="2:54" ht="15.25" x14ac:dyDescent="0.85">
      <c r="B26" s="1" t="s">
        <v>1730</v>
      </c>
      <c r="E26" s="1" t="s">
        <v>305</v>
      </c>
      <c r="G26" s="1" t="s">
        <v>1731</v>
      </c>
      <c r="I26" s="1" t="s">
        <v>617</v>
      </c>
      <c r="J26" s="1" t="s">
        <v>655</v>
      </c>
      <c r="L26" s="58" t="s">
        <v>1732</v>
      </c>
      <c r="M26" s="64"/>
      <c r="R26" s="45" t="s">
        <v>913</v>
      </c>
      <c r="S26" s="45"/>
      <c r="X26" s="1" t="s">
        <v>16</v>
      </c>
      <c r="Y26" s="1" t="s">
        <v>1731</v>
      </c>
      <c r="Z26"/>
    </row>
    <row r="27" spans="2:54" ht="15.25" x14ac:dyDescent="0.85">
      <c r="B27" s="1" t="s">
        <v>1733</v>
      </c>
      <c r="E27" s="1" t="s">
        <v>889</v>
      </c>
      <c r="G27" s="1" t="s">
        <v>1734</v>
      </c>
      <c r="I27" s="1" t="s">
        <v>58</v>
      </c>
      <c r="J27" s="1" t="s">
        <v>59</v>
      </c>
      <c r="L27" s="58" t="s">
        <v>1735</v>
      </c>
      <c r="N27" s="64"/>
      <c r="O27" s="64"/>
      <c r="R27" s="45" t="s">
        <v>773</v>
      </c>
      <c r="S27" s="45"/>
      <c r="X27" s="1" t="s">
        <v>16</v>
      </c>
      <c r="Y27" s="1" t="s">
        <v>1734</v>
      </c>
      <c r="Z27"/>
    </row>
    <row r="28" spans="2:54" ht="15.25" x14ac:dyDescent="0.85">
      <c r="B28" s="1" t="s">
        <v>1736</v>
      </c>
      <c r="E28" s="1" t="s">
        <v>48</v>
      </c>
      <c r="G28" s="1" t="s">
        <v>1737</v>
      </c>
      <c r="I28" s="1" t="s">
        <v>641</v>
      </c>
      <c r="J28" s="1" t="s">
        <v>705</v>
      </c>
      <c r="L28" s="58" t="s">
        <v>1738</v>
      </c>
      <c r="M28" s="64"/>
      <c r="N28" s="64"/>
      <c r="O28" s="64"/>
      <c r="R28" s="45" t="s">
        <v>49</v>
      </c>
      <c r="S28" s="45"/>
      <c r="X28" s="1" t="s">
        <v>16</v>
      </c>
      <c r="Y28" s="1" t="s">
        <v>1737</v>
      </c>
      <c r="Z28"/>
    </row>
    <row r="29" spans="2:54" ht="15.25" x14ac:dyDescent="0.85">
      <c r="B29" s="1" t="s">
        <v>1739</v>
      </c>
      <c r="E29" s="1" t="s">
        <v>899</v>
      </c>
      <c r="G29" s="1" t="s">
        <v>357</v>
      </c>
      <c r="I29" s="1" t="s">
        <v>655</v>
      </c>
      <c r="J29" s="1" t="s">
        <v>60</v>
      </c>
      <c r="L29" s="58" t="s">
        <v>1740</v>
      </c>
      <c r="M29" s="64"/>
      <c r="N29" s="64"/>
      <c r="O29" s="64"/>
      <c r="R29" s="45" t="s">
        <v>778</v>
      </c>
      <c r="S29" s="45"/>
      <c r="X29" s="1" t="s">
        <v>16</v>
      </c>
      <c r="Y29" s="1" t="s">
        <v>357</v>
      </c>
      <c r="Z29"/>
    </row>
    <row r="30" spans="2:54" ht="15.25" x14ac:dyDescent="0.85">
      <c r="B30" s="1" t="s">
        <v>1741</v>
      </c>
      <c r="E30" s="1" t="s">
        <v>764</v>
      </c>
      <c r="G30" s="1" t="s">
        <v>1181</v>
      </c>
      <c r="I30" s="1" t="s">
        <v>59</v>
      </c>
      <c r="L30" s="58" t="s">
        <v>1742</v>
      </c>
      <c r="M30" s="64"/>
      <c r="N30" s="64"/>
      <c r="O30" s="64"/>
      <c r="R30" s="45" t="s">
        <v>782</v>
      </c>
      <c r="S30" s="45"/>
      <c r="X30" s="1" t="s">
        <v>16</v>
      </c>
      <c r="Y30" s="1" t="s">
        <v>1181</v>
      </c>
      <c r="Z30"/>
    </row>
    <row r="31" spans="2:54" ht="15.25" x14ac:dyDescent="0.85">
      <c r="B31" s="1" t="s">
        <v>1743</v>
      </c>
      <c r="E31" s="1" t="s">
        <v>745</v>
      </c>
      <c r="G31" s="1" t="s">
        <v>985</v>
      </c>
      <c r="I31" s="1" t="s">
        <v>701</v>
      </c>
      <c r="L31" s="58" t="s">
        <v>1744</v>
      </c>
      <c r="M31" s="64"/>
      <c r="R31" s="45" t="s">
        <v>51</v>
      </c>
      <c r="S31" s="45"/>
      <c r="X31" s="1" t="s">
        <v>16</v>
      </c>
      <c r="Y31" s="1" t="s">
        <v>985</v>
      </c>
      <c r="Z31"/>
    </row>
    <row r="32" spans="2:54" ht="15.25" x14ac:dyDescent="0.85">
      <c r="B32" s="1" t="s">
        <v>1745</v>
      </c>
      <c r="E32" s="1" t="s">
        <v>766</v>
      </c>
      <c r="G32" s="1" t="s">
        <v>1746</v>
      </c>
      <c r="I32" s="1" t="s">
        <v>705</v>
      </c>
      <c r="L32" s="58" t="s">
        <v>1747</v>
      </c>
      <c r="M32" s="64"/>
      <c r="R32" s="45" t="s">
        <v>1010</v>
      </c>
      <c r="S32" s="45"/>
      <c r="X32" s="1" t="s">
        <v>16</v>
      </c>
      <c r="Y32" s="1" t="s">
        <v>1746</v>
      </c>
      <c r="Z32"/>
    </row>
    <row r="33" spans="2:26" ht="15.25" x14ac:dyDescent="0.85">
      <c r="B33" s="1" t="s">
        <v>1748</v>
      </c>
      <c r="E33" s="1" t="s">
        <v>893</v>
      </c>
      <c r="G33" s="1" t="s">
        <v>1749</v>
      </c>
      <c r="I33" s="1" t="s">
        <v>60</v>
      </c>
      <c r="L33" s="58" t="s">
        <v>1054</v>
      </c>
      <c r="M33" s="64"/>
      <c r="R33" s="45" t="s">
        <v>923</v>
      </c>
      <c r="S33" s="45"/>
      <c r="X33" s="1" t="s">
        <v>16</v>
      </c>
      <c r="Y33" s="1" t="s">
        <v>1749</v>
      </c>
      <c r="Z33"/>
    </row>
    <row r="34" spans="2:26" ht="15.25" x14ac:dyDescent="0.85">
      <c r="B34" s="1" t="s">
        <v>1750</v>
      </c>
      <c r="E34" s="1" t="s">
        <v>46</v>
      </c>
      <c r="G34" s="1" t="s">
        <v>1309</v>
      </c>
      <c r="L34" s="58" t="s">
        <v>1751</v>
      </c>
      <c r="M34" s="64"/>
      <c r="R34" s="45" t="s">
        <v>1011</v>
      </c>
      <c r="S34" s="45"/>
      <c r="X34" s="1" t="s">
        <v>16</v>
      </c>
      <c r="Y34" s="1" t="s">
        <v>1309</v>
      </c>
      <c r="Z34"/>
    </row>
    <row r="35" spans="2:26" ht="15.25" x14ac:dyDescent="0.85">
      <c r="B35" s="1" t="s">
        <v>1752</v>
      </c>
      <c r="E35" s="1" t="s">
        <v>769</v>
      </c>
      <c r="G35" s="1" t="s">
        <v>1753</v>
      </c>
      <c r="L35" s="58" t="s">
        <v>1754</v>
      </c>
      <c r="M35" s="64"/>
      <c r="R35" s="45" t="s">
        <v>1014</v>
      </c>
      <c r="S35" s="45"/>
      <c r="X35" s="1" t="s">
        <v>16</v>
      </c>
      <c r="Y35" s="1" t="s">
        <v>1753</v>
      </c>
      <c r="Z35"/>
    </row>
    <row r="36" spans="2:26" ht="15.25" x14ac:dyDescent="0.85">
      <c r="B36" s="1" t="s">
        <v>1755</v>
      </c>
      <c r="E36" s="1" t="s">
        <v>64</v>
      </c>
      <c r="G36" s="1" t="s">
        <v>993</v>
      </c>
      <c r="L36" s="58" t="s">
        <v>1081</v>
      </c>
      <c r="M36" s="64"/>
      <c r="R36" s="45" t="s">
        <v>928</v>
      </c>
      <c r="S36" s="45"/>
      <c r="X36" s="1" t="s">
        <v>16</v>
      </c>
      <c r="Y36" s="1" t="s">
        <v>993</v>
      </c>
      <c r="Z36"/>
    </row>
    <row r="37" spans="2:26" ht="15.25" x14ac:dyDescent="0.85">
      <c r="B37" s="1" t="s">
        <v>806</v>
      </c>
      <c r="E37" s="1" t="s">
        <v>1410</v>
      </c>
      <c r="G37" s="1" t="s">
        <v>1756</v>
      </c>
      <c r="L37" s="58" t="s">
        <v>1757</v>
      </c>
      <c r="M37" s="64"/>
      <c r="R37" s="45" t="s">
        <v>788</v>
      </c>
      <c r="S37" s="45"/>
      <c r="X37" s="1" t="s">
        <v>16</v>
      </c>
      <c r="Y37" s="1" t="s">
        <v>1756</v>
      </c>
      <c r="Z37"/>
    </row>
    <row r="38" spans="2:26" ht="15.25" x14ac:dyDescent="0.85">
      <c r="B38" s="1" t="s">
        <v>1758</v>
      </c>
      <c r="E38" s="1" t="s">
        <v>65</v>
      </c>
      <c r="G38" s="1" t="s">
        <v>1759</v>
      </c>
      <c r="L38" s="58" t="s">
        <v>1760</v>
      </c>
      <c r="M38" s="64"/>
      <c r="R38" s="45" t="s">
        <v>969</v>
      </c>
      <c r="S38" s="45"/>
      <c r="X38" s="1" t="s">
        <v>16</v>
      </c>
      <c r="Y38" s="1" t="s">
        <v>1759</v>
      </c>
      <c r="Z38"/>
    </row>
    <row r="39" spans="2:26" ht="15.25" x14ac:dyDescent="0.85">
      <c r="B39" s="1" t="s">
        <v>1761</v>
      </c>
      <c r="E39" s="1" t="s">
        <v>1437</v>
      </c>
      <c r="G39" s="1" t="s">
        <v>1762</v>
      </c>
      <c r="M39" s="64"/>
      <c r="R39" s="45" t="s">
        <v>53</v>
      </c>
      <c r="S39" s="45"/>
      <c r="X39" s="1" t="s">
        <v>16</v>
      </c>
      <c r="Y39" s="1" t="s">
        <v>1762</v>
      </c>
      <c r="Z39"/>
    </row>
    <row r="40" spans="2:26" ht="15.25" x14ac:dyDescent="0.85">
      <c r="B40" s="1" t="s">
        <v>810</v>
      </c>
      <c r="E40" s="1" t="s">
        <v>906</v>
      </c>
      <c r="G40" s="1" t="s">
        <v>1763</v>
      </c>
      <c r="M40" s="64"/>
      <c r="R40" s="45" t="s">
        <v>55</v>
      </c>
      <c r="S40" s="45"/>
      <c r="X40" s="1" t="s">
        <v>16</v>
      </c>
      <c r="Y40" s="1" t="s">
        <v>1763</v>
      </c>
      <c r="Z40"/>
    </row>
    <row r="41" spans="2:26" ht="15.25" x14ac:dyDescent="0.85">
      <c r="B41" s="1" t="s">
        <v>803</v>
      </c>
      <c r="E41" s="1" t="s">
        <v>913</v>
      </c>
      <c r="G41" s="1" t="s">
        <v>1764</v>
      </c>
      <c r="M41" s="64"/>
      <c r="R41" s="45" t="s">
        <v>790</v>
      </c>
      <c r="S41" s="45"/>
      <c r="X41" s="1" t="s">
        <v>16</v>
      </c>
      <c r="Y41" s="1" t="s">
        <v>1764</v>
      </c>
      <c r="Z41"/>
    </row>
    <row r="42" spans="2:26" ht="15.25" x14ac:dyDescent="0.85">
      <c r="B42" s="1" t="s">
        <v>1765</v>
      </c>
      <c r="E42" s="1" t="s">
        <v>773</v>
      </c>
      <c r="G42" s="1" t="s">
        <v>1766</v>
      </c>
      <c r="M42" s="64"/>
      <c r="R42" s="45" t="s">
        <v>791</v>
      </c>
      <c r="S42" s="45"/>
      <c r="X42" s="1" t="s">
        <v>16</v>
      </c>
      <c r="Y42" s="1" t="s">
        <v>1766</v>
      </c>
      <c r="Z42"/>
    </row>
    <row r="43" spans="2:26" ht="15.25" x14ac:dyDescent="0.85">
      <c r="B43" s="1" t="s">
        <v>816</v>
      </c>
      <c r="E43" s="1" t="s">
        <v>66</v>
      </c>
      <c r="G43" s="1" t="s">
        <v>1001</v>
      </c>
      <c r="M43" s="64"/>
      <c r="R43" s="45" t="s">
        <v>942</v>
      </c>
      <c r="S43" s="45"/>
      <c r="X43" s="1" t="s">
        <v>16</v>
      </c>
      <c r="Y43" s="1" t="s">
        <v>1001</v>
      </c>
      <c r="Z43"/>
    </row>
    <row r="44" spans="2:26" ht="15.25" x14ac:dyDescent="0.85">
      <c r="B44" s="1" t="s">
        <v>1767</v>
      </c>
      <c r="E44" s="1" t="s">
        <v>392</v>
      </c>
      <c r="G44" s="1" t="s">
        <v>1768</v>
      </c>
      <c r="M44" s="64"/>
      <c r="R44" s="42"/>
      <c r="S44" s="42"/>
      <c r="X44" s="1" t="s">
        <v>16</v>
      </c>
      <c r="Y44" s="1" t="s">
        <v>1768</v>
      </c>
      <c r="Z44"/>
    </row>
    <row r="45" spans="2:26" ht="15.25" x14ac:dyDescent="0.85">
      <c r="B45" s="1" t="s">
        <v>1662</v>
      </c>
      <c r="E45" s="1" t="s">
        <v>1104</v>
      </c>
      <c r="G45" s="1" t="s">
        <v>1769</v>
      </c>
      <c r="M45" s="64"/>
      <c r="R45" s="42"/>
      <c r="S45" s="42"/>
      <c r="X45" s="1" t="s">
        <v>16</v>
      </c>
      <c r="Y45" s="1" t="s">
        <v>1769</v>
      </c>
      <c r="Z45"/>
    </row>
    <row r="46" spans="2:26" ht="15.25" x14ac:dyDescent="0.85">
      <c r="B46" s="1" t="s">
        <v>828</v>
      </c>
      <c r="E46" s="1" t="s">
        <v>49</v>
      </c>
      <c r="G46" s="1" t="s">
        <v>1770</v>
      </c>
      <c r="M46" s="64"/>
      <c r="R46" s="42"/>
      <c r="S46" s="42"/>
      <c r="X46" s="1" t="s">
        <v>16</v>
      </c>
      <c r="Y46" s="1" t="s">
        <v>1770</v>
      </c>
      <c r="Z46"/>
    </row>
    <row r="47" spans="2:26" ht="15.25" x14ac:dyDescent="0.85">
      <c r="B47" s="1" t="s">
        <v>811</v>
      </c>
      <c r="E47" s="1" t="s">
        <v>1424</v>
      </c>
      <c r="G47" s="1" t="s">
        <v>308</v>
      </c>
      <c r="M47" s="64"/>
      <c r="R47" s="42"/>
      <c r="S47" s="42"/>
      <c r="X47" s="1" t="s">
        <v>16</v>
      </c>
      <c r="Y47" s="1" t="s">
        <v>308</v>
      </c>
      <c r="Z47"/>
    </row>
    <row r="48" spans="2:26" ht="15.25" x14ac:dyDescent="0.85">
      <c r="B48" s="1" t="s">
        <v>1771</v>
      </c>
      <c r="E48" s="1" t="s">
        <v>735</v>
      </c>
      <c r="G48" s="1" t="s">
        <v>1250</v>
      </c>
      <c r="M48" s="64"/>
      <c r="R48" s="42"/>
      <c r="S48" s="42"/>
      <c r="X48" s="1" t="s">
        <v>16</v>
      </c>
      <c r="Y48" s="1" t="s">
        <v>1250</v>
      </c>
      <c r="Z48"/>
    </row>
    <row r="49" spans="2:26" ht="15.25" x14ac:dyDescent="0.85">
      <c r="B49" s="1" t="s">
        <v>817</v>
      </c>
      <c r="E49" s="1" t="s">
        <v>1080</v>
      </c>
      <c r="G49" s="1" t="s">
        <v>1772</v>
      </c>
      <c r="M49" s="64"/>
      <c r="R49" s="42"/>
      <c r="S49" s="42"/>
      <c r="X49" s="1" t="s">
        <v>16</v>
      </c>
      <c r="Y49" s="1" t="s">
        <v>1772</v>
      </c>
      <c r="Z49"/>
    </row>
    <row r="50" spans="2:26" ht="15.25" x14ac:dyDescent="0.85">
      <c r="B50" s="1" t="s">
        <v>822</v>
      </c>
      <c r="E50" s="1" t="s">
        <v>923</v>
      </c>
      <c r="M50" s="64"/>
      <c r="R50" s="42"/>
      <c r="S50" s="42"/>
      <c r="X50" s="1" t="s">
        <v>47</v>
      </c>
      <c r="Y50" s="1" t="s">
        <v>397</v>
      </c>
      <c r="Z50"/>
    </row>
    <row r="51" spans="2:26" ht="15.25" x14ac:dyDescent="0.85">
      <c r="B51" s="1" t="s">
        <v>1773</v>
      </c>
      <c r="E51" s="1" t="s">
        <v>785</v>
      </c>
      <c r="M51" s="64"/>
      <c r="R51" s="42"/>
      <c r="S51" s="42"/>
      <c r="X51" s="1" t="s">
        <v>47</v>
      </c>
      <c r="Y51" s="1" t="s">
        <v>409</v>
      </c>
      <c r="Z51"/>
    </row>
    <row r="52" spans="2:26" ht="15.25" x14ac:dyDescent="0.85">
      <c r="B52" s="1" t="s">
        <v>1774</v>
      </c>
      <c r="E52" s="1" t="s">
        <v>738</v>
      </c>
      <c r="M52" s="64"/>
      <c r="R52" s="42"/>
      <c r="S52" s="42"/>
      <c r="X52" s="1" t="s">
        <v>47</v>
      </c>
      <c r="Y52" s="1" t="s">
        <v>435</v>
      </c>
      <c r="Z52"/>
    </row>
    <row r="53" spans="2:26" ht="15.25" x14ac:dyDescent="0.85">
      <c r="B53" s="1" t="s">
        <v>820</v>
      </c>
      <c r="E53" s="1" t="s">
        <v>743</v>
      </c>
      <c r="M53" s="64"/>
      <c r="R53" s="42"/>
      <c r="S53" s="42"/>
      <c r="X53" s="1" t="s">
        <v>47</v>
      </c>
      <c r="Y53" s="1" t="s">
        <v>474</v>
      </c>
      <c r="Z53"/>
    </row>
    <row r="54" spans="2:26" ht="15.25" x14ac:dyDescent="0.85">
      <c r="B54" s="1" t="s">
        <v>836</v>
      </c>
      <c r="E54" s="1" t="s">
        <v>928</v>
      </c>
      <c r="M54" s="64"/>
      <c r="R54" s="42"/>
      <c r="S54" s="42"/>
      <c r="X54" s="1" t="s">
        <v>47</v>
      </c>
      <c r="Y54" s="1" t="s">
        <v>477</v>
      </c>
      <c r="Z54"/>
    </row>
    <row r="55" spans="2:26" ht="15.25" x14ac:dyDescent="0.85">
      <c r="B55" s="1" t="s">
        <v>829</v>
      </c>
      <c r="E55" s="1" t="s">
        <v>788</v>
      </c>
      <c r="M55" s="64"/>
      <c r="R55" s="42"/>
      <c r="S55" s="42"/>
      <c r="X55" s="1" t="s">
        <v>47</v>
      </c>
      <c r="Y55" s="1" t="s">
        <v>491</v>
      </c>
      <c r="Z55"/>
    </row>
    <row r="56" spans="2:26" ht="15.25" x14ac:dyDescent="0.85">
      <c r="B56" s="1" t="s">
        <v>837</v>
      </c>
      <c r="E56" s="1" t="s">
        <v>21</v>
      </c>
      <c r="M56" s="64"/>
      <c r="X56" s="1" t="s">
        <v>47</v>
      </c>
      <c r="Y56" s="1" t="s">
        <v>519</v>
      </c>
      <c r="Z56"/>
    </row>
    <row r="57" spans="2:26" ht="15.25" x14ac:dyDescent="0.85">
      <c r="B57" s="1" t="s">
        <v>1775</v>
      </c>
      <c r="E57" s="1" t="s">
        <v>1110</v>
      </c>
      <c r="M57" s="64"/>
      <c r="X57" s="1" t="s">
        <v>47</v>
      </c>
      <c r="Y57" s="1" t="s">
        <v>529</v>
      </c>
      <c r="Z57"/>
    </row>
    <row r="58" spans="2:26" ht="15.25" x14ac:dyDescent="0.85">
      <c r="B58" s="1" t="s">
        <v>1776</v>
      </c>
      <c r="E58" s="1" t="s">
        <v>790</v>
      </c>
      <c r="M58" s="64"/>
      <c r="X58" s="1" t="s">
        <v>47</v>
      </c>
      <c r="Y58" s="1" t="s">
        <v>545</v>
      </c>
      <c r="Z58"/>
    </row>
    <row r="59" spans="2:26" ht="15.25" x14ac:dyDescent="0.85">
      <c r="B59" s="1" t="s">
        <v>1777</v>
      </c>
      <c r="E59" s="1" t="s">
        <v>57</v>
      </c>
      <c r="M59" s="64"/>
      <c r="X59" s="1" t="s">
        <v>47</v>
      </c>
      <c r="Y59" s="1" t="s">
        <v>561</v>
      </c>
      <c r="Z59"/>
    </row>
    <row r="60" spans="2:26" ht="15.25" x14ac:dyDescent="0.85">
      <c r="B60" s="1" t="s">
        <v>821</v>
      </c>
      <c r="E60" s="1" t="s">
        <v>905</v>
      </c>
      <c r="M60" s="64"/>
      <c r="X60" s="1" t="s">
        <v>47</v>
      </c>
      <c r="Y60" s="1" t="s">
        <v>577</v>
      </c>
      <c r="Z60"/>
    </row>
    <row r="61" spans="2:26" ht="15.25" x14ac:dyDescent="0.85">
      <c r="B61" s="1" t="s">
        <v>1778</v>
      </c>
      <c r="E61" s="1" t="s">
        <v>23</v>
      </c>
      <c r="M61" s="64"/>
      <c r="X61" s="1" t="s">
        <v>47</v>
      </c>
      <c r="Y61" s="1" t="s">
        <v>583</v>
      </c>
      <c r="Z61"/>
    </row>
    <row r="62" spans="2:26" ht="15.25" x14ac:dyDescent="0.85">
      <c r="B62" s="1" t="s">
        <v>1779</v>
      </c>
      <c r="E62" s="1" t="s">
        <v>25</v>
      </c>
      <c r="M62" s="64"/>
      <c r="X62" s="1" t="s">
        <v>47</v>
      </c>
      <c r="Y62" s="1" t="s">
        <v>56</v>
      </c>
      <c r="Z62"/>
    </row>
    <row r="63" spans="2:26" ht="15.25" x14ac:dyDescent="0.85">
      <c r="B63" s="1" t="s">
        <v>1780</v>
      </c>
      <c r="E63" s="1" t="s">
        <v>918</v>
      </c>
      <c r="M63" s="64"/>
      <c r="X63" s="1" t="s">
        <v>47</v>
      </c>
      <c r="Y63" s="1" t="s">
        <v>612</v>
      </c>
      <c r="Z63"/>
    </row>
    <row r="64" spans="2:26" ht="15.25" x14ac:dyDescent="0.85">
      <c r="B64" s="1" t="s">
        <v>818</v>
      </c>
      <c r="E64" s="1" t="s">
        <v>47</v>
      </c>
      <c r="M64" s="64"/>
      <c r="X64" s="1" t="s">
        <v>47</v>
      </c>
      <c r="Y64" s="1" t="s">
        <v>617</v>
      </c>
      <c r="Z64"/>
    </row>
    <row r="65" spans="2:26" ht="15.25" x14ac:dyDescent="0.85">
      <c r="B65" s="1" t="s">
        <v>1781</v>
      </c>
      <c r="E65" s="1" t="s">
        <v>1595</v>
      </c>
      <c r="M65" s="64"/>
      <c r="X65" s="1" t="s">
        <v>47</v>
      </c>
      <c r="Y65" s="1" t="s">
        <v>58</v>
      </c>
      <c r="Z65"/>
    </row>
    <row r="66" spans="2:26" ht="15.25" x14ac:dyDescent="0.85">
      <c r="B66" s="1" t="s">
        <v>1782</v>
      </c>
      <c r="E66" s="1" t="s">
        <v>791</v>
      </c>
      <c r="M66" s="64"/>
      <c r="X66" s="1" t="s">
        <v>47</v>
      </c>
      <c r="Y66" s="1" t="s">
        <v>641</v>
      </c>
      <c r="Z66"/>
    </row>
    <row r="67" spans="2:26" ht="15.25" x14ac:dyDescent="0.85">
      <c r="B67" s="1" t="s">
        <v>1783</v>
      </c>
      <c r="E67" s="1" t="s">
        <v>742</v>
      </c>
      <c r="M67" s="64"/>
      <c r="X67" s="1" t="s">
        <v>47</v>
      </c>
      <c r="Y67" s="1" t="s">
        <v>655</v>
      </c>
      <c r="Z67"/>
    </row>
    <row r="68" spans="2:26" ht="15.25" x14ac:dyDescent="0.85">
      <c r="B68" s="1" t="s">
        <v>808</v>
      </c>
      <c r="E68" s="1" t="s">
        <v>245</v>
      </c>
      <c r="M68" s="64"/>
      <c r="X68" s="1" t="s">
        <v>47</v>
      </c>
      <c r="Y68" s="1" t="s">
        <v>59</v>
      </c>
      <c r="Z68"/>
    </row>
    <row r="69" spans="2:26" ht="15.25" x14ac:dyDescent="0.85">
      <c r="B69" s="1" t="s">
        <v>1784</v>
      </c>
      <c r="E69" s="1" t="s">
        <v>843</v>
      </c>
      <c r="M69" s="64"/>
      <c r="X69" s="1" t="s">
        <v>47</v>
      </c>
      <c r="Y69" s="1" t="s">
        <v>705</v>
      </c>
      <c r="Z69"/>
    </row>
    <row r="70" spans="2:26" ht="15.25" x14ac:dyDescent="0.85">
      <c r="B70" s="1" t="s">
        <v>827</v>
      </c>
      <c r="E70" s="1" t="s">
        <v>67</v>
      </c>
      <c r="M70" s="64"/>
      <c r="X70" s="1" t="s">
        <v>47</v>
      </c>
      <c r="Y70" s="1" t="s">
        <v>60</v>
      </c>
      <c r="Z70"/>
    </row>
    <row r="71" spans="2:26" ht="15.25" x14ac:dyDescent="0.85">
      <c r="B71" s="1" t="s">
        <v>1390</v>
      </c>
      <c r="E71" s="1" t="s">
        <v>741</v>
      </c>
      <c r="M71" s="64"/>
      <c r="X71" s="1" t="s">
        <v>61</v>
      </c>
      <c r="Y71" s="1" t="s">
        <v>62</v>
      </c>
      <c r="Z71"/>
    </row>
    <row r="72" spans="2:26" ht="15.25" x14ac:dyDescent="0.85">
      <c r="B72" s="1" t="s">
        <v>800</v>
      </c>
      <c r="E72" s="1" t="s">
        <v>68</v>
      </c>
      <c r="M72" s="64"/>
      <c r="X72" s="1" t="s">
        <v>61</v>
      </c>
      <c r="Y72" s="1" t="s">
        <v>736</v>
      </c>
      <c r="Z72"/>
    </row>
    <row r="73" spans="2:26" ht="15.25" x14ac:dyDescent="0.85">
      <c r="B73" s="1" t="s">
        <v>1785</v>
      </c>
      <c r="E73" s="1" t="s">
        <v>942</v>
      </c>
      <c r="M73" s="64"/>
      <c r="X73" s="1" t="s">
        <v>61</v>
      </c>
      <c r="Y73" s="1" t="s">
        <v>737</v>
      </c>
      <c r="Z73"/>
    </row>
    <row r="74" spans="2:26" ht="15.25" x14ac:dyDescent="0.85">
      <c r="B74" s="1" t="s">
        <v>1786</v>
      </c>
      <c r="M74" s="64"/>
      <c r="X74" s="1" t="s">
        <v>61</v>
      </c>
      <c r="Y74" s="1" t="s">
        <v>739</v>
      </c>
      <c r="Z74"/>
    </row>
    <row r="75" spans="2:26" ht="15.25" x14ac:dyDescent="0.85">
      <c r="B75" s="1" t="s">
        <v>1787</v>
      </c>
      <c r="M75" s="64"/>
      <c r="X75" s="1" t="s">
        <v>61</v>
      </c>
      <c r="Y75" s="1" t="s">
        <v>63</v>
      </c>
      <c r="Z75"/>
    </row>
    <row r="76" spans="2:26" ht="15.25" x14ac:dyDescent="0.85">
      <c r="B76" s="1" t="s">
        <v>798</v>
      </c>
      <c r="M76" s="64"/>
      <c r="X76" s="1" t="s">
        <v>61</v>
      </c>
      <c r="Y76" s="1" t="s">
        <v>744</v>
      </c>
      <c r="Z76"/>
    </row>
    <row r="77" spans="2:26" ht="15.25" x14ac:dyDescent="0.85">
      <c r="B77" s="1" t="s">
        <v>799</v>
      </c>
      <c r="M77" s="64"/>
      <c r="X77" s="1" t="s">
        <v>61</v>
      </c>
      <c r="Y77" s="1" t="s">
        <v>740</v>
      </c>
      <c r="Z77"/>
    </row>
    <row r="78" spans="2:26" ht="15.25" x14ac:dyDescent="0.85">
      <c r="B78" s="1" t="s">
        <v>1788</v>
      </c>
      <c r="M78" s="64"/>
      <c r="X78" s="1" t="s">
        <v>61</v>
      </c>
      <c r="Y78" s="1" t="s">
        <v>899</v>
      </c>
      <c r="Z78"/>
    </row>
    <row r="79" spans="2:26" ht="15.25" x14ac:dyDescent="0.85">
      <c r="B79" s="1" t="s">
        <v>832</v>
      </c>
      <c r="M79" s="64"/>
      <c r="X79" s="1" t="s">
        <v>61</v>
      </c>
      <c r="Y79" s="1" t="s">
        <v>745</v>
      </c>
      <c r="Z79"/>
    </row>
    <row r="80" spans="2:26" ht="15.25" x14ac:dyDescent="0.85">
      <c r="B80" s="1" t="s">
        <v>1789</v>
      </c>
      <c r="M80" s="64"/>
      <c r="X80" s="1" t="s">
        <v>61</v>
      </c>
      <c r="Y80" s="1" t="s">
        <v>64</v>
      </c>
      <c r="Z80"/>
    </row>
    <row r="81" spans="2:26" ht="15.25" x14ac:dyDescent="0.85">
      <c r="B81" s="1" t="s">
        <v>834</v>
      </c>
      <c r="M81" s="64"/>
      <c r="X81" s="1" t="s">
        <v>61</v>
      </c>
      <c r="Y81" s="1" t="s">
        <v>65</v>
      </c>
      <c r="Z81"/>
    </row>
    <row r="82" spans="2:26" ht="15.25" x14ac:dyDescent="0.85">
      <c r="B82" s="1" t="s">
        <v>814</v>
      </c>
      <c r="M82" s="64"/>
      <c r="X82" s="1" t="s">
        <v>61</v>
      </c>
      <c r="Y82" s="1" t="s">
        <v>66</v>
      </c>
      <c r="Z82"/>
    </row>
    <row r="83" spans="2:26" ht="15.25" x14ac:dyDescent="0.85">
      <c r="B83" s="1" t="s">
        <v>1790</v>
      </c>
      <c r="M83" s="64"/>
      <c r="X83" s="1" t="s">
        <v>61</v>
      </c>
      <c r="Y83" s="1" t="s">
        <v>735</v>
      </c>
      <c r="Z83"/>
    </row>
    <row r="84" spans="2:26" ht="15.25" x14ac:dyDescent="0.85">
      <c r="B84" s="1" t="s">
        <v>1791</v>
      </c>
      <c r="M84" s="64"/>
      <c r="X84" s="1" t="s">
        <v>61</v>
      </c>
      <c r="Y84" s="1" t="s">
        <v>738</v>
      </c>
      <c r="Z84"/>
    </row>
    <row r="85" spans="2:26" ht="15.25" x14ac:dyDescent="0.85">
      <c r="B85" s="1" t="s">
        <v>815</v>
      </c>
      <c r="M85" s="64"/>
      <c r="X85" s="1" t="s">
        <v>61</v>
      </c>
      <c r="Y85" s="1" t="s">
        <v>743</v>
      </c>
      <c r="Z85"/>
    </row>
    <row r="86" spans="2:26" ht="15.25" x14ac:dyDescent="0.85">
      <c r="B86" s="1" t="s">
        <v>1792</v>
      </c>
      <c r="M86" s="64"/>
      <c r="X86" s="1" t="s">
        <v>61</v>
      </c>
      <c r="Y86" s="1" t="s">
        <v>742</v>
      </c>
      <c r="Z86"/>
    </row>
    <row r="87" spans="2:26" ht="15.25" x14ac:dyDescent="0.85">
      <c r="B87" s="1" t="s">
        <v>804</v>
      </c>
      <c r="M87" s="64"/>
      <c r="X87" s="1" t="s">
        <v>61</v>
      </c>
      <c r="Y87" s="1" t="s">
        <v>67</v>
      </c>
      <c r="Z87"/>
    </row>
    <row r="88" spans="2:26" ht="15.25" x14ac:dyDescent="0.85">
      <c r="B88" s="1" t="s">
        <v>802</v>
      </c>
      <c r="M88" s="64"/>
      <c r="X88" s="1" t="s">
        <v>61</v>
      </c>
      <c r="Y88" s="1" t="s">
        <v>741</v>
      </c>
      <c r="Z88"/>
    </row>
    <row r="89" spans="2:26" ht="15.25" x14ac:dyDescent="0.85">
      <c r="B89" s="1" t="s">
        <v>801</v>
      </c>
      <c r="M89" s="64"/>
      <c r="X89" s="1" t="s">
        <v>61</v>
      </c>
      <c r="Y89" s="1" t="s">
        <v>68</v>
      </c>
      <c r="Z89"/>
    </row>
    <row r="90" spans="2:26" ht="15.25" x14ac:dyDescent="0.85">
      <c r="B90" s="1" t="s">
        <v>812</v>
      </c>
      <c r="M90" s="64"/>
      <c r="X90" s="1" t="s">
        <v>18</v>
      </c>
      <c r="Y90" s="1" t="s">
        <v>876</v>
      </c>
      <c r="Z90"/>
    </row>
    <row r="91" spans="2:26" ht="15.25" x14ac:dyDescent="0.85">
      <c r="B91" s="1" t="s">
        <v>830</v>
      </c>
      <c r="M91" s="64"/>
      <c r="X91" s="1" t="s">
        <v>18</v>
      </c>
      <c r="Y91" s="1" t="s">
        <v>19</v>
      </c>
      <c r="Z91"/>
    </row>
    <row r="92" spans="2:26" ht="15.25" x14ac:dyDescent="0.85">
      <c r="B92" s="1" t="s">
        <v>1793</v>
      </c>
      <c r="M92" s="64"/>
      <c r="X92" s="1" t="s">
        <v>18</v>
      </c>
      <c r="Y92" s="1" t="s">
        <v>749</v>
      </c>
      <c r="Z92"/>
    </row>
    <row r="93" spans="2:26" ht="15.25" x14ac:dyDescent="0.85">
      <c r="B93" s="1" t="s">
        <v>833</v>
      </c>
      <c r="M93" s="64"/>
      <c r="X93" s="1" t="s">
        <v>18</v>
      </c>
      <c r="Y93" s="1" t="s">
        <v>748</v>
      </c>
      <c r="Z93"/>
    </row>
    <row r="94" spans="2:26" ht="15.25" x14ac:dyDescent="0.85">
      <c r="B94" s="1" t="s">
        <v>1794</v>
      </c>
      <c r="M94" s="64"/>
      <c r="X94" s="1" t="s">
        <v>18</v>
      </c>
      <c r="Y94" s="1" t="s">
        <v>747</v>
      </c>
      <c r="Z94"/>
    </row>
    <row r="95" spans="2:26" ht="15.25" x14ac:dyDescent="0.85">
      <c r="B95" s="1" t="s">
        <v>1795</v>
      </c>
      <c r="M95" s="64"/>
      <c r="X95" s="1" t="s">
        <v>18</v>
      </c>
      <c r="Y95" s="1" t="s">
        <v>889</v>
      </c>
      <c r="Z95"/>
    </row>
    <row r="96" spans="2:26" ht="15.25" x14ac:dyDescent="0.85">
      <c r="B96" s="1" t="s">
        <v>1796</v>
      </c>
      <c r="M96" s="64"/>
      <c r="X96" s="1" t="s">
        <v>18</v>
      </c>
      <c r="Y96" s="1" t="s">
        <v>893</v>
      </c>
      <c r="Z96"/>
    </row>
    <row r="97" spans="2:26" ht="15.25" x14ac:dyDescent="0.85">
      <c r="B97" s="1" t="s">
        <v>1797</v>
      </c>
      <c r="M97" s="64"/>
      <c r="X97" s="1" t="s">
        <v>18</v>
      </c>
      <c r="Y97" s="1" t="s">
        <v>21</v>
      </c>
      <c r="Z97"/>
    </row>
    <row r="98" spans="2:26" ht="15.25" x14ac:dyDescent="0.85">
      <c r="B98" s="1" t="s">
        <v>1798</v>
      </c>
      <c r="M98" s="64"/>
      <c r="X98" s="1" t="s">
        <v>18</v>
      </c>
      <c r="Y98" s="1" t="s">
        <v>905</v>
      </c>
      <c r="Z98"/>
    </row>
    <row r="99" spans="2:26" ht="15.25" x14ac:dyDescent="0.85">
      <c r="B99" s="1" t="s">
        <v>1799</v>
      </c>
      <c r="M99" s="64"/>
      <c r="X99" s="1" t="s">
        <v>18</v>
      </c>
      <c r="Y99" s="1" t="s">
        <v>23</v>
      </c>
      <c r="Z99"/>
    </row>
    <row r="100" spans="2:26" ht="15.25" x14ac:dyDescent="0.85">
      <c r="M100" s="64"/>
      <c r="X100" s="1" t="s">
        <v>18</v>
      </c>
      <c r="Y100" s="1" t="s">
        <v>25</v>
      </c>
      <c r="Z100"/>
    </row>
    <row r="101" spans="2:26" ht="15.25" x14ac:dyDescent="0.85">
      <c r="M101" s="64"/>
      <c r="X101" s="1" t="s">
        <v>18</v>
      </c>
      <c r="Y101" s="1" t="s">
        <v>918</v>
      </c>
      <c r="Z101"/>
    </row>
    <row r="102" spans="2:26" ht="15.25" x14ac:dyDescent="0.85">
      <c r="M102" s="64"/>
      <c r="X102" s="1" t="s">
        <v>27</v>
      </c>
      <c r="Y102" s="1" t="s">
        <v>750</v>
      </c>
      <c r="Z102"/>
    </row>
    <row r="103" spans="2:26" ht="15.25" x14ac:dyDescent="0.85">
      <c r="M103" s="64"/>
      <c r="X103" s="1" t="s">
        <v>27</v>
      </c>
      <c r="Y103" s="1" t="s">
        <v>751</v>
      </c>
      <c r="Z103"/>
    </row>
    <row r="104" spans="2:26" ht="15.25" x14ac:dyDescent="0.85">
      <c r="M104" s="64"/>
      <c r="X104" s="1" t="s">
        <v>27</v>
      </c>
      <c r="Y104" s="1" t="s">
        <v>950</v>
      </c>
      <c r="Z104"/>
    </row>
    <row r="105" spans="2:26" ht="15.25" x14ac:dyDescent="0.85">
      <c r="M105" s="64"/>
      <c r="X105" s="1" t="s">
        <v>27</v>
      </c>
      <c r="Y105" s="1" t="s">
        <v>753</v>
      </c>
      <c r="Z105"/>
    </row>
    <row r="106" spans="2:26" ht="15.25" x14ac:dyDescent="0.85">
      <c r="M106" s="64"/>
      <c r="X106" s="1" t="s">
        <v>27</v>
      </c>
      <c r="Y106" s="1" t="s">
        <v>983</v>
      </c>
      <c r="Z106"/>
    </row>
    <row r="107" spans="2:26" ht="15.25" x14ac:dyDescent="0.85">
      <c r="M107" s="64"/>
      <c r="X107" s="1" t="s">
        <v>27</v>
      </c>
      <c r="Y107" s="1" t="s">
        <v>754</v>
      </c>
      <c r="Z107"/>
    </row>
    <row r="108" spans="2:26" ht="15.25" x14ac:dyDescent="0.85">
      <c r="M108" s="64"/>
      <c r="X108" s="1" t="s">
        <v>27</v>
      </c>
      <c r="Y108" s="1" t="s">
        <v>755</v>
      </c>
      <c r="Z108"/>
    </row>
    <row r="109" spans="2:26" ht="15.25" x14ac:dyDescent="0.85">
      <c r="M109" s="64"/>
      <c r="X109" s="1" t="s">
        <v>27</v>
      </c>
      <c r="Y109" s="1" t="s">
        <v>30</v>
      </c>
      <c r="Z109"/>
    </row>
    <row r="110" spans="2:26" ht="15.25" x14ac:dyDescent="0.85">
      <c r="M110" s="64"/>
      <c r="X110" s="1" t="s">
        <v>27</v>
      </c>
      <c r="Y110" s="1" t="s">
        <v>997</v>
      </c>
      <c r="Z110"/>
    </row>
    <row r="111" spans="2:26" ht="15.25" x14ac:dyDescent="0.85">
      <c r="M111" s="64"/>
      <c r="X111" s="1" t="s">
        <v>27</v>
      </c>
      <c r="Y111" s="1" t="s">
        <v>760</v>
      </c>
      <c r="Z111"/>
    </row>
    <row r="112" spans="2:26" ht="15.25" x14ac:dyDescent="0.85">
      <c r="M112" s="64"/>
      <c r="X112" s="1" t="s">
        <v>27</v>
      </c>
      <c r="Y112" s="1" t="s">
        <v>882</v>
      </c>
      <c r="Z112"/>
    </row>
    <row r="113" spans="13:26" ht="15.25" x14ac:dyDescent="0.85">
      <c r="M113" s="64"/>
      <c r="X113" s="1" t="s">
        <v>27</v>
      </c>
      <c r="Y113" s="1" t="s">
        <v>36</v>
      </c>
      <c r="Z113"/>
    </row>
    <row r="114" spans="13:26" ht="15.25" x14ac:dyDescent="0.85">
      <c r="M114" s="64"/>
      <c r="X114" s="1" t="s">
        <v>27</v>
      </c>
      <c r="Y114" s="1" t="s">
        <v>887</v>
      </c>
      <c r="Z114"/>
    </row>
    <row r="115" spans="13:26" ht="15.25" x14ac:dyDescent="0.85">
      <c r="M115" s="64"/>
      <c r="X115" s="1" t="s">
        <v>27</v>
      </c>
      <c r="Y115" s="1" t="s">
        <v>38</v>
      </c>
      <c r="Z115"/>
    </row>
    <row r="116" spans="13:26" ht="15.25" x14ac:dyDescent="0.85">
      <c r="M116" s="64"/>
      <c r="X116" s="1" t="s">
        <v>27</v>
      </c>
      <c r="Y116" s="1" t="s">
        <v>40</v>
      </c>
      <c r="Z116"/>
    </row>
    <row r="117" spans="13:26" ht="15.25" x14ac:dyDescent="0.85">
      <c r="M117" s="64"/>
      <c r="X117" s="1" t="s">
        <v>27</v>
      </c>
      <c r="Y117" s="1" t="s">
        <v>1003</v>
      </c>
      <c r="Z117"/>
    </row>
    <row r="118" spans="13:26" ht="15.25" x14ac:dyDescent="0.85">
      <c r="M118" s="64"/>
      <c r="X118" s="1" t="s">
        <v>27</v>
      </c>
      <c r="Y118" s="1" t="s">
        <v>44</v>
      </c>
      <c r="Z118"/>
    </row>
    <row r="119" spans="13:26" ht="15.25" x14ac:dyDescent="0.85">
      <c r="M119" s="64"/>
      <c r="X119" s="1" t="s">
        <v>27</v>
      </c>
      <c r="Y119" s="1" t="s">
        <v>764</v>
      </c>
      <c r="Z119"/>
    </row>
    <row r="120" spans="13:26" ht="15.25" x14ac:dyDescent="0.85">
      <c r="M120" s="64"/>
      <c r="X120" s="1" t="s">
        <v>27</v>
      </c>
      <c r="Y120" s="1" t="s">
        <v>959</v>
      </c>
      <c r="Z120"/>
    </row>
    <row r="121" spans="13:26" ht="15.25" x14ac:dyDescent="0.85">
      <c r="M121" s="64"/>
      <c r="X121" s="1" t="s">
        <v>27</v>
      </c>
      <c r="Y121" s="1" t="s">
        <v>765</v>
      </c>
      <c r="Z121"/>
    </row>
    <row r="122" spans="13:26" ht="15.25" x14ac:dyDescent="0.85">
      <c r="M122" s="64"/>
      <c r="X122" s="1" t="s">
        <v>27</v>
      </c>
      <c r="Y122" s="1" t="s">
        <v>46</v>
      </c>
      <c r="Z122"/>
    </row>
    <row r="123" spans="13:26" ht="15.25" x14ac:dyDescent="0.85">
      <c r="M123" s="64"/>
      <c r="X123" s="1" t="s">
        <v>27</v>
      </c>
      <c r="Y123" s="1" t="s">
        <v>906</v>
      </c>
      <c r="Z123"/>
    </row>
    <row r="124" spans="13:26" ht="15.25" x14ac:dyDescent="0.85">
      <c r="M124" s="64"/>
      <c r="X124" s="1" t="s">
        <v>27</v>
      </c>
      <c r="Y124" s="1" t="s">
        <v>913</v>
      </c>
      <c r="Z124"/>
    </row>
    <row r="125" spans="13:26" ht="15.25" x14ac:dyDescent="0.85">
      <c r="M125" s="64"/>
      <c r="X125" s="1" t="s">
        <v>27</v>
      </c>
      <c r="Y125" s="1" t="s">
        <v>773</v>
      </c>
      <c r="Z125"/>
    </row>
    <row r="126" spans="13:26" ht="15.25" x14ac:dyDescent="0.85">
      <c r="M126" s="64"/>
      <c r="X126" s="1" t="s">
        <v>27</v>
      </c>
      <c r="Y126" s="1" t="s">
        <v>49</v>
      </c>
      <c r="Z126"/>
    </row>
    <row r="127" spans="13:26" ht="15.25" x14ac:dyDescent="0.85">
      <c r="M127" s="64"/>
      <c r="X127" s="1" t="s">
        <v>27</v>
      </c>
      <c r="Y127" s="1" t="s">
        <v>778</v>
      </c>
      <c r="Z127"/>
    </row>
    <row r="128" spans="13:26" ht="15.25" x14ac:dyDescent="0.85">
      <c r="M128" s="64"/>
      <c r="X128" s="1" t="s">
        <v>27</v>
      </c>
      <c r="Y128" s="1" t="s">
        <v>782</v>
      </c>
      <c r="Z128"/>
    </row>
    <row r="129" spans="13:26" ht="15.25" x14ac:dyDescent="0.85">
      <c r="M129" s="64"/>
      <c r="X129" s="1" t="s">
        <v>27</v>
      </c>
      <c r="Y129" s="1" t="s">
        <v>51</v>
      </c>
      <c r="Z129"/>
    </row>
    <row r="130" spans="13:26" ht="15.25" x14ac:dyDescent="0.85">
      <c r="M130" s="64"/>
      <c r="X130" s="1" t="s">
        <v>27</v>
      </c>
      <c r="Y130" s="1" t="s">
        <v>1010</v>
      </c>
      <c r="Z130"/>
    </row>
    <row r="131" spans="13:26" ht="15.25" x14ac:dyDescent="0.85">
      <c r="M131" s="64"/>
      <c r="X131" s="1" t="s">
        <v>27</v>
      </c>
      <c r="Y131" s="1" t="s">
        <v>923</v>
      </c>
      <c r="Z131"/>
    </row>
    <row r="132" spans="13:26" ht="15.25" x14ac:dyDescent="0.85">
      <c r="M132" s="64"/>
      <c r="X132" s="1" t="s">
        <v>27</v>
      </c>
      <c r="Y132" s="1" t="s">
        <v>1011</v>
      </c>
      <c r="Z132"/>
    </row>
    <row r="133" spans="13:26" ht="15.25" x14ac:dyDescent="0.85">
      <c r="M133" s="64"/>
      <c r="X133" s="1" t="s">
        <v>27</v>
      </c>
      <c r="Y133" s="1" t="s">
        <v>1014</v>
      </c>
      <c r="Z133"/>
    </row>
    <row r="134" spans="13:26" ht="15.25" x14ac:dyDescent="0.85">
      <c r="M134" s="64"/>
      <c r="X134" s="1" t="s">
        <v>27</v>
      </c>
      <c r="Y134" s="1" t="s">
        <v>928</v>
      </c>
      <c r="Z134"/>
    </row>
    <row r="135" spans="13:26" ht="15.25" x14ac:dyDescent="0.85">
      <c r="M135" s="64"/>
      <c r="X135" s="1" t="s">
        <v>27</v>
      </c>
      <c r="Y135" s="1" t="s">
        <v>788</v>
      </c>
      <c r="Z135"/>
    </row>
    <row r="136" spans="13:26" ht="15.25" x14ac:dyDescent="0.85">
      <c r="M136" s="64"/>
      <c r="X136" s="1" t="s">
        <v>27</v>
      </c>
      <c r="Y136" s="1" t="s">
        <v>969</v>
      </c>
      <c r="Z136"/>
    </row>
    <row r="137" spans="13:26" ht="15.25" x14ac:dyDescent="0.85">
      <c r="M137" s="64"/>
      <c r="X137" s="1" t="s">
        <v>27</v>
      </c>
      <c r="Y137" s="1" t="s">
        <v>53</v>
      </c>
      <c r="Z137"/>
    </row>
    <row r="138" spans="13:26" ht="15.25" x14ac:dyDescent="0.85">
      <c r="M138" s="64"/>
      <c r="X138" s="1" t="s">
        <v>27</v>
      </c>
      <c r="Y138" s="1" t="s">
        <v>55</v>
      </c>
      <c r="Z138"/>
    </row>
    <row r="139" spans="13:26" ht="15.25" x14ac:dyDescent="0.85">
      <c r="M139" s="64"/>
      <c r="X139" s="1" t="s">
        <v>27</v>
      </c>
      <c r="Y139" s="1" t="s">
        <v>790</v>
      </c>
      <c r="Z139"/>
    </row>
    <row r="140" spans="13:26" ht="15.25" x14ac:dyDescent="0.85">
      <c r="M140" s="64"/>
      <c r="X140" s="1" t="s">
        <v>27</v>
      </c>
      <c r="Y140" s="1" t="s">
        <v>791</v>
      </c>
      <c r="Z140"/>
    </row>
    <row r="141" spans="13:26" ht="15.25" x14ac:dyDescent="0.85">
      <c r="M141" s="64"/>
      <c r="X141" s="1" t="s">
        <v>27</v>
      </c>
      <c r="Y141" s="1" t="s">
        <v>942</v>
      </c>
      <c r="Z141"/>
    </row>
    <row r="142" spans="13:26" ht="15.25" x14ac:dyDescent="0.85">
      <c r="M142" s="64"/>
      <c r="Z142"/>
    </row>
    <row r="143" spans="13:26" ht="15.25" x14ac:dyDescent="0.85">
      <c r="M143" s="64"/>
      <c r="Z143"/>
    </row>
    <row r="144" spans="13:26" ht="15.25" x14ac:dyDescent="0.85">
      <c r="M144" s="64"/>
      <c r="Z144"/>
    </row>
    <row r="145" spans="13:26" ht="15.25" x14ac:dyDescent="0.85">
      <c r="M145" s="64"/>
      <c r="Z145"/>
    </row>
    <row r="146" spans="13:26" ht="15.25" x14ac:dyDescent="0.85">
      <c r="M146" s="64"/>
      <c r="Z146"/>
    </row>
    <row r="147" spans="13:26" ht="15.25" x14ac:dyDescent="0.85">
      <c r="M147" s="64"/>
      <c r="Z147"/>
    </row>
    <row r="148" spans="13:26" ht="15.25" x14ac:dyDescent="0.85">
      <c r="M148" s="64"/>
      <c r="Z148"/>
    </row>
    <row r="149" spans="13:26" ht="15.25" x14ac:dyDescent="0.85">
      <c r="M149" s="64"/>
      <c r="Z149"/>
    </row>
    <row r="150" spans="13:26" ht="15.25" x14ac:dyDescent="0.85">
      <c r="M150" s="64"/>
      <c r="Z150"/>
    </row>
    <row r="151" spans="13:26" ht="15.25" x14ac:dyDescent="0.85">
      <c r="M151" s="64"/>
      <c r="Z151"/>
    </row>
    <row r="152" spans="13:26" ht="15.25" x14ac:dyDescent="0.85">
      <c r="M152" s="64"/>
      <c r="Z152"/>
    </row>
    <row r="153" spans="13:26" ht="15.25" x14ac:dyDescent="0.85">
      <c r="M153" s="64"/>
      <c r="Z153"/>
    </row>
    <row r="154" spans="13:26" ht="15.25" x14ac:dyDescent="0.85">
      <c r="M154" s="64"/>
      <c r="Z154"/>
    </row>
    <row r="155" spans="13:26" ht="15.25" x14ac:dyDescent="0.85">
      <c r="M155" s="64"/>
      <c r="Z155"/>
    </row>
    <row r="156" spans="13:26" ht="15.25" x14ac:dyDescent="0.85">
      <c r="M156" s="64"/>
      <c r="Z156"/>
    </row>
    <row r="157" spans="13:26" ht="15.25" x14ac:dyDescent="0.85">
      <c r="M157" s="64"/>
      <c r="Z157"/>
    </row>
    <row r="158" spans="13:26" ht="15.25" x14ac:dyDescent="0.85">
      <c r="M158" s="64"/>
      <c r="Z158"/>
    </row>
    <row r="159" spans="13:26" ht="15.25" x14ac:dyDescent="0.85">
      <c r="M159" s="64"/>
      <c r="Z159"/>
    </row>
    <row r="160" spans="13:26" ht="15.25" x14ac:dyDescent="0.85">
      <c r="M160" s="64"/>
      <c r="Z160"/>
    </row>
    <row r="161" spans="13:26" ht="15.25" x14ac:dyDescent="0.85">
      <c r="M161" s="64"/>
      <c r="Z161"/>
    </row>
    <row r="162" spans="13:26" ht="15.25" x14ac:dyDescent="0.85">
      <c r="M162" s="64"/>
      <c r="Z162"/>
    </row>
    <row r="163" spans="13:26" ht="15.25" x14ac:dyDescent="0.85">
      <c r="M163" s="64"/>
      <c r="Z163"/>
    </row>
    <row r="164" spans="13:26" ht="15.25" x14ac:dyDescent="0.85">
      <c r="M164" s="64"/>
      <c r="Z164"/>
    </row>
    <row r="165" spans="13:26" ht="15.25" x14ac:dyDescent="0.85">
      <c r="M165" s="64"/>
      <c r="Z165"/>
    </row>
    <row r="166" spans="13:26" ht="15.25" x14ac:dyDescent="0.85">
      <c r="M166" s="64"/>
      <c r="Z166"/>
    </row>
    <row r="167" spans="13:26" ht="15.25" x14ac:dyDescent="0.85">
      <c r="M167" s="64"/>
      <c r="Z167"/>
    </row>
    <row r="168" spans="13:26" ht="15.25" x14ac:dyDescent="0.85">
      <c r="M168" s="64"/>
      <c r="Z168"/>
    </row>
    <row r="169" spans="13:26" ht="15.25" x14ac:dyDescent="0.85">
      <c r="M169" s="64"/>
      <c r="Z169"/>
    </row>
    <row r="170" spans="13:26" ht="15.25" x14ac:dyDescent="0.85">
      <c r="M170" s="64"/>
      <c r="Z170"/>
    </row>
    <row r="171" spans="13:26" ht="15.25" x14ac:dyDescent="0.85">
      <c r="M171" s="64"/>
      <c r="Z171"/>
    </row>
    <row r="172" spans="13:26" ht="15.25" x14ac:dyDescent="0.85">
      <c r="M172" s="64"/>
      <c r="Z172"/>
    </row>
    <row r="173" spans="13:26" ht="15.25" x14ac:dyDescent="0.85">
      <c r="M173" s="64"/>
      <c r="Z173"/>
    </row>
    <row r="174" spans="13:26" ht="15.25" x14ac:dyDescent="0.85">
      <c r="M174" s="64"/>
      <c r="Z174"/>
    </row>
    <row r="175" spans="13:26" ht="15.25" x14ac:dyDescent="0.85">
      <c r="M175" s="64"/>
      <c r="Z175"/>
    </row>
    <row r="176" spans="13:26" ht="15.25" x14ac:dyDescent="0.85">
      <c r="M176" s="64"/>
      <c r="Z176"/>
    </row>
    <row r="177" spans="13:26" ht="15.25" x14ac:dyDescent="0.85">
      <c r="M177" s="64"/>
      <c r="Z177"/>
    </row>
    <row r="178" spans="13:26" ht="15.25" x14ac:dyDescent="0.85">
      <c r="M178" s="64"/>
      <c r="Z178"/>
    </row>
    <row r="179" spans="13:26" ht="15.25" x14ac:dyDescent="0.85">
      <c r="M179" s="64"/>
      <c r="Z179"/>
    </row>
    <row r="180" spans="13:26" ht="15.25" x14ac:dyDescent="0.85">
      <c r="M180" s="64"/>
      <c r="Z180"/>
    </row>
    <row r="181" spans="13:26" ht="15.25" x14ac:dyDescent="0.85">
      <c r="M181" s="64"/>
      <c r="Z181"/>
    </row>
    <row r="182" spans="13:26" ht="15.25" x14ac:dyDescent="0.85">
      <c r="M182" s="64"/>
      <c r="Z182"/>
    </row>
    <row r="183" spans="13:26" ht="15.25" x14ac:dyDescent="0.85">
      <c r="M183" s="64"/>
      <c r="Z183"/>
    </row>
    <row r="184" spans="13:26" ht="15.25" x14ac:dyDescent="0.85">
      <c r="Z184"/>
    </row>
    <row r="185" spans="13:26" ht="15.25" x14ac:dyDescent="0.85">
      <c r="Z185"/>
    </row>
    <row r="186" spans="13:26" ht="15.25" x14ac:dyDescent="0.85">
      <c r="Z186"/>
    </row>
    <row r="187" spans="13:26" ht="15.25" x14ac:dyDescent="0.85">
      <c r="Z187"/>
    </row>
    <row r="188" spans="13:26" ht="15.25" x14ac:dyDescent="0.85">
      <c r="Z188"/>
    </row>
    <row r="189" spans="13:26" ht="15.25" x14ac:dyDescent="0.85">
      <c r="Z189"/>
    </row>
    <row r="190" spans="13:26" ht="15.25" x14ac:dyDescent="0.85">
      <c r="Z190"/>
    </row>
    <row r="191" spans="13:26" ht="15.25" x14ac:dyDescent="0.85">
      <c r="Z191"/>
    </row>
    <row r="192" spans="13:26" ht="15.25" x14ac:dyDescent="0.85">
      <c r="Z192"/>
    </row>
    <row r="193" spans="26:26" ht="15.25" x14ac:dyDescent="0.85">
      <c r="Z193"/>
    </row>
    <row r="194" spans="26:26" ht="15.25" x14ac:dyDescent="0.85">
      <c r="Z194"/>
    </row>
    <row r="195" spans="26:26" ht="15.25" x14ac:dyDescent="0.85">
      <c r="Z195"/>
    </row>
    <row r="196" spans="26:26" ht="15.25" x14ac:dyDescent="0.85">
      <c r="Z196"/>
    </row>
    <row r="197" spans="26:26" ht="15.25" x14ac:dyDescent="0.85">
      <c r="Z197"/>
    </row>
    <row r="198" spans="26:26" ht="15.25" x14ac:dyDescent="0.85">
      <c r="Z198"/>
    </row>
    <row r="199" spans="26:26" ht="15.25" x14ac:dyDescent="0.85">
      <c r="Z199"/>
    </row>
    <row r="200" spans="26:26" ht="15.25" x14ac:dyDescent="0.85">
      <c r="Z200"/>
    </row>
    <row r="201" spans="26:26" ht="15.25" x14ac:dyDescent="0.85">
      <c r="Z201"/>
    </row>
    <row r="202" spans="26:26" ht="15.25" x14ac:dyDescent="0.85">
      <c r="Z202"/>
    </row>
    <row r="203" spans="26:26" ht="15.25" x14ac:dyDescent="0.85">
      <c r="Z203"/>
    </row>
    <row r="204" spans="26:26" ht="15.25" x14ac:dyDescent="0.85">
      <c r="Z204"/>
    </row>
    <row r="205" spans="26:26" ht="15.25" x14ac:dyDescent="0.85">
      <c r="Z205"/>
    </row>
    <row r="206" spans="26:26" ht="15.25" x14ac:dyDescent="0.85">
      <c r="Z206"/>
    </row>
    <row r="207" spans="26:26" ht="15.25" x14ac:dyDescent="0.85">
      <c r="Z207"/>
    </row>
    <row r="208" spans="26:26" ht="15.25" x14ac:dyDescent="0.85">
      <c r="Z208"/>
    </row>
    <row r="209" spans="26:26" ht="15.25" x14ac:dyDescent="0.85">
      <c r="Z209"/>
    </row>
    <row r="210" spans="26:26" ht="15.25" x14ac:dyDescent="0.85">
      <c r="Z210"/>
    </row>
    <row r="211" spans="26:26" ht="15.25" x14ac:dyDescent="0.85">
      <c r="Z211"/>
    </row>
    <row r="212" spans="26:26" ht="15.25" x14ac:dyDescent="0.85">
      <c r="Z212"/>
    </row>
    <row r="213" spans="26:26" ht="15.25" x14ac:dyDescent="0.85">
      <c r="Z213"/>
    </row>
    <row r="214" spans="26:26" ht="15.25" x14ac:dyDescent="0.85">
      <c r="Z214"/>
    </row>
    <row r="215" spans="26:26" ht="15.25" x14ac:dyDescent="0.85">
      <c r="Z215"/>
    </row>
    <row r="216" spans="26:26" ht="15.25" x14ac:dyDescent="0.85">
      <c r="Z216"/>
    </row>
    <row r="217" spans="26:26" ht="15.25" x14ac:dyDescent="0.85">
      <c r="Z217"/>
    </row>
    <row r="218" spans="26:26" ht="15.25" x14ac:dyDescent="0.85">
      <c r="Z218"/>
    </row>
    <row r="219" spans="26:26" ht="15.25" x14ac:dyDescent="0.85">
      <c r="Z219"/>
    </row>
    <row r="220" spans="26:26" ht="15.25" x14ac:dyDescent="0.85">
      <c r="Z220"/>
    </row>
    <row r="221" spans="26:26" ht="15.25" x14ac:dyDescent="0.85">
      <c r="Z221"/>
    </row>
    <row r="222" spans="26:26" ht="15.25" x14ac:dyDescent="0.85">
      <c r="Z222"/>
    </row>
    <row r="223" spans="26:26" ht="15.25" x14ac:dyDescent="0.85">
      <c r="Z223"/>
    </row>
    <row r="224" spans="26:26" ht="15.25" x14ac:dyDescent="0.85">
      <c r="Z224"/>
    </row>
    <row r="225" spans="26:26" ht="15.25" x14ac:dyDescent="0.85">
      <c r="Z225"/>
    </row>
    <row r="226" spans="26:26" ht="15.25" x14ac:dyDescent="0.85">
      <c r="Z226"/>
    </row>
    <row r="227" spans="26:26" ht="15.25" x14ac:dyDescent="0.85">
      <c r="Z227"/>
    </row>
    <row r="228" spans="26:26" ht="15.25" x14ac:dyDescent="0.85">
      <c r="Z228"/>
    </row>
    <row r="229" spans="26:26" ht="15.25" x14ac:dyDescent="0.85">
      <c r="Z229"/>
    </row>
    <row r="230" spans="26:26" ht="15.25" x14ac:dyDescent="0.85">
      <c r="Z230"/>
    </row>
    <row r="231" spans="26:26" ht="15.25" x14ac:dyDescent="0.85">
      <c r="Z231"/>
    </row>
    <row r="232" spans="26:26" ht="15.25" x14ac:dyDescent="0.85">
      <c r="Z232"/>
    </row>
    <row r="233" spans="26:26" ht="15.25" x14ac:dyDescent="0.85">
      <c r="Z233"/>
    </row>
    <row r="234" spans="26:26" ht="15.25" x14ac:dyDescent="0.85">
      <c r="Z234"/>
    </row>
    <row r="235" spans="26:26" ht="15.25" x14ac:dyDescent="0.85">
      <c r="Z235"/>
    </row>
    <row r="236" spans="26:26" ht="15.25" x14ac:dyDescent="0.85">
      <c r="Z236"/>
    </row>
    <row r="237" spans="26:26" ht="15.25" x14ac:dyDescent="0.85">
      <c r="Z237"/>
    </row>
    <row r="238" spans="26:26" ht="15.25" x14ac:dyDescent="0.85">
      <c r="Z238"/>
    </row>
    <row r="239" spans="26:26" ht="15.25" x14ac:dyDescent="0.85">
      <c r="Z239"/>
    </row>
    <row r="240" spans="26:26" ht="15.25" x14ac:dyDescent="0.85">
      <c r="Z240"/>
    </row>
    <row r="241" spans="26:26" ht="15.25" x14ac:dyDescent="0.85">
      <c r="Z241"/>
    </row>
    <row r="242" spans="26:26" ht="15.25" x14ac:dyDescent="0.85">
      <c r="Z242"/>
    </row>
    <row r="243" spans="26:26" ht="15.25" x14ac:dyDescent="0.85">
      <c r="Z243"/>
    </row>
    <row r="244" spans="26:26" ht="15.25" x14ac:dyDescent="0.85">
      <c r="Z244"/>
    </row>
    <row r="245" spans="26:26" ht="15.25" x14ac:dyDescent="0.85">
      <c r="Z245"/>
    </row>
    <row r="246" spans="26:26" ht="15.25" x14ac:dyDescent="0.85">
      <c r="Z246"/>
    </row>
    <row r="247" spans="26:26" ht="15.25" x14ac:dyDescent="0.85">
      <c r="Z247"/>
    </row>
    <row r="248" spans="26:26" ht="15.25" x14ac:dyDescent="0.85">
      <c r="Z248"/>
    </row>
    <row r="249" spans="26:26" ht="15.25" x14ac:dyDescent="0.85">
      <c r="Z249"/>
    </row>
    <row r="250" spans="26:26" ht="15.25" x14ac:dyDescent="0.85">
      <c r="Z250"/>
    </row>
    <row r="251" spans="26:26" ht="15.25" x14ac:dyDescent="0.85">
      <c r="Z251"/>
    </row>
    <row r="252" spans="26:26" ht="15.25" x14ac:dyDescent="0.85">
      <c r="Z252"/>
    </row>
    <row r="253" spans="26:26" ht="15.25" x14ac:dyDescent="0.85">
      <c r="Z253"/>
    </row>
    <row r="254" spans="26:26" ht="15.25" x14ac:dyDescent="0.85">
      <c r="Z254"/>
    </row>
    <row r="255" spans="26:26" ht="15.25" x14ac:dyDescent="0.85">
      <c r="Z255"/>
    </row>
    <row r="256" spans="26:26" ht="15.25" x14ac:dyDescent="0.85">
      <c r="Z256"/>
    </row>
    <row r="257" spans="26:26" ht="15.25" x14ac:dyDescent="0.85">
      <c r="Z257"/>
    </row>
    <row r="258" spans="26:26" ht="15.25" x14ac:dyDescent="0.85">
      <c r="Z258"/>
    </row>
    <row r="259" spans="26:26" ht="15.25" x14ac:dyDescent="0.85">
      <c r="Z259"/>
    </row>
    <row r="260" spans="26:26" ht="15.25" x14ac:dyDescent="0.85">
      <c r="Z260"/>
    </row>
    <row r="261" spans="26:26" ht="15.25" x14ac:dyDescent="0.85">
      <c r="Z261"/>
    </row>
    <row r="262" spans="26:26" ht="15.25" x14ac:dyDescent="0.85">
      <c r="Z262"/>
    </row>
    <row r="263" spans="26:26" ht="15.25" x14ac:dyDescent="0.85">
      <c r="Z263"/>
    </row>
    <row r="264" spans="26:26" ht="15.25" x14ac:dyDescent="0.85">
      <c r="Z264"/>
    </row>
    <row r="265" spans="26:26" ht="15.25" x14ac:dyDescent="0.85">
      <c r="Z265"/>
    </row>
    <row r="266" spans="26:26" ht="15.25" x14ac:dyDescent="0.85">
      <c r="Z266"/>
    </row>
    <row r="267" spans="26:26" ht="15.25" x14ac:dyDescent="0.85">
      <c r="Z267"/>
    </row>
    <row r="268" spans="26:26" ht="15.25" x14ac:dyDescent="0.85">
      <c r="Z268"/>
    </row>
    <row r="269" spans="26:26" ht="15.25" x14ac:dyDescent="0.85">
      <c r="Z269"/>
    </row>
    <row r="270" spans="26:26" ht="15.25" x14ac:dyDescent="0.85">
      <c r="Z270"/>
    </row>
    <row r="271" spans="26:26" ht="15.25" x14ac:dyDescent="0.85">
      <c r="Z271"/>
    </row>
    <row r="272" spans="26:26" ht="15.25" x14ac:dyDescent="0.85">
      <c r="Z272"/>
    </row>
    <row r="273" spans="26:26" ht="15.25" x14ac:dyDescent="0.85">
      <c r="Z273"/>
    </row>
    <row r="274" spans="26:26" ht="15.25" x14ac:dyDescent="0.85">
      <c r="Z274"/>
    </row>
    <row r="275" spans="26:26" ht="15.25" x14ac:dyDescent="0.85">
      <c r="Z275"/>
    </row>
    <row r="276" spans="26:26" ht="15.25" x14ac:dyDescent="0.85">
      <c r="Z276"/>
    </row>
    <row r="277" spans="26:26" ht="15.25" x14ac:dyDescent="0.85">
      <c r="Z277"/>
    </row>
    <row r="278" spans="26:26" ht="15.25" x14ac:dyDescent="0.85">
      <c r="Z278"/>
    </row>
    <row r="279" spans="26:26" ht="15.25" x14ac:dyDescent="0.85">
      <c r="Z279"/>
    </row>
    <row r="280" spans="26:26" ht="15.25" x14ac:dyDescent="0.85">
      <c r="Z280"/>
    </row>
    <row r="281" spans="26:26" ht="15.25" x14ac:dyDescent="0.85">
      <c r="Z281"/>
    </row>
    <row r="282" spans="26:26" ht="15.25" x14ac:dyDescent="0.85">
      <c r="Z282"/>
    </row>
    <row r="283" spans="26:26" ht="15.25" x14ac:dyDescent="0.85">
      <c r="Z283"/>
    </row>
    <row r="284" spans="26:26" ht="15.25" x14ac:dyDescent="0.85">
      <c r="Z284"/>
    </row>
    <row r="285" spans="26:26" ht="15.25" x14ac:dyDescent="0.85">
      <c r="Z285"/>
    </row>
    <row r="286" spans="26:26" ht="15.25" x14ac:dyDescent="0.85">
      <c r="Z286"/>
    </row>
    <row r="287" spans="26:26" ht="15.25" x14ac:dyDescent="0.85">
      <c r="Z287"/>
    </row>
    <row r="288" spans="26:26" ht="15.25" x14ac:dyDescent="0.85">
      <c r="Z288"/>
    </row>
    <row r="289" spans="26:26" ht="15.25" x14ac:dyDescent="0.85">
      <c r="Z289"/>
    </row>
    <row r="290" spans="26:26" ht="15.25" x14ac:dyDescent="0.85">
      <c r="Z290"/>
    </row>
    <row r="291" spans="26:26" ht="15.25" x14ac:dyDescent="0.85">
      <c r="Z291"/>
    </row>
    <row r="292" spans="26:26" ht="15.25" x14ac:dyDescent="0.85">
      <c r="Z292"/>
    </row>
    <row r="293" spans="26:26" ht="15.25" x14ac:dyDescent="0.85">
      <c r="Z293"/>
    </row>
    <row r="294" spans="26:26" ht="15.25" x14ac:dyDescent="0.85">
      <c r="Z294"/>
    </row>
    <row r="295" spans="26:26" ht="15.25" x14ac:dyDescent="0.85">
      <c r="Z295"/>
    </row>
    <row r="296" spans="26:26" ht="15.25" x14ac:dyDescent="0.85">
      <c r="Z296"/>
    </row>
    <row r="297" spans="26:26" ht="15.25" x14ac:dyDescent="0.85">
      <c r="Z297"/>
    </row>
    <row r="298" spans="26:26" ht="15.25" x14ac:dyDescent="0.85">
      <c r="Z298"/>
    </row>
    <row r="299" spans="26:26" ht="15.25" x14ac:dyDescent="0.85">
      <c r="Z299"/>
    </row>
    <row r="300" spans="26:26" ht="15.25" x14ac:dyDescent="0.85">
      <c r="Z300"/>
    </row>
    <row r="301" spans="26:26" ht="15.25" x14ac:dyDescent="0.85">
      <c r="Z301"/>
    </row>
    <row r="302" spans="26:26" ht="15.25" x14ac:dyDescent="0.85">
      <c r="Z302"/>
    </row>
    <row r="303" spans="26:26" ht="15.25" x14ac:dyDescent="0.85">
      <c r="Z303"/>
    </row>
    <row r="304" spans="26:26" ht="15.25" x14ac:dyDescent="0.85">
      <c r="Z304"/>
    </row>
    <row r="305" spans="26:26" ht="15.25" x14ac:dyDescent="0.85">
      <c r="Z305"/>
    </row>
    <row r="306" spans="26:26" ht="15.25" x14ac:dyDescent="0.85">
      <c r="Z306"/>
    </row>
    <row r="307" spans="26:26" ht="15.25" x14ac:dyDescent="0.85">
      <c r="Z307"/>
    </row>
    <row r="308" spans="26:26" ht="15.25" x14ac:dyDescent="0.85">
      <c r="Z308"/>
    </row>
    <row r="309" spans="26:26" ht="15.25" x14ac:dyDescent="0.85">
      <c r="Z309"/>
    </row>
    <row r="310" spans="26:26" ht="15.25" x14ac:dyDescent="0.85">
      <c r="Z310"/>
    </row>
  </sheetData>
  <phoneticPr fontId="3" type="noConversion"/>
  <hyperlinks>
    <hyperlink ref="B2" r:id="rId1" display="https://microsoft.sharepoint.com/:x:/t/MCICOGSFinance/Efs5WRiRB-pNjhJZC-zEU2kBNVTYU9qKknmLtyR6qulkZg?e=UlfJXI" xr:uid="{8930B3E1-6CD0-4C9E-A1C7-A0257D0A1386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6F3E-2FE2-4E50-AB8F-F359F1632B84}">
  <sheetPr codeName="Sheet28">
    <tabColor rgb="FF00B050"/>
    <pageSetUpPr autoPageBreaks="0"/>
  </sheetPr>
  <dimension ref="B2:K60"/>
  <sheetViews>
    <sheetView showGridLines="0" workbookViewId="0">
      <selection activeCell="K10" sqref="K10"/>
    </sheetView>
  </sheetViews>
  <sheetFormatPr defaultRowHeight="14.75" x14ac:dyDescent="0.75"/>
  <cols>
    <col min="1" max="1" width="6.1796875" customWidth="1"/>
    <col min="2" max="2" width="26.453125" bestFit="1" customWidth="1"/>
    <col min="3" max="3" width="18.54296875" customWidth="1"/>
    <col min="4" max="5" width="24.54296875" bestFit="1" customWidth="1"/>
    <col min="6" max="6" width="25.1796875" bestFit="1" customWidth="1"/>
    <col min="7" max="7" width="26.54296875" customWidth="1"/>
    <col min="8" max="8" width="18.1796875" bestFit="1" customWidth="1"/>
    <col min="9" max="9" width="22.453125" bestFit="1" customWidth="1"/>
  </cols>
  <sheetData>
    <row r="2" spans="2:11" ht="22" customHeight="1" x14ac:dyDescent="1.05">
      <c r="B2" s="233" t="s">
        <v>1800</v>
      </c>
      <c r="C2" s="234"/>
      <c r="D2" s="234"/>
      <c r="E2" s="234"/>
      <c r="F2" s="234"/>
      <c r="G2" s="234"/>
      <c r="H2" s="234"/>
      <c r="I2" s="234"/>
    </row>
    <row r="3" spans="2:11" ht="18" x14ac:dyDescent="0.75">
      <c r="B3" s="235" t="s">
        <v>1801</v>
      </c>
      <c r="C3" s="236" t="s">
        <v>1802</v>
      </c>
      <c r="D3" s="236" t="s">
        <v>1803</v>
      </c>
      <c r="E3" s="236" t="s">
        <v>230</v>
      </c>
      <c r="F3" s="236" t="s">
        <v>1804</v>
      </c>
      <c r="G3" s="236" t="s">
        <v>1805</v>
      </c>
      <c r="H3" s="236" t="s">
        <v>255</v>
      </c>
      <c r="I3" s="236" t="s">
        <v>1806</v>
      </c>
    </row>
    <row r="4" spans="2:11" ht="15.25" x14ac:dyDescent="0.85">
      <c r="B4" s="98" t="s">
        <v>17</v>
      </c>
      <c r="C4" s="97" t="s">
        <v>245</v>
      </c>
      <c r="D4" s="97" t="s">
        <v>1807</v>
      </c>
      <c r="E4" s="97" t="s">
        <v>1007</v>
      </c>
      <c r="F4" s="97" t="s">
        <v>1808</v>
      </c>
      <c r="G4" s="97" t="s">
        <v>1808</v>
      </c>
      <c r="H4" s="97" t="s">
        <v>1809</v>
      </c>
      <c r="I4" s="97" t="s">
        <v>1810</v>
      </c>
      <c r="K4" s="366" t="s">
        <v>1811</v>
      </c>
    </row>
    <row r="5" spans="2:11" ht="15.25" x14ac:dyDescent="0.85">
      <c r="B5" s="98" t="s">
        <v>20</v>
      </c>
      <c r="C5" s="97" t="s">
        <v>245</v>
      </c>
      <c r="D5" s="97" t="s">
        <v>1812</v>
      </c>
      <c r="E5" s="97" t="s">
        <v>1626</v>
      </c>
      <c r="F5" s="97" t="s">
        <v>1813</v>
      </c>
      <c r="G5" s="97" t="s">
        <v>1813</v>
      </c>
      <c r="H5" s="97" t="s">
        <v>1809</v>
      </c>
      <c r="I5" s="97" t="s">
        <v>1810</v>
      </c>
      <c r="K5" s="1"/>
    </row>
    <row r="6" spans="2:11" ht="15.25" x14ac:dyDescent="0.85">
      <c r="B6" s="98" t="s">
        <v>22</v>
      </c>
      <c r="C6" s="97" t="s">
        <v>245</v>
      </c>
      <c r="D6" s="97" t="s">
        <v>1814</v>
      </c>
      <c r="E6" s="97" t="s">
        <v>908</v>
      </c>
      <c r="F6" s="97" t="s">
        <v>1815</v>
      </c>
      <c r="G6" s="97" t="s">
        <v>1816</v>
      </c>
      <c r="H6" s="97" t="s">
        <v>1809</v>
      </c>
      <c r="I6" s="97" t="s">
        <v>1810</v>
      </c>
    </row>
    <row r="7" spans="2:11" ht="15.25" x14ac:dyDescent="0.85">
      <c r="B7" s="98" t="s">
        <v>24</v>
      </c>
      <c r="C7" s="97" t="s">
        <v>245</v>
      </c>
      <c r="D7" s="97" t="s">
        <v>1817</v>
      </c>
      <c r="E7" s="97" t="s">
        <v>1818</v>
      </c>
      <c r="F7" s="97" t="s">
        <v>1819</v>
      </c>
      <c r="G7" s="97" t="s">
        <v>1819</v>
      </c>
      <c r="H7" s="97" t="s">
        <v>1809</v>
      </c>
      <c r="I7" s="97" t="s">
        <v>1810</v>
      </c>
      <c r="K7" s="1"/>
    </row>
    <row r="8" spans="2:11" ht="15.25" x14ac:dyDescent="0.85">
      <c r="B8" s="98" t="s">
        <v>26</v>
      </c>
      <c r="C8" s="97" t="s">
        <v>245</v>
      </c>
      <c r="D8" s="97" t="s">
        <v>1820</v>
      </c>
      <c r="E8" s="97" t="s">
        <v>894</v>
      </c>
      <c r="F8" s="97" t="s">
        <v>1821</v>
      </c>
      <c r="G8" s="97" t="s">
        <v>1822</v>
      </c>
      <c r="H8" s="97" t="s">
        <v>1809</v>
      </c>
      <c r="I8" s="97" t="s">
        <v>1810</v>
      </c>
    </row>
    <row r="9" spans="2:11" ht="15.25" x14ac:dyDescent="0.85">
      <c r="B9" s="98" t="s">
        <v>29</v>
      </c>
      <c r="C9" s="97" t="s">
        <v>245</v>
      </c>
      <c r="D9" s="97" t="s">
        <v>1823</v>
      </c>
      <c r="E9" s="97" t="s">
        <v>1701</v>
      </c>
      <c r="F9" s="97" t="s">
        <v>1824</v>
      </c>
      <c r="G9" s="97" t="s">
        <v>1824</v>
      </c>
      <c r="H9" s="97" t="s">
        <v>1809</v>
      </c>
      <c r="I9" s="97" t="s">
        <v>1810</v>
      </c>
    </row>
    <row r="10" spans="2:11" ht="15.25" x14ac:dyDescent="0.85">
      <c r="B10" s="98" t="s">
        <v>31</v>
      </c>
      <c r="C10" s="97" t="s">
        <v>245</v>
      </c>
      <c r="D10" s="97" t="s">
        <v>1825</v>
      </c>
      <c r="E10" s="97" t="s">
        <v>1229</v>
      </c>
      <c r="F10" s="97" t="s">
        <v>1826</v>
      </c>
      <c r="G10" s="97" t="s">
        <v>1826</v>
      </c>
      <c r="H10" s="97" t="s">
        <v>1809</v>
      </c>
      <c r="I10" s="97" t="s">
        <v>1810</v>
      </c>
    </row>
    <row r="11" spans="2:11" ht="15.25" x14ac:dyDescent="0.85">
      <c r="B11" s="98" t="s">
        <v>33</v>
      </c>
      <c r="C11" s="97" t="s">
        <v>245</v>
      </c>
      <c r="D11" s="97" t="s">
        <v>1827</v>
      </c>
      <c r="E11" s="97" t="s">
        <v>973</v>
      </c>
      <c r="F11" s="97" t="s">
        <v>1828</v>
      </c>
      <c r="G11" s="97" t="s">
        <v>1829</v>
      </c>
      <c r="H11" s="97" t="s">
        <v>1809</v>
      </c>
      <c r="I11" s="97" t="s">
        <v>1810</v>
      </c>
    </row>
    <row r="12" spans="2:11" ht="15.25" x14ac:dyDescent="0.85">
      <c r="B12" s="98" t="s">
        <v>35</v>
      </c>
      <c r="C12" s="97" t="s">
        <v>245</v>
      </c>
      <c r="D12" s="97" t="s">
        <v>1830</v>
      </c>
      <c r="E12" s="97" t="s">
        <v>1250</v>
      </c>
      <c r="F12" s="97" t="s">
        <v>1831</v>
      </c>
      <c r="G12" s="97" t="s">
        <v>1831</v>
      </c>
      <c r="H12" s="97" t="s">
        <v>1809</v>
      </c>
      <c r="I12" s="97" t="s">
        <v>1810</v>
      </c>
    </row>
    <row r="13" spans="2:11" ht="15.25" x14ac:dyDescent="0.85">
      <c r="B13" s="98" t="s">
        <v>37</v>
      </c>
      <c r="C13" s="97" t="s">
        <v>245</v>
      </c>
      <c r="D13" s="97" t="s">
        <v>1832</v>
      </c>
      <c r="E13" s="97" t="s">
        <v>1181</v>
      </c>
      <c r="F13" s="97" t="s">
        <v>1833</v>
      </c>
      <c r="G13" s="97" t="s">
        <v>1834</v>
      </c>
      <c r="H13" s="97" t="s">
        <v>1809</v>
      </c>
      <c r="I13" s="97" t="s">
        <v>1810</v>
      </c>
    </row>
    <row r="14" spans="2:11" ht="15.25" x14ac:dyDescent="0.85">
      <c r="B14" s="98" t="s">
        <v>39</v>
      </c>
      <c r="C14" s="97" t="s">
        <v>245</v>
      </c>
      <c r="D14" s="97" t="s">
        <v>1835</v>
      </c>
      <c r="E14" s="97" t="s">
        <v>985</v>
      </c>
      <c r="F14" s="97" t="s">
        <v>1836</v>
      </c>
      <c r="G14" s="97" t="s">
        <v>1836</v>
      </c>
      <c r="H14" s="97" t="s">
        <v>1809</v>
      </c>
      <c r="I14" s="97" t="s">
        <v>1810</v>
      </c>
    </row>
    <row r="15" spans="2:11" ht="15.25" x14ac:dyDescent="0.85">
      <c r="B15" s="98" t="s">
        <v>41</v>
      </c>
      <c r="C15" s="97" t="s">
        <v>245</v>
      </c>
      <c r="D15" s="97" t="s">
        <v>1837</v>
      </c>
      <c r="E15" s="97" t="s">
        <v>1309</v>
      </c>
      <c r="F15" s="97" t="s">
        <v>1838</v>
      </c>
      <c r="G15" s="97" t="s">
        <v>1838</v>
      </c>
      <c r="H15" s="97" t="s">
        <v>1809</v>
      </c>
      <c r="I15" s="97" t="s">
        <v>1810</v>
      </c>
    </row>
    <row r="16" spans="2:11" ht="15.25" x14ac:dyDescent="0.85">
      <c r="B16" s="98" t="s">
        <v>43</v>
      </c>
      <c r="C16" s="97" t="s">
        <v>245</v>
      </c>
      <c r="D16" s="97" t="s">
        <v>993</v>
      </c>
      <c r="E16" s="97" t="s">
        <v>993</v>
      </c>
      <c r="F16" s="97" t="s">
        <v>1839</v>
      </c>
      <c r="G16" s="97" t="s">
        <v>1840</v>
      </c>
      <c r="H16" s="97" t="s">
        <v>1809</v>
      </c>
      <c r="I16" s="97" t="s">
        <v>1810</v>
      </c>
    </row>
    <row r="17" spans="2:11" ht="15.25" x14ac:dyDescent="0.85">
      <c r="B17" s="98" t="s">
        <v>45</v>
      </c>
      <c r="C17" s="97" t="s">
        <v>245</v>
      </c>
      <c r="D17" s="97" t="s">
        <v>1841</v>
      </c>
      <c r="E17" s="97" t="s">
        <v>1766</v>
      </c>
      <c r="F17" s="97" t="s">
        <v>1842</v>
      </c>
      <c r="G17" s="97" t="s">
        <v>1843</v>
      </c>
      <c r="H17" s="97" t="s">
        <v>1809</v>
      </c>
      <c r="I17" s="97" t="s">
        <v>1810</v>
      </c>
      <c r="K17" s="1"/>
    </row>
    <row r="19" spans="2:11" ht="20.25" x14ac:dyDescent="1.05">
      <c r="B19" s="233" t="s">
        <v>1844</v>
      </c>
      <c r="C19" s="234"/>
      <c r="D19" s="234"/>
      <c r="E19" s="234"/>
      <c r="F19" s="234"/>
      <c r="G19" s="234"/>
      <c r="H19" s="234"/>
      <c r="I19" s="234"/>
    </row>
    <row r="20" spans="2:11" ht="18" x14ac:dyDescent="0.75">
      <c r="B20" s="235" t="s">
        <v>396</v>
      </c>
      <c r="C20" s="236" t="s">
        <v>1802</v>
      </c>
      <c r="D20" s="236" t="s">
        <v>1803</v>
      </c>
      <c r="E20" s="236" t="s">
        <v>230</v>
      </c>
      <c r="F20" s="236" t="s">
        <v>1804</v>
      </c>
      <c r="G20" s="236" t="s">
        <v>1805</v>
      </c>
      <c r="H20" s="236" t="s">
        <v>255</v>
      </c>
      <c r="I20" s="236" t="s">
        <v>1806</v>
      </c>
    </row>
    <row r="21" spans="2:11" ht="15.25" x14ac:dyDescent="0.85">
      <c r="B21" s="98" t="s">
        <v>48</v>
      </c>
      <c r="C21" s="97" t="s">
        <v>48</v>
      </c>
      <c r="D21" s="97" t="s">
        <v>1845</v>
      </c>
      <c r="E21" s="97" t="s">
        <v>48</v>
      </c>
      <c r="F21" s="97" t="s">
        <v>1639</v>
      </c>
      <c r="G21" s="97" t="s">
        <v>1846</v>
      </c>
      <c r="H21" s="97" t="s">
        <v>1847</v>
      </c>
      <c r="I21" s="97" t="s">
        <v>1810</v>
      </c>
    </row>
    <row r="22" spans="2:11" ht="15.25" x14ac:dyDescent="0.85">
      <c r="B22" s="98" t="s">
        <v>50</v>
      </c>
      <c r="C22" s="97" t="s">
        <v>47</v>
      </c>
      <c r="D22" s="97" t="s">
        <v>1845</v>
      </c>
      <c r="E22" s="97" t="s">
        <v>435</v>
      </c>
      <c r="F22" s="97" t="s">
        <v>1848</v>
      </c>
      <c r="G22" s="97" t="s">
        <v>1849</v>
      </c>
      <c r="H22" s="97" t="s">
        <v>1850</v>
      </c>
      <c r="I22" s="97" t="s">
        <v>1810</v>
      </c>
    </row>
    <row r="23" spans="2:11" ht="15.25" x14ac:dyDescent="0.85">
      <c r="B23" s="98" t="s">
        <v>52</v>
      </c>
      <c r="C23" s="97" t="s">
        <v>47</v>
      </c>
      <c r="D23" s="97" t="s">
        <v>1845</v>
      </c>
      <c r="E23" s="97" t="s">
        <v>435</v>
      </c>
      <c r="F23" s="97" t="s">
        <v>1851</v>
      </c>
      <c r="G23" s="97" t="s">
        <v>1852</v>
      </c>
      <c r="H23" s="97" t="s">
        <v>1850</v>
      </c>
      <c r="I23" s="97" t="s">
        <v>1810</v>
      </c>
    </row>
    <row r="24" spans="2:11" ht="15.25" x14ac:dyDescent="0.85">
      <c r="B24" s="98" t="s">
        <v>54</v>
      </c>
      <c r="C24" s="97" t="s">
        <v>47</v>
      </c>
      <c r="D24" s="97" t="s">
        <v>1845</v>
      </c>
      <c r="E24" s="97" t="s">
        <v>435</v>
      </c>
      <c r="F24" s="97" t="s">
        <v>1853</v>
      </c>
      <c r="G24" s="97" t="s">
        <v>1854</v>
      </c>
      <c r="H24" s="97" t="s">
        <v>1850</v>
      </c>
      <c r="I24" s="97" t="s">
        <v>1810</v>
      </c>
    </row>
    <row r="25" spans="2:11" ht="15.25" x14ac:dyDescent="0.85">
      <c r="B25" s="98" t="s">
        <v>56</v>
      </c>
      <c r="C25" s="97" t="s">
        <v>47</v>
      </c>
      <c r="D25" s="97" t="s">
        <v>1845</v>
      </c>
      <c r="E25" s="97" t="s">
        <v>56</v>
      </c>
      <c r="F25" s="97" t="s">
        <v>1855</v>
      </c>
      <c r="G25" s="97" t="s">
        <v>1856</v>
      </c>
      <c r="H25" s="97" t="s">
        <v>1857</v>
      </c>
      <c r="I25" s="97" t="s">
        <v>1810</v>
      </c>
    </row>
    <row r="26" spans="2:11" ht="15.25" x14ac:dyDescent="0.85">
      <c r="B26" s="98" t="s">
        <v>58</v>
      </c>
      <c r="C26" s="97" t="s">
        <v>47</v>
      </c>
      <c r="D26" s="97" t="s">
        <v>1845</v>
      </c>
      <c r="E26" s="97" t="s">
        <v>1049</v>
      </c>
      <c r="F26" s="97" t="s">
        <v>1858</v>
      </c>
      <c r="G26" s="97" t="s">
        <v>1859</v>
      </c>
      <c r="H26" s="97" t="s">
        <v>1857</v>
      </c>
      <c r="I26" s="97" t="s">
        <v>1810</v>
      </c>
    </row>
    <row r="27" spans="2:11" ht="15.25" x14ac:dyDescent="0.85">
      <c r="B27" s="98" t="s">
        <v>59</v>
      </c>
      <c r="C27" s="97" t="s">
        <v>47</v>
      </c>
      <c r="D27" s="97" t="s">
        <v>1845</v>
      </c>
      <c r="E27" s="97" t="s">
        <v>59</v>
      </c>
      <c r="F27" s="97" t="s">
        <v>1860</v>
      </c>
      <c r="G27" s="97" t="s">
        <v>1861</v>
      </c>
      <c r="H27" s="97" t="s">
        <v>1857</v>
      </c>
      <c r="I27" s="97" t="s">
        <v>1810</v>
      </c>
    </row>
    <row r="28" spans="2:11" ht="15.25" x14ac:dyDescent="0.85">
      <c r="B28" s="98" t="s">
        <v>60</v>
      </c>
      <c r="C28" s="97" t="s">
        <v>47</v>
      </c>
      <c r="D28" s="97" t="s">
        <v>1845</v>
      </c>
      <c r="E28" s="97" t="s">
        <v>60</v>
      </c>
      <c r="F28" s="97" t="s">
        <v>1862</v>
      </c>
      <c r="G28" s="97" t="s">
        <v>1863</v>
      </c>
      <c r="H28" s="97" t="s">
        <v>1847</v>
      </c>
      <c r="I28" s="97" t="s">
        <v>1810</v>
      </c>
    </row>
    <row r="30" spans="2:11" ht="20.25" x14ac:dyDescent="1.05">
      <c r="B30" s="233" t="s">
        <v>1864</v>
      </c>
      <c r="C30" s="234"/>
      <c r="D30" s="234"/>
      <c r="E30" s="234"/>
      <c r="F30" s="234"/>
      <c r="G30" s="234"/>
      <c r="H30" s="234"/>
      <c r="I30" s="234"/>
    </row>
    <row r="31" spans="2:11" ht="15" x14ac:dyDescent="0.75">
      <c r="B31" s="98" t="s">
        <v>62</v>
      </c>
    </row>
    <row r="32" spans="2:11" ht="14.25" customHeight="1" x14ac:dyDescent="0.75">
      <c r="B32" s="98" t="s">
        <v>63</v>
      </c>
    </row>
    <row r="33" spans="2:9" ht="15" x14ac:dyDescent="0.75">
      <c r="B33" s="98" t="s">
        <v>64</v>
      </c>
    </row>
    <row r="34" spans="2:9" ht="15" x14ac:dyDescent="0.75">
      <c r="B34" s="98" t="s">
        <v>65</v>
      </c>
    </row>
    <row r="35" spans="2:9" ht="15" x14ac:dyDescent="0.75">
      <c r="B35" s="98" t="s">
        <v>66</v>
      </c>
    </row>
    <row r="36" spans="2:9" ht="15" x14ac:dyDescent="0.75">
      <c r="B36" s="98" t="s">
        <v>67</v>
      </c>
    </row>
    <row r="37" spans="2:9" ht="15" x14ac:dyDescent="0.75">
      <c r="B37" s="98" t="s">
        <v>68</v>
      </c>
    </row>
    <row r="39" spans="2:9" ht="20.25" x14ac:dyDescent="1.05">
      <c r="B39" s="233" t="s">
        <v>1865</v>
      </c>
      <c r="C39" s="234"/>
      <c r="D39" s="234"/>
      <c r="E39" s="234"/>
      <c r="F39" s="234"/>
      <c r="G39" s="234"/>
      <c r="H39" s="234"/>
      <c r="I39" s="234"/>
    </row>
    <row r="40" spans="2:9" ht="15" x14ac:dyDescent="0.75">
      <c r="B40" s="98" t="s">
        <v>19</v>
      </c>
    </row>
    <row r="41" spans="2:9" ht="15" x14ac:dyDescent="0.75">
      <c r="B41" s="98" t="s">
        <v>21</v>
      </c>
    </row>
    <row r="42" spans="2:9" ht="15" x14ac:dyDescent="0.75">
      <c r="B42" s="98" t="s">
        <v>23</v>
      </c>
    </row>
    <row r="43" spans="2:9" ht="15" x14ac:dyDescent="0.75">
      <c r="B43" s="98" t="s">
        <v>25</v>
      </c>
    </row>
    <row r="45" spans="2:9" ht="20.25" x14ac:dyDescent="1.05">
      <c r="B45" s="233" t="s">
        <v>1866</v>
      </c>
      <c r="C45" s="234"/>
      <c r="D45" s="234"/>
      <c r="E45" s="234"/>
      <c r="F45" s="234"/>
      <c r="G45" s="234"/>
      <c r="H45" s="234"/>
      <c r="I45" s="234"/>
    </row>
    <row r="46" spans="2:9" ht="15" x14ac:dyDescent="0.75">
      <c r="B46" s="98" t="s">
        <v>28</v>
      </c>
    </row>
    <row r="47" spans="2:9" ht="15" x14ac:dyDescent="0.75">
      <c r="B47" s="98" t="s">
        <v>30</v>
      </c>
    </row>
    <row r="48" spans="2:9" ht="15" x14ac:dyDescent="0.75">
      <c r="B48" s="98" t="s">
        <v>32</v>
      </c>
    </row>
    <row r="49" spans="2:2" ht="15" x14ac:dyDescent="0.75">
      <c r="B49" s="98" t="s">
        <v>34</v>
      </c>
    </row>
    <row r="50" spans="2:2" ht="15" x14ac:dyDescent="0.75">
      <c r="B50" s="98" t="s">
        <v>36</v>
      </c>
    </row>
    <row r="51" spans="2:2" ht="15" x14ac:dyDescent="0.75">
      <c r="B51" s="98" t="s">
        <v>38</v>
      </c>
    </row>
    <row r="52" spans="2:2" ht="15" x14ac:dyDescent="0.75">
      <c r="B52" s="98" t="s">
        <v>40</v>
      </c>
    </row>
    <row r="53" spans="2:2" ht="15" x14ac:dyDescent="0.75">
      <c r="B53" s="98" t="s">
        <v>42</v>
      </c>
    </row>
    <row r="54" spans="2:2" ht="15" x14ac:dyDescent="0.75">
      <c r="B54" s="98" t="s">
        <v>44</v>
      </c>
    </row>
    <row r="55" spans="2:2" ht="15" x14ac:dyDescent="0.75">
      <c r="B55" s="98" t="s">
        <v>46</v>
      </c>
    </row>
    <row r="56" spans="2:2" ht="15" x14ac:dyDescent="0.75">
      <c r="B56" s="98" t="s">
        <v>49</v>
      </c>
    </row>
    <row r="57" spans="2:2" ht="15" x14ac:dyDescent="0.75">
      <c r="B57" s="98" t="s">
        <v>51</v>
      </c>
    </row>
    <row r="58" spans="2:2" ht="15" x14ac:dyDescent="0.75">
      <c r="B58" s="98" t="s">
        <v>53</v>
      </c>
    </row>
    <row r="59" spans="2:2" ht="15" x14ac:dyDescent="0.75">
      <c r="B59" s="98" t="s">
        <v>55</v>
      </c>
    </row>
    <row r="60" spans="2:2" ht="15" x14ac:dyDescent="0.75">
      <c r="B60" s="98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8250-E3A7-431C-82DB-AD1A1E1D8136}">
  <sheetPr codeName="Sheet2">
    <tabColor theme="4" tint="0.59999389629810485"/>
  </sheetPr>
  <dimension ref="B3:O168"/>
  <sheetViews>
    <sheetView workbookViewId="0">
      <selection activeCell="M4" sqref="M4"/>
    </sheetView>
  </sheetViews>
  <sheetFormatPr defaultColWidth="8.7265625" defaultRowHeight="16.75" outlineLevelCol="1" x14ac:dyDescent="0.95"/>
  <cols>
    <col min="1" max="1" width="6.54296875" style="6" customWidth="1"/>
    <col min="2" max="2" width="14.7265625" style="6" customWidth="1"/>
    <col min="3" max="3" width="34.7265625" style="6" bestFit="1" customWidth="1"/>
    <col min="4" max="4" width="11.54296875" style="6" hidden="1" customWidth="1" outlineLevel="1"/>
    <col min="5" max="5" width="18.1796875" style="6" hidden="1" customWidth="1" outlineLevel="1"/>
    <col min="6" max="6" width="18.81640625" style="6" bestFit="1" customWidth="1" collapsed="1"/>
    <col min="7" max="7" width="18.81640625" style="6" bestFit="1" customWidth="1"/>
    <col min="8" max="9" width="8.7265625" style="6" hidden="1" customWidth="1" outlineLevel="1"/>
    <col min="10" max="10" width="29.1796875" style="6" hidden="1" customWidth="1" outlineLevel="1"/>
    <col min="11" max="11" width="8.7265625" style="6" collapsed="1"/>
    <col min="12" max="12" width="25.81640625" style="6" customWidth="1"/>
    <col min="13" max="13" width="26.54296875" style="6" customWidth="1"/>
    <col min="14" max="14" width="8.7265625" style="6"/>
    <col min="15" max="15" width="12.54296875" style="6" bestFit="1" customWidth="1"/>
    <col min="16" max="16384" width="8.7265625" style="6"/>
  </cols>
  <sheetData>
    <row r="3" spans="2:13" x14ac:dyDescent="0.95">
      <c r="B3" s="6" t="s">
        <v>1867</v>
      </c>
      <c r="C3" s="6" t="s">
        <v>1868</v>
      </c>
      <c r="D3" s="6" t="s">
        <v>1869</v>
      </c>
      <c r="E3" s="6" t="s">
        <v>1870</v>
      </c>
      <c r="F3" s="6" t="s">
        <v>1871</v>
      </c>
      <c r="G3" s="6" t="s">
        <v>1872</v>
      </c>
      <c r="H3" s="6" t="s">
        <v>1873</v>
      </c>
      <c r="I3" s="6" t="s">
        <v>259</v>
      </c>
      <c r="J3" s="6" t="s">
        <v>1874</v>
      </c>
      <c r="L3" s="178" t="s">
        <v>1875</v>
      </c>
      <c r="M3" s="178" t="s">
        <v>1876</v>
      </c>
    </row>
    <row r="4" spans="2:13" x14ac:dyDescent="0.95">
      <c r="B4" s="6" t="s">
        <v>1877</v>
      </c>
      <c r="C4" s="6" t="s">
        <v>1878</v>
      </c>
      <c r="D4" s="174">
        <v>5</v>
      </c>
      <c r="E4" s="6">
        <v>0.27225330447448298</v>
      </c>
      <c r="F4" s="6">
        <v>3.6730499999999999</v>
      </c>
      <c r="G4" s="6">
        <v>0.27224999999999999</v>
      </c>
      <c r="H4" s="6" t="s">
        <v>1879</v>
      </c>
      <c r="I4" s="174">
        <v>2023</v>
      </c>
      <c r="J4" s="6" t="s">
        <v>1880</v>
      </c>
      <c r="L4" s="180">
        <v>10000</v>
      </c>
      <c r="M4" s="179">
        <v>2722.5</v>
      </c>
    </row>
    <row r="5" spans="2:13" x14ac:dyDescent="0.95">
      <c r="B5" s="6" t="s">
        <v>1881</v>
      </c>
      <c r="C5" s="6" t="s">
        <v>1882</v>
      </c>
      <c r="D5" s="174">
        <v>7</v>
      </c>
      <c r="E5" s="6">
        <v>1.1235955056179799E-2</v>
      </c>
      <c r="F5" s="6">
        <v>89</v>
      </c>
      <c r="G5" s="6">
        <v>1.1235999999999999E-2</v>
      </c>
      <c r="H5" s="6" t="s">
        <v>1879</v>
      </c>
      <c r="I5" s="174">
        <v>2023</v>
      </c>
      <c r="J5" s="6" t="s">
        <v>1880</v>
      </c>
      <c r="L5" s="180"/>
      <c r="M5" s="179">
        <v>0</v>
      </c>
    </row>
    <row r="6" spans="2:13" x14ac:dyDescent="0.95">
      <c r="B6" s="6" t="s">
        <v>1883</v>
      </c>
      <c r="C6" s="6" t="s">
        <v>1884</v>
      </c>
      <c r="D6" s="174">
        <v>9</v>
      </c>
      <c r="E6" s="6">
        <v>8.8577882102838894E-3</v>
      </c>
      <c r="F6" s="6">
        <v>112.895</v>
      </c>
      <c r="G6" s="6">
        <v>8.8577880000000001E-3</v>
      </c>
      <c r="H6" s="6" t="s">
        <v>1879</v>
      </c>
      <c r="I6" s="174">
        <v>2023</v>
      </c>
      <c r="J6" s="6" t="s">
        <v>1880</v>
      </c>
      <c r="L6" s="180"/>
      <c r="M6" s="179">
        <v>0</v>
      </c>
    </row>
    <row r="7" spans="2:13" x14ac:dyDescent="0.95">
      <c r="B7" s="6" t="s">
        <v>1885</v>
      </c>
      <c r="C7" s="6" t="s">
        <v>1886</v>
      </c>
      <c r="D7" s="174">
        <v>9</v>
      </c>
      <c r="E7" s="6">
        <v>2.2312463742246401E-3</v>
      </c>
      <c r="F7" s="6">
        <v>448.18</v>
      </c>
      <c r="G7" s="6">
        <v>2.2312460000000001E-3</v>
      </c>
      <c r="H7" s="6" t="s">
        <v>1879</v>
      </c>
      <c r="I7" s="174">
        <v>2023</v>
      </c>
      <c r="J7" s="6" t="s">
        <v>1880</v>
      </c>
      <c r="L7" s="180"/>
      <c r="M7" s="179">
        <v>0</v>
      </c>
    </row>
    <row r="8" spans="2:13" x14ac:dyDescent="0.95">
      <c r="B8" s="6" t="s">
        <v>1887</v>
      </c>
      <c r="C8" s="6" t="s">
        <v>1888</v>
      </c>
      <c r="D8" s="174">
        <v>9</v>
      </c>
      <c r="E8" s="6">
        <v>0.55865921787709505</v>
      </c>
      <c r="F8" s="6">
        <v>1.79</v>
      </c>
      <c r="G8" s="6">
        <v>0.55865921799999996</v>
      </c>
      <c r="H8" s="6" t="s">
        <v>1879</v>
      </c>
      <c r="I8" s="174">
        <v>2023</v>
      </c>
      <c r="J8" s="6" t="s">
        <v>1880</v>
      </c>
      <c r="L8" s="180"/>
      <c r="M8" s="179">
        <v>0</v>
      </c>
    </row>
    <row r="9" spans="2:13" x14ac:dyDescent="0.95">
      <c r="B9" s="6" t="s">
        <v>1889</v>
      </c>
      <c r="C9" s="6" t="s">
        <v>1890</v>
      </c>
      <c r="D9" s="174">
        <v>9</v>
      </c>
      <c r="E9" s="6">
        <v>2.3952095808383199E-3</v>
      </c>
      <c r="F9" s="6">
        <v>417.5</v>
      </c>
      <c r="G9" s="6">
        <v>2.39521E-3</v>
      </c>
      <c r="H9" s="6" t="s">
        <v>1879</v>
      </c>
      <c r="I9" s="174">
        <v>2023</v>
      </c>
      <c r="J9" s="6" t="s">
        <v>1880</v>
      </c>
      <c r="L9" s="180"/>
      <c r="M9" s="179">
        <v>0</v>
      </c>
    </row>
    <row r="10" spans="2:13" x14ac:dyDescent="0.95">
      <c r="B10" s="6" t="s">
        <v>1891</v>
      </c>
      <c r="C10" s="6" t="s">
        <v>1892</v>
      </c>
      <c r="D10" s="174">
        <v>7</v>
      </c>
      <c r="E10" s="6">
        <v>8.3637215215282192E-3</v>
      </c>
      <c r="F10" s="6">
        <v>119.56399999999999</v>
      </c>
      <c r="G10" s="6">
        <v>8.3637E-3</v>
      </c>
      <c r="H10" s="6" t="s">
        <v>1879</v>
      </c>
      <c r="I10" s="174">
        <v>2023</v>
      </c>
      <c r="J10" s="6" t="s">
        <v>1880</v>
      </c>
      <c r="L10" s="180"/>
      <c r="M10" s="179">
        <v>0</v>
      </c>
    </row>
    <row r="11" spans="2:13" x14ac:dyDescent="0.95">
      <c r="B11" s="6" t="s">
        <v>1893</v>
      </c>
      <c r="C11" s="6" t="s">
        <v>1894</v>
      </c>
      <c r="D11" s="174">
        <v>5</v>
      </c>
      <c r="E11" s="6">
        <v>6.4899999999999999E-2</v>
      </c>
      <c r="F11" s="6">
        <v>15.40832</v>
      </c>
      <c r="G11" s="6">
        <v>6.4899999999999999E-2</v>
      </c>
      <c r="H11" s="6" t="s">
        <v>1879</v>
      </c>
      <c r="I11" s="174">
        <v>2023</v>
      </c>
      <c r="J11" s="6" t="s">
        <v>1895</v>
      </c>
      <c r="L11" s="180"/>
      <c r="M11" s="179">
        <v>0</v>
      </c>
    </row>
    <row r="12" spans="2:13" x14ac:dyDescent="0.95">
      <c r="B12" s="6" t="s">
        <v>1896</v>
      </c>
      <c r="C12" s="6" t="s">
        <v>1897</v>
      </c>
      <c r="D12" s="174">
        <v>5</v>
      </c>
      <c r="E12" s="6">
        <v>0.71504999999999996</v>
      </c>
      <c r="F12" s="6">
        <v>1.3985000000000001</v>
      </c>
      <c r="G12" s="6">
        <v>0.71504999999999996</v>
      </c>
      <c r="H12" s="6" t="s">
        <v>1879</v>
      </c>
      <c r="I12" s="174">
        <v>2023</v>
      </c>
      <c r="J12" s="6" t="s">
        <v>1880</v>
      </c>
      <c r="L12" s="180"/>
      <c r="M12" s="179">
        <v>0</v>
      </c>
    </row>
    <row r="13" spans="2:13" x14ac:dyDescent="0.95">
      <c r="B13" s="6" t="s">
        <v>1898</v>
      </c>
      <c r="C13" s="6" t="s">
        <v>1899</v>
      </c>
      <c r="D13" s="174">
        <v>8</v>
      </c>
      <c r="E13" s="6">
        <v>0.58858151854031804</v>
      </c>
      <c r="F13" s="6">
        <v>1.6990000000000001</v>
      </c>
      <c r="G13" s="6">
        <v>0.58858151999999997</v>
      </c>
      <c r="H13" s="6" t="s">
        <v>1879</v>
      </c>
      <c r="I13" s="174">
        <v>2023</v>
      </c>
      <c r="J13" s="6" t="s">
        <v>1880</v>
      </c>
      <c r="L13" s="180"/>
      <c r="M13" s="179">
        <v>0</v>
      </c>
    </row>
    <row r="14" spans="2:13" x14ac:dyDescent="0.95">
      <c r="B14" s="6" t="s">
        <v>1900</v>
      </c>
      <c r="C14" s="6" t="s">
        <v>1901</v>
      </c>
      <c r="D14" s="174">
        <v>9</v>
      </c>
      <c r="E14" s="6">
        <v>0.54760014237603705</v>
      </c>
      <c r="F14" s="6">
        <v>1.8261499999999999</v>
      </c>
      <c r="G14" s="6">
        <v>0.54760014199999996</v>
      </c>
      <c r="H14" s="6" t="s">
        <v>1879</v>
      </c>
      <c r="I14" s="174">
        <v>2023</v>
      </c>
      <c r="J14" s="6" t="s">
        <v>1880</v>
      </c>
      <c r="L14" s="180"/>
      <c r="M14" s="179">
        <v>0</v>
      </c>
    </row>
    <row r="15" spans="2:13" x14ac:dyDescent="0.95">
      <c r="B15" s="6" t="s">
        <v>1902</v>
      </c>
      <c r="C15" s="6" t="s">
        <v>1903</v>
      </c>
      <c r="D15" s="174">
        <v>9</v>
      </c>
      <c r="E15" s="6">
        <v>0.5</v>
      </c>
      <c r="F15" s="6">
        <v>2</v>
      </c>
      <c r="G15" s="6">
        <v>0.5</v>
      </c>
      <c r="H15" s="6" t="s">
        <v>1879</v>
      </c>
      <c r="I15" s="174">
        <v>2023</v>
      </c>
      <c r="J15" s="6" t="s">
        <v>1880</v>
      </c>
      <c r="L15" s="180"/>
      <c r="M15" s="179">
        <v>0</v>
      </c>
    </row>
    <row r="16" spans="2:13" x14ac:dyDescent="0.95">
      <c r="B16" s="6" t="s">
        <v>1904</v>
      </c>
      <c r="C16" s="6" t="s">
        <v>1905</v>
      </c>
      <c r="D16" s="174">
        <v>7</v>
      </c>
      <c r="E16" s="6">
        <v>1.1372036163075E-2</v>
      </c>
      <c r="F16" s="6">
        <v>87.935000000000002</v>
      </c>
      <c r="G16" s="6">
        <v>1.1372E-2</v>
      </c>
      <c r="H16" s="6" t="s">
        <v>1879</v>
      </c>
      <c r="I16" s="174">
        <v>2023</v>
      </c>
      <c r="J16" s="6" t="s">
        <v>1880</v>
      </c>
      <c r="L16" s="180"/>
      <c r="M16" s="179">
        <v>0</v>
      </c>
    </row>
    <row r="17" spans="2:13" x14ac:dyDescent="0.95">
      <c r="B17" s="6" t="s">
        <v>1906</v>
      </c>
      <c r="C17" s="6" t="s">
        <v>1907</v>
      </c>
      <c r="D17" s="174">
        <v>5</v>
      </c>
      <c r="E17" s="6">
        <v>2.214E-2</v>
      </c>
      <c r="F17" s="6">
        <v>45.167119999999997</v>
      </c>
      <c r="G17" s="6">
        <v>2.214E-2</v>
      </c>
      <c r="H17" s="6" t="s">
        <v>1879</v>
      </c>
      <c r="I17" s="174">
        <v>2023</v>
      </c>
      <c r="J17" s="6" t="s">
        <v>1895</v>
      </c>
      <c r="L17" s="180"/>
      <c r="M17" s="179">
        <v>0</v>
      </c>
    </row>
    <row r="18" spans="2:13" x14ac:dyDescent="0.95">
      <c r="B18" s="6" t="s">
        <v>1908</v>
      </c>
      <c r="C18" s="6" t="s">
        <v>1909</v>
      </c>
      <c r="D18" s="174">
        <v>7</v>
      </c>
      <c r="E18" s="6">
        <v>0.54761513608236101</v>
      </c>
      <c r="F18" s="6">
        <v>1.8261000000000001</v>
      </c>
      <c r="G18" s="6">
        <v>0.54761510000000002</v>
      </c>
      <c r="H18" s="6" t="s">
        <v>1879</v>
      </c>
      <c r="I18" s="174">
        <v>2023</v>
      </c>
      <c r="J18" s="6" t="s">
        <v>1880</v>
      </c>
      <c r="L18" s="180"/>
      <c r="M18" s="179">
        <v>0</v>
      </c>
    </row>
    <row r="19" spans="2:13" x14ac:dyDescent="0.95">
      <c r="B19" s="6" t="s">
        <v>1910</v>
      </c>
      <c r="C19" s="6" t="s">
        <v>1911</v>
      </c>
      <c r="D19" s="174">
        <v>7</v>
      </c>
      <c r="E19" s="6">
        <v>2.6525198938991998</v>
      </c>
      <c r="F19" s="6">
        <v>0.377</v>
      </c>
      <c r="G19" s="6">
        <v>2.6525199000000002</v>
      </c>
      <c r="H19" s="6" t="s">
        <v>1879</v>
      </c>
      <c r="I19" s="174">
        <v>2023</v>
      </c>
      <c r="J19" s="6" t="s">
        <v>1880</v>
      </c>
      <c r="L19" s="180"/>
      <c r="M19" s="179">
        <v>0</v>
      </c>
    </row>
    <row r="20" spans="2:13" x14ac:dyDescent="0.95">
      <c r="B20" s="6" t="s">
        <v>1912</v>
      </c>
      <c r="C20" s="6" t="s">
        <v>1913</v>
      </c>
      <c r="D20" s="174">
        <v>9</v>
      </c>
      <c r="E20" s="6">
        <v>4.9455984174085095E-4</v>
      </c>
      <c r="F20" s="6">
        <v>2022</v>
      </c>
      <c r="G20" s="6">
        <v>4.9456000000000001E-4</v>
      </c>
      <c r="H20" s="6" t="s">
        <v>1879</v>
      </c>
      <c r="I20" s="174">
        <v>2023</v>
      </c>
      <c r="J20" s="6" t="s">
        <v>1880</v>
      </c>
      <c r="L20" s="180"/>
      <c r="M20" s="179">
        <v>0</v>
      </c>
    </row>
    <row r="21" spans="2:13" x14ac:dyDescent="0.95">
      <c r="B21" s="6" t="s">
        <v>1914</v>
      </c>
      <c r="C21" s="6" t="s">
        <v>1915</v>
      </c>
      <c r="D21" s="174">
        <v>7</v>
      </c>
      <c r="E21" s="6">
        <v>1</v>
      </c>
      <c r="F21" s="6">
        <v>1</v>
      </c>
      <c r="G21" s="6">
        <v>1</v>
      </c>
      <c r="H21" s="6" t="s">
        <v>1879</v>
      </c>
      <c r="I21" s="174">
        <v>2023</v>
      </c>
      <c r="J21" s="6" t="s">
        <v>1880</v>
      </c>
      <c r="L21" s="180"/>
      <c r="M21" s="179">
        <v>0</v>
      </c>
    </row>
    <row r="22" spans="2:13" x14ac:dyDescent="0.95">
      <c r="B22" s="6" t="s">
        <v>1916</v>
      </c>
      <c r="C22" s="6" t="s">
        <v>1917</v>
      </c>
      <c r="D22" s="174">
        <v>7</v>
      </c>
      <c r="E22" s="6">
        <v>0.72990036859968599</v>
      </c>
      <c r="F22" s="6">
        <v>1.37005</v>
      </c>
      <c r="G22" s="6">
        <v>0.7299004</v>
      </c>
      <c r="H22" s="6" t="s">
        <v>1879</v>
      </c>
      <c r="I22" s="174">
        <v>2023</v>
      </c>
      <c r="J22" s="6" t="s">
        <v>1880</v>
      </c>
      <c r="L22" s="180"/>
      <c r="M22" s="179">
        <v>0</v>
      </c>
    </row>
    <row r="23" spans="2:13" x14ac:dyDescent="0.95">
      <c r="B23" s="6" t="s">
        <v>1918</v>
      </c>
      <c r="C23" s="6" t="s">
        <v>1919</v>
      </c>
      <c r="D23" s="174">
        <v>7</v>
      </c>
      <c r="E23" s="6">
        <v>0.14471780028943601</v>
      </c>
      <c r="F23" s="6">
        <v>6.91</v>
      </c>
      <c r="G23" s="6">
        <v>0.14471780000000001</v>
      </c>
      <c r="H23" s="6" t="s">
        <v>1879</v>
      </c>
      <c r="I23" s="174">
        <v>2023</v>
      </c>
      <c r="J23" s="6" t="s">
        <v>1880</v>
      </c>
      <c r="L23" s="180"/>
      <c r="M23" s="179">
        <v>0</v>
      </c>
    </row>
    <row r="24" spans="2:13" x14ac:dyDescent="0.95">
      <c r="B24" s="6" t="s">
        <v>1920</v>
      </c>
      <c r="C24" s="6" t="s">
        <v>1921</v>
      </c>
      <c r="D24" s="174">
        <v>7</v>
      </c>
      <c r="E24" s="6">
        <v>0.21137627089982899</v>
      </c>
      <c r="F24" s="6">
        <v>4.7309000000000001</v>
      </c>
      <c r="G24" s="6">
        <v>0.21137629999999999</v>
      </c>
      <c r="H24" s="6" t="s">
        <v>1879</v>
      </c>
      <c r="I24" s="174">
        <v>2023</v>
      </c>
      <c r="J24" s="6" t="s">
        <v>1880</v>
      </c>
      <c r="L24" s="180"/>
      <c r="M24" s="179">
        <v>0</v>
      </c>
    </row>
    <row r="25" spans="2:13" x14ac:dyDescent="0.95">
      <c r="B25" s="6" t="s">
        <v>1922</v>
      </c>
      <c r="C25" s="6" t="s">
        <v>1923</v>
      </c>
      <c r="D25" s="174">
        <v>9</v>
      </c>
      <c r="E25" s="6">
        <v>1</v>
      </c>
      <c r="F25" s="6">
        <v>1</v>
      </c>
      <c r="G25" s="6">
        <v>1</v>
      </c>
      <c r="H25" s="6" t="s">
        <v>1879</v>
      </c>
      <c r="I25" s="174">
        <v>2023</v>
      </c>
      <c r="J25" s="6" t="s">
        <v>1880</v>
      </c>
      <c r="L25" s="180"/>
      <c r="M25" s="179">
        <v>0</v>
      </c>
    </row>
    <row r="26" spans="2:13" x14ac:dyDescent="0.95">
      <c r="B26" s="6" t="s">
        <v>1924</v>
      </c>
      <c r="C26" s="6" t="s">
        <v>1925</v>
      </c>
      <c r="D26" s="174">
        <v>9</v>
      </c>
      <c r="E26" s="6">
        <v>1.28909586039092E-2</v>
      </c>
      <c r="F26" s="6">
        <v>77.573750000000004</v>
      </c>
      <c r="G26" s="6">
        <v>1.2890959E-2</v>
      </c>
      <c r="H26" s="6" t="s">
        <v>1879</v>
      </c>
      <c r="I26" s="174">
        <v>2023</v>
      </c>
      <c r="J26" s="6" t="s">
        <v>1880</v>
      </c>
      <c r="L26" s="180"/>
      <c r="M26" s="179">
        <v>0</v>
      </c>
    </row>
    <row r="27" spans="2:13" x14ac:dyDescent="0.95">
      <c r="B27" s="6" t="s">
        <v>1926</v>
      </c>
      <c r="C27" s="6" t="s">
        <v>1927</v>
      </c>
      <c r="D27" s="174">
        <v>5</v>
      </c>
      <c r="E27" s="6">
        <v>8.3349999999999994E-2</v>
      </c>
      <c r="F27" s="6">
        <v>11.9976</v>
      </c>
      <c r="G27" s="6">
        <v>8.3349999999999994E-2</v>
      </c>
      <c r="H27" s="6" t="s">
        <v>1879</v>
      </c>
      <c r="I27" s="174">
        <v>2023</v>
      </c>
      <c r="J27" s="6" t="s">
        <v>1880</v>
      </c>
      <c r="L27" s="180"/>
      <c r="M27" s="179">
        <v>0</v>
      </c>
    </row>
    <row r="28" spans="2:13" x14ac:dyDescent="0.95">
      <c r="B28" s="6" t="s">
        <v>1928</v>
      </c>
      <c r="C28" s="6" t="s">
        <v>1929</v>
      </c>
      <c r="D28" s="174">
        <v>5</v>
      </c>
      <c r="E28" s="6">
        <v>0.29585798816567999</v>
      </c>
      <c r="F28" s="6">
        <v>3.38</v>
      </c>
      <c r="G28" s="6">
        <v>0.29586000000000001</v>
      </c>
      <c r="H28" s="6" t="s">
        <v>1879</v>
      </c>
      <c r="I28" s="174">
        <v>2023</v>
      </c>
      <c r="J28" s="6" t="s">
        <v>1880</v>
      </c>
      <c r="L28" s="180"/>
      <c r="M28" s="179">
        <v>0</v>
      </c>
    </row>
    <row r="29" spans="2:13" x14ac:dyDescent="0.95">
      <c r="B29" s="6" t="s">
        <v>1930</v>
      </c>
      <c r="C29" s="6" t="s">
        <v>1931</v>
      </c>
      <c r="D29" s="174">
        <v>7</v>
      </c>
      <c r="E29" s="6">
        <v>0.5</v>
      </c>
      <c r="F29" s="6">
        <v>2</v>
      </c>
      <c r="G29" s="6">
        <v>0.5</v>
      </c>
      <c r="H29" s="6" t="s">
        <v>1879</v>
      </c>
      <c r="I29" s="174">
        <v>2023</v>
      </c>
      <c r="J29" s="6" t="s">
        <v>1880</v>
      </c>
      <c r="L29" s="180"/>
      <c r="M29" s="179">
        <v>0</v>
      </c>
    </row>
    <row r="30" spans="2:13" x14ac:dyDescent="0.95">
      <c r="B30" s="6" t="s">
        <v>1932</v>
      </c>
      <c r="C30" s="6" t="s">
        <v>1933</v>
      </c>
      <c r="D30" s="174">
        <v>5</v>
      </c>
      <c r="E30" s="6">
        <v>0.78372976997531296</v>
      </c>
      <c r="F30" s="6">
        <v>1.2759499999999999</v>
      </c>
      <c r="G30" s="6">
        <v>0.78373000000000004</v>
      </c>
      <c r="H30" s="6" t="s">
        <v>1879</v>
      </c>
      <c r="I30" s="174">
        <v>2023</v>
      </c>
      <c r="J30" s="6" t="s">
        <v>1880</v>
      </c>
      <c r="L30" s="180"/>
      <c r="M30" s="179">
        <v>0</v>
      </c>
    </row>
    <row r="31" spans="2:13" x14ac:dyDescent="0.95">
      <c r="B31" s="6" t="s">
        <v>1934</v>
      </c>
      <c r="C31" s="6" t="s">
        <v>1935</v>
      </c>
      <c r="D31" s="174">
        <v>8</v>
      </c>
      <c r="E31" s="6">
        <v>5.0076366458849696E-4</v>
      </c>
      <c r="F31" s="6">
        <v>1996.95</v>
      </c>
      <c r="G31" s="6">
        <v>5.0076000000000005E-4</v>
      </c>
      <c r="H31" s="6" t="s">
        <v>1879</v>
      </c>
      <c r="I31" s="174">
        <v>2023</v>
      </c>
      <c r="J31" s="6" t="s">
        <v>1880</v>
      </c>
      <c r="L31" s="180"/>
      <c r="M31" s="179">
        <v>0</v>
      </c>
    </row>
    <row r="32" spans="2:13" x14ac:dyDescent="0.95">
      <c r="B32" s="6" t="s">
        <v>1936</v>
      </c>
      <c r="C32" s="6" t="s">
        <v>1937</v>
      </c>
      <c r="D32" s="174">
        <v>5</v>
      </c>
      <c r="E32" s="6">
        <v>1.0450412791305299</v>
      </c>
      <c r="F32" s="6">
        <v>0.95689999999999997</v>
      </c>
      <c r="G32" s="6">
        <v>1.04504</v>
      </c>
      <c r="H32" s="6" t="s">
        <v>1879</v>
      </c>
      <c r="I32" s="174">
        <v>2023</v>
      </c>
      <c r="J32" s="6" t="s">
        <v>1880</v>
      </c>
      <c r="L32" s="180"/>
      <c r="M32" s="179">
        <v>0</v>
      </c>
    </row>
    <row r="33" spans="2:13" x14ac:dyDescent="0.95">
      <c r="B33" s="6" t="s">
        <v>1938</v>
      </c>
      <c r="C33" s="6" t="s">
        <v>1939</v>
      </c>
      <c r="D33" s="174">
        <v>7</v>
      </c>
      <c r="E33" s="6">
        <v>1.2157093968257801E-3</v>
      </c>
      <c r="F33" s="6">
        <v>822.56500000000005</v>
      </c>
      <c r="G33" s="6">
        <v>1.2156999999999999E-3</v>
      </c>
      <c r="H33" s="6" t="s">
        <v>1879</v>
      </c>
      <c r="I33" s="174">
        <v>2023</v>
      </c>
      <c r="J33" s="6" t="s">
        <v>1880</v>
      </c>
      <c r="L33" s="180"/>
      <c r="M33" s="179">
        <v>0</v>
      </c>
    </row>
    <row r="34" spans="2:13" x14ac:dyDescent="0.95">
      <c r="B34" s="6" t="s">
        <v>1940</v>
      </c>
      <c r="C34" s="6" t="s">
        <v>1941</v>
      </c>
      <c r="D34" s="174">
        <v>5</v>
      </c>
      <c r="E34" s="6">
        <v>0.148846070835845</v>
      </c>
      <c r="F34" s="6">
        <v>6.71835</v>
      </c>
      <c r="G34" s="6">
        <v>0.14885000000000001</v>
      </c>
      <c r="H34" s="6" t="s">
        <v>1879</v>
      </c>
      <c r="I34" s="174">
        <v>2023</v>
      </c>
      <c r="J34" s="6" t="s">
        <v>1880</v>
      </c>
      <c r="L34" s="180"/>
      <c r="M34" s="179">
        <v>0</v>
      </c>
    </row>
    <row r="35" spans="2:13" x14ac:dyDescent="0.95">
      <c r="B35" s="6" t="s">
        <v>1942</v>
      </c>
      <c r="C35" s="6" t="s">
        <v>1943</v>
      </c>
      <c r="D35" s="174">
        <v>5</v>
      </c>
      <c r="E35" s="6">
        <v>0.14903907059235599</v>
      </c>
      <c r="F35" s="6">
        <v>6.7096499999999999</v>
      </c>
      <c r="G35" s="6">
        <v>0.14904000000000001</v>
      </c>
      <c r="H35" s="6" t="s">
        <v>1879</v>
      </c>
      <c r="I35" s="174">
        <v>2023</v>
      </c>
      <c r="J35" s="6" t="s">
        <v>1880</v>
      </c>
      <c r="L35" s="180"/>
      <c r="M35" s="179">
        <v>0</v>
      </c>
    </row>
    <row r="36" spans="2:13" x14ac:dyDescent="0.95">
      <c r="B36" s="6" t="s">
        <v>1944</v>
      </c>
      <c r="C36" s="6" t="s">
        <v>1945</v>
      </c>
      <c r="D36" s="174">
        <v>7</v>
      </c>
      <c r="E36" s="6">
        <v>2.5581990278843701E-4</v>
      </c>
      <c r="F36" s="6">
        <v>3909</v>
      </c>
      <c r="G36" s="6">
        <v>2.5579999999999998E-4</v>
      </c>
      <c r="H36" s="6" t="s">
        <v>1879</v>
      </c>
      <c r="I36" s="174">
        <v>2023</v>
      </c>
      <c r="J36" s="6" t="s">
        <v>1880</v>
      </c>
      <c r="L36" s="180"/>
      <c r="M36" s="179">
        <v>0</v>
      </c>
    </row>
    <row r="37" spans="2:13" x14ac:dyDescent="0.95">
      <c r="B37" s="6" t="s">
        <v>1946</v>
      </c>
      <c r="C37" s="6" t="s">
        <v>1947</v>
      </c>
      <c r="D37" s="174">
        <v>9</v>
      </c>
      <c r="E37" s="6">
        <v>1.47099924979038E-3</v>
      </c>
      <c r="F37" s="6">
        <v>679.81</v>
      </c>
      <c r="G37" s="6">
        <v>1.470999E-3</v>
      </c>
      <c r="H37" s="6" t="s">
        <v>1879</v>
      </c>
      <c r="I37" s="174">
        <v>2023</v>
      </c>
      <c r="J37" s="6" t="s">
        <v>1880</v>
      </c>
      <c r="L37" s="180"/>
      <c r="M37" s="179">
        <v>0</v>
      </c>
    </row>
    <row r="38" spans="2:13" x14ac:dyDescent="0.95">
      <c r="B38" s="6" t="s">
        <v>1948</v>
      </c>
      <c r="C38" s="6" t="s">
        <v>1949</v>
      </c>
      <c r="D38" s="174">
        <v>9</v>
      </c>
      <c r="E38" s="6">
        <v>9.11493938565309E-3</v>
      </c>
      <c r="F38" s="6">
        <v>109.71</v>
      </c>
      <c r="G38" s="6">
        <v>9.1149390000000007E-3</v>
      </c>
      <c r="H38" s="6" t="s">
        <v>1879</v>
      </c>
      <c r="I38" s="174">
        <v>2023</v>
      </c>
      <c r="J38" s="6" t="s">
        <v>1880</v>
      </c>
      <c r="L38" s="180"/>
      <c r="M38" s="179">
        <v>0</v>
      </c>
    </row>
    <row r="39" spans="2:13" x14ac:dyDescent="0.95">
      <c r="B39" s="6" t="s">
        <v>1950</v>
      </c>
      <c r="C39" s="6" t="s">
        <v>1951</v>
      </c>
      <c r="D39" s="174">
        <v>7</v>
      </c>
      <c r="E39" s="6">
        <v>9.6861681518791206E-3</v>
      </c>
      <c r="F39" s="6">
        <v>103.24</v>
      </c>
      <c r="G39" s="6">
        <v>9.6862000000000007E-3</v>
      </c>
      <c r="H39" s="6" t="s">
        <v>1879</v>
      </c>
      <c r="I39" s="174">
        <v>2023</v>
      </c>
      <c r="J39" s="6" t="s">
        <v>1880</v>
      </c>
      <c r="L39" s="180"/>
      <c r="M39" s="179">
        <v>0</v>
      </c>
    </row>
    <row r="40" spans="2:13" x14ac:dyDescent="0.95">
      <c r="B40" s="6" t="s">
        <v>1952</v>
      </c>
      <c r="C40" s="6" t="s">
        <v>1953</v>
      </c>
      <c r="D40" s="174">
        <v>7</v>
      </c>
      <c r="E40" s="6">
        <v>1.8582179999999999</v>
      </c>
      <c r="F40" s="6">
        <v>0.53815000000000002</v>
      </c>
      <c r="G40" s="6">
        <v>1.8582179999999999</v>
      </c>
      <c r="H40" s="6" t="s">
        <v>1879</v>
      </c>
      <c r="I40" s="174">
        <v>2023</v>
      </c>
      <c r="J40" s="6" t="s">
        <v>1895</v>
      </c>
      <c r="L40" s="180"/>
      <c r="M40" s="179">
        <v>0</v>
      </c>
    </row>
    <row r="41" spans="2:13" x14ac:dyDescent="0.95">
      <c r="B41" s="6" t="s">
        <v>1954</v>
      </c>
      <c r="C41" s="6" t="s">
        <v>1955</v>
      </c>
      <c r="D41" s="174">
        <v>5</v>
      </c>
      <c r="E41" s="6">
        <v>4.3362971924643799E-2</v>
      </c>
      <c r="F41" s="6">
        <v>23.061150000000001</v>
      </c>
      <c r="G41" s="6">
        <v>4.3360000000000003E-2</v>
      </c>
      <c r="H41" s="6" t="s">
        <v>1879</v>
      </c>
      <c r="I41" s="174">
        <v>2023</v>
      </c>
      <c r="J41" s="6" t="s">
        <v>1880</v>
      </c>
      <c r="L41" s="180"/>
      <c r="M41" s="179">
        <v>0</v>
      </c>
    </row>
    <row r="42" spans="2:13" x14ac:dyDescent="0.95">
      <c r="B42" s="6" t="s">
        <v>1956</v>
      </c>
      <c r="C42" s="6" t="s">
        <v>1957</v>
      </c>
      <c r="D42" s="174">
        <v>5</v>
      </c>
      <c r="E42" s="6">
        <v>0.45663999999999999</v>
      </c>
      <c r="F42" s="6">
        <v>2.1899099999999998</v>
      </c>
      <c r="G42" s="6">
        <v>0.45663999999999999</v>
      </c>
      <c r="H42" s="6" t="s">
        <v>1879</v>
      </c>
      <c r="I42" s="174">
        <v>2023</v>
      </c>
      <c r="J42" s="6" t="s">
        <v>1895</v>
      </c>
      <c r="L42" s="180"/>
      <c r="M42" s="179">
        <v>0</v>
      </c>
    </row>
    <row r="43" spans="2:13" x14ac:dyDescent="0.95">
      <c r="B43" s="6" t="s">
        <v>1958</v>
      </c>
      <c r="C43" s="6" t="s">
        <v>1959</v>
      </c>
      <c r="D43" s="174">
        <v>8</v>
      </c>
      <c r="E43" s="6">
        <v>5.6171885971071497E-3</v>
      </c>
      <c r="F43" s="6">
        <v>178.02500000000001</v>
      </c>
      <c r="G43" s="6">
        <v>5.6171900000000002E-3</v>
      </c>
      <c r="H43" s="6" t="s">
        <v>1879</v>
      </c>
      <c r="I43" s="174">
        <v>2023</v>
      </c>
      <c r="J43" s="6" t="s">
        <v>1880</v>
      </c>
      <c r="L43" s="180"/>
      <c r="M43" s="179">
        <v>0</v>
      </c>
    </row>
    <row r="44" spans="2:13" x14ac:dyDescent="0.95">
      <c r="B44" s="6" t="s">
        <v>1960</v>
      </c>
      <c r="C44" s="6" t="s">
        <v>1961</v>
      </c>
      <c r="D44" s="174">
        <v>5</v>
      </c>
      <c r="E44" s="6">
        <v>0.14398226138539699</v>
      </c>
      <c r="F44" s="6">
        <v>6.9452999999999996</v>
      </c>
      <c r="G44" s="6">
        <v>0.14398</v>
      </c>
      <c r="H44" s="6" t="s">
        <v>1879</v>
      </c>
      <c r="I44" s="174">
        <v>2023</v>
      </c>
      <c r="J44" s="6" t="s">
        <v>1880</v>
      </c>
      <c r="L44" s="180"/>
      <c r="M44" s="179">
        <v>0</v>
      </c>
    </row>
    <row r="45" spans="2:13" x14ac:dyDescent="0.95">
      <c r="B45" s="6" t="s">
        <v>1962</v>
      </c>
      <c r="C45" s="6" t="s">
        <v>1963</v>
      </c>
      <c r="D45" s="174">
        <v>9</v>
      </c>
      <c r="E45" s="6">
        <v>1.8115942028985501E-2</v>
      </c>
      <c r="F45" s="6">
        <v>55.2</v>
      </c>
      <c r="G45" s="6">
        <v>1.8115941999999999E-2</v>
      </c>
      <c r="H45" s="6" t="s">
        <v>1879</v>
      </c>
      <c r="I45" s="174">
        <v>2023</v>
      </c>
      <c r="J45" s="6" t="s">
        <v>1880</v>
      </c>
      <c r="L45" s="180"/>
      <c r="M45" s="179">
        <v>0</v>
      </c>
    </row>
    <row r="46" spans="2:13" x14ac:dyDescent="0.95">
      <c r="B46" s="6" t="s">
        <v>1964</v>
      </c>
      <c r="C46" s="6" t="s">
        <v>1965</v>
      </c>
      <c r="D46" s="174">
        <v>8</v>
      </c>
      <c r="E46" s="6">
        <v>6.8691461994731398E-3</v>
      </c>
      <c r="F46" s="6">
        <v>145.57849999999999</v>
      </c>
      <c r="G46" s="6">
        <v>6.8691500000000001E-3</v>
      </c>
      <c r="H46" s="6" t="s">
        <v>1879</v>
      </c>
      <c r="I46" s="174">
        <v>2023</v>
      </c>
      <c r="J46" s="6" t="s">
        <v>1880</v>
      </c>
      <c r="L46" s="180"/>
      <c r="M46" s="179">
        <v>0</v>
      </c>
    </row>
    <row r="47" spans="2:13" x14ac:dyDescent="0.95">
      <c r="B47" s="6" t="s">
        <v>1966</v>
      </c>
      <c r="C47" s="6" t="s">
        <v>1967</v>
      </c>
      <c r="D47" s="174">
        <v>7</v>
      </c>
      <c r="E47" s="6">
        <v>7.4410560000000001E-2</v>
      </c>
      <c r="F47" s="6">
        <v>13.438952799999999</v>
      </c>
      <c r="G47" s="6">
        <v>7.4410599999999993E-2</v>
      </c>
      <c r="H47" s="6" t="s">
        <v>1879</v>
      </c>
      <c r="I47" s="174">
        <v>2023</v>
      </c>
      <c r="J47" s="6" t="s">
        <v>1895</v>
      </c>
      <c r="L47" s="180"/>
      <c r="M47" s="179">
        <v>0</v>
      </c>
    </row>
    <row r="48" spans="2:13" x14ac:dyDescent="0.95">
      <c r="B48" s="6" t="s">
        <v>1968</v>
      </c>
      <c r="C48" s="6" t="s">
        <v>1969</v>
      </c>
      <c r="D48" s="174">
        <v>7</v>
      </c>
      <c r="E48" s="6">
        <v>5.3748992206396097E-2</v>
      </c>
      <c r="F48" s="6">
        <v>18.605</v>
      </c>
      <c r="G48" s="6">
        <v>5.3748999999999998E-2</v>
      </c>
      <c r="H48" s="6" t="s">
        <v>1879</v>
      </c>
      <c r="I48" s="174">
        <v>2023</v>
      </c>
      <c r="J48" s="6" t="s">
        <v>1880</v>
      </c>
      <c r="L48" s="180"/>
      <c r="M48" s="179">
        <v>0</v>
      </c>
    </row>
    <row r="49" spans="2:15" x14ac:dyDescent="0.95">
      <c r="B49" s="6" t="s">
        <v>1970</v>
      </c>
      <c r="C49" s="6" t="s">
        <v>1971</v>
      </c>
      <c r="D49" s="174">
        <v>7</v>
      </c>
      <c r="E49" s="6">
        <v>6.6334991708125998E-2</v>
      </c>
      <c r="F49" s="6">
        <v>15.074999999999999</v>
      </c>
      <c r="G49" s="6">
        <v>6.6335000000000005E-2</v>
      </c>
      <c r="H49" s="6" t="s">
        <v>1879</v>
      </c>
      <c r="I49" s="174">
        <v>2023</v>
      </c>
      <c r="J49" s="6" t="s">
        <v>1880</v>
      </c>
      <c r="L49" s="180"/>
      <c r="M49" s="179">
        <v>0</v>
      </c>
    </row>
    <row r="50" spans="2:15" x14ac:dyDescent="0.95">
      <c r="B50" s="6" t="s">
        <v>1972</v>
      </c>
      <c r="C50" s="6" t="s">
        <v>1973</v>
      </c>
      <c r="D50" s="174">
        <v>5</v>
      </c>
      <c r="E50" s="6">
        <v>5.3699999999999998E-3</v>
      </c>
      <c r="F50" s="6">
        <v>186.21974</v>
      </c>
      <c r="G50" s="6">
        <v>5.3699999999999998E-3</v>
      </c>
      <c r="H50" s="6" t="s">
        <v>1879</v>
      </c>
      <c r="I50" s="174">
        <v>2023</v>
      </c>
      <c r="J50" s="6" t="s">
        <v>1895</v>
      </c>
      <c r="L50" s="180"/>
      <c r="M50" s="179">
        <v>0</v>
      </c>
      <c r="O50" s="175"/>
    </row>
    <row r="51" spans="2:15" x14ac:dyDescent="0.95">
      <c r="B51" s="6" t="s">
        <v>1974</v>
      </c>
      <c r="C51" s="6" t="s">
        <v>1975</v>
      </c>
      <c r="D51" s="174">
        <v>7</v>
      </c>
      <c r="E51" s="6">
        <v>1.9305131110797898E-2</v>
      </c>
      <c r="F51" s="6">
        <v>51.799700000000001</v>
      </c>
      <c r="G51" s="6">
        <v>1.9305099999999999E-2</v>
      </c>
      <c r="H51" s="6" t="s">
        <v>1879</v>
      </c>
      <c r="I51" s="174">
        <v>2023</v>
      </c>
      <c r="J51" s="6" t="s">
        <v>1880</v>
      </c>
      <c r="L51" s="180"/>
      <c r="M51" s="179">
        <v>0</v>
      </c>
    </row>
    <row r="52" spans="2:15" x14ac:dyDescent="0.95">
      <c r="B52" s="6" t="s">
        <v>1976</v>
      </c>
      <c r="C52" s="6" t="s">
        <v>1977</v>
      </c>
      <c r="D52" s="174">
        <v>5</v>
      </c>
      <c r="E52" s="6">
        <v>1.071</v>
      </c>
      <c r="F52" s="6">
        <v>0.93371000000000004</v>
      </c>
      <c r="G52" s="6">
        <v>1.071</v>
      </c>
      <c r="H52" s="6" t="s">
        <v>1879</v>
      </c>
      <c r="I52" s="174">
        <v>2023</v>
      </c>
      <c r="J52" s="6" t="s">
        <v>1880</v>
      </c>
      <c r="L52" s="181"/>
      <c r="M52" s="179">
        <v>0</v>
      </c>
      <c r="O52" s="176"/>
    </row>
    <row r="53" spans="2:15" x14ac:dyDescent="0.95">
      <c r="B53" s="6" t="s">
        <v>1978</v>
      </c>
      <c r="C53" s="6" t="s">
        <v>1979</v>
      </c>
      <c r="D53" s="174">
        <v>5</v>
      </c>
      <c r="E53" s="6">
        <v>0.15021000000000001</v>
      </c>
      <c r="F53" s="6">
        <v>6.6573500000000001</v>
      </c>
      <c r="G53" s="6">
        <v>0.15021000000000001</v>
      </c>
      <c r="H53" s="6" t="s">
        <v>1879</v>
      </c>
      <c r="I53" s="174">
        <v>2023</v>
      </c>
      <c r="J53" s="6" t="s">
        <v>1895</v>
      </c>
      <c r="L53" s="180"/>
      <c r="M53" s="179">
        <v>0</v>
      </c>
      <c r="O53" s="177"/>
    </row>
    <row r="54" spans="2:15" x14ac:dyDescent="0.95">
      <c r="B54" s="6" t="s">
        <v>1980</v>
      </c>
      <c r="C54" s="6" t="s">
        <v>1981</v>
      </c>
      <c r="D54" s="174">
        <v>7</v>
      </c>
      <c r="E54" s="6">
        <v>0.460288600952797</v>
      </c>
      <c r="F54" s="6">
        <v>2.1725500000000002</v>
      </c>
      <c r="G54" s="6">
        <v>0.46028859999999999</v>
      </c>
      <c r="H54" s="6" t="s">
        <v>1879</v>
      </c>
      <c r="I54" s="174">
        <v>2023</v>
      </c>
      <c r="J54" s="6" t="s">
        <v>1880</v>
      </c>
      <c r="L54" s="180"/>
      <c r="M54" s="179">
        <v>0</v>
      </c>
    </row>
    <row r="55" spans="2:15" x14ac:dyDescent="0.95">
      <c r="B55" s="6" t="s">
        <v>1982</v>
      </c>
      <c r="C55" s="6" t="s">
        <v>1983</v>
      </c>
      <c r="D55" s="174">
        <v>5</v>
      </c>
      <c r="E55" s="6">
        <v>0.13614999999999999</v>
      </c>
      <c r="F55" s="6">
        <v>7.3448399999999996</v>
      </c>
      <c r="G55" s="6">
        <v>0.13614999999999999</v>
      </c>
      <c r="H55" s="6" t="s">
        <v>1879</v>
      </c>
      <c r="I55" s="174">
        <v>2023</v>
      </c>
      <c r="J55" s="6" t="s">
        <v>1895</v>
      </c>
      <c r="L55" s="180"/>
      <c r="M55" s="179">
        <v>0</v>
      </c>
    </row>
    <row r="56" spans="2:15" x14ac:dyDescent="0.95">
      <c r="B56" s="6" t="s">
        <v>1984</v>
      </c>
      <c r="C56" s="6" t="s">
        <v>1985</v>
      </c>
      <c r="D56" s="174">
        <v>5</v>
      </c>
      <c r="E56" s="6">
        <v>1.26145</v>
      </c>
      <c r="F56" s="6">
        <v>0.79274</v>
      </c>
      <c r="G56" s="6">
        <v>1.26145</v>
      </c>
      <c r="H56" s="6" t="s">
        <v>1879</v>
      </c>
      <c r="I56" s="174">
        <v>2023</v>
      </c>
      <c r="J56" s="6" t="s">
        <v>1880</v>
      </c>
      <c r="L56" s="180"/>
      <c r="M56" s="179">
        <v>0</v>
      </c>
    </row>
    <row r="57" spans="2:15" x14ac:dyDescent="0.95">
      <c r="B57" s="6" t="s">
        <v>1986</v>
      </c>
      <c r="C57" s="6" t="s">
        <v>1987</v>
      </c>
      <c r="D57" s="174">
        <v>9</v>
      </c>
      <c r="E57" s="6">
        <v>0.34782608695652201</v>
      </c>
      <c r="F57" s="6">
        <v>2.875</v>
      </c>
      <c r="G57" s="6">
        <v>0.34782608700000001</v>
      </c>
      <c r="H57" s="6" t="s">
        <v>1879</v>
      </c>
      <c r="I57" s="174">
        <v>2023</v>
      </c>
      <c r="J57" s="6" t="s">
        <v>1880</v>
      </c>
      <c r="L57" s="180"/>
      <c r="M57" s="179">
        <v>0</v>
      </c>
    </row>
    <row r="58" spans="2:15" x14ac:dyDescent="0.95">
      <c r="B58" s="6" t="s">
        <v>1988</v>
      </c>
      <c r="C58" s="6" t="s">
        <v>1989</v>
      </c>
      <c r="D58" s="174">
        <v>7</v>
      </c>
      <c r="E58" s="6">
        <v>0.12861736334405099</v>
      </c>
      <c r="F58" s="6">
        <v>7.7750000000000004</v>
      </c>
      <c r="G58" s="6">
        <v>0.12861739999999999</v>
      </c>
      <c r="H58" s="6" t="s">
        <v>1879</v>
      </c>
      <c r="I58" s="174">
        <v>2023</v>
      </c>
      <c r="J58" s="6" t="s">
        <v>1880</v>
      </c>
      <c r="L58" s="180"/>
      <c r="M58" s="179">
        <v>0</v>
      </c>
    </row>
    <row r="59" spans="2:15" x14ac:dyDescent="0.95">
      <c r="B59" s="6" t="s">
        <v>1990</v>
      </c>
      <c r="C59" s="6" t="s">
        <v>1991</v>
      </c>
      <c r="D59" s="174">
        <v>5</v>
      </c>
      <c r="E59" s="6">
        <v>1.2615000000000001</v>
      </c>
      <c r="F59" s="6">
        <v>0.79271000000000003</v>
      </c>
      <c r="G59" s="6">
        <v>1.2615000000000001</v>
      </c>
      <c r="H59" s="6" t="s">
        <v>1879</v>
      </c>
      <c r="I59" s="174">
        <v>2023</v>
      </c>
      <c r="J59" s="6" t="s">
        <v>1880</v>
      </c>
      <c r="L59" s="180"/>
      <c r="M59" s="179">
        <v>0</v>
      </c>
    </row>
    <row r="60" spans="2:15" x14ac:dyDescent="0.95">
      <c r="B60" s="6" t="s">
        <v>1992</v>
      </c>
      <c r="C60" s="6" t="s">
        <v>1993</v>
      </c>
      <c r="D60" s="174">
        <v>7</v>
      </c>
      <c r="E60" s="6">
        <v>1.8475750577367198E-2</v>
      </c>
      <c r="F60" s="6">
        <v>54.125</v>
      </c>
      <c r="G60" s="6">
        <v>1.8475800000000001E-2</v>
      </c>
      <c r="H60" s="6" t="s">
        <v>1879</v>
      </c>
      <c r="I60" s="174">
        <v>2023</v>
      </c>
      <c r="J60" s="6" t="s">
        <v>1880</v>
      </c>
      <c r="L60" s="180"/>
      <c r="M60" s="179">
        <v>0</v>
      </c>
    </row>
    <row r="61" spans="2:15" x14ac:dyDescent="0.95">
      <c r="B61" s="6" t="s">
        <v>1994</v>
      </c>
      <c r="C61" s="6" t="s">
        <v>1995</v>
      </c>
      <c r="D61" s="174">
        <v>9</v>
      </c>
      <c r="E61" s="6">
        <v>1.13636363636364E-4</v>
      </c>
      <c r="F61" s="6">
        <v>8800</v>
      </c>
      <c r="G61" s="6">
        <v>1.1363599999999999E-4</v>
      </c>
      <c r="H61" s="6" t="s">
        <v>1879</v>
      </c>
      <c r="I61" s="174">
        <v>2023</v>
      </c>
      <c r="J61" s="6" t="s">
        <v>1880</v>
      </c>
      <c r="L61" s="180"/>
      <c r="M61" s="179">
        <v>0</v>
      </c>
    </row>
    <row r="62" spans="2:15" x14ac:dyDescent="0.95">
      <c r="B62" s="6" t="s">
        <v>1996</v>
      </c>
      <c r="C62" s="6" t="s">
        <v>1997</v>
      </c>
      <c r="D62" s="174">
        <v>7</v>
      </c>
      <c r="E62" s="6">
        <v>2.6210000000000001E-3</v>
      </c>
      <c r="F62" s="6">
        <v>381.5337657</v>
      </c>
      <c r="G62" s="6">
        <v>2.6210000000000001E-3</v>
      </c>
      <c r="H62" s="6" t="s">
        <v>1879</v>
      </c>
      <c r="I62" s="174">
        <v>2023</v>
      </c>
      <c r="J62" s="6" t="s">
        <v>1895</v>
      </c>
      <c r="L62" s="180"/>
      <c r="M62" s="179">
        <v>0</v>
      </c>
    </row>
    <row r="63" spans="2:15" x14ac:dyDescent="0.95">
      <c r="B63" s="6" t="s">
        <v>1998</v>
      </c>
      <c r="C63" s="6" t="s">
        <v>1999</v>
      </c>
      <c r="D63" s="174">
        <v>9</v>
      </c>
      <c r="E63" s="6">
        <v>0.13043081297525699</v>
      </c>
      <c r="F63" s="6">
        <v>7.6669</v>
      </c>
      <c r="G63" s="6">
        <v>0.13043081300000001</v>
      </c>
      <c r="H63" s="6" t="s">
        <v>1879</v>
      </c>
      <c r="I63" s="174">
        <v>2023</v>
      </c>
      <c r="J63" s="6" t="s">
        <v>1880</v>
      </c>
      <c r="L63" s="180"/>
      <c r="M63" s="179">
        <v>0</v>
      </c>
    </row>
    <row r="64" spans="2:15" x14ac:dyDescent="0.95">
      <c r="B64" s="6" t="s">
        <v>2000</v>
      </c>
      <c r="C64" s="6" t="s">
        <v>2001</v>
      </c>
      <c r="D64" s="174">
        <v>8</v>
      </c>
      <c r="E64" s="6">
        <v>4.7797720048753699E-3</v>
      </c>
      <c r="F64" s="6">
        <v>209.215</v>
      </c>
      <c r="G64" s="6">
        <v>4.77977E-3</v>
      </c>
      <c r="H64" s="6" t="s">
        <v>1879</v>
      </c>
      <c r="I64" s="174">
        <v>2023</v>
      </c>
      <c r="J64" s="6" t="s">
        <v>1880</v>
      </c>
      <c r="L64" s="180"/>
      <c r="M64" s="179">
        <v>0</v>
      </c>
    </row>
    <row r="65" spans="2:13" x14ac:dyDescent="0.95">
      <c r="B65" s="6" t="s">
        <v>2002</v>
      </c>
      <c r="C65" s="6" t="s">
        <v>2003</v>
      </c>
      <c r="D65" s="174">
        <v>5</v>
      </c>
      <c r="E65" s="6">
        <v>0.12740070707392401</v>
      </c>
      <c r="F65" s="6">
        <v>7.8492499999999996</v>
      </c>
      <c r="G65" s="6">
        <v>0.12740000000000001</v>
      </c>
      <c r="H65" s="6" t="s">
        <v>1879</v>
      </c>
      <c r="I65" s="174">
        <v>2023</v>
      </c>
      <c r="J65" s="6" t="s">
        <v>1880</v>
      </c>
      <c r="L65" s="180"/>
      <c r="M65" s="179">
        <v>0</v>
      </c>
    </row>
    <row r="66" spans="2:13" x14ac:dyDescent="0.95">
      <c r="B66" s="6" t="s">
        <v>2004</v>
      </c>
      <c r="C66" s="6" t="s">
        <v>2005</v>
      </c>
      <c r="D66" s="174">
        <v>9</v>
      </c>
      <c r="E66" s="6">
        <v>4.0691594337357702E-2</v>
      </c>
      <c r="F66" s="6">
        <v>24.575099999999999</v>
      </c>
      <c r="G66" s="6">
        <v>4.0691593999999998E-2</v>
      </c>
      <c r="H66" s="6" t="s">
        <v>1879</v>
      </c>
      <c r="I66" s="174">
        <v>2023</v>
      </c>
      <c r="J66" s="6" t="s">
        <v>1880</v>
      </c>
      <c r="L66" s="180"/>
      <c r="M66" s="179">
        <v>0</v>
      </c>
    </row>
    <row r="67" spans="2:13" x14ac:dyDescent="0.95">
      <c r="B67" s="6" t="s">
        <v>2006</v>
      </c>
      <c r="C67" s="6" t="s">
        <v>2007</v>
      </c>
      <c r="D67" s="174">
        <v>5</v>
      </c>
      <c r="E67" s="6">
        <v>0.142103991701127</v>
      </c>
      <c r="F67" s="6">
        <v>7.0370999999999997</v>
      </c>
      <c r="G67" s="6">
        <v>0.1421</v>
      </c>
      <c r="H67" s="6" t="s">
        <v>1879</v>
      </c>
      <c r="I67" s="174">
        <v>2023</v>
      </c>
      <c r="J67" s="6" t="s">
        <v>1880</v>
      </c>
      <c r="L67" s="180"/>
      <c r="M67" s="179">
        <v>0</v>
      </c>
    </row>
    <row r="68" spans="2:13" x14ac:dyDescent="0.95">
      <c r="B68" s="6" t="s">
        <v>2008</v>
      </c>
      <c r="C68" s="6" t="s">
        <v>2009</v>
      </c>
      <c r="D68" s="174">
        <v>7</v>
      </c>
      <c r="E68" s="6">
        <v>9.0208987160554904E-3</v>
      </c>
      <c r="F68" s="6">
        <v>110.8537</v>
      </c>
      <c r="G68" s="6">
        <v>9.0209000000000001E-3</v>
      </c>
      <c r="H68" s="6" t="s">
        <v>1879</v>
      </c>
      <c r="I68" s="174">
        <v>2023</v>
      </c>
      <c r="J68" s="6" t="s">
        <v>1880</v>
      </c>
      <c r="L68" s="180"/>
      <c r="M68" s="179">
        <v>0</v>
      </c>
    </row>
    <row r="69" spans="2:13" x14ac:dyDescent="0.95">
      <c r="B69" s="6" t="s">
        <v>2010</v>
      </c>
      <c r="C69" s="6" t="s">
        <v>2011</v>
      </c>
      <c r="D69" s="174">
        <v>5</v>
      </c>
      <c r="E69" s="6">
        <v>2.7196542340392998E-3</v>
      </c>
      <c r="F69" s="6">
        <v>367.69380000000001</v>
      </c>
      <c r="G69" s="6">
        <v>2.7200000000000002E-3</v>
      </c>
      <c r="H69" s="6" t="s">
        <v>1879</v>
      </c>
      <c r="I69" s="174">
        <v>2023</v>
      </c>
      <c r="J69" s="6" t="s">
        <v>1880</v>
      </c>
      <c r="L69" s="180"/>
      <c r="M69" s="179">
        <v>0</v>
      </c>
    </row>
    <row r="70" spans="2:13" x14ac:dyDescent="0.95">
      <c r="B70" s="6" t="s">
        <v>2012</v>
      </c>
      <c r="C70" s="6" t="s">
        <v>2013</v>
      </c>
      <c r="D70" s="174">
        <v>8</v>
      </c>
      <c r="E70" s="6">
        <v>6.8601221101735596E-5</v>
      </c>
      <c r="F70" s="6">
        <v>14577</v>
      </c>
      <c r="G70" s="6">
        <v>6.86E-5</v>
      </c>
      <c r="H70" s="6" t="s">
        <v>1879</v>
      </c>
      <c r="I70" s="174">
        <v>2023</v>
      </c>
      <c r="J70" s="6" t="s">
        <v>1880</v>
      </c>
      <c r="L70" s="180"/>
      <c r="M70" s="179">
        <v>0</v>
      </c>
    </row>
    <row r="71" spans="2:13" x14ac:dyDescent="0.95">
      <c r="B71" s="6" t="s">
        <v>2014</v>
      </c>
      <c r="C71" s="6" t="s">
        <v>2015</v>
      </c>
      <c r="D71" s="174">
        <v>5</v>
      </c>
      <c r="E71" s="6">
        <v>1.1339999999999999</v>
      </c>
      <c r="F71" s="6">
        <v>0.88183</v>
      </c>
      <c r="G71" s="6">
        <v>1.1339999999999999</v>
      </c>
      <c r="H71" s="6" t="s">
        <v>1879</v>
      </c>
      <c r="I71" s="174">
        <v>2023</v>
      </c>
      <c r="J71" s="6" t="s">
        <v>1895</v>
      </c>
      <c r="L71" s="180"/>
      <c r="M71" s="179">
        <v>0</v>
      </c>
    </row>
    <row r="72" spans="2:13" x14ac:dyDescent="0.95">
      <c r="B72" s="6" t="s">
        <v>2016</v>
      </c>
      <c r="C72" s="6" t="s">
        <v>2017</v>
      </c>
      <c r="D72" s="174">
        <v>7</v>
      </c>
      <c r="E72" s="6">
        <v>0.298967068777374</v>
      </c>
      <c r="F72" s="6">
        <v>3.3448500000000001</v>
      </c>
      <c r="G72" s="6">
        <v>0.29896709999999999</v>
      </c>
      <c r="H72" s="6" t="s">
        <v>1879</v>
      </c>
      <c r="I72" s="174">
        <v>2023</v>
      </c>
      <c r="J72" s="6" t="s">
        <v>1880</v>
      </c>
      <c r="L72" s="180"/>
      <c r="M72" s="179">
        <v>0</v>
      </c>
    </row>
    <row r="73" spans="2:13" x14ac:dyDescent="0.95">
      <c r="B73" s="6" t="s">
        <v>2018</v>
      </c>
      <c r="C73" s="6" t="s">
        <v>2019</v>
      </c>
      <c r="D73" s="174">
        <v>7</v>
      </c>
      <c r="E73" s="6">
        <v>1.28909586039092E-2</v>
      </c>
      <c r="F73" s="6">
        <v>77.573750000000004</v>
      </c>
      <c r="G73" s="6">
        <v>1.2891E-2</v>
      </c>
      <c r="H73" s="6" t="s">
        <v>1879</v>
      </c>
      <c r="I73" s="174">
        <v>2023</v>
      </c>
      <c r="J73" s="6" t="s">
        <v>1880</v>
      </c>
      <c r="L73" s="180"/>
      <c r="M73" s="179">
        <v>0</v>
      </c>
    </row>
    <row r="74" spans="2:13" x14ac:dyDescent="0.95">
      <c r="B74" s="6" t="s">
        <v>2020</v>
      </c>
      <c r="C74" s="6" t="s">
        <v>2021</v>
      </c>
      <c r="D74" s="174">
        <v>9</v>
      </c>
      <c r="E74" s="6">
        <v>6.8515676386757295E-4</v>
      </c>
      <c r="F74" s="6">
        <v>1459.52</v>
      </c>
      <c r="G74" s="6">
        <v>6.8515700000000004E-4</v>
      </c>
      <c r="H74" s="6" t="s">
        <v>1879</v>
      </c>
      <c r="I74" s="174">
        <v>2023</v>
      </c>
      <c r="J74" s="6" t="s">
        <v>1880</v>
      </c>
      <c r="L74" s="180"/>
      <c r="M74" s="179">
        <v>0</v>
      </c>
    </row>
    <row r="75" spans="2:13" x14ac:dyDescent="0.95">
      <c r="B75" s="6" t="s">
        <v>2022</v>
      </c>
      <c r="C75" s="6" t="s">
        <v>2023</v>
      </c>
      <c r="D75" s="174">
        <v>7</v>
      </c>
      <c r="E75" s="6">
        <v>7.7781666861120799E-3</v>
      </c>
      <c r="F75" s="6">
        <v>128.565</v>
      </c>
      <c r="G75" s="6">
        <v>7.7781999999999999E-3</v>
      </c>
      <c r="H75" s="6" t="s">
        <v>1879</v>
      </c>
      <c r="I75" s="174">
        <v>2023</v>
      </c>
      <c r="J75" s="6" t="s">
        <v>1880</v>
      </c>
      <c r="L75" s="180"/>
      <c r="M75" s="179">
        <v>0</v>
      </c>
    </row>
    <row r="76" spans="2:13" x14ac:dyDescent="0.95">
      <c r="B76" s="6" t="s">
        <v>2024</v>
      </c>
      <c r="C76" s="6" t="s">
        <v>2025</v>
      </c>
      <c r="D76" s="174">
        <v>7</v>
      </c>
      <c r="E76" s="6">
        <v>4.6119999999999999E-4</v>
      </c>
      <c r="F76" s="6">
        <v>2168.2567216000002</v>
      </c>
      <c r="G76" s="6">
        <v>4.6119999999999999E-4</v>
      </c>
      <c r="H76" s="6" t="s">
        <v>1879</v>
      </c>
      <c r="I76" s="174">
        <v>2023</v>
      </c>
      <c r="J76" s="6" t="s">
        <v>1895</v>
      </c>
      <c r="L76" s="180"/>
      <c r="M76" s="179">
        <v>0</v>
      </c>
    </row>
    <row r="77" spans="2:13" x14ac:dyDescent="0.95">
      <c r="B77" s="6" t="s">
        <v>2026</v>
      </c>
      <c r="C77" s="6" t="s">
        <v>2027</v>
      </c>
      <c r="D77" s="174">
        <v>7</v>
      </c>
      <c r="E77" s="6">
        <v>6.4785343482173302E-3</v>
      </c>
      <c r="F77" s="6">
        <v>154.35589999999999</v>
      </c>
      <c r="G77" s="6">
        <v>6.4784999999999999E-3</v>
      </c>
      <c r="H77" s="6" t="s">
        <v>1879</v>
      </c>
      <c r="I77" s="174">
        <v>2023</v>
      </c>
      <c r="J77" s="6" t="s">
        <v>1880</v>
      </c>
      <c r="L77" s="180"/>
      <c r="M77" s="179">
        <v>0</v>
      </c>
    </row>
    <row r="78" spans="2:13" x14ac:dyDescent="0.95">
      <c r="B78" s="6" t="s">
        <v>2028</v>
      </c>
      <c r="C78" s="6" t="s">
        <v>2029</v>
      </c>
      <c r="D78" s="174">
        <v>8</v>
      </c>
      <c r="E78" s="6">
        <v>1.4104372355430199</v>
      </c>
      <c r="F78" s="6">
        <v>0.70899999999999996</v>
      </c>
      <c r="G78" s="6">
        <v>1.41043724</v>
      </c>
      <c r="H78" s="6" t="s">
        <v>1879</v>
      </c>
      <c r="I78" s="174">
        <v>2023</v>
      </c>
      <c r="J78" s="6" t="s">
        <v>1880</v>
      </c>
      <c r="L78" s="180"/>
      <c r="M78" s="179">
        <v>0</v>
      </c>
    </row>
    <row r="79" spans="2:13" x14ac:dyDescent="0.95">
      <c r="B79" s="6" t="s">
        <v>2030</v>
      </c>
      <c r="C79" s="6" t="s">
        <v>2031</v>
      </c>
      <c r="D79" s="174">
        <v>5</v>
      </c>
      <c r="E79" s="6">
        <v>7.8662733529990207E-3</v>
      </c>
      <c r="F79" s="6">
        <v>127.125</v>
      </c>
      <c r="G79" s="6">
        <v>7.8700000000000003E-3</v>
      </c>
      <c r="H79" s="6" t="s">
        <v>1879</v>
      </c>
      <c r="I79" s="174">
        <v>2023</v>
      </c>
      <c r="J79" s="6" t="s">
        <v>1880</v>
      </c>
      <c r="L79" s="180"/>
      <c r="M79" s="179">
        <v>0</v>
      </c>
    </row>
    <row r="80" spans="2:13" x14ac:dyDescent="0.95">
      <c r="B80" s="6" t="s">
        <v>2032</v>
      </c>
      <c r="C80" s="6" t="s">
        <v>2033</v>
      </c>
      <c r="D80" s="174">
        <v>7</v>
      </c>
      <c r="E80" s="6">
        <v>8.5689802913453302E-3</v>
      </c>
      <c r="F80" s="6">
        <v>116.7</v>
      </c>
      <c r="G80" s="6">
        <v>8.5690000000000002E-3</v>
      </c>
      <c r="H80" s="6" t="s">
        <v>1879</v>
      </c>
      <c r="I80" s="174">
        <v>2023</v>
      </c>
      <c r="J80" s="6" t="s">
        <v>1880</v>
      </c>
      <c r="L80" s="180"/>
      <c r="M80" s="179">
        <v>0</v>
      </c>
    </row>
    <row r="81" spans="2:13" x14ac:dyDescent="0.95">
      <c r="B81" s="6" t="s">
        <v>2034</v>
      </c>
      <c r="C81" s="6" t="s">
        <v>2035</v>
      </c>
      <c r="D81" s="174">
        <v>7</v>
      </c>
      <c r="E81" s="6">
        <v>1.2380267339492899E-2</v>
      </c>
      <c r="F81" s="6">
        <v>80.773700000000005</v>
      </c>
      <c r="G81" s="6">
        <v>1.23803E-2</v>
      </c>
      <c r="H81" s="6" t="s">
        <v>1879</v>
      </c>
      <c r="I81" s="174">
        <v>2023</v>
      </c>
      <c r="J81" s="6" t="s">
        <v>1880</v>
      </c>
      <c r="L81" s="180"/>
      <c r="M81" s="179">
        <v>0</v>
      </c>
    </row>
    <row r="82" spans="2:13" x14ac:dyDescent="0.95">
      <c r="B82" s="6" t="s">
        <v>2036</v>
      </c>
      <c r="C82" s="6" t="s">
        <v>2037</v>
      </c>
      <c r="D82" s="174">
        <v>9</v>
      </c>
      <c r="E82" s="6">
        <v>2.4612355402411999E-4</v>
      </c>
      <c r="F82" s="6">
        <v>4063</v>
      </c>
      <c r="G82" s="6">
        <v>2.4612400000000002E-4</v>
      </c>
      <c r="H82" s="6" t="s">
        <v>1879</v>
      </c>
      <c r="I82" s="174">
        <v>2023</v>
      </c>
      <c r="J82" s="6" t="s">
        <v>1880</v>
      </c>
      <c r="L82" s="180"/>
      <c r="M82" s="179">
        <v>0</v>
      </c>
    </row>
    <row r="83" spans="2:13" x14ac:dyDescent="0.95">
      <c r="B83" s="6" t="s">
        <v>2038</v>
      </c>
      <c r="C83" s="6" t="s">
        <v>2039</v>
      </c>
      <c r="D83" s="174">
        <v>8</v>
      </c>
      <c r="E83" s="6">
        <v>2.1769719256611998E-3</v>
      </c>
      <c r="F83" s="6">
        <v>459.35365000000002</v>
      </c>
      <c r="G83" s="6">
        <v>2.1769699999999999E-3</v>
      </c>
      <c r="H83" s="6" t="s">
        <v>1879</v>
      </c>
      <c r="I83" s="174">
        <v>2023</v>
      </c>
      <c r="J83" s="6" t="s">
        <v>1880</v>
      </c>
      <c r="L83" s="180"/>
      <c r="M83" s="179">
        <v>0</v>
      </c>
    </row>
    <row r="84" spans="2:13" x14ac:dyDescent="0.95">
      <c r="B84" s="6" t="s">
        <v>2040</v>
      </c>
      <c r="C84" s="6" t="s">
        <v>2041</v>
      </c>
      <c r="D84" s="174">
        <v>9</v>
      </c>
      <c r="E84" s="6">
        <v>7.9601990049751198E-4</v>
      </c>
      <c r="F84" s="6">
        <v>1256.25</v>
      </c>
      <c r="G84" s="6">
        <v>7.9602000000000004E-4</v>
      </c>
      <c r="H84" s="6" t="s">
        <v>1879</v>
      </c>
      <c r="I84" s="174">
        <v>2023</v>
      </c>
      <c r="J84" s="6" t="s">
        <v>1880</v>
      </c>
      <c r="L84" s="180"/>
      <c r="M84" s="179">
        <v>0</v>
      </c>
    </row>
    <row r="85" spans="2:13" x14ac:dyDescent="0.95">
      <c r="B85" s="6" t="s">
        <v>2042</v>
      </c>
      <c r="C85" s="6" t="s">
        <v>2043</v>
      </c>
      <c r="D85" s="174">
        <v>9</v>
      </c>
      <c r="E85" s="6">
        <v>2.2985863693828299E-3</v>
      </c>
      <c r="F85" s="6">
        <v>435.05</v>
      </c>
      <c r="G85" s="6">
        <v>2.298586E-3</v>
      </c>
      <c r="H85" s="6" t="s">
        <v>1879</v>
      </c>
      <c r="I85" s="174">
        <v>2023</v>
      </c>
      <c r="J85" s="6" t="s">
        <v>1880</v>
      </c>
      <c r="L85" s="180"/>
      <c r="M85" s="179">
        <v>0</v>
      </c>
    </row>
    <row r="86" spans="2:13" x14ac:dyDescent="0.95">
      <c r="B86" s="6" t="s">
        <v>2044</v>
      </c>
      <c r="C86" s="6" t="s">
        <v>2045</v>
      </c>
      <c r="D86" s="174">
        <v>7</v>
      </c>
      <c r="E86" s="6">
        <v>3.27064595257563</v>
      </c>
      <c r="F86" s="6">
        <v>0.30575000000000002</v>
      </c>
      <c r="G86" s="6">
        <v>3.2706460000000002</v>
      </c>
      <c r="H86" s="6" t="s">
        <v>1879</v>
      </c>
      <c r="I86" s="174">
        <v>2023</v>
      </c>
      <c r="J86" s="6" t="s">
        <v>1880</v>
      </c>
      <c r="L86" s="180"/>
      <c r="M86" s="179">
        <v>0</v>
      </c>
    </row>
    <row r="87" spans="2:13" x14ac:dyDescent="0.95">
      <c r="B87" s="6" t="s">
        <v>2046</v>
      </c>
      <c r="C87" s="6" t="s">
        <v>2047</v>
      </c>
      <c r="D87" s="174">
        <v>5</v>
      </c>
      <c r="E87" s="6">
        <v>1.2195121951219501</v>
      </c>
      <c r="F87" s="6">
        <v>0.82</v>
      </c>
      <c r="G87" s="6">
        <v>1.2195100000000001</v>
      </c>
      <c r="H87" s="6" t="s">
        <v>1879</v>
      </c>
      <c r="I87" s="174">
        <v>2023</v>
      </c>
      <c r="J87" s="6" t="s">
        <v>1880</v>
      </c>
      <c r="L87" s="180"/>
      <c r="M87" s="179">
        <v>0</v>
      </c>
    </row>
    <row r="88" spans="2:13" x14ac:dyDescent="0.95">
      <c r="B88" s="6" t="s">
        <v>2048</v>
      </c>
      <c r="C88" s="6" t="s">
        <v>2049</v>
      </c>
      <c r="D88" s="174">
        <v>9</v>
      </c>
      <c r="E88" s="6">
        <v>2.2985863693828299E-3</v>
      </c>
      <c r="F88" s="6">
        <v>435.05</v>
      </c>
      <c r="G88" s="6">
        <v>2.298586E-3</v>
      </c>
      <c r="H88" s="6" t="s">
        <v>1879</v>
      </c>
      <c r="I88" s="174">
        <v>2023</v>
      </c>
      <c r="J88" s="6" t="s">
        <v>1880</v>
      </c>
      <c r="L88" s="180"/>
      <c r="M88" s="179">
        <v>0</v>
      </c>
    </row>
    <row r="89" spans="2:13" x14ac:dyDescent="0.95">
      <c r="B89" s="6" t="s">
        <v>2050</v>
      </c>
      <c r="C89" s="6" t="s">
        <v>2051</v>
      </c>
      <c r="D89" s="174">
        <v>9</v>
      </c>
      <c r="E89" s="6">
        <v>7.4321813452248196E-5</v>
      </c>
      <c r="F89" s="6">
        <v>13455</v>
      </c>
      <c r="G89" s="6">
        <v>7.4321999999999998E-5</v>
      </c>
      <c r="H89" s="6" t="s">
        <v>1879</v>
      </c>
      <c r="I89" s="174">
        <v>2023</v>
      </c>
      <c r="J89" s="6" t="s">
        <v>1880</v>
      </c>
      <c r="L89" s="180"/>
      <c r="M89" s="179">
        <v>0</v>
      </c>
    </row>
    <row r="90" spans="2:13" x14ac:dyDescent="0.95">
      <c r="B90" s="6" t="s">
        <v>2052</v>
      </c>
      <c r="C90" s="6" t="s">
        <v>2053</v>
      </c>
      <c r="D90" s="174">
        <v>7</v>
      </c>
      <c r="E90" s="6">
        <v>6.6052597683535395E-4</v>
      </c>
      <c r="F90" s="6">
        <v>1513.9449999999999</v>
      </c>
      <c r="G90" s="6">
        <v>6.6049999999999995E-4</v>
      </c>
      <c r="H90" s="6" t="s">
        <v>1879</v>
      </c>
      <c r="I90" s="174">
        <v>2023</v>
      </c>
      <c r="J90" s="6" t="s">
        <v>1880</v>
      </c>
      <c r="L90" s="180"/>
      <c r="M90" s="179">
        <v>0</v>
      </c>
    </row>
    <row r="91" spans="2:13" x14ac:dyDescent="0.95">
      <c r="B91" s="6" t="s">
        <v>2054</v>
      </c>
      <c r="C91" s="6" t="s">
        <v>2055</v>
      </c>
      <c r="D91" s="174">
        <v>7</v>
      </c>
      <c r="E91" s="6">
        <v>2.7636524430687602E-3</v>
      </c>
      <c r="F91" s="6">
        <v>361.84</v>
      </c>
      <c r="G91" s="6">
        <v>2.7637E-3</v>
      </c>
      <c r="H91" s="6" t="s">
        <v>1879</v>
      </c>
      <c r="I91" s="174">
        <v>2023</v>
      </c>
      <c r="J91" s="6" t="s">
        <v>1880</v>
      </c>
      <c r="L91" s="180"/>
      <c r="M91" s="179">
        <v>0</v>
      </c>
    </row>
    <row r="92" spans="2:13" x14ac:dyDescent="0.95">
      <c r="B92" s="6" t="s">
        <v>2056</v>
      </c>
      <c r="C92" s="6" t="s">
        <v>2057</v>
      </c>
      <c r="D92" s="174">
        <v>7</v>
      </c>
      <c r="E92" s="6">
        <v>6.6006600660065999E-3</v>
      </c>
      <c r="F92" s="6">
        <v>151.5</v>
      </c>
      <c r="G92" s="6">
        <v>6.6007000000000001E-3</v>
      </c>
      <c r="H92" s="6" t="s">
        <v>1879</v>
      </c>
      <c r="I92" s="174">
        <v>2023</v>
      </c>
      <c r="J92" s="6" t="s">
        <v>1880</v>
      </c>
      <c r="L92" s="180"/>
      <c r="M92" s="179">
        <v>0</v>
      </c>
    </row>
    <row r="93" spans="2:13" x14ac:dyDescent="0.95">
      <c r="B93" s="6" t="s">
        <v>2058</v>
      </c>
      <c r="C93" s="6" t="s">
        <v>2059</v>
      </c>
      <c r="D93" s="174">
        <v>7</v>
      </c>
      <c r="E93" s="6">
        <v>6.4241548221312103E-2</v>
      </c>
      <c r="F93" s="6">
        <v>15.56625</v>
      </c>
      <c r="G93" s="6">
        <v>6.4241500000000007E-2</v>
      </c>
      <c r="H93" s="6" t="s">
        <v>1879</v>
      </c>
      <c r="I93" s="174">
        <v>2023</v>
      </c>
      <c r="J93" s="6" t="s">
        <v>1880</v>
      </c>
      <c r="L93" s="180"/>
      <c r="M93" s="179">
        <v>0</v>
      </c>
    </row>
    <row r="94" spans="2:13" x14ac:dyDescent="0.95">
      <c r="B94" s="6" t="s">
        <v>2060</v>
      </c>
      <c r="C94" s="6" t="s">
        <v>2061</v>
      </c>
      <c r="D94" s="174">
        <v>8</v>
      </c>
      <c r="E94" s="6">
        <v>0.31018331834113999</v>
      </c>
      <c r="F94" s="6">
        <v>3.2239</v>
      </c>
      <c r="G94" s="6">
        <v>0.31018331999999998</v>
      </c>
      <c r="H94" s="6" t="s">
        <v>1879</v>
      </c>
      <c r="I94" s="174">
        <v>2023</v>
      </c>
      <c r="J94" s="6" t="s">
        <v>1880</v>
      </c>
      <c r="L94" s="180"/>
      <c r="M94" s="179">
        <v>0</v>
      </c>
    </row>
    <row r="95" spans="2:13" x14ac:dyDescent="0.95">
      <c r="B95" s="6" t="s">
        <v>2062</v>
      </c>
      <c r="C95" s="6" t="s">
        <v>2063</v>
      </c>
      <c r="D95" s="174">
        <v>5</v>
      </c>
      <c r="E95" s="6">
        <v>1.6419252550000001</v>
      </c>
      <c r="F95" s="6">
        <v>0.60904000000000003</v>
      </c>
      <c r="G95" s="6">
        <v>1.6419299999999999</v>
      </c>
      <c r="H95" s="6" t="s">
        <v>1879</v>
      </c>
      <c r="I95" s="174">
        <v>2023</v>
      </c>
      <c r="J95" s="6" t="s">
        <v>1895</v>
      </c>
      <c r="L95" s="180"/>
      <c r="M95" s="179">
        <v>0</v>
      </c>
    </row>
    <row r="96" spans="2:13" x14ac:dyDescent="0.95">
      <c r="B96" s="6" t="s">
        <v>2064</v>
      </c>
      <c r="C96" s="6" t="s">
        <v>2065</v>
      </c>
      <c r="D96" s="174">
        <v>9</v>
      </c>
      <c r="E96" s="6">
        <v>0.209562329075725</v>
      </c>
      <c r="F96" s="6">
        <v>4.7718499999999997</v>
      </c>
      <c r="G96" s="6">
        <v>0.20956232899999999</v>
      </c>
      <c r="H96" s="6" t="s">
        <v>1879</v>
      </c>
      <c r="I96" s="174">
        <v>2023</v>
      </c>
      <c r="J96" s="6" t="s">
        <v>1880</v>
      </c>
      <c r="L96" s="180"/>
      <c r="M96" s="179">
        <v>0</v>
      </c>
    </row>
    <row r="97" spans="2:13" x14ac:dyDescent="0.95">
      <c r="B97" s="6" t="s">
        <v>2066</v>
      </c>
      <c r="C97" s="6" t="s">
        <v>2067</v>
      </c>
      <c r="D97" s="174">
        <v>7</v>
      </c>
      <c r="E97" s="6">
        <v>0.10094178687151099</v>
      </c>
      <c r="F97" s="6">
        <v>9.9067000000000007</v>
      </c>
      <c r="G97" s="6">
        <v>0.1009418</v>
      </c>
      <c r="H97" s="6" t="s">
        <v>1879</v>
      </c>
      <c r="I97" s="174">
        <v>2023</v>
      </c>
      <c r="J97" s="6" t="s">
        <v>1880</v>
      </c>
      <c r="L97" s="180"/>
      <c r="M97" s="179">
        <v>0</v>
      </c>
    </row>
    <row r="98" spans="2:13" x14ac:dyDescent="0.95">
      <c r="B98" s="6" t="s">
        <v>2068</v>
      </c>
      <c r="C98" s="6" t="s">
        <v>2069</v>
      </c>
      <c r="D98" s="174">
        <v>7</v>
      </c>
      <c r="E98" s="6">
        <v>5.2503084556217702E-2</v>
      </c>
      <c r="F98" s="6">
        <v>19.046500000000002</v>
      </c>
      <c r="G98" s="6">
        <v>5.2503099999999997E-2</v>
      </c>
      <c r="H98" s="6" t="s">
        <v>1879</v>
      </c>
      <c r="I98" s="174">
        <v>2023</v>
      </c>
      <c r="J98" s="6" t="s">
        <v>1880</v>
      </c>
      <c r="L98" s="180"/>
      <c r="M98" s="179">
        <v>0</v>
      </c>
    </row>
    <row r="99" spans="2:13" x14ac:dyDescent="0.95">
      <c r="B99" s="6" t="s">
        <v>2070</v>
      </c>
      <c r="C99" s="6" t="s">
        <v>2071</v>
      </c>
      <c r="D99" s="174">
        <v>11</v>
      </c>
      <c r="E99" s="6">
        <v>2.4724935097045398E-4</v>
      </c>
      <c r="F99" s="6">
        <v>4044.5</v>
      </c>
      <c r="G99" s="6">
        <v>2.4724935000000001E-4</v>
      </c>
      <c r="H99" s="6" t="s">
        <v>1879</v>
      </c>
      <c r="I99" s="174">
        <v>2023</v>
      </c>
      <c r="J99" s="6" t="s">
        <v>1880</v>
      </c>
      <c r="L99" s="180"/>
      <c r="M99" s="179">
        <v>0</v>
      </c>
    </row>
    <row r="100" spans="2:13" x14ac:dyDescent="0.95">
      <c r="B100" s="6" t="s">
        <v>2072</v>
      </c>
      <c r="C100" s="6" t="s">
        <v>2073</v>
      </c>
      <c r="D100" s="174">
        <v>9</v>
      </c>
      <c r="E100" s="6">
        <v>1.73943294485998E-2</v>
      </c>
      <c r="F100" s="6">
        <v>57.49</v>
      </c>
      <c r="G100" s="6">
        <v>1.7394329E-2</v>
      </c>
      <c r="H100" s="6" t="s">
        <v>1879</v>
      </c>
      <c r="I100" s="174">
        <v>2023</v>
      </c>
      <c r="J100" s="6" t="s">
        <v>1880</v>
      </c>
      <c r="L100" s="180"/>
      <c r="M100" s="179">
        <v>0</v>
      </c>
    </row>
    <row r="101" spans="2:13" x14ac:dyDescent="0.95">
      <c r="B101" s="6" t="s">
        <v>2074</v>
      </c>
      <c r="C101" s="6" t="s">
        <v>2075</v>
      </c>
      <c r="D101" s="174">
        <v>7</v>
      </c>
      <c r="E101" s="6">
        <v>5.4010261949770497E-4</v>
      </c>
      <c r="F101" s="6">
        <v>1851.5</v>
      </c>
      <c r="G101" s="6">
        <v>5.4009999999999996E-4</v>
      </c>
      <c r="H101" s="6" t="s">
        <v>1879</v>
      </c>
      <c r="I101" s="174">
        <v>2023</v>
      </c>
      <c r="J101" s="6" t="s">
        <v>1880</v>
      </c>
      <c r="L101" s="180"/>
      <c r="M101" s="179">
        <v>0</v>
      </c>
    </row>
    <row r="102" spans="2:13" x14ac:dyDescent="0.95">
      <c r="B102" s="6" t="s">
        <v>2076</v>
      </c>
      <c r="C102" s="6" t="s">
        <v>2077</v>
      </c>
      <c r="D102" s="174">
        <v>9</v>
      </c>
      <c r="E102" s="6">
        <v>3.18522057652492E-4</v>
      </c>
      <c r="F102" s="6">
        <v>3139.5</v>
      </c>
      <c r="G102" s="6">
        <v>3.1852200000000001E-4</v>
      </c>
      <c r="H102" s="6" t="s">
        <v>1879</v>
      </c>
      <c r="I102" s="174">
        <v>2023</v>
      </c>
      <c r="J102" s="6" t="s">
        <v>1880</v>
      </c>
      <c r="L102" s="180"/>
      <c r="M102" s="179">
        <v>0</v>
      </c>
    </row>
    <row r="103" spans="2:13" x14ac:dyDescent="0.95">
      <c r="B103" s="6" t="s">
        <v>2078</v>
      </c>
      <c r="C103" s="6" t="s">
        <v>2079</v>
      </c>
      <c r="D103" s="174">
        <v>9</v>
      </c>
      <c r="E103" s="6">
        <v>0.123689662636445</v>
      </c>
      <c r="F103" s="6">
        <v>8.0847499999999997</v>
      </c>
      <c r="G103" s="6">
        <v>0.12368966300000001</v>
      </c>
      <c r="H103" s="6" t="s">
        <v>1879</v>
      </c>
      <c r="I103" s="174">
        <v>2023</v>
      </c>
      <c r="J103" s="6" t="s">
        <v>1880</v>
      </c>
      <c r="L103" s="180"/>
      <c r="M103" s="179">
        <v>0</v>
      </c>
    </row>
    <row r="104" spans="2:13" x14ac:dyDescent="0.95">
      <c r="B104" s="6" t="s">
        <v>2080</v>
      </c>
      <c r="C104" s="6" t="s">
        <v>2081</v>
      </c>
      <c r="D104" s="174">
        <v>5</v>
      </c>
      <c r="E104" s="6">
        <v>2.7480076944215399E-2</v>
      </c>
      <c r="F104" s="6">
        <v>36.39</v>
      </c>
      <c r="G104" s="6">
        <v>2.7480000000000001E-2</v>
      </c>
      <c r="H104" s="6" t="s">
        <v>1879</v>
      </c>
      <c r="I104" s="174">
        <v>2023</v>
      </c>
      <c r="J104" s="6" t="s">
        <v>1880</v>
      </c>
      <c r="L104" s="180"/>
      <c r="M104" s="179">
        <v>0</v>
      </c>
    </row>
    <row r="105" spans="2:13" x14ac:dyDescent="0.95">
      <c r="B105" s="6" t="s">
        <v>2082</v>
      </c>
      <c r="C105" s="6" t="s">
        <v>2083</v>
      </c>
      <c r="D105" s="174">
        <v>8</v>
      </c>
      <c r="E105" s="6">
        <v>2.5332488899999999</v>
      </c>
      <c r="F105" s="6">
        <v>0.39474999999999999</v>
      </c>
      <c r="G105" s="6">
        <v>2.5332488899999999</v>
      </c>
      <c r="H105" s="6" t="s">
        <v>1879</v>
      </c>
      <c r="I105" s="174">
        <v>2023</v>
      </c>
      <c r="J105" s="6" t="s">
        <v>1895</v>
      </c>
      <c r="L105" s="180"/>
      <c r="M105" s="179">
        <v>0</v>
      </c>
    </row>
    <row r="106" spans="2:13" x14ac:dyDescent="0.95">
      <c r="B106" s="6" t="s">
        <v>2084</v>
      </c>
      <c r="C106" s="6" t="s">
        <v>2085</v>
      </c>
      <c r="D106" s="174">
        <v>7</v>
      </c>
      <c r="E106" s="6">
        <v>2.3068050749711699E-2</v>
      </c>
      <c r="F106" s="6">
        <v>43.35</v>
      </c>
      <c r="G106" s="6">
        <v>2.3068100000000001E-2</v>
      </c>
      <c r="H106" s="6" t="s">
        <v>1879</v>
      </c>
      <c r="I106" s="174">
        <v>2023</v>
      </c>
      <c r="J106" s="6" t="s">
        <v>1880</v>
      </c>
      <c r="L106" s="180"/>
      <c r="M106" s="179">
        <v>0</v>
      </c>
    </row>
    <row r="107" spans="2:13" x14ac:dyDescent="0.95">
      <c r="B107" s="6" t="s">
        <v>2086</v>
      </c>
      <c r="C107" s="6" t="s">
        <v>2087</v>
      </c>
      <c r="D107" s="174">
        <v>9</v>
      </c>
      <c r="E107" s="6">
        <v>6.4935064935064901E-2</v>
      </c>
      <c r="F107" s="6">
        <v>15.4</v>
      </c>
      <c r="G107" s="6">
        <v>6.4935065E-2</v>
      </c>
      <c r="H107" s="6" t="s">
        <v>1879</v>
      </c>
      <c r="I107" s="174">
        <v>2023</v>
      </c>
      <c r="J107" s="6" t="s">
        <v>1880</v>
      </c>
      <c r="L107" s="180"/>
      <c r="M107" s="179">
        <v>0</v>
      </c>
    </row>
    <row r="108" spans="2:13" x14ac:dyDescent="0.95">
      <c r="B108" s="6" t="s">
        <v>2088</v>
      </c>
      <c r="C108" s="6" t="s">
        <v>2089</v>
      </c>
      <c r="D108" s="174">
        <v>8</v>
      </c>
      <c r="E108" s="6">
        <v>9.7894293741617789E-4</v>
      </c>
      <c r="F108" s="6">
        <v>1021.51</v>
      </c>
      <c r="G108" s="6">
        <v>9.7893999999999998E-4</v>
      </c>
      <c r="H108" s="6" t="s">
        <v>1879</v>
      </c>
      <c r="I108" s="174">
        <v>2023</v>
      </c>
      <c r="J108" s="6" t="s">
        <v>1880</v>
      </c>
      <c r="L108" s="180"/>
      <c r="M108" s="179">
        <v>0</v>
      </c>
    </row>
    <row r="109" spans="2:13" x14ac:dyDescent="0.95">
      <c r="B109" s="6" t="s">
        <v>2090</v>
      </c>
      <c r="C109" s="6" t="s">
        <v>2091</v>
      </c>
      <c r="D109" s="174">
        <v>7</v>
      </c>
      <c r="E109" s="6">
        <v>5.1054270689743199E-2</v>
      </c>
      <c r="F109" s="6">
        <v>19.587</v>
      </c>
      <c r="G109" s="6">
        <v>5.1054299999999997E-2</v>
      </c>
      <c r="H109" s="6" t="s">
        <v>1879</v>
      </c>
      <c r="I109" s="174">
        <v>2023</v>
      </c>
      <c r="J109" s="6" t="s">
        <v>1880</v>
      </c>
      <c r="L109" s="180"/>
      <c r="M109" s="179">
        <v>0</v>
      </c>
    </row>
    <row r="110" spans="2:13" x14ac:dyDescent="0.95">
      <c r="B110" s="6" t="s">
        <v>2092</v>
      </c>
      <c r="C110" s="6" t="s">
        <v>2093</v>
      </c>
      <c r="D110" s="174">
        <v>5</v>
      </c>
      <c r="E110" s="6">
        <v>0.228362639872117</v>
      </c>
      <c r="F110" s="6">
        <v>4.3789999999999996</v>
      </c>
      <c r="G110" s="6">
        <v>0.22836000000000001</v>
      </c>
      <c r="H110" s="6" t="s">
        <v>1879</v>
      </c>
      <c r="I110" s="174">
        <v>2023</v>
      </c>
      <c r="J110" s="6" t="s">
        <v>1880</v>
      </c>
      <c r="L110" s="180"/>
      <c r="M110" s="179">
        <v>0</v>
      </c>
    </row>
    <row r="111" spans="2:13" x14ac:dyDescent="0.95">
      <c r="B111" s="6" t="s">
        <v>2094</v>
      </c>
      <c r="C111" s="6" t="s">
        <v>2095</v>
      </c>
      <c r="D111" s="174">
        <v>9</v>
      </c>
      <c r="E111" s="6">
        <v>1.5653126712060698E-2</v>
      </c>
      <c r="F111" s="6">
        <v>63.884999999999998</v>
      </c>
      <c r="G111" s="6">
        <v>1.5653126999999999E-2</v>
      </c>
      <c r="H111" s="6" t="s">
        <v>1879</v>
      </c>
      <c r="I111" s="174">
        <v>2023</v>
      </c>
      <c r="J111" s="6" t="s">
        <v>1880</v>
      </c>
      <c r="L111" s="180"/>
      <c r="M111" s="179">
        <v>0</v>
      </c>
    </row>
    <row r="112" spans="2:13" x14ac:dyDescent="0.95">
      <c r="B112" s="6" t="s">
        <v>2096</v>
      </c>
      <c r="C112" s="6" t="s">
        <v>2097</v>
      </c>
      <c r="D112" s="174">
        <v>9</v>
      </c>
      <c r="E112" s="6">
        <v>6.4241548221312103E-2</v>
      </c>
      <c r="F112" s="6">
        <v>15.56625</v>
      </c>
      <c r="G112" s="6">
        <v>6.4241547999999996E-2</v>
      </c>
      <c r="H112" s="6" t="s">
        <v>1879</v>
      </c>
      <c r="I112" s="174">
        <v>2023</v>
      </c>
      <c r="J112" s="6" t="s">
        <v>1880</v>
      </c>
      <c r="L112" s="180"/>
      <c r="M112" s="179">
        <v>0</v>
      </c>
    </row>
    <row r="113" spans="2:13" x14ac:dyDescent="0.95">
      <c r="B113" s="6" t="s">
        <v>2098</v>
      </c>
      <c r="C113" s="6" t="s">
        <v>2099</v>
      </c>
      <c r="D113" s="174">
        <v>7</v>
      </c>
      <c r="E113" s="6">
        <v>2.4096385542168699E-3</v>
      </c>
      <c r="F113" s="6">
        <v>415</v>
      </c>
      <c r="G113" s="6">
        <v>2.4096E-3</v>
      </c>
      <c r="H113" s="6" t="s">
        <v>1879</v>
      </c>
      <c r="I113" s="174">
        <v>2023</v>
      </c>
      <c r="J113" s="6" t="s">
        <v>1880</v>
      </c>
      <c r="L113" s="180"/>
      <c r="M113" s="179">
        <v>0</v>
      </c>
    </row>
    <row r="114" spans="2:13" x14ac:dyDescent="0.95">
      <c r="B114" s="6" t="s">
        <v>2100</v>
      </c>
      <c r="C114" s="6" t="s">
        <v>2101</v>
      </c>
      <c r="D114" s="174">
        <v>7</v>
      </c>
      <c r="E114" s="6">
        <v>2.78940027894003E-2</v>
      </c>
      <c r="F114" s="6">
        <v>35.85</v>
      </c>
      <c r="G114" s="6">
        <v>2.7893999999999999E-2</v>
      </c>
      <c r="H114" s="6" t="s">
        <v>1879</v>
      </c>
      <c r="I114" s="174">
        <v>2023</v>
      </c>
      <c r="J114" s="6" t="s">
        <v>1880</v>
      </c>
      <c r="L114" s="180"/>
      <c r="M114" s="179">
        <v>0</v>
      </c>
    </row>
    <row r="115" spans="2:13" x14ac:dyDescent="0.95">
      <c r="B115" s="6" t="s">
        <v>2102</v>
      </c>
      <c r="C115" s="6" t="s">
        <v>2103</v>
      </c>
      <c r="D115" s="174">
        <v>5</v>
      </c>
      <c r="E115" s="6">
        <v>0.40527000000000002</v>
      </c>
      <c r="F115" s="6">
        <v>2.4674900000000002</v>
      </c>
      <c r="G115" s="6">
        <v>0.40527000000000002</v>
      </c>
      <c r="H115" s="6" t="s">
        <v>1879</v>
      </c>
      <c r="I115" s="174">
        <v>2023</v>
      </c>
      <c r="J115" s="6" t="s">
        <v>1895</v>
      </c>
      <c r="L115" s="180"/>
      <c r="M115" s="179">
        <v>0</v>
      </c>
    </row>
    <row r="116" spans="2:13" x14ac:dyDescent="0.95">
      <c r="B116" s="6" t="s">
        <v>2104</v>
      </c>
      <c r="C116" s="6" t="s">
        <v>2105</v>
      </c>
      <c r="D116" s="174">
        <v>5</v>
      </c>
      <c r="E116" s="6">
        <v>0.10530749789384999</v>
      </c>
      <c r="F116" s="6">
        <v>9.4960000000000004</v>
      </c>
      <c r="G116" s="6">
        <v>0.10531</v>
      </c>
      <c r="H116" s="6" t="s">
        <v>1879</v>
      </c>
      <c r="I116" s="174">
        <v>2023</v>
      </c>
      <c r="J116" s="6" t="s">
        <v>1880</v>
      </c>
      <c r="L116" s="180"/>
      <c r="M116" s="179">
        <v>0</v>
      </c>
    </row>
    <row r="117" spans="2:13" x14ac:dyDescent="0.95">
      <c r="B117" s="6" t="s">
        <v>2106</v>
      </c>
      <c r="C117" s="6" t="s">
        <v>2107</v>
      </c>
      <c r="D117" s="174">
        <v>9</v>
      </c>
      <c r="E117" s="6">
        <v>8.0568491274432396E-3</v>
      </c>
      <c r="F117" s="6">
        <v>124.11799999999999</v>
      </c>
      <c r="G117" s="6">
        <v>8.0568489999999996E-3</v>
      </c>
      <c r="H117" s="6" t="s">
        <v>1879</v>
      </c>
      <c r="I117" s="174">
        <v>2023</v>
      </c>
      <c r="J117" s="6" t="s">
        <v>1880</v>
      </c>
      <c r="L117" s="180"/>
      <c r="M117" s="179">
        <v>0</v>
      </c>
    </row>
    <row r="118" spans="2:13" x14ac:dyDescent="0.95">
      <c r="B118" s="6" t="s">
        <v>2108</v>
      </c>
      <c r="C118" s="6" t="s">
        <v>2109</v>
      </c>
      <c r="D118" s="174">
        <v>5</v>
      </c>
      <c r="E118" s="6">
        <v>0.65329999999999999</v>
      </c>
      <c r="F118" s="6">
        <v>1.5306900000000001</v>
      </c>
      <c r="G118" s="6">
        <v>0.65329999999999999</v>
      </c>
      <c r="H118" s="6" t="s">
        <v>1879</v>
      </c>
      <c r="I118" s="174">
        <v>2023</v>
      </c>
      <c r="J118" s="6" t="s">
        <v>1880</v>
      </c>
      <c r="L118" s="180"/>
      <c r="M118" s="179">
        <v>0</v>
      </c>
    </row>
    <row r="119" spans="2:13" x14ac:dyDescent="0.95">
      <c r="B119" s="6" t="s">
        <v>2110</v>
      </c>
      <c r="C119" s="6" t="s">
        <v>2111</v>
      </c>
      <c r="D119" s="174">
        <v>7</v>
      </c>
      <c r="E119" s="6">
        <v>2.5970653161927002</v>
      </c>
      <c r="F119" s="6">
        <v>0.38505</v>
      </c>
      <c r="G119" s="6">
        <v>2.5970653000000001</v>
      </c>
      <c r="H119" s="6" t="s">
        <v>1879</v>
      </c>
      <c r="I119" s="174">
        <v>2023</v>
      </c>
      <c r="J119" s="6" t="s">
        <v>1880</v>
      </c>
      <c r="L119" s="180"/>
      <c r="M119" s="179">
        <v>0</v>
      </c>
    </row>
    <row r="120" spans="2:13" x14ac:dyDescent="0.95">
      <c r="B120" s="6" t="s">
        <v>2112</v>
      </c>
      <c r="C120" s="6" t="s">
        <v>2113</v>
      </c>
      <c r="D120" s="174">
        <v>7</v>
      </c>
      <c r="E120" s="6">
        <v>1</v>
      </c>
      <c r="F120" s="6">
        <v>1</v>
      </c>
      <c r="G120" s="6">
        <v>1</v>
      </c>
      <c r="H120" s="6" t="s">
        <v>1879</v>
      </c>
      <c r="I120" s="174">
        <v>2023</v>
      </c>
      <c r="J120" s="6" t="s">
        <v>1880</v>
      </c>
      <c r="L120" s="180"/>
      <c r="M120" s="179">
        <v>0</v>
      </c>
    </row>
    <row r="121" spans="2:13" x14ac:dyDescent="0.95">
      <c r="B121" s="6" t="s">
        <v>2114</v>
      </c>
      <c r="C121" s="6" t="s">
        <v>2115</v>
      </c>
      <c r="D121" s="174">
        <v>7</v>
      </c>
      <c r="E121" s="6">
        <v>0.27311957174851098</v>
      </c>
      <c r="F121" s="6">
        <v>3.6614</v>
      </c>
      <c r="G121" s="6">
        <v>0.27311960000000002</v>
      </c>
      <c r="H121" s="6" t="s">
        <v>1879</v>
      </c>
      <c r="I121" s="174">
        <v>2023</v>
      </c>
      <c r="J121" s="6" t="s">
        <v>1880</v>
      </c>
      <c r="L121" s="180"/>
      <c r="M121" s="179">
        <v>0</v>
      </c>
    </row>
    <row r="122" spans="2:13" x14ac:dyDescent="0.95">
      <c r="B122" s="6" t="s">
        <v>2116</v>
      </c>
      <c r="C122" s="6" t="s">
        <v>2117</v>
      </c>
      <c r="D122" s="174">
        <v>5</v>
      </c>
      <c r="E122" s="6">
        <v>0.28375636678347999</v>
      </c>
      <c r="F122" s="6">
        <v>3.5241500000000001</v>
      </c>
      <c r="G122" s="6">
        <v>0.28376000000000001</v>
      </c>
      <c r="H122" s="6" t="s">
        <v>1879</v>
      </c>
      <c r="I122" s="174">
        <v>2023</v>
      </c>
      <c r="J122" s="6" t="s">
        <v>1880</v>
      </c>
      <c r="L122" s="180"/>
      <c r="M122" s="179">
        <v>0</v>
      </c>
    </row>
    <row r="123" spans="2:13" x14ac:dyDescent="0.95">
      <c r="B123" s="6" t="s">
        <v>2118</v>
      </c>
      <c r="C123" s="6" t="s">
        <v>2119</v>
      </c>
      <c r="D123" s="174">
        <v>5</v>
      </c>
      <c r="E123" s="6">
        <v>1.9111323459149499E-2</v>
      </c>
      <c r="F123" s="6">
        <v>52.325000000000003</v>
      </c>
      <c r="G123" s="6">
        <v>1.9109999999999999E-2</v>
      </c>
      <c r="H123" s="6" t="s">
        <v>1879</v>
      </c>
      <c r="I123" s="174">
        <v>2023</v>
      </c>
      <c r="J123" s="6" t="s">
        <v>1880</v>
      </c>
      <c r="L123" s="180"/>
      <c r="M123" s="179">
        <v>0</v>
      </c>
    </row>
    <row r="124" spans="2:13" x14ac:dyDescent="0.95">
      <c r="B124" s="6" t="s">
        <v>2120</v>
      </c>
      <c r="C124" s="6" t="s">
        <v>2121</v>
      </c>
      <c r="D124" s="174">
        <v>7</v>
      </c>
      <c r="E124" s="6">
        <v>5.0188205771643703E-3</v>
      </c>
      <c r="F124" s="6">
        <v>199.25</v>
      </c>
      <c r="G124" s="6">
        <v>5.0188000000000003E-3</v>
      </c>
      <c r="H124" s="6" t="s">
        <v>1879</v>
      </c>
      <c r="I124" s="174">
        <v>2023</v>
      </c>
      <c r="J124" s="6" t="s">
        <v>1880</v>
      </c>
      <c r="L124" s="180"/>
      <c r="M124" s="179">
        <v>0</v>
      </c>
    </row>
    <row r="125" spans="2:13" x14ac:dyDescent="0.95">
      <c r="B125" s="6" t="s">
        <v>2122</v>
      </c>
      <c r="C125" s="6" t="s">
        <v>2123</v>
      </c>
      <c r="D125" s="174">
        <v>5</v>
      </c>
      <c r="E125" s="6">
        <v>0.23425238351800201</v>
      </c>
      <c r="F125" s="6">
        <v>4.2689000000000004</v>
      </c>
      <c r="G125" s="6">
        <v>0.23425000000000001</v>
      </c>
      <c r="H125" s="6" t="s">
        <v>1879</v>
      </c>
      <c r="I125" s="174">
        <v>2023</v>
      </c>
      <c r="J125" s="6" t="s">
        <v>1880</v>
      </c>
      <c r="L125" s="180"/>
      <c r="M125" s="179">
        <v>0</v>
      </c>
    </row>
    <row r="126" spans="2:13" x14ac:dyDescent="0.95">
      <c r="B126" s="6" t="s">
        <v>2124</v>
      </c>
      <c r="C126" s="6" t="s">
        <v>2125</v>
      </c>
      <c r="D126" s="174">
        <v>5</v>
      </c>
      <c r="E126" s="6">
        <v>4.45E-3</v>
      </c>
      <c r="F126" s="6">
        <v>224.7191</v>
      </c>
      <c r="G126" s="6">
        <v>4.45E-3</v>
      </c>
      <c r="H126" s="6" t="s">
        <v>1879</v>
      </c>
      <c r="I126" s="174">
        <v>2023</v>
      </c>
      <c r="J126" s="6" t="s">
        <v>1895</v>
      </c>
      <c r="L126" s="180"/>
      <c r="M126" s="179">
        <v>0</v>
      </c>
    </row>
    <row r="127" spans="2:13" x14ac:dyDescent="0.95">
      <c r="B127" s="6" t="s">
        <v>2126</v>
      </c>
      <c r="C127" s="6" t="s">
        <v>2127</v>
      </c>
      <c r="D127" s="174">
        <v>10</v>
      </c>
      <c r="E127" s="6">
        <v>1.4578885254696799E-4</v>
      </c>
      <c r="F127" s="6">
        <v>6859.2349999999997</v>
      </c>
      <c r="G127" s="6">
        <v>1.457889E-4</v>
      </c>
      <c r="H127" s="6" t="s">
        <v>1879</v>
      </c>
      <c r="I127" s="174">
        <v>2023</v>
      </c>
      <c r="J127" s="6" t="s">
        <v>1880</v>
      </c>
      <c r="L127" s="180"/>
      <c r="M127" s="179">
        <v>0</v>
      </c>
    </row>
    <row r="128" spans="2:13" x14ac:dyDescent="0.95">
      <c r="B128" s="6" t="s">
        <v>2128</v>
      </c>
      <c r="C128" s="6" t="s">
        <v>2129</v>
      </c>
      <c r="D128" s="174">
        <v>5</v>
      </c>
      <c r="E128" s="6">
        <v>0.274593258735498</v>
      </c>
      <c r="F128" s="6">
        <v>3.64175</v>
      </c>
      <c r="G128" s="6">
        <v>0.27459</v>
      </c>
      <c r="H128" s="6" t="s">
        <v>1879</v>
      </c>
      <c r="I128" s="174">
        <v>2023</v>
      </c>
      <c r="J128" s="6" t="s">
        <v>1880</v>
      </c>
      <c r="L128" s="180"/>
      <c r="M128" s="179">
        <v>0</v>
      </c>
    </row>
    <row r="129" spans="2:13" x14ac:dyDescent="0.95">
      <c r="B129" s="6" t="s">
        <v>2130</v>
      </c>
      <c r="C129" s="6" t="s">
        <v>2131</v>
      </c>
      <c r="D129" s="174">
        <v>7</v>
      </c>
      <c r="E129" s="6">
        <v>0.21669176679632099</v>
      </c>
      <c r="F129" s="6">
        <v>4.6148499999999997</v>
      </c>
      <c r="G129" s="6">
        <v>0.21669179999999999</v>
      </c>
      <c r="H129" s="6" t="s">
        <v>1879</v>
      </c>
      <c r="I129" s="174">
        <v>2023</v>
      </c>
      <c r="J129" s="6" t="s">
        <v>1880</v>
      </c>
      <c r="L129" s="180"/>
      <c r="M129" s="179">
        <v>0</v>
      </c>
    </row>
    <row r="130" spans="2:13" x14ac:dyDescent="0.95">
      <c r="B130" s="6" t="s">
        <v>2132</v>
      </c>
      <c r="C130" s="6" t="s">
        <v>2133</v>
      </c>
      <c r="D130" s="174">
        <v>9</v>
      </c>
      <c r="E130" s="6">
        <v>9.11493938565309E-3</v>
      </c>
      <c r="F130" s="6">
        <v>109.71</v>
      </c>
      <c r="G130" s="6">
        <v>9.1149390000000007E-3</v>
      </c>
      <c r="H130" s="6" t="s">
        <v>1879</v>
      </c>
      <c r="I130" s="174">
        <v>2023</v>
      </c>
      <c r="J130" s="6" t="s">
        <v>1880</v>
      </c>
      <c r="L130" s="180"/>
      <c r="M130" s="179">
        <v>0</v>
      </c>
    </row>
    <row r="131" spans="2:13" x14ac:dyDescent="0.95">
      <c r="B131" s="6" t="s">
        <v>2134</v>
      </c>
      <c r="C131" s="6" t="s">
        <v>2135</v>
      </c>
      <c r="D131" s="174">
        <v>5</v>
      </c>
      <c r="E131" s="6">
        <v>1.4792899408284E-2</v>
      </c>
      <c r="F131" s="6">
        <v>67.599999999999994</v>
      </c>
      <c r="G131" s="6">
        <v>1.4789999999999999E-2</v>
      </c>
      <c r="H131" s="6" t="s">
        <v>1879</v>
      </c>
      <c r="I131" s="174">
        <v>2023</v>
      </c>
      <c r="J131" s="6" t="s">
        <v>1880</v>
      </c>
      <c r="L131" s="180"/>
      <c r="M131" s="179">
        <v>0</v>
      </c>
    </row>
    <row r="132" spans="2:13" x14ac:dyDescent="0.95">
      <c r="B132" s="6" t="s">
        <v>2136</v>
      </c>
      <c r="C132" s="6" t="s">
        <v>2137</v>
      </c>
      <c r="D132" s="174">
        <v>8</v>
      </c>
      <c r="E132" s="6">
        <v>9.7751710654936505E-4</v>
      </c>
      <c r="F132" s="6">
        <v>1023</v>
      </c>
      <c r="G132" s="6">
        <v>9.7751999999999995E-4</v>
      </c>
      <c r="H132" s="6" t="s">
        <v>1879</v>
      </c>
      <c r="I132" s="174">
        <v>2023</v>
      </c>
      <c r="J132" s="6" t="s">
        <v>1880</v>
      </c>
      <c r="L132" s="180"/>
      <c r="M132" s="179">
        <v>0</v>
      </c>
    </row>
    <row r="133" spans="2:13" x14ac:dyDescent="0.95">
      <c r="B133" s="6" t="s">
        <v>2138</v>
      </c>
      <c r="C133" s="6" t="s">
        <v>2139</v>
      </c>
      <c r="D133" s="174">
        <v>7</v>
      </c>
      <c r="E133" s="6">
        <v>0.266595574513463</v>
      </c>
      <c r="F133" s="6">
        <v>3.7509999999999999</v>
      </c>
      <c r="G133" s="6">
        <v>0.26659559999999999</v>
      </c>
      <c r="H133" s="6" t="s">
        <v>1879</v>
      </c>
      <c r="I133" s="174">
        <v>2023</v>
      </c>
      <c r="J133" s="6" t="s">
        <v>1880</v>
      </c>
      <c r="L133" s="180"/>
      <c r="M133" s="179">
        <v>0</v>
      </c>
    </row>
    <row r="134" spans="2:13" x14ac:dyDescent="0.95">
      <c r="B134" s="6" t="s">
        <v>2140</v>
      </c>
      <c r="C134" s="6" t="s">
        <v>2141</v>
      </c>
      <c r="D134" s="174">
        <v>7</v>
      </c>
      <c r="E134" s="6">
        <v>0.123</v>
      </c>
      <c r="F134" s="6">
        <v>8.1300813000000005</v>
      </c>
      <c r="G134" s="6">
        <v>0.123</v>
      </c>
      <c r="H134" s="6" t="s">
        <v>1879</v>
      </c>
      <c r="I134" s="174">
        <v>2023</v>
      </c>
      <c r="J134" s="6" t="s">
        <v>1880</v>
      </c>
      <c r="L134" s="180"/>
      <c r="M134" s="179">
        <v>0</v>
      </c>
    </row>
    <row r="135" spans="2:13" x14ac:dyDescent="0.95">
      <c r="B135" s="6" t="s">
        <v>2142</v>
      </c>
      <c r="C135" s="6" t="s">
        <v>2143</v>
      </c>
      <c r="D135" s="174">
        <v>7</v>
      </c>
      <c r="E135" s="6">
        <v>6.9827282217435199E-2</v>
      </c>
      <c r="F135" s="6">
        <v>14.32105</v>
      </c>
      <c r="G135" s="6">
        <v>6.9827299999999995E-2</v>
      </c>
      <c r="H135" s="6" t="s">
        <v>1879</v>
      </c>
      <c r="I135" s="174">
        <v>2023</v>
      </c>
      <c r="J135" s="6" t="s">
        <v>1880</v>
      </c>
      <c r="L135" s="180"/>
      <c r="M135" s="179">
        <v>0</v>
      </c>
    </row>
    <row r="136" spans="2:13" x14ac:dyDescent="0.95">
      <c r="B136" s="6" t="s">
        <v>2144</v>
      </c>
      <c r="C136" s="6" t="s">
        <v>2145</v>
      </c>
      <c r="D136" s="174">
        <v>7</v>
      </c>
      <c r="E136" s="6">
        <v>0.101528511744311</v>
      </c>
      <c r="F136" s="6">
        <v>9.8494499999999992</v>
      </c>
      <c r="G136" s="6">
        <v>0.10152849999999999</v>
      </c>
      <c r="H136" s="6" t="s">
        <v>1879</v>
      </c>
      <c r="I136" s="174">
        <v>2023</v>
      </c>
      <c r="J136" s="6" t="s">
        <v>1880</v>
      </c>
      <c r="L136" s="180"/>
      <c r="M136" s="179">
        <v>0</v>
      </c>
    </row>
    <row r="137" spans="2:13" x14ac:dyDescent="0.95">
      <c r="B137" s="6" t="s">
        <v>2146</v>
      </c>
      <c r="C137" s="6" t="s">
        <v>2147</v>
      </c>
      <c r="D137" s="174">
        <v>5</v>
      </c>
      <c r="E137" s="6">
        <v>0.72990036859968599</v>
      </c>
      <c r="F137" s="6">
        <v>1.37005</v>
      </c>
      <c r="G137" s="6">
        <v>0.72989999999999999</v>
      </c>
      <c r="H137" s="6" t="s">
        <v>1879</v>
      </c>
      <c r="I137" s="174">
        <v>2023</v>
      </c>
      <c r="J137" s="6" t="s">
        <v>1880</v>
      </c>
      <c r="L137" s="180"/>
      <c r="M137" s="179">
        <v>0</v>
      </c>
    </row>
    <row r="138" spans="2:13" x14ac:dyDescent="0.95">
      <c r="B138" s="6" t="s">
        <v>2148</v>
      </c>
      <c r="C138" s="6" t="s">
        <v>2149</v>
      </c>
      <c r="D138" s="174">
        <v>5</v>
      </c>
      <c r="E138" s="6">
        <v>4.5399999999999998E-3</v>
      </c>
      <c r="F138" s="6">
        <v>220.26432</v>
      </c>
      <c r="G138" s="6">
        <v>4.5399999999999998E-3</v>
      </c>
      <c r="H138" s="6" t="s">
        <v>1879</v>
      </c>
      <c r="I138" s="174">
        <v>2023</v>
      </c>
      <c r="J138" s="6" t="s">
        <v>1895</v>
      </c>
      <c r="L138" s="180"/>
      <c r="M138" s="179">
        <v>0</v>
      </c>
    </row>
    <row r="139" spans="2:13" x14ac:dyDescent="0.95">
      <c r="B139" s="6" t="s">
        <v>2150</v>
      </c>
      <c r="C139" s="6" t="s">
        <v>2151</v>
      </c>
      <c r="D139" s="174">
        <v>5</v>
      </c>
      <c r="E139" s="6">
        <v>3.61E-2</v>
      </c>
      <c r="F139" s="6">
        <v>27.70083</v>
      </c>
      <c r="G139" s="6">
        <v>3.61E-2</v>
      </c>
      <c r="H139" s="6" t="s">
        <v>1879</v>
      </c>
      <c r="I139" s="174">
        <v>2023</v>
      </c>
      <c r="J139" s="6" t="s">
        <v>1895</v>
      </c>
      <c r="L139" s="180"/>
      <c r="M139" s="179">
        <v>0</v>
      </c>
    </row>
    <row r="140" spans="2:13" x14ac:dyDescent="0.95">
      <c r="B140" s="6" t="s">
        <v>2152</v>
      </c>
      <c r="C140" s="6" t="s">
        <v>2153</v>
      </c>
      <c r="D140" s="174">
        <v>9</v>
      </c>
      <c r="E140" s="6">
        <v>7.7760497667185105E-5</v>
      </c>
      <c r="F140" s="6">
        <v>12860</v>
      </c>
      <c r="G140" s="6">
        <v>7.7760000000000001E-5</v>
      </c>
      <c r="H140" s="6" t="s">
        <v>1879</v>
      </c>
      <c r="I140" s="174">
        <v>2023</v>
      </c>
      <c r="J140" s="6" t="s">
        <v>1880</v>
      </c>
      <c r="L140" s="180"/>
      <c r="M140" s="179">
        <v>0</v>
      </c>
    </row>
    <row r="141" spans="2:13" x14ac:dyDescent="0.95">
      <c r="B141" s="6" t="s">
        <v>2154</v>
      </c>
      <c r="C141" s="6" t="s">
        <v>2155</v>
      </c>
      <c r="D141" s="174">
        <v>7</v>
      </c>
      <c r="E141" s="6">
        <v>4.7599781041007198E-2</v>
      </c>
      <c r="F141" s="6">
        <v>21.008500000000002</v>
      </c>
      <c r="G141" s="6">
        <v>4.7599799999999998E-2</v>
      </c>
      <c r="H141" s="6" t="s">
        <v>1879</v>
      </c>
      <c r="I141" s="174">
        <v>2023</v>
      </c>
      <c r="J141" s="6" t="s">
        <v>1880</v>
      </c>
      <c r="L141" s="180"/>
      <c r="M141" s="179">
        <v>0</v>
      </c>
    </row>
    <row r="142" spans="2:13" x14ac:dyDescent="0.95">
      <c r="B142" s="6" t="s">
        <v>2156</v>
      </c>
      <c r="C142" s="6" t="s">
        <v>2157</v>
      </c>
      <c r="D142" s="174">
        <v>7</v>
      </c>
      <c r="E142" s="6">
        <v>6.4241548221312103E-2</v>
      </c>
      <c r="F142" s="6">
        <v>15.56625</v>
      </c>
      <c r="G142" s="6">
        <v>6.4241500000000007E-2</v>
      </c>
      <c r="H142" s="6" t="s">
        <v>1879</v>
      </c>
      <c r="I142" s="174">
        <v>2023</v>
      </c>
      <c r="J142" s="6" t="s">
        <v>1880</v>
      </c>
      <c r="L142" s="180"/>
      <c r="M142" s="179">
        <v>0</v>
      </c>
    </row>
    <row r="143" spans="2:13" x14ac:dyDescent="0.95">
      <c r="B143" s="6" t="s">
        <v>2158</v>
      </c>
      <c r="C143" s="6" t="s">
        <v>2159</v>
      </c>
      <c r="D143" s="174">
        <v>5</v>
      </c>
      <c r="E143" s="6">
        <v>2.9267578839540499E-2</v>
      </c>
      <c r="F143" s="6">
        <v>34.167499999999997</v>
      </c>
      <c r="G143" s="6">
        <v>2.9270000000000001E-2</v>
      </c>
      <c r="H143" s="6" t="s">
        <v>1879</v>
      </c>
      <c r="I143" s="174">
        <v>2023</v>
      </c>
      <c r="J143" s="6" t="s">
        <v>1880</v>
      </c>
      <c r="L143" s="180"/>
      <c r="M143" s="179">
        <v>0</v>
      </c>
    </row>
    <row r="144" spans="2:13" x14ac:dyDescent="0.95">
      <c r="B144" s="6" t="s">
        <v>2160</v>
      </c>
      <c r="C144" s="6" t="s">
        <v>2161</v>
      </c>
      <c r="D144" s="174">
        <v>7</v>
      </c>
      <c r="E144" s="6">
        <v>0.28612303290414898</v>
      </c>
      <c r="F144" s="6">
        <v>3.4950000000000001</v>
      </c>
      <c r="G144" s="6">
        <v>0.28612300000000002</v>
      </c>
      <c r="H144" s="6" t="s">
        <v>1879</v>
      </c>
      <c r="I144" s="174">
        <v>2023</v>
      </c>
      <c r="J144" s="6" t="s">
        <v>1880</v>
      </c>
      <c r="L144" s="180"/>
      <c r="M144" s="179">
        <v>0</v>
      </c>
    </row>
    <row r="145" spans="2:13" x14ac:dyDescent="0.95">
      <c r="B145" s="6" t="s">
        <v>2162</v>
      </c>
      <c r="C145" s="6" t="s">
        <v>2163</v>
      </c>
      <c r="D145" s="174">
        <v>7</v>
      </c>
      <c r="E145" s="6">
        <v>0.32518210197710701</v>
      </c>
      <c r="F145" s="6">
        <v>3.0752000000000002</v>
      </c>
      <c r="G145" s="6">
        <v>0.32518209999999997</v>
      </c>
      <c r="H145" s="6" t="s">
        <v>1879</v>
      </c>
      <c r="I145" s="174">
        <v>2023</v>
      </c>
      <c r="J145" s="6" t="s">
        <v>1880</v>
      </c>
      <c r="L145" s="180"/>
      <c r="M145" s="179">
        <v>0</v>
      </c>
    </row>
    <row r="146" spans="2:13" x14ac:dyDescent="0.95">
      <c r="B146" s="6" t="s">
        <v>2164</v>
      </c>
      <c r="C146" s="6" t="s">
        <v>2165</v>
      </c>
      <c r="D146" s="174">
        <v>5</v>
      </c>
      <c r="E146" s="6">
        <v>0.43380000000000002</v>
      </c>
      <c r="F146" s="6">
        <v>2.3052100000000002</v>
      </c>
      <c r="G146" s="6">
        <v>0.43380000000000002</v>
      </c>
      <c r="H146" s="6" t="s">
        <v>1879</v>
      </c>
      <c r="I146" s="174">
        <v>2023</v>
      </c>
      <c r="J146" s="6" t="s">
        <v>1880</v>
      </c>
      <c r="L146" s="180"/>
      <c r="M146" s="179">
        <v>0</v>
      </c>
    </row>
    <row r="147" spans="2:13" x14ac:dyDescent="0.95">
      <c r="B147" s="6" t="s">
        <v>2166</v>
      </c>
      <c r="C147" s="6" t="s">
        <v>2167</v>
      </c>
      <c r="D147" s="174">
        <v>9</v>
      </c>
      <c r="E147" s="6">
        <v>6.1556454963758597E-2</v>
      </c>
      <c r="F147" s="6">
        <v>16.245249999999999</v>
      </c>
      <c r="G147" s="6">
        <v>6.1556455000000003E-2</v>
      </c>
      <c r="H147" s="6" t="s">
        <v>1879</v>
      </c>
      <c r="I147" s="174">
        <v>2023</v>
      </c>
      <c r="J147" s="6" t="s">
        <v>1880</v>
      </c>
      <c r="L147" s="180"/>
      <c r="M147" s="179">
        <v>0</v>
      </c>
    </row>
    <row r="148" spans="2:13" x14ac:dyDescent="0.95">
      <c r="B148" s="6" t="s">
        <v>2168</v>
      </c>
      <c r="C148" s="6" t="s">
        <v>2169</v>
      </c>
      <c r="D148" s="174">
        <v>7</v>
      </c>
      <c r="E148" s="6">
        <v>0.14825247396315899</v>
      </c>
      <c r="F148" s="6">
        <v>6.7452500000000004</v>
      </c>
      <c r="G148" s="6">
        <v>0.14825250000000001</v>
      </c>
      <c r="H148" s="6" t="s">
        <v>1879</v>
      </c>
      <c r="I148" s="174">
        <v>2023</v>
      </c>
      <c r="J148" s="6" t="s">
        <v>1880</v>
      </c>
      <c r="L148" s="180"/>
      <c r="M148" s="179">
        <v>0</v>
      </c>
    </row>
    <row r="149" spans="2:13" x14ac:dyDescent="0.95">
      <c r="B149" s="6" t="s">
        <v>2170</v>
      </c>
      <c r="C149" s="6" t="s">
        <v>2171</v>
      </c>
      <c r="D149" s="174">
        <v>5</v>
      </c>
      <c r="E149" s="6">
        <v>3.4078516902944403E-2</v>
      </c>
      <c r="F149" s="6">
        <v>29.344000000000001</v>
      </c>
      <c r="G149" s="6">
        <v>3.4079999999999999E-2</v>
      </c>
      <c r="H149" s="6" t="s">
        <v>1879</v>
      </c>
      <c r="I149" s="174">
        <v>2023</v>
      </c>
      <c r="J149" s="6" t="s">
        <v>1880</v>
      </c>
      <c r="L149" s="180"/>
      <c r="M149" s="179">
        <v>0</v>
      </c>
    </row>
    <row r="150" spans="2:13" x14ac:dyDescent="0.95">
      <c r="B150" s="6" t="s">
        <v>2172</v>
      </c>
      <c r="C150" s="6" t="s">
        <v>2173</v>
      </c>
      <c r="D150" s="174">
        <v>9</v>
      </c>
      <c r="E150" s="6">
        <v>4.2992261392949303E-4</v>
      </c>
      <c r="F150" s="6">
        <v>2326</v>
      </c>
      <c r="G150" s="6">
        <v>4.2992300000000002E-4</v>
      </c>
      <c r="H150" s="6" t="s">
        <v>1879</v>
      </c>
      <c r="I150" s="174">
        <v>2023</v>
      </c>
      <c r="J150" s="6" t="s">
        <v>1880</v>
      </c>
      <c r="L150" s="180"/>
      <c r="M150" s="179">
        <v>0</v>
      </c>
    </row>
    <row r="151" spans="2:13" x14ac:dyDescent="0.95">
      <c r="B151" s="6" t="s">
        <v>2174</v>
      </c>
      <c r="C151" s="6" t="s">
        <v>2175</v>
      </c>
      <c r="D151" s="174">
        <v>9</v>
      </c>
      <c r="E151" s="6">
        <v>3.3848163906348899E-2</v>
      </c>
      <c r="F151" s="6">
        <v>29.543700000000001</v>
      </c>
      <c r="G151" s="6">
        <v>3.3848164E-2</v>
      </c>
      <c r="H151" s="6" t="s">
        <v>1879</v>
      </c>
      <c r="I151" s="174">
        <v>2023</v>
      </c>
      <c r="J151" s="6" t="s">
        <v>1880</v>
      </c>
      <c r="L151" s="180"/>
      <c r="M151" s="179">
        <v>0</v>
      </c>
    </row>
    <row r="152" spans="2:13" x14ac:dyDescent="0.95">
      <c r="B152" s="6" t="s">
        <v>2176</v>
      </c>
      <c r="C152" s="6" t="s">
        <v>2177</v>
      </c>
      <c r="D152" s="174">
        <v>9</v>
      </c>
      <c r="E152" s="6">
        <v>3.3848163906348899E-2</v>
      </c>
      <c r="F152" s="6">
        <v>29.543700000000001</v>
      </c>
      <c r="G152" s="6">
        <v>3.3848164E-2</v>
      </c>
      <c r="H152" s="6" t="s">
        <v>1879</v>
      </c>
      <c r="I152" s="174">
        <v>2023</v>
      </c>
      <c r="J152" s="6" t="s">
        <v>1880</v>
      </c>
      <c r="L152" s="180"/>
      <c r="M152" s="179">
        <v>0</v>
      </c>
    </row>
    <row r="153" spans="2:13" x14ac:dyDescent="0.95">
      <c r="B153" s="6" t="s">
        <v>2178</v>
      </c>
      <c r="C153" s="6" t="s">
        <v>2179</v>
      </c>
      <c r="D153" s="174">
        <v>9</v>
      </c>
      <c r="E153" s="6">
        <v>2.6809651474530801E-4</v>
      </c>
      <c r="F153" s="6">
        <v>3730</v>
      </c>
      <c r="G153" s="6">
        <v>2.6809700000000002E-4</v>
      </c>
      <c r="H153" s="6" t="s">
        <v>1879</v>
      </c>
      <c r="I153" s="174">
        <v>2023</v>
      </c>
      <c r="J153" s="6" t="s">
        <v>1880</v>
      </c>
      <c r="L153" s="180"/>
      <c r="M153" s="179">
        <v>0</v>
      </c>
    </row>
    <row r="154" spans="2:13" x14ac:dyDescent="0.95">
      <c r="B154" s="6" t="s">
        <v>2180</v>
      </c>
      <c r="C154" s="6" t="s">
        <v>2181</v>
      </c>
      <c r="D154" s="174">
        <v>5</v>
      </c>
      <c r="E154" s="6">
        <v>1</v>
      </c>
      <c r="F154" s="6">
        <v>1</v>
      </c>
      <c r="G154" s="6">
        <v>1</v>
      </c>
      <c r="H154" s="6" t="s">
        <v>1879</v>
      </c>
      <c r="I154" s="174">
        <v>2023</v>
      </c>
      <c r="J154" s="6" t="s">
        <v>1880</v>
      </c>
      <c r="L154" s="180"/>
      <c r="M154" s="179">
        <v>0</v>
      </c>
    </row>
    <row r="155" spans="2:13" x14ac:dyDescent="0.95">
      <c r="B155" s="6" t="s">
        <v>2182</v>
      </c>
      <c r="C155" s="6" t="s">
        <v>2183</v>
      </c>
      <c r="D155" s="174">
        <v>7</v>
      </c>
      <c r="E155" s="6">
        <v>2.51414204902577E-2</v>
      </c>
      <c r="F155" s="6">
        <v>39.774999999999999</v>
      </c>
      <c r="G155" s="6">
        <v>2.5141400000000001E-2</v>
      </c>
      <c r="H155" s="6" t="s">
        <v>1879</v>
      </c>
      <c r="I155" s="174">
        <v>2023</v>
      </c>
      <c r="J155" s="6" t="s">
        <v>1880</v>
      </c>
      <c r="L155" s="180"/>
      <c r="M155" s="179">
        <v>0</v>
      </c>
    </row>
    <row r="156" spans="2:13" x14ac:dyDescent="0.95">
      <c r="B156" s="6" t="s">
        <v>2184</v>
      </c>
      <c r="C156" s="6" t="s">
        <v>2185</v>
      </c>
      <c r="D156" s="174">
        <v>9</v>
      </c>
      <c r="E156" s="6">
        <v>9.0627732992573103E-5</v>
      </c>
      <c r="F156" s="6">
        <v>11034.15</v>
      </c>
      <c r="G156" s="6">
        <v>9.0628E-5</v>
      </c>
      <c r="H156" s="6" t="s">
        <v>1879</v>
      </c>
      <c r="I156" s="174">
        <v>2023</v>
      </c>
      <c r="J156" s="6" t="s">
        <v>1880</v>
      </c>
      <c r="L156" s="180"/>
      <c r="M156" s="179">
        <v>0</v>
      </c>
    </row>
    <row r="157" spans="2:13" x14ac:dyDescent="0.95">
      <c r="B157" s="6" t="s">
        <v>2186</v>
      </c>
      <c r="C157" s="6" t="s">
        <v>2187</v>
      </c>
      <c r="D157" s="174">
        <v>5</v>
      </c>
      <c r="E157" s="6">
        <v>0.19761024008359701</v>
      </c>
      <c r="F157" s="6">
        <v>5.0604699999999996</v>
      </c>
      <c r="G157" s="6">
        <v>0.19761000000000001</v>
      </c>
      <c r="H157" s="6" t="s">
        <v>1879</v>
      </c>
      <c r="I157" s="174">
        <v>2023</v>
      </c>
      <c r="J157" s="6" t="s">
        <v>1880</v>
      </c>
      <c r="L157" s="180"/>
      <c r="M157" s="179">
        <v>0</v>
      </c>
    </row>
    <row r="158" spans="2:13" x14ac:dyDescent="0.95">
      <c r="B158" s="6" t="s">
        <v>2188</v>
      </c>
      <c r="C158" s="6" t="s">
        <v>2189</v>
      </c>
      <c r="D158" s="174">
        <v>9</v>
      </c>
      <c r="E158" s="6">
        <v>4.3108093544563E-5</v>
      </c>
      <c r="F158" s="6">
        <v>23197.5</v>
      </c>
      <c r="G158" s="6">
        <v>4.3108000000000001E-5</v>
      </c>
      <c r="H158" s="6" t="s">
        <v>1879</v>
      </c>
      <c r="I158" s="174">
        <v>2023</v>
      </c>
      <c r="J158" s="6" t="s">
        <v>1880</v>
      </c>
      <c r="L158" s="180"/>
      <c r="M158" s="179">
        <v>0</v>
      </c>
    </row>
    <row r="159" spans="2:13" x14ac:dyDescent="0.95">
      <c r="B159" s="6" t="s">
        <v>2190</v>
      </c>
      <c r="C159" s="6" t="s">
        <v>2191</v>
      </c>
      <c r="D159" s="174">
        <v>7</v>
      </c>
      <c r="E159" s="6">
        <v>8.6434158779549707E-3</v>
      </c>
      <c r="F159" s="6">
        <v>115.69499999999999</v>
      </c>
      <c r="G159" s="6">
        <v>8.6434000000000007E-3</v>
      </c>
      <c r="H159" s="6" t="s">
        <v>1879</v>
      </c>
      <c r="I159" s="174">
        <v>2023</v>
      </c>
      <c r="J159" s="6" t="s">
        <v>1880</v>
      </c>
      <c r="L159" s="180"/>
      <c r="M159" s="179">
        <v>0</v>
      </c>
    </row>
    <row r="160" spans="2:13" x14ac:dyDescent="0.95">
      <c r="B160" s="6" t="s">
        <v>2192</v>
      </c>
      <c r="C160" s="6" t="s">
        <v>2193</v>
      </c>
      <c r="D160" s="174">
        <v>5</v>
      </c>
      <c r="E160" s="6">
        <v>0.374</v>
      </c>
      <c r="F160" s="6">
        <v>2.6738</v>
      </c>
      <c r="G160" s="6">
        <v>0.374</v>
      </c>
      <c r="H160" s="6" t="s">
        <v>1879</v>
      </c>
      <c r="I160" s="174">
        <v>2023</v>
      </c>
      <c r="J160" s="6" t="s">
        <v>1880</v>
      </c>
      <c r="L160" s="180"/>
      <c r="M160" s="179">
        <v>0</v>
      </c>
    </row>
    <row r="161" spans="2:13" x14ac:dyDescent="0.95">
      <c r="B161" s="6" t="s">
        <v>2194</v>
      </c>
      <c r="C161" s="6" t="s">
        <v>2195</v>
      </c>
      <c r="D161" s="174">
        <v>7</v>
      </c>
      <c r="E161" s="6">
        <v>1.60549722248981E-3</v>
      </c>
      <c r="F161" s="6">
        <v>622.86</v>
      </c>
      <c r="G161" s="6">
        <v>1.6054999999999999E-3</v>
      </c>
      <c r="H161" s="6" t="s">
        <v>1879</v>
      </c>
      <c r="I161" s="174">
        <v>2023</v>
      </c>
      <c r="J161" s="6" t="s">
        <v>1880</v>
      </c>
      <c r="L161" s="180"/>
      <c r="M161" s="179">
        <v>0</v>
      </c>
    </row>
    <row r="162" spans="2:13" x14ac:dyDescent="0.95">
      <c r="B162" s="6" t="s">
        <v>2196</v>
      </c>
      <c r="C162" s="6" t="s">
        <v>2197</v>
      </c>
      <c r="D162" s="174">
        <v>7</v>
      </c>
      <c r="E162" s="6">
        <v>0.37037037037037002</v>
      </c>
      <c r="F162" s="6">
        <v>2.7</v>
      </c>
      <c r="G162" s="6">
        <v>0.37037039999999999</v>
      </c>
      <c r="H162" s="6" t="s">
        <v>1879</v>
      </c>
      <c r="I162" s="174">
        <v>2023</v>
      </c>
      <c r="J162" s="6" t="s">
        <v>1880</v>
      </c>
      <c r="L162" s="180"/>
      <c r="M162" s="179">
        <v>0</v>
      </c>
    </row>
    <row r="163" spans="2:13" x14ac:dyDescent="0.95">
      <c r="B163" s="6" t="s">
        <v>2198</v>
      </c>
      <c r="C163" s="6" t="s">
        <v>2199</v>
      </c>
      <c r="D163" s="174">
        <v>7</v>
      </c>
      <c r="E163" s="6">
        <v>1.6380016380016401E-3</v>
      </c>
      <c r="F163" s="6">
        <v>610.5</v>
      </c>
      <c r="G163" s="6">
        <v>1.6379999999999999E-3</v>
      </c>
      <c r="H163" s="6" t="s">
        <v>1879</v>
      </c>
      <c r="I163" s="174">
        <v>2023</v>
      </c>
      <c r="J163" s="6" t="s">
        <v>1880</v>
      </c>
      <c r="L163" s="180"/>
      <c r="M163" s="179">
        <v>0</v>
      </c>
    </row>
    <row r="164" spans="2:13" x14ac:dyDescent="0.95">
      <c r="B164" s="6" t="s">
        <v>2200</v>
      </c>
      <c r="C164" s="6" t="s">
        <v>2201</v>
      </c>
      <c r="D164" s="174">
        <v>8</v>
      </c>
      <c r="E164" s="6">
        <v>8.9749849220253294E-3</v>
      </c>
      <c r="F164" s="6">
        <v>111.4208</v>
      </c>
      <c r="G164" s="6">
        <v>8.9749800000000005E-3</v>
      </c>
      <c r="H164" s="6" t="s">
        <v>1879</v>
      </c>
      <c r="I164" s="174">
        <v>2023</v>
      </c>
      <c r="J164" s="6" t="s">
        <v>1880</v>
      </c>
      <c r="L164" s="180"/>
      <c r="M164" s="179">
        <v>0</v>
      </c>
    </row>
    <row r="165" spans="2:13" x14ac:dyDescent="0.95">
      <c r="B165" s="6" t="s">
        <v>2202</v>
      </c>
      <c r="C165" s="6" t="s">
        <v>2203</v>
      </c>
      <c r="D165" s="174">
        <v>9</v>
      </c>
      <c r="E165" s="6">
        <v>3.9984006397440998E-3</v>
      </c>
      <c r="F165" s="6">
        <v>250.1</v>
      </c>
      <c r="G165" s="6">
        <v>3.9984010000000004E-3</v>
      </c>
      <c r="H165" s="6" t="s">
        <v>1879</v>
      </c>
      <c r="I165" s="174">
        <v>2023</v>
      </c>
      <c r="J165" s="6" t="s">
        <v>1880</v>
      </c>
      <c r="L165" s="180"/>
      <c r="M165" s="179">
        <v>0</v>
      </c>
    </row>
    <row r="166" spans="2:13" x14ac:dyDescent="0.95">
      <c r="B166" s="6" t="s">
        <v>2204</v>
      </c>
      <c r="C166" s="6" t="s">
        <v>2205</v>
      </c>
      <c r="D166" s="174">
        <v>9</v>
      </c>
      <c r="E166" s="6">
        <v>9.11493938565309E-3</v>
      </c>
      <c r="F166" s="6">
        <v>109.71</v>
      </c>
      <c r="G166" s="6">
        <v>9.1149390000000007E-3</v>
      </c>
      <c r="H166" s="6" t="s">
        <v>1879</v>
      </c>
      <c r="I166" s="174">
        <v>2023</v>
      </c>
      <c r="J166" s="6" t="s">
        <v>1880</v>
      </c>
      <c r="L166" s="180"/>
      <c r="M166" s="179">
        <v>0</v>
      </c>
    </row>
    <row r="167" spans="2:13" x14ac:dyDescent="0.95">
      <c r="B167" s="6" t="s">
        <v>2206</v>
      </c>
      <c r="C167" s="6" t="s">
        <v>2207</v>
      </c>
      <c r="D167" s="174">
        <v>7</v>
      </c>
      <c r="E167" s="6">
        <v>6.4241548221312103E-2</v>
      </c>
      <c r="F167" s="6">
        <v>15.56625</v>
      </c>
      <c r="G167" s="6">
        <v>6.4241500000000007E-2</v>
      </c>
      <c r="H167" s="6" t="s">
        <v>1879</v>
      </c>
      <c r="I167" s="174">
        <v>2023</v>
      </c>
      <c r="J167" s="6" t="s">
        <v>1880</v>
      </c>
      <c r="L167" s="180"/>
      <c r="M167" s="179">
        <v>0</v>
      </c>
    </row>
    <row r="168" spans="2:13" x14ac:dyDescent="0.95">
      <c r="B168" s="6" t="s">
        <v>2208</v>
      </c>
      <c r="C168" s="6" t="s">
        <v>2209</v>
      </c>
      <c r="D168" s="174">
        <v>7</v>
      </c>
      <c r="E168" s="6">
        <v>5.8055152394775003E-2</v>
      </c>
      <c r="F168" s="6">
        <v>17.225000000000001</v>
      </c>
      <c r="G168" s="6">
        <v>5.8055200000000001E-2</v>
      </c>
      <c r="H168" s="6" t="s">
        <v>1879</v>
      </c>
      <c r="I168" s="174">
        <v>2023</v>
      </c>
      <c r="J168" s="6" t="s">
        <v>1880</v>
      </c>
      <c r="L168" s="180"/>
      <c r="M168" s="17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4378C04A2274C978AEDBA1F6ACA7C" ma:contentTypeVersion="21" ma:contentTypeDescription="Create a new document." ma:contentTypeScope="" ma:versionID="ee0e56bf4b0dbc9de922b7fa7bf34f15">
  <xsd:schema xmlns:xsd="http://www.w3.org/2001/XMLSchema" xmlns:xs="http://www.w3.org/2001/XMLSchema" xmlns:p="http://schemas.microsoft.com/office/2006/metadata/properties" xmlns:ns1="http://schemas.microsoft.com/sharepoint/v3" xmlns:ns2="15628df6-5edd-41e8-b871-1701e026e5d7" xmlns:ns3="3f871441-8e99-4b67-87f0-f091a6f5c607" xmlns:ns4="230e9df3-be65-4c73-a93b-d1236ebd677e" targetNamespace="http://schemas.microsoft.com/office/2006/metadata/properties" ma:root="true" ma:fieldsID="a7b3892df8c4b5e8126750f895dadc11" ns1:_="" ns2:_="" ns3:_="" ns4:_="">
    <xsd:import namespace="http://schemas.microsoft.com/sharepoint/v3"/>
    <xsd:import namespace="15628df6-5edd-41e8-b871-1701e026e5d7"/>
    <xsd:import namespace="3f871441-8e99-4b67-87f0-f091a6f5c60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28df6-5edd-41e8-b871-1701e026e5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71441-8e99-4b67-87f0-f091a6f5c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6baf6ccc-4e6d-423c-b552-4e179d84c58e}" ma:internalName="TaxCatchAll" ma:showField="CatchAllData" ma:web="15628df6-5edd-41e8-b871-1701e026e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BFE99762-6608-4198-8AAE-3048E0B81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628df6-5edd-41e8-b871-1701e026e5d7"/>
    <ds:schemaRef ds:uri="3f871441-8e99-4b67-87f0-f091a6f5c607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2FB68-A8C9-4D37-B2C1-615C7D3CF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AF8D1-ED8E-4B3F-BB2D-C5BB88BF61D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29</vt:i4>
      </vt:variant>
    </vt:vector>
  </HeadingPairs>
  <TitlesOfParts>
    <vt:vector size="51" baseType="lpstr">
      <vt:lpstr>Instructions</vt:lpstr>
      <vt:lpstr>Whiteboard Sheet</vt:lpstr>
      <vt:lpstr>Deal Inputs</vt:lpstr>
      <vt:lpstr>C-Plan View</vt:lpstr>
      <vt:lpstr>Discounting Impact</vt:lpstr>
      <vt:lpstr>Compute</vt:lpstr>
      <vt:lpstr>Storage</vt:lpstr>
      <vt:lpstr>Networking</vt:lpstr>
      <vt:lpstr>Databases</vt:lpstr>
      <vt:lpstr>PaaS &amp; Other</vt:lpstr>
      <vt:lpstr>Pivot For VM</vt:lpstr>
      <vt:lpstr>Pivot For Storage</vt:lpstr>
      <vt:lpstr>Pivot For Networking</vt:lpstr>
      <vt:lpstr>Pivot For Databases</vt:lpstr>
      <vt:lpstr>Pivot For PaaS &amp; Other</vt:lpstr>
      <vt:lpstr>Pivot for Region Mix</vt:lpstr>
      <vt:lpstr>Pivot for Baseline ACR</vt:lpstr>
      <vt:lpstr>Pivot for PAYG vs. RI</vt:lpstr>
      <vt:lpstr>Lookups (Final)</vt:lpstr>
      <vt:lpstr>Lists</vt:lpstr>
      <vt:lpstr>Representative SKUs</vt:lpstr>
      <vt:lpstr>FY23 FX Rates</vt:lpstr>
      <vt:lpstr>Azure_Data_Lake_Storage_Gen2_Flat_Namespace</vt:lpstr>
      <vt:lpstr>Azure_Data_Lake_Storage_Gen2_Hierarchical_Namespace</vt:lpstr>
      <vt:lpstr>Azure_Premium_SSD_v2</vt:lpstr>
      <vt:lpstr>Blob_Features</vt:lpstr>
      <vt:lpstr>Blob_Storage</vt:lpstr>
      <vt:lpstr>Change_Feed</vt:lpstr>
      <vt:lpstr>Disk_Pool</vt:lpstr>
      <vt:lpstr>File_Sync</vt:lpstr>
      <vt:lpstr>Files</vt:lpstr>
      <vt:lpstr>Files_v2</vt:lpstr>
      <vt:lpstr>General_Block_Blob</vt:lpstr>
      <vt:lpstr>General_Block_Blob_v2</vt:lpstr>
      <vt:lpstr>General_Block_Blob_v2_Hierarchical_Namespace</vt:lpstr>
      <vt:lpstr>Preimum_Files</vt:lpstr>
      <vt:lpstr>Premium_ADLS_Gen2_Flat_Namespace</vt:lpstr>
      <vt:lpstr>Premium_ADLS_Gen2_Hierarchical_Namespace</vt:lpstr>
      <vt:lpstr>Premium_Block_Blob</vt:lpstr>
      <vt:lpstr>Premium_Block_Blob_v2_Hierarchical_Namespace</vt:lpstr>
      <vt:lpstr>Premium_Page_Blob</vt:lpstr>
      <vt:lpstr>Premium_SSD_Managed_Disks</vt:lpstr>
      <vt:lpstr>Queues</vt:lpstr>
      <vt:lpstr>Queues_v2</vt:lpstr>
      <vt:lpstr>Standard_HDD_Managed_Disks</vt:lpstr>
      <vt:lpstr>Standard_Page_Blob</vt:lpstr>
      <vt:lpstr>Standard_Page_Blob_v2</vt:lpstr>
      <vt:lpstr>Standard_SSD_Managed_Disks</vt:lpstr>
      <vt:lpstr>Storage</vt:lpstr>
      <vt:lpstr>Tables</vt:lpstr>
      <vt:lpstr>Ultra_Disks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Meizner</dc:creator>
  <cp:keywords/>
  <dc:description/>
  <cp:lastModifiedBy>Yash Sonkiya</cp:lastModifiedBy>
  <cp:revision/>
  <dcterms:created xsi:type="dcterms:W3CDTF">2022-03-08T16:44:36Z</dcterms:created>
  <dcterms:modified xsi:type="dcterms:W3CDTF">2023-08-24T11:38:17Z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0x010100C2F4378C04A2274C978AEDBA1F6ACA7C</vt:lpwstr>
  </property>
  <property fmtid="{D5CDD505-2E9C-101B-9397-08002B2CF9AE}" pid="3" name="MediaServiceImageTags">
    <vt:lpwstr/>
  </property>
  <property fmtid="{D5CDD505-2E9C-101B-9397-08002B2CF9AE}" pid="4" name="_ip_UnifiedCompliancePolicyUIAction">
    <vt:lpwstr/>
  </property>
  <property fmtid="{D5CDD505-2E9C-101B-9397-08002B2CF9AE}" pid="5" name="_ip_UnifiedCompliancePolicyProperties">
    <vt:lpwstr/>
  </property>
  <property fmtid="{D5CDD505-2E9C-101B-9397-08002B2CF9AE}" pid="6" name="MediaServiceKeyPoints">
    <vt:lpwstr/>
  </property>
  <property fmtid="{D5CDD505-2E9C-101B-9397-08002B2CF9AE}" pid="7" name="lcf76f155ced4ddcb4097134ff3c332f">
    <vt:lpwstr/>
  </property>
  <property fmtid="{D5CDD505-2E9C-101B-9397-08002B2CF9AE}" pid="8" name="TaxCatchAll">
    <vt:lpwstr/>
  </property>
</Properties>
</file>