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ables/table1.xml" ContentType="application/vnd.openxmlformats-officedocument.spreadsheetml.table+xml"/>
  <Override PartName="/xl/pivotTables/pivotTable7.xml" ContentType="application/vnd.openxmlformats-officedocument.spreadsheetml.pivotTable+xml"/>
  <Override PartName="/xl/drawings/drawing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3.xml" ContentType="application/vnd.ms-office.chartex+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Ex4.xml" ContentType="application/vnd.ms-office.chartex+xml"/>
  <Override PartName="/xl/charts/style17.xml" ContentType="application/vnd.ms-office.chartstyle+xml"/>
  <Override PartName="/xl/charts/colors17.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https://d.docs.live.net/a2d8c1b7232d0743/Desktop/"/>
    </mc:Choice>
  </mc:AlternateContent>
  <xr:revisionPtr revIDLastSave="3" documentId="14_{79D3A32F-2EBC-48AC-9B7B-8CD47DCB7A33}" xr6:coauthVersionLast="47" xr6:coauthVersionMax="47" xr10:uidLastSave="{748FFABC-160F-4481-9C98-F4D3C03C33F4}"/>
  <bookViews>
    <workbookView xWindow="-108" yWindow="-108" windowWidth="23256" windowHeight="12456" firstSheet="2" activeTab="9" xr2:uid="{00000000-000D-0000-FFFF-FFFF00000000}"/>
  </bookViews>
  <sheets>
    <sheet name="KPI YOY" sheetId="11" r:id="rId1"/>
    <sheet name="DASHBOARD" sheetId="12" r:id="rId2"/>
    <sheet name="KPI" sheetId="8" r:id="rId3"/>
    <sheet name="Data" sheetId="1" r:id="rId4"/>
    <sheet name="Combo Chart" sheetId="3" r:id="rId5"/>
    <sheet name="Waterfall Chart" sheetId="4" r:id="rId6"/>
    <sheet name="Pie Chart" sheetId="5" r:id="rId7"/>
    <sheet name="Map Chart" sheetId="6" r:id="rId8"/>
    <sheet name="Top 5" sheetId="7" r:id="rId9"/>
    <sheet name="layout" sheetId="2"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Chart'!$E$3</definedName>
    <definedName name="_xlchart.v5.11" hidden="1">'Map Chart'!$E$4:$E$52</definedName>
    <definedName name="_xlchart.v5.12" hidden="1">'Map Chart'!$F$3</definedName>
    <definedName name="_xlchart.v5.13"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Slicer_Region">#N/A</definedName>
    <definedName name="Slicer_Segment">#N/A</definedName>
    <definedName name="Slicer_Year1">#N/A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D5" i="4"/>
  <c r="D6" i="4"/>
  <c r="D7" i="4"/>
  <c r="D4" i="4"/>
  <c r="C4" i="1"/>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3" i="1"/>
  <c r="C2" i="1"/>
  <c r="H8" i="11"/>
  <c r="I8" i="11"/>
  <c r="L8" i="11"/>
  <c r="K8" i="11"/>
  <c r="J8" i="11"/>
  <c r="F30" i="6"/>
  <c r="F13" i="6"/>
  <c r="N17" i="8"/>
  <c r="F24" i="6"/>
  <c r="F10" i="6"/>
  <c r="K17" i="8"/>
  <c r="F17" i="6"/>
  <c r="E17" i="8"/>
  <c r="F51" i="6"/>
  <c r="F37" i="6"/>
  <c r="F4" i="6"/>
  <c r="F46" i="6"/>
  <c r="F52" i="6"/>
  <c r="F49" i="6"/>
  <c r="E5" i="4"/>
  <c r="F19" i="6"/>
  <c r="F16" i="6"/>
  <c r="E7" i="4"/>
  <c r="F15" i="6"/>
  <c r="F44" i="6"/>
  <c r="E4" i="4"/>
  <c r="F41" i="6"/>
  <c r="F35" i="6"/>
  <c r="F9" i="6"/>
  <c r="F5" i="6"/>
  <c r="F36" i="6"/>
  <c r="F25" i="6"/>
  <c r="F42" i="6"/>
  <c r="F8" i="6"/>
  <c r="F18" i="6"/>
  <c r="F27" i="6"/>
  <c r="F7" i="6"/>
  <c r="F12" i="6"/>
  <c r="E6" i="4"/>
  <c r="F21" i="6"/>
  <c r="F14" i="6"/>
  <c r="H17" i="8"/>
  <c r="F23" i="6"/>
  <c r="F45" i="6"/>
  <c r="F34" i="6"/>
  <c r="F11" i="6"/>
  <c r="F50" i="6"/>
  <c r="F31" i="6"/>
  <c r="F22" i="6"/>
  <c r="F47" i="6"/>
  <c r="F29" i="6"/>
  <c r="F33" i="6"/>
  <c r="B17" i="8"/>
  <c r="F38" i="6"/>
  <c r="F6" i="6"/>
  <c r="F28" i="6"/>
  <c r="F26" i="6"/>
  <c r="F40" i="6"/>
  <c r="F20" i="6"/>
  <c r="F32" i="6"/>
  <c r="F48" i="6"/>
  <c r="F43" i="6"/>
  <c r="F39" i="6"/>
</calcChain>
</file>

<file path=xl/sharedStrings.xml><?xml version="1.0" encoding="utf-8"?>
<sst xmlns="http://schemas.openxmlformats.org/spreadsheetml/2006/main" count="130128" uniqueCount="10956">
  <si>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</si>
  <si>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</si>
  <si>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</si>
  <si>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</si>
  <si>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</si>
  <si>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</si>
  <si>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</si>
  <si>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</si>
  <si>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</si>
  <si>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</si>
  <si>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</si>
  <si>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</si>
  <si>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</si>
  <si>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</si>
  <si>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</si>
  <si>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</si>
  <si>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</si>
  <si>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</si>
  <si>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</si>
  <si>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</si>
  <si>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</si>
  <si>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</si>
  <si>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</si>
  <si>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</si>
  <si>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</si>
  <si>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</si>
  <si>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</si>
  <si>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</si>
  <si>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</si>
  <si>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</si>
  <si>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</si>
  <si>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</si>
  <si>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</si>
  <si>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</si>
  <si>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</si>
  <si>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</si>
  <si>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</si>
  <si>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</si>
  <si>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</si>
  <si>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</si>
  <si>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</si>
  <si>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</si>
  <si>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</si>
  <si>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</si>
  <si>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</si>
  <si>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</si>
  <si>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</si>
  <si>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</si>
  <si>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</si>
  <si>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</si>
  <si>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</si>
  <si>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</si>
  <si>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</si>
  <si>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</si>
  <si>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</si>
  <si>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</si>
  <si>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</si>
  <si>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</si>
  <si>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</si>
  <si>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</si>
  <si>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</si>
  <si>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</si>
  <si>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</si>
  <si>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</si>
  <si>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</si>
  <si>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</si>
  <si>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</si>
  <si>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</si>
  <si>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</si>
  <si>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</si>
  <si>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</si>
  <si>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</si>
  <si>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</si>
  <si>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</si>
  <si>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</si>
  <si>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</si>
  <si>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</si>
  <si>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</si>
  <si>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</si>
  <si>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</si>
  <si>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</si>
  <si>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</si>
  <si>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</si>
  <si>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</si>
  <si>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</si>
  <si>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</si>
  <si>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</si>
  <si>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</si>
  <si>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</si>
  <si>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</si>
  <si>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</si>
  <si>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</si>
  <si>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</si>
  <si>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</si>
  <si>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</si>
  <si>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</si>
  <si>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</si>
  <si>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</si>
  <si>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</si>
  <si>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</si>
  <si>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</si>
  <si>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</si>
  <si>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</si>
  <si>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</si>
  <si>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</si>
  <si>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</si>
  <si>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</si>
  <si>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</si>
  <si>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</si>
  <si>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</si>
  <si>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</si>
  <si>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</si>
  <si>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</si>
  <si>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</si>
  <si>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</si>
  <si>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</si>
  <si>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</si>
  <si>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</si>
  <si>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</si>
  <si>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</si>
  <si>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</si>
  <si>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</si>
  <si>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</si>
  <si>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</si>
  <si>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</si>
  <si>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</si>
  <si>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</si>
  <si>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</si>
  <si>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</si>
  <si>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</si>
  <si>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</si>
  <si>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</si>
  <si>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</si>
  <si>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</si>
  <si>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</si>
  <si>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</si>
  <si>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</si>
  <si>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</si>
  <si>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</si>
  <si>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</si>
  <si>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</si>
  <si>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</si>
  <si>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</si>
  <si>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</si>
  <si>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</si>
  <si>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</si>
  <si>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</si>
  <si>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</si>
  <si>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</si>
  <si>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</si>
  <si>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</si>
  <si>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</si>
  <si>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</si>
  <si>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</si>
  <si>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</si>
  <si>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</si>
  <si>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</si>
  <si>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</si>
  <si>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</si>
  <si>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</si>
  <si>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</si>
  <si>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</si>
  <si>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</si>
  <si>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</si>
  <si>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</si>
  <si>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</si>
  <si>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</si>
  <si>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</si>
  <si>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</si>
  <si>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</si>
  <si>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</si>
  <si>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</si>
  <si>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</si>
  <si>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</si>
  <si>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</si>
  <si>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</si>
  <si>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</si>
  <si>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</si>
  <si>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</si>
  <si>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</si>
  <si>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</si>
  <si>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</si>
  <si>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</si>
  <si>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</si>
  <si>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</si>
  <si>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</si>
  <si>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</si>
  <si>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</si>
  <si>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</si>
  <si>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</si>
  <si>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</si>
  <si>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</si>
  <si>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</si>
  <si>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</si>
  <si>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</si>
  <si>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</si>
  <si>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</si>
  <si>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</si>
  <si>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</si>
  <si>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</si>
  <si>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</si>
  <si>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</si>
  <si>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</si>
  <si>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</si>
  <si>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</si>
  <si>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</si>
  <si>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</si>
  <si>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</si>
  <si>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</si>
  <si>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</si>
  <si>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</si>
  <si>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</si>
  <si>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</si>
  <si>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</si>
  <si>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</si>
  <si>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</si>
  <si>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</si>
  <si>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</si>
  <si>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</si>
  <si>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</si>
  <si>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</si>
  <si>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</si>
  <si>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</si>
  <si>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</si>
  <si>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</si>
  <si>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</si>
  <si>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</si>
  <si>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</si>
  <si>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</si>
  <si>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</si>
  <si>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</si>
  <si>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</si>
  <si>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</si>
  <si>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</si>
  <si>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</si>
  <si>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</si>
  <si>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</si>
  <si>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</si>
  <si>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</si>
  <si>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</si>
  <si>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</si>
  <si>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</si>
  <si>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</si>
  <si>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</si>
  <si>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</si>
  <si>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</si>
  <si>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</si>
  <si>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</si>
  <si>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</si>
  <si>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</si>
  <si>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</si>
  <si>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</si>
  <si>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</si>
  <si>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</si>
  <si>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</si>
  <si>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</si>
  <si>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</si>
  <si>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</si>
  <si>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</si>
  <si>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</si>
  <si>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</si>
  <si>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</si>
  <si>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</si>
  <si>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</si>
  <si>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</si>
  <si>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</si>
  <si>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</si>
  <si>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</si>
  <si>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</si>
  <si>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</si>
  <si>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</si>
  <si>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</si>
  <si>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</si>
  <si>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</si>
  <si>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</si>
  <si>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</si>
  <si>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</si>
  <si>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</si>
  <si>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</si>
  <si>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</si>
  <si>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</si>
  <si>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</si>
  <si>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</si>
  <si>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</si>
  <si>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</si>
  <si>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</si>
  <si>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</si>
  <si>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</si>
  <si>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</si>
  <si>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</si>
  <si>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</si>
  <si>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</si>
  <si>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</si>
  <si>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</si>
  <si>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</si>
  <si>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</si>
  <si>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</si>
  <si>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</si>
  <si>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</si>
  <si>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</si>
  <si>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</si>
  <si>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</si>
  <si>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</si>
  <si>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</si>
  <si>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</si>
  <si>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</si>
  <si>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</si>
  <si>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</si>
  <si>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</si>
  <si>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</si>
  <si>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</si>
  <si>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</si>
  <si>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</si>
  <si>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</si>
  <si>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</si>
  <si>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</si>
  <si>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</si>
  <si>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</si>
  <si>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</si>
  <si>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</si>
  <si>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</si>
  <si>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</si>
  <si>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</si>
  <si>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</si>
  <si>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</si>
  <si>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</si>
  <si>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</si>
  <si>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</si>
  <si>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</si>
  <si>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</si>
  <si>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</si>
  <si>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</si>
  <si>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</si>
  <si>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</si>
  <si>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</si>
  <si>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</si>
  <si>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</si>
  <si>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</si>
  <si>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</si>
  <si>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</si>
  <si>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</si>
  <si>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</si>
  <si>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</si>
  <si>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</si>
  <si>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</si>
  <si>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</si>
  <si>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</si>
  <si>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</si>
  <si>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</si>
  <si>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</si>
  <si>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</si>
  <si>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</si>
  <si>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</si>
  <si>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</si>
  <si>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</si>
  <si>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</si>
  <si>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</si>
  <si>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</si>
  <si>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</si>
  <si>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</si>
  <si>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</si>
  <si>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</si>
  <si>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</si>
  <si>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</si>
  <si>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</si>
  <si>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</si>
  <si>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</si>
  <si>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</si>
  <si>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</si>
  <si>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</si>
  <si>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</si>
  <si>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</si>
  <si>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</si>
  <si>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</si>
  <si>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</si>
  <si>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</si>
  <si>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</si>
  <si>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</si>
  <si>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</si>
  <si>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</si>
  <si>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</si>
  <si>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</si>
  <si>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</si>
  <si>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</si>
  <si>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</si>
  <si>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</si>
  <si>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</si>
  <si>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</si>
  <si>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</si>
  <si>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</si>
  <si>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</si>
  <si>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</si>
  <si>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</si>
  <si>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</si>
  <si>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</si>
  <si>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</si>
  <si>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</si>
  <si>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</si>
  <si>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</si>
  <si>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</si>
  <si>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</si>
  <si>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</si>
  <si>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</si>
  <si>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</si>
  <si>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</si>
  <si>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</si>
  <si>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</si>
  <si>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</si>
  <si>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</si>
  <si>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</si>
  <si>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</si>
  <si>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</si>
  <si>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</si>
  <si>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</si>
  <si>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</si>
  <si>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</si>
  <si>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</si>
  <si>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</si>
  <si>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</si>
  <si>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</si>
  <si>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</si>
  <si>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</si>
  <si>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</si>
  <si>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</si>
  <si>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</si>
  <si>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</si>
  <si>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</si>
  <si>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</si>
  <si>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</si>
  <si>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</si>
  <si>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</si>
  <si>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</si>
  <si>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</si>
  <si>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</si>
  <si>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</si>
  <si>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</si>
  <si>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</si>
  <si>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</si>
  <si>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</si>
  <si>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</si>
  <si>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</si>
  <si>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</si>
  <si>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</si>
  <si>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</si>
  <si>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</si>
  <si>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</si>
  <si>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</si>
  <si>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</si>
  <si>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</si>
  <si>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</si>
  <si>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</si>
  <si>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</si>
  <si>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</si>
  <si>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</si>
  <si>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</si>
  <si>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</si>
  <si>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</si>
  <si>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</si>
  <si>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</si>
  <si>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</si>
  <si>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</si>
  <si>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</si>
  <si>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</si>
  <si>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</si>
  <si>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</si>
  <si>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</si>
  <si>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</si>
  <si>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</si>
  <si>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</si>
  <si>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</si>
  <si>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</si>
  <si>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</si>
  <si>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</si>
  <si>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</si>
  <si>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</si>
  <si>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</si>
  <si>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</si>
  <si>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</si>
  <si>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</si>
  <si>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</si>
  <si>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</si>
  <si>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</si>
  <si>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</si>
  <si>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</si>
  <si>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</si>
  <si>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</si>
  <si>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</si>
  <si>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</si>
  <si>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</si>
  <si>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</si>
  <si>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</si>
  <si>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</si>
  <si>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</si>
  <si>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</si>
  <si>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</si>
  <si>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</si>
  <si>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</si>
  <si>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</si>
  <si>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</si>
  <si>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</si>
  <si>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</si>
  <si>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</si>
  <si>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</si>
  <si>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</si>
  <si>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</si>
  <si>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</si>
  <si>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</si>
  <si>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</si>
  <si>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</si>
  <si>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</si>
  <si>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</si>
  <si>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</si>
  <si>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</si>
  <si>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</si>
  <si>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</si>
  <si>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</si>
  <si>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</si>
  <si>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</si>
  <si>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</si>
  <si>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</si>
  <si>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</si>
  <si>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</si>
  <si>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</si>
  <si>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</si>
  <si>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</si>
  <si>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</si>
  <si>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</si>
  <si>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</si>
  <si>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</si>
  <si>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</si>
  <si>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</si>
  <si>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</si>
  <si>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</si>
  <si>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</si>
  <si>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</si>
  <si>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</si>
  <si>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</si>
  <si>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</si>
  <si>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</si>
  <si>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</si>
  <si>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</si>
  <si>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</si>
  <si>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</si>
  <si>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</si>
  <si>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</si>
  <si>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</si>
  <si>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</si>
  <si>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</si>
  <si>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</si>
  <si>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</si>
  <si>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</si>
  <si>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</si>
  <si>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</si>
  <si>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</si>
  <si>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</si>
  <si>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</si>
  <si>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</si>
  <si>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</si>
  <si>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</si>
  <si>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</si>
  <si>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</si>
  <si>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</si>
  <si>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</si>
  <si>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</si>
  <si>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</si>
  <si>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</si>
  <si>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</si>
  <si>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</si>
  <si>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</si>
  <si>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</si>
  <si>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</si>
  <si>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</si>
  <si>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</si>
  <si>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</si>
  <si>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</si>
  <si>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</si>
  <si>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</si>
  <si>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</si>
  <si>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</si>
  <si>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</si>
  <si>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</si>
  <si>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</si>
  <si>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</si>
  <si>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</si>
  <si>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</si>
  <si>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</si>
  <si>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</si>
  <si>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</si>
  <si>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</si>
  <si>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</si>
  <si>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</si>
  <si>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</si>
  <si>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</si>
  <si>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</si>
  <si>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</si>
  <si>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</si>
  <si>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</si>
  <si>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</si>
  <si>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</si>
  <si>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</si>
  <si>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</si>
  <si>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</si>
  <si>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</si>
  <si>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</si>
  <si>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</si>
  <si>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</si>
  <si>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</si>
  <si>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</si>
  <si>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</si>
  <si>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</si>
  <si>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</si>
  <si>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</si>
  <si>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</si>
  <si>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</si>
  <si>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</si>
  <si>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</si>
  <si>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</si>
  <si>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</si>
  <si>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</si>
  <si>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</si>
  <si>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</si>
  <si>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</si>
  <si>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</si>
  <si>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</si>
  <si>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</si>
  <si>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</si>
  <si>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</si>
  <si>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</si>
  <si>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</si>
  <si>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</si>
  <si>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</si>
  <si>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</si>
  <si>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</si>
  <si>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</si>
  <si>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</si>
  <si>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</si>
  <si>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</si>
  <si>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</si>
  <si>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</si>
  <si>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</si>
  <si>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</si>
  <si>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</si>
  <si>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</si>
  <si>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</si>
  <si>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</si>
  <si>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</si>
  <si>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</si>
  <si>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</si>
  <si>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</si>
  <si>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</si>
  <si>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</si>
  <si>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</si>
  <si>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</si>
  <si>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</si>
  <si>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</si>
  <si>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</si>
  <si>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</si>
  <si>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</si>
  <si>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</si>
  <si>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</si>
  <si>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</si>
  <si>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</si>
  <si>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</si>
  <si>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</si>
  <si>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</si>
  <si>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</si>
  <si>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</si>
  <si>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</si>
  <si>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</si>
  <si>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</si>
  <si>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</si>
  <si>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</si>
  <si>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</si>
  <si>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</si>
  <si>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</si>
  <si>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</si>
  <si>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</si>
  <si>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</si>
  <si>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</si>
  <si>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</si>
  <si>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</si>
  <si>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</si>
  <si>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</si>
  <si>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</si>
  <si>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</si>
  <si>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</si>
  <si>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</si>
  <si>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</si>
  <si>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</si>
  <si>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</si>
  <si>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</si>
  <si>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</si>
  <si>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</si>
  <si>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</si>
  <si>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</si>
  <si>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</si>
  <si>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</si>
  <si>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</si>
  <si>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</si>
  <si>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</si>
  <si>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</si>
  <si>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</si>
  <si>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</si>
  <si>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</si>
  <si>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</si>
  <si>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</si>
  <si>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</si>
  <si>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</si>
  <si>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</si>
  <si>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</si>
  <si>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</si>
  <si>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</si>
  <si>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</si>
  <si>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</si>
  <si>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</si>
  <si>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</si>
  <si>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</si>
  <si>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</si>
  <si>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</si>
  <si>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</si>
  <si>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</si>
  <si>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</si>
  <si>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</si>
  <si>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</si>
  <si>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</si>
  <si>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</si>
  <si>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</si>
  <si>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</si>
  <si>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</si>
  <si>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</si>
  <si>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</si>
  <si>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</si>
  <si>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</si>
  <si>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</si>
  <si>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</si>
  <si>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</si>
  <si>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</si>
  <si>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</si>
  <si>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</si>
  <si>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</si>
  <si>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</si>
  <si>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</si>
  <si>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</si>
  <si>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</si>
  <si>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</si>
  <si>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</si>
  <si>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</si>
  <si>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</si>
  <si>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</si>
  <si>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</si>
  <si>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</si>
  <si>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</si>
  <si>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</si>
  <si>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</si>
  <si>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</si>
  <si>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</si>
  <si>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</si>
  <si>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</si>
  <si>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</si>
  <si>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</si>
  <si>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</si>
  <si>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</si>
  <si>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</si>
  <si>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</si>
  <si>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</si>
  <si>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</si>
  <si>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</si>
  <si>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</si>
  <si>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</si>
  <si>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</si>
  <si>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</si>
  <si>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</si>
  <si>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</si>
  <si>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</si>
  <si>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</si>
  <si>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</si>
  <si>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</si>
  <si>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</si>
  <si>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</si>
  <si>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</si>
  <si>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</si>
  <si>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</si>
  <si>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</si>
  <si>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</si>
  <si>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</si>
  <si>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</si>
  <si>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</si>
  <si>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</si>
  <si>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</si>
  <si>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</si>
  <si>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</si>
  <si>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</si>
  <si>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</si>
  <si>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</si>
  <si>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</si>
  <si>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</si>
  <si>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</si>
  <si>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</si>
  <si>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</si>
  <si>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</si>
  <si>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</si>
  <si>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</si>
  <si>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</si>
  <si>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</si>
  <si>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</si>
  <si>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</si>
  <si>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</si>
  <si>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</si>
  <si>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</si>
  <si>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</si>
  <si>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</si>
  <si>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</si>
  <si>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</si>
  <si>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</si>
  <si>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</si>
  <si>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</si>
  <si>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</si>
  <si>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</si>
  <si>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</si>
  <si>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</si>
  <si>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</si>
  <si>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</si>
  <si>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</si>
  <si>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</si>
  <si>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</si>
  <si>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</si>
  <si>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</si>
  <si>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</si>
  <si>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</si>
  <si>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</si>
  <si>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</si>
  <si>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</si>
  <si>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</si>
  <si>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</si>
  <si>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</si>
  <si>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</si>
  <si>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</si>
  <si>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</si>
  <si>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</si>
  <si>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</si>
  <si>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</si>
  <si>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</si>
  <si>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</si>
  <si>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</si>
  <si>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</si>
  <si>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</si>
  <si>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</si>
  <si>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</si>
  <si>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</si>
  <si>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</si>
  <si>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</si>
  <si>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</si>
  <si>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</si>
  <si>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</si>
  <si>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</si>
  <si>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</si>
  <si>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</si>
  <si>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</si>
  <si>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</si>
  <si>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</si>
  <si>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</si>
  <si>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</si>
  <si>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</si>
  <si>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</si>
  <si>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</si>
  <si>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</si>
  <si>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</si>
  <si>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</si>
  <si>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</si>
  <si>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</si>
  <si>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</si>
  <si>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</si>
  <si>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</si>
  <si>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</si>
  <si>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</si>
  <si>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</si>
  <si>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</si>
  <si>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</si>
  <si>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</si>
  <si>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</si>
  <si>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</si>
  <si>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</si>
  <si>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</si>
  <si>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</si>
  <si>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</si>
  <si>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</si>
  <si>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</si>
  <si>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</si>
  <si>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</si>
  <si>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</si>
  <si>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</si>
  <si>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</si>
  <si>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</si>
  <si>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</si>
  <si>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</si>
  <si>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</si>
  <si>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</si>
  <si>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</si>
  <si>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</si>
  <si>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</si>
  <si>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</si>
  <si>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</si>
  <si>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</si>
  <si>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</si>
  <si>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</si>
  <si>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</si>
  <si>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</si>
  <si>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</si>
  <si>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</si>
  <si>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</si>
  <si>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</si>
  <si>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</si>
  <si>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</si>
  <si>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</si>
  <si>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</si>
  <si>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</si>
  <si>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</si>
  <si>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</si>
  <si>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</si>
  <si>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</si>
  <si>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</si>
  <si>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</si>
  <si>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</si>
  <si>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</si>
  <si>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</si>
  <si>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</si>
  <si>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</si>
  <si>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</si>
  <si>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</si>
  <si>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</si>
  <si>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</si>
  <si>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</si>
  <si>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</si>
  <si>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</si>
  <si>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</si>
  <si>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</si>
  <si>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</si>
  <si>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</si>
  <si>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</si>
  <si>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</si>
  <si>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</si>
  <si>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</si>
  <si>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</si>
  <si>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</si>
  <si>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</si>
  <si>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</si>
  <si>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</si>
  <si>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</si>
  <si>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</si>
  <si>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</si>
  <si>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</si>
  <si>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</si>
  <si>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</si>
  <si>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</si>
  <si>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</si>
  <si>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</si>
  <si>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</si>
  <si>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</si>
  <si>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</si>
  <si>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</si>
  <si>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</si>
  <si>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</si>
  <si>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</si>
  <si>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</si>
  <si>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</si>
  <si>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</si>
  <si>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</si>
  <si>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</si>
  <si>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</si>
  <si>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</si>
  <si>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</si>
  <si>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</si>
  <si>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</si>
  <si>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</si>
  <si>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</si>
  <si>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</si>
  <si>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</si>
  <si>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</si>
  <si>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</si>
  <si>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</si>
  <si>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</si>
  <si>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</si>
  <si>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</si>
  <si>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</si>
  <si>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</si>
  <si>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</si>
  <si>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</si>
  <si>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</si>
  <si>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</si>
  <si>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</si>
  <si>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</si>
  <si>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</si>
  <si>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</si>
  <si>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</si>
  <si>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</si>
  <si>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</si>
  <si>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</si>
  <si>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</si>
  <si>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</si>
  <si>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</si>
  <si>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</si>
  <si>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</si>
  <si>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</si>
  <si>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</si>
  <si>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</si>
  <si>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</si>
  <si>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</si>
  <si>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</si>
  <si>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</si>
  <si>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</si>
  <si>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</si>
  <si>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</si>
  <si>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</si>
  <si>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</si>
  <si>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</si>
  <si>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</si>
  <si>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</si>
  <si>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</si>
  <si>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</si>
  <si>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</si>
  <si>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</si>
  <si>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</si>
  <si>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</si>
  <si>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</si>
  <si>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</si>
  <si>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</si>
  <si>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</si>
  <si>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</si>
  <si>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</si>
  <si>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</si>
  <si>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</si>
  <si>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</si>
  <si>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</si>
  <si>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</si>
  <si>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</si>
  <si>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</si>
  <si>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</si>
  <si>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</si>
  <si>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</si>
  <si>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</si>
  <si>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</si>
  <si>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</si>
  <si>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</si>
  <si>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</si>
  <si>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</si>
  <si>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</si>
  <si>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</si>
  <si>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</si>
  <si>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</si>
  <si>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</si>
  <si>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</si>
  <si>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</si>
  <si>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</si>
  <si>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</si>
  <si>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</si>
  <si>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</si>
  <si>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</si>
  <si>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</si>
  <si>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</si>
  <si>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</si>
  <si>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</si>
  <si>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</si>
  <si>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</si>
  <si>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</si>
  <si>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</si>
  <si>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</si>
  <si>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</si>
  <si>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</si>
  <si>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</si>
  <si>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</si>
  <si>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</si>
  <si>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</si>
  <si>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</si>
  <si>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</si>
  <si>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</si>
  <si>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</si>
  <si>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</si>
  <si>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</si>
  <si>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</si>
  <si>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</si>
  <si>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</si>
  <si>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</si>
  <si>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</si>
  <si>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</si>
  <si>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</si>
  <si>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</si>
  <si>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</si>
  <si>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</si>
  <si>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</si>
  <si>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</si>
  <si>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</si>
  <si>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</si>
  <si>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</si>
  <si>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</si>
  <si>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</si>
  <si>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</si>
  <si>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</si>
  <si>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</si>
  <si>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</si>
  <si>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</si>
  <si>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</si>
  <si>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</si>
  <si>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</si>
  <si>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</si>
  <si>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</si>
  <si>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</si>
  <si>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</si>
  <si>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</si>
  <si>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</si>
  <si>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</si>
  <si>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</si>
  <si>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</si>
  <si>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</si>
  <si>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</si>
  <si>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</si>
  <si>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</si>
  <si>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</si>
  <si>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</si>
  <si>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</si>
  <si>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</si>
  <si>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</si>
  <si>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</si>
  <si>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</si>
  <si>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</si>
  <si>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</si>
  <si>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</si>
  <si>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</si>
  <si>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</si>
  <si>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</si>
  <si>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</si>
  <si>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</si>
  <si>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</si>
  <si>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</si>
  <si>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</si>
  <si>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</si>
  <si>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</si>
  <si>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</si>
  <si>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</si>
  <si>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</si>
  <si>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</si>
  <si>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</si>
  <si>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</si>
  <si>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</si>
  <si>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</si>
  <si>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</si>
  <si>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</si>
  <si>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</si>
  <si>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</si>
  <si>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</si>
  <si>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</si>
  <si>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</si>
  <si>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</si>
  <si>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</si>
  <si>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</si>
  <si>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</si>
  <si>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</si>
  <si>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</si>
  <si>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</si>
  <si>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</si>
  <si>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</si>
  <si>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</si>
  <si>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</si>
  <si>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</si>
  <si>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</si>
  <si>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</si>
  <si>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</si>
  <si>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</si>
  <si>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</si>
  <si>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</si>
  <si>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</si>
  <si>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</si>
  <si>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</si>
  <si>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</si>
  <si>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</si>
  <si>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</si>
  <si>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</si>
  <si>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</si>
  <si>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</si>
  <si>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</si>
  <si>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</si>
  <si>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</si>
  <si>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</si>
  <si>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</si>
  <si>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</si>
  <si>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</si>
  <si>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</si>
  <si>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</si>
  <si>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</si>
  <si>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</si>
  <si>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</si>
  <si>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</si>
  <si>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</si>
  <si>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</si>
  <si>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</si>
  <si>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</si>
  <si>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</si>
  <si>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</si>
  <si>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</si>
  <si>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</si>
  <si>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</si>
  <si>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</si>
  <si>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</si>
  <si>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</si>
  <si>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</si>
  <si>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</si>
  <si>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</si>
  <si>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</si>
  <si>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</si>
  <si>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</si>
  <si>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</si>
  <si>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</si>
  <si>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</si>
  <si>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</si>
  <si>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</si>
  <si>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</si>
  <si>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</si>
  <si>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</si>
  <si>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</si>
  <si>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</si>
  <si>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</si>
  <si>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</si>
  <si>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</si>
  <si>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</si>
  <si>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</si>
  <si>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</si>
  <si>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</si>
  <si>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</si>
  <si>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</si>
  <si>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</si>
  <si>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</si>
  <si>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</si>
  <si>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</si>
  <si>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</si>
  <si>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</si>
  <si>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</si>
  <si>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</si>
  <si>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</si>
  <si>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</si>
  <si>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</si>
  <si>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</si>
  <si>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</si>
  <si>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</si>
  <si>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</si>
  <si>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</si>
  <si>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</si>
  <si>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</si>
  <si>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</si>
  <si>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</si>
  <si>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</si>
  <si>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</si>
  <si>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</si>
  <si>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</si>
  <si>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</si>
  <si>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</si>
  <si>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</si>
  <si>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</si>
  <si>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</si>
  <si>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</si>
  <si>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</si>
  <si>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</si>
  <si>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</si>
  <si>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</si>
  <si>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</si>
  <si>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</si>
  <si>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</si>
  <si>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</si>
  <si>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</si>
  <si>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</si>
  <si>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</si>
  <si>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</si>
  <si>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</si>
  <si>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</si>
  <si>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</si>
  <si>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</si>
  <si>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</si>
  <si>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</si>
  <si>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</si>
  <si>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</si>
  <si>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</si>
  <si>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</si>
  <si>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</si>
  <si>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</si>
  <si>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</si>
  <si>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</si>
  <si>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</si>
  <si>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</si>
  <si>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</si>
  <si>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</si>
  <si>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</si>
  <si>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</si>
  <si>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</si>
  <si>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</si>
  <si>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</si>
  <si>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</si>
  <si>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</si>
  <si>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</si>
  <si>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</si>
  <si>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</si>
  <si>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</si>
  <si>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</si>
  <si>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</si>
  <si>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</si>
  <si>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</si>
  <si>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</si>
  <si>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</si>
  <si>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</si>
  <si>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</si>
  <si>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</si>
  <si>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</si>
  <si>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</si>
  <si>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</si>
  <si>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</si>
  <si>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</si>
  <si>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</si>
  <si>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</si>
  <si>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</si>
  <si>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</si>
  <si>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</si>
  <si>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</si>
  <si>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</si>
  <si>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</si>
  <si>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</si>
  <si>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</si>
  <si>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</si>
  <si>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</si>
  <si>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</si>
  <si>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</si>
  <si>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</si>
  <si>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</si>
  <si>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</si>
  <si>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</si>
  <si>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</si>
  <si>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</si>
  <si>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</si>
  <si>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</si>
  <si>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</si>
  <si>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</si>
  <si>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</si>
  <si>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</si>
  <si>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</si>
  <si>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</si>
  <si>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</si>
  <si>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</si>
  <si>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</si>
  <si>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</si>
  <si>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</si>
  <si>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</si>
  <si>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</si>
  <si>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</si>
  <si>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</si>
  <si>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</si>
  <si>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</si>
  <si>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</si>
  <si>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</si>
  <si>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</si>
  <si>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</si>
  <si>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</si>
  <si>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</si>
  <si>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</si>
  <si>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</si>
  <si>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</si>
  <si>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</si>
  <si>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</si>
  <si>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</si>
  <si>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</si>
  <si>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</si>
  <si>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</si>
  <si>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</si>
  <si>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</si>
  <si>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</si>
  <si>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</si>
  <si>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</si>
  <si>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</si>
  <si>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</si>
  <si>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</si>
  <si>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</si>
  <si>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</si>
  <si>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</si>
  <si>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</si>
  <si>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</si>
  <si>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</si>
  <si>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</si>
  <si>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</si>
  <si>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</si>
  <si>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</si>
  <si>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</si>
  <si>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</si>
  <si>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</si>
  <si>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</si>
  <si>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</si>
  <si>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</si>
  <si>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</si>
  <si>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</si>
  <si>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</si>
  <si>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</si>
  <si>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</si>
  <si>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</si>
  <si>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</si>
  <si>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</si>
  <si>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</si>
  <si>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</si>
  <si>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</si>
  <si>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</si>
  <si>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</si>
  <si>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</si>
  <si>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</si>
  <si>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</si>
  <si>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</si>
  <si>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</si>
  <si>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</si>
  <si>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</si>
  <si>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</si>
  <si>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</si>
  <si>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</si>
  <si>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</si>
  <si>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</si>
  <si>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</si>
  <si>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</si>
  <si>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</si>
  <si>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</si>
  <si>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</si>
  <si>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</si>
  <si>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</si>
  <si>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</si>
  <si>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</si>
  <si>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</si>
  <si>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</si>
  <si>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</si>
  <si>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</si>
  <si>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</si>
  <si>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</si>
  <si>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</si>
  <si>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</si>
  <si>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</si>
  <si>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</si>
  <si>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</si>
  <si>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</si>
  <si>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</si>
  <si>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</si>
  <si>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</si>
  <si>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</si>
  <si>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</si>
  <si>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</si>
  <si>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</si>
  <si>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</si>
  <si>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</si>
  <si>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</si>
  <si>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</si>
  <si>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</si>
  <si>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</si>
  <si>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</si>
  <si>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</si>
  <si>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</si>
  <si>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</si>
  <si>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</si>
  <si>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</si>
  <si>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</si>
  <si>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</si>
  <si>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</si>
  <si>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</si>
  <si>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</si>
  <si>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</si>
  <si>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</si>
  <si>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</si>
  <si>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</si>
  <si>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</si>
  <si>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</si>
  <si>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</si>
  <si>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</si>
  <si>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</si>
  <si>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</si>
  <si>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</si>
  <si>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</si>
  <si>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</si>
  <si>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</si>
  <si>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</si>
  <si>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</si>
  <si>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</si>
  <si>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</si>
  <si>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</si>
  <si>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</si>
  <si>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</si>
  <si>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</si>
  <si>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</si>
  <si>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</si>
  <si>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</si>
  <si>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</si>
  <si>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</si>
  <si>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</si>
  <si>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</si>
  <si>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</si>
  <si>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</si>
  <si>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</si>
  <si>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</si>
  <si>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</si>
  <si>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</si>
  <si>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</si>
  <si>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</si>
  <si>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</si>
  <si>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</si>
  <si>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</si>
  <si>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</si>
  <si>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</si>
  <si>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</si>
  <si>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</si>
  <si>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</si>
  <si>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</si>
  <si>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</si>
  <si>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</si>
  <si>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</si>
  <si>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</si>
  <si>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</si>
  <si>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</si>
  <si>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</si>
  <si>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</si>
  <si>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</si>
  <si>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</si>
  <si>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</si>
  <si>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</si>
  <si>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</si>
  <si>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</si>
  <si>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</si>
  <si>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</si>
  <si>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</si>
  <si>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</si>
  <si>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</si>
  <si>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</si>
  <si>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</si>
  <si>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</si>
  <si>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</si>
  <si>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</si>
  <si>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</si>
  <si>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</si>
  <si>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</si>
  <si>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</si>
  <si>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</si>
  <si>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</si>
  <si>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</si>
  <si>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</si>
  <si>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</si>
  <si>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</si>
  <si>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</si>
  <si>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</si>
  <si>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</si>
  <si>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</si>
  <si>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</si>
  <si>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</si>
  <si>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</si>
  <si>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</si>
  <si>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</si>
  <si>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</si>
  <si>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</si>
  <si>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</si>
  <si>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</si>
  <si>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</si>
  <si>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</si>
  <si>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</si>
  <si>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</si>
  <si>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</si>
  <si>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</si>
  <si>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</si>
  <si>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</si>
  <si>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</si>
  <si>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</si>
  <si>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</si>
  <si>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</si>
  <si>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</si>
  <si>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</si>
  <si>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</si>
  <si>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</si>
  <si>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</si>
  <si>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</si>
  <si>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</si>
  <si>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</si>
  <si>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</si>
  <si>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</si>
  <si>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</si>
  <si>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</si>
  <si>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</si>
  <si>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</si>
  <si>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</si>
  <si>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</si>
  <si>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</si>
  <si>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</si>
  <si>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</si>
  <si>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</si>
  <si>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</si>
  <si>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</si>
  <si>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</si>
  <si>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</si>
  <si>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</si>
  <si>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</si>
  <si>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</si>
  <si>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</si>
  <si>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</si>
  <si>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</si>
  <si>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</si>
  <si>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</si>
  <si>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</si>
  <si>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</si>
  <si>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</si>
  <si>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</si>
  <si>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</si>
  <si>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</si>
  <si>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</si>
  <si>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</si>
  <si>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</si>
  <si>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</si>
  <si>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</si>
  <si>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</si>
  <si>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</si>
  <si>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</si>
  <si>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</si>
  <si>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</si>
  <si>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</si>
  <si>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</si>
  <si>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</si>
  <si>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</si>
  <si>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</si>
  <si>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</si>
  <si>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</si>
  <si>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</si>
  <si>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</si>
  <si>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</si>
  <si>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</si>
  <si>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</si>
  <si>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</si>
  <si>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</si>
  <si>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</si>
  <si>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</si>
  <si>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</si>
  <si>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</si>
  <si>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</si>
  <si>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</si>
  <si>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</si>
  <si>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</si>
  <si>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</si>
  <si>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</si>
  <si>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</si>
  <si>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</si>
  <si>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</si>
  <si>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</si>
  <si>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</si>
  <si>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</si>
  <si>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</si>
  <si>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</si>
  <si>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</si>
  <si>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</si>
  <si>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</si>
  <si>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</si>
  <si>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</si>
  <si>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</si>
  <si>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</si>
  <si>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</si>
  <si>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</si>
  <si>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</si>
  <si>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</si>
  <si>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</si>
  <si>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</si>
  <si>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</si>
  <si>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</si>
  <si>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</si>
  <si>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</si>
  <si>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</si>
  <si>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</si>
  <si>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</si>
  <si>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</si>
  <si>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</si>
  <si>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</si>
  <si>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</si>
  <si>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</si>
  <si>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</si>
  <si>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</si>
  <si>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</si>
  <si>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</si>
  <si>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</si>
  <si>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</si>
  <si>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</si>
  <si>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</si>
  <si>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</si>
  <si>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</si>
  <si>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</si>
  <si>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</si>
  <si>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</si>
  <si>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</si>
  <si>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</si>
  <si>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</si>
  <si>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</si>
  <si>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</si>
  <si>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</si>
  <si>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</si>
  <si>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</si>
  <si>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</si>
  <si>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</si>
  <si>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</si>
  <si>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</si>
  <si>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</si>
  <si>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</si>
  <si>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</si>
  <si>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</si>
  <si>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</si>
  <si>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</si>
  <si>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</si>
  <si>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</si>
  <si>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</si>
  <si>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</si>
  <si>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</si>
  <si>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</si>
  <si>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</si>
  <si>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</si>
  <si>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</si>
  <si>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</si>
  <si>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</si>
  <si>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</si>
  <si>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</si>
  <si>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</si>
  <si>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</si>
  <si>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</si>
  <si>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</si>
  <si>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</si>
  <si>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</si>
  <si>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</si>
  <si>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</si>
  <si>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</si>
  <si>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</si>
  <si>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</si>
  <si>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</si>
  <si>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</si>
  <si>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</si>
  <si>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</si>
  <si>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</si>
  <si>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</si>
  <si>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</si>
  <si>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</si>
  <si>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</si>
  <si>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</si>
  <si>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</si>
  <si>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</si>
  <si>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</si>
  <si>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</si>
  <si>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</si>
  <si>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</si>
  <si>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</si>
  <si>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</si>
  <si>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</si>
  <si>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</si>
  <si>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</si>
  <si>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</si>
  <si>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</si>
  <si>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</si>
  <si>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</si>
  <si>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</si>
  <si>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</si>
  <si>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</si>
  <si>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</si>
  <si>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</si>
  <si>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</si>
  <si>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</si>
  <si>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</si>
  <si>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</si>
  <si>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</si>
  <si>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</si>
  <si>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</si>
  <si>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</si>
  <si>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</si>
  <si>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</si>
  <si>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</si>
  <si>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</si>
  <si>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</si>
  <si>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</si>
  <si>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</si>
  <si>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</si>
  <si>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</si>
  <si>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</si>
  <si>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</si>
  <si>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</si>
  <si>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</si>
  <si>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</si>
  <si>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</si>
  <si>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</si>
  <si>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</si>
  <si>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</si>
  <si>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</si>
  <si>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</si>
  <si>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</si>
  <si>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</si>
  <si>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</si>
  <si>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</si>
  <si>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</si>
  <si>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</si>
  <si>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</si>
  <si>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</si>
  <si>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</si>
  <si>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</si>
  <si>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</si>
  <si>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</si>
  <si>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</si>
  <si>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</si>
  <si>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</si>
  <si>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</si>
  <si>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</si>
  <si>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</si>
  <si>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</si>
  <si>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</si>
  <si>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</si>
  <si>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</si>
  <si>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</si>
  <si>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</si>
  <si>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</si>
  <si>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</si>
  <si>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</si>
  <si>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</si>
  <si>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</si>
  <si>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</si>
  <si>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</si>
  <si>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</si>
  <si>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</si>
  <si>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</si>
  <si>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</si>
  <si>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</si>
  <si>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</si>
  <si>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</si>
  <si>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</si>
  <si>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</si>
  <si>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</si>
  <si>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</si>
  <si>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</si>
  <si>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</si>
  <si>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</si>
  <si>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</si>
  <si>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</si>
  <si>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</si>
  <si>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</si>
  <si>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</si>
  <si>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</si>
  <si>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</si>
  <si>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</si>
  <si>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</si>
  <si>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</si>
  <si>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</si>
  <si>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</si>
  <si>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</si>
  <si>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</si>
  <si>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</si>
  <si>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</si>
  <si>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</si>
  <si>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</si>
  <si>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</si>
  <si>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</si>
  <si>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</si>
  <si>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</si>
  <si>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</si>
  <si>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</si>
  <si>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</si>
  <si>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</si>
  <si>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</si>
  <si>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</si>
  <si>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</si>
  <si>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</si>
  <si>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</si>
  <si>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</si>
  <si>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</si>
  <si>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</si>
  <si>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</si>
  <si>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</si>
  <si>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</si>
  <si>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</si>
  <si>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</si>
  <si>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</si>
  <si>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</si>
  <si>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</si>
  <si>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</si>
  <si>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</si>
  <si>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</si>
  <si>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</si>
  <si>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</si>
  <si>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</si>
  <si>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</si>
  <si>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</si>
  <si>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</si>
  <si>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</si>
  <si>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</si>
  <si>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</si>
  <si>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</si>
  <si>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</si>
  <si>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</si>
  <si>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</si>
  <si>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</si>
  <si>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</si>
  <si>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</si>
  <si>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</si>
  <si>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</si>
  <si>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</si>
  <si>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</si>
  <si>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</si>
  <si>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</si>
  <si>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</si>
  <si>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</si>
  <si>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</si>
  <si>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</si>
  <si>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</si>
  <si>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</si>
  <si>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</si>
  <si>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</si>
  <si>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</si>
  <si>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</si>
  <si>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</si>
  <si>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</si>
  <si>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</si>
  <si>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</si>
  <si>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</si>
  <si>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</si>
  <si>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</si>
  <si>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</si>
  <si>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</si>
  <si>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</si>
  <si>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</si>
  <si>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</si>
  <si>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</si>
  <si>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</si>
  <si>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</si>
  <si>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</si>
  <si>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</si>
  <si>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</si>
  <si>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</si>
  <si>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</si>
  <si>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</si>
  <si>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</si>
  <si>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</si>
  <si>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</si>
  <si>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</si>
  <si>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</si>
  <si>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</si>
  <si>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</si>
  <si>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</si>
  <si>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</si>
  <si>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</si>
  <si>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</si>
  <si>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</si>
  <si>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</si>
  <si>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</si>
  <si>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</si>
  <si>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</si>
  <si>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</si>
  <si>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</si>
  <si>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</si>
  <si>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</si>
  <si>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</si>
  <si>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</si>
  <si>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</si>
  <si>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</si>
  <si>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</si>
  <si>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</si>
  <si>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</si>
  <si>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</si>
  <si>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</si>
  <si>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</si>
  <si>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</si>
  <si>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</si>
  <si>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</si>
  <si>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</si>
  <si>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</si>
  <si>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</si>
  <si>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</si>
  <si>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</si>
  <si>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</si>
  <si>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</si>
  <si>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</si>
  <si>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</si>
  <si>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</si>
  <si>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</si>
  <si>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</si>
  <si>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</si>
  <si>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</si>
  <si>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</si>
  <si>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</si>
  <si>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</si>
  <si>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</si>
  <si>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</si>
  <si>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</si>
  <si>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</si>
  <si>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</si>
  <si>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</si>
  <si>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</si>
  <si>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</si>
  <si>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</si>
  <si>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</si>
  <si>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</si>
  <si>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</si>
  <si>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</si>
  <si>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</si>
  <si>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</si>
  <si>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</si>
  <si>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</si>
  <si>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</si>
  <si>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</si>
  <si>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</si>
  <si>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</si>
  <si>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</si>
  <si>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</si>
  <si>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</si>
  <si>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</si>
  <si>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</si>
  <si>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</si>
  <si>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</si>
  <si>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</si>
  <si>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</si>
  <si>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</si>
  <si>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</si>
  <si>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</si>
  <si>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</si>
  <si>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</si>
  <si>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</si>
  <si>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</si>
  <si>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</si>
  <si>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</si>
  <si>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</si>
  <si>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</si>
  <si>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</si>
  <si>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</si>
  <si>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</si>
  <si>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</si>
  <si>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</si>
  <si>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</si>
  <si>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</si>
  <si>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</si>
  <si>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</si>
  <si>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</si>
  <si>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</si>
  <si>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</si>
  <si>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</si>
  <si>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</si>
  <si>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</si>
  <si>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</si>
  <si>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</si>
  <si>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</si>
  <si>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</si>
  <si>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</si>
  <si>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</si>
  <si>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</si>
  <si>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</si>
  <si>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</si>
  <si>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</si>
  <si>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</si>
  <si>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</si>
  <si>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</si>
  <si>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</si>
  <si>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</si>
  <si>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</si>
  <si>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</si>
  <si>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</si>
  <si>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</si>
  <si>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</si>
  <si>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</si>
  <si>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</si>
  <si>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</si>
  <si>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</si>
  <si>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</si>
  <si>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</si>
  <si>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</si>
  <si>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</si>
  <si>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</si>
  <si>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</si>
  <si>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</si>
  <si>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</si>
  <si>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</si>
  <si>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</si>
  <si>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</si>
  <si>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</si>
  <si>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</si>
  <si>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</si>
  <si>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</si>
  <si>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</si>
  <si>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</si>
  <si>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</si>
  <si>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</si>
  <si>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</si>
  <si>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</si>
  <si>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</si>
  <si>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</si>
  <si>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</si>
  <si>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</si>
  <si>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</si>
  <si>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</si>
  <si>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</si>
  <si>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</si>
  <si>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</si>
  <si>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</si>
  <si>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</si>
  <si>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</si>
  <si>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</si>
  <si>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</si>
  <si>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</si>
  <si>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</si>
  <si>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</si>
  <si>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</si>
  <si>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</si>
  <si>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</si>
  <si>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</si>
  <si>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</si>
  <si>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</si>
  <si>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</si>
  <si>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</si>
  <si>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</si>
  <si>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</si>
  <si>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</si>
  <si>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</si>
  <si>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</si>
  <si>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</si>
  <si>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</si>
  <si>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</si>
  <si>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</si>
  <si>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</si>
  <si>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</si>
  <si>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</si>
  <si>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</si>
  <si>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</si>
  <si>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</si>
  <si>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</si>
  <si>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</si>
  <si>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</si>
  <si>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</si>
  <si>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</si>
  <si>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</si>
  <si>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</si>
  <si>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</si>
  <si>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</si>
  <si>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</si>
  <si>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</si>
  <si>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</si>
  <si>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</si>
  <si>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</si>
  <si>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</si>
  <si>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</si>
  <si>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</si>
  <si>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</si>
  <si>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</si>
  <si>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</si>
  <si>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</si>
  <si>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</si>
  <si>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</si>
  <si>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</si>
  <si>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</si>
  <si>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</si>
  <si>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</si>
  <si>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</si>
  <si>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</si>
  <si>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</si>
  <si>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</si>
  <si>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</si>
  <si>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</si>
  <si>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</si>
  <si>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</si>
  <si>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</si>
  <si>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</si>
  <si>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</si>
  <si>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</si>
  <si>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</si>
  <si>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</si>
  <si>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</si>
  <si>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</si>
  <si>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</si>
  <si>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</si>
  <si>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</si>
  <si>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</si>
  <si>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</si>
  <si>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</si>
  <si>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</si>
  <si>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</si>
  <si>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</si>
  <si>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</si>
  <si>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</si>
  <si>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</si>
  <si>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</si>
  <si>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</si>
  <si>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</si>
  <si>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</si>
  <si>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</si>
  <si>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</si>
  <si>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</si>
  <si>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</si>
  <si>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</si>
  <si>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</si>
  <si>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</si>
  <si>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</si>
  <si>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</si>
  <si>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</si>
  <si>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</si>
  <si>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</si>
  <si>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</si>
  <si>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</si>
  <si>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</si>
  <si>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</si>
  <si>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</si>
  <si>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</si>
  <si>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</si>
  <si>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</si>
  <si>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</si>
  <si>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</si>
  <si>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</si>
  <si>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</si>
  <si>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</si>
  <si>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</si>
  <si>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</si>
  <si>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</si>
  <si>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</si>
  <si>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</si>
  <si>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</si>
  <si>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</si>
  <si>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</si>
  <si>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</si>
  <si>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</si>
  <si>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</si>
  <si>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</si>
  <si>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</si>
  <si>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</si>
  <si>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</si>
  <si>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</si>
  <si>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</si>
  <si>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</si>
  <si>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</si>
  <si>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</si>
  <si>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</si>
  <si>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</si>
  <si>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</si>
  <si>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</si>
  <si>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</si>
  <si>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</si>
  <si>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</si>
  <si>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</si>
  <si>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</si>
  <si>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</si>
  <si>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</si>
  <si>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</si>
  <si>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</si>
  <si>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</si>
  <si>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</si>
  <si>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</si>
  <si>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</si>
  <si>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</si>
  <si>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</si>
  <si>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</si>
  <si>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</si>
  <si>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</si>
  <si>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</si>
  <si>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</si>
  <si>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</si>
  <si>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</si>
  <si>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</si>
  <si>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</si>
  <si>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</si>
  <si>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</si>
  <si>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</si>
  <si>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</si>
  <si>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</si>
  <si>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</si>
  <si>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</si>
  <si>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</si>
  <si>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</si>
  <si>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</si>
  <si>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</si>
  <si>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</si>
  <si>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</si>
  <si>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</si>
  <si>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</si>
  <si>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</si>
  <si>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</si>
  <si>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</si>
  <si>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</si>
  <si>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</si>
  <si>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</si>
  <si>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</si>
  <si>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</si>
  <si>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</si>
  <si>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</si>
  <si>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</si>
  <si>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</si>
  <si>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</si>
  <si>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</si>
  <si>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</si>
  <si>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</si>
  <si>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</si>
  <si>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</si>
  <si>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</si>
  <si>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</si>
  <si>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</si>
  <si>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</si>
  <si>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</si>
  <si>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</si>
  <si>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</si>
  <si>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</si>
  <si>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</si>
  <si>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</si>
  <si>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</si>
  <si>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</si>
  <si>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</si>
  <si>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</si>
  <si>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</si>
  <si>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</si>
  <si>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</si>
  <si>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</si>
  <si>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</si>
  <si>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</si>
  <si>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</si>
  <si>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</si>
  <si>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</si>
  <si>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</si>
  <si>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</si>
  <si>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</si>
  <si>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</si>
  <si>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</si>
  <si>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</si>
  <si>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</si>
  <si>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</si>
  <si>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</si>
  <si>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</si>
  <si>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</si>
  <si>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</si>
  <si>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</si>
  <si>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</si>
  <si>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</si>
  <si>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</si>
  <si>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</si>
  <si>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</si>
  <si>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</si>
  <si>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</si>
  <si>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</si>
  <si>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</si>
  <si>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</si>
  <si>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</si>
  <si>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</si>
  <si>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</si>
  <si>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</si>
  <si>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</si>
  <si>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</si>
  <si>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</si>
  <si>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</si>
  <si>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</si>
  <si>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</si>
  <si>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</si>
  <si>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</si>
  <si>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</si>
  <si>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</si>
  <si>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</si>
  <si>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</si>
  <si>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</si>
  <si>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</si>
  <si>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</si>
  <si>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</si>
  <si>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</si>
  <si>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</si>
  <si>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</si>
  <si>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</si>
  <si>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</si>
  <si>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</si>
  <si>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</si>
  <si>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</si>
  <si>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</si>
  <si>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</si>
  <si>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</si>
  <si>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</si>
  <si>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</si>
  <si>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</si>
  <si>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</si>
  <si>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</si>
  <si>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</si>
  <si>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</si>
  <si>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</si>
  <si>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</si>
  <si>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</si>
  <si>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</si>
  <si>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</si>
  <si>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</si>
  <si>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</si>
  <si>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</si>
  <si>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</si>
  <si>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</si>
  <si>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</si>
  <si>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</si>
  <si>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</si>
  <si>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</si>
  <si>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</si>
  <si>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</si>
  <si>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</si>
  <si>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</si>
  <si>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</si>
  <si>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</si>
  <si>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</si>
  <si>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</si>
  <si>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</si>
  <si>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</si>
  <si>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</si>
  <si>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</si>
  <si>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</si>
  <si>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</si>
  <si>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</si>
  <si>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</si>
  <si>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</si>
  <si>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</si>
  <si>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</si>
  <si>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</si>
  <si>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</si>
  <si>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</si>
  <si>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</si>
  <si>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</si>
  <si>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</si>
  <si>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</si>
  <si>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</si>
  <si>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</si>
  <si>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</si>
  <si>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</si>
  <si>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</si>
  <si>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</si>
  <si>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</si>
  <si>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</si>
  <si>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</si>
  <si>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</si>
  <si>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</si>
  <si>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</si>
  <si>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</si>
  <si>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</si>
  <si>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</si>
  <si>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</si>
  <si>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</si>
  <si>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</si>
  <si>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</si>
  <si>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</si>
  <si>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</si>
  <si>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</si>
  <si>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</si>
  <si>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</si>
  <si>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</si>
  <si>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</si>
  <si>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</si>
  <si>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</si>
  <si>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</si>
  <si>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</si>
  <si>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</si>
  <si>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</si>
  <si>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</si>
  <si>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</si>
  <si>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</si>
  <si>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</si>
  <si>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</si>
  <si>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</si>
  <si>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</si>
  <si>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</si>
  <si>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</si>
  <si>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</si>
  <si>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</si>
  <si>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</si>
  <si>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</si>
  <si>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</si>
  <si>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</si>
  <si>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</si>
  <si>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</si>
  <si>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</si>
  <si>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</si>
  <si>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</si>
  <si>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</si>
  <si>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</si>
  <si>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</si>
  <si>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</si>
  <si>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</si>
  <si>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</si>
  <si>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</si>
  <si>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</si>
  <si>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</si>
  <si>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</si>
  <si>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</si>
  <si>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</si>
  <si>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</si>
  <si>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</si>
  <si>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</si>
  <si>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</si>
  <si>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</si>
  <si>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</si>
  <si>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</si>
  <si>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</si>
  <si>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</si>
  <si>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</si>
  <si>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</si>
  <si>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</si>
  <si>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</si>
  <si>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</si>
  <si>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</si>
  <si>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</si>
  <si>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</si>
  <si>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</si>
  <si>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</si>
  <si>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</si>
  <si>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</si>
  <si>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</si>
  <si>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</si>
  <si>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</si>
  <si>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</si>
  <si>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</si>
  <si>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</si>
  <si>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</si>
  <si>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</si>
  <si>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</si>
  <si>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</si>
  <si>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</si>
  <si>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</si>
  <si>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</si>
  <si>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</si>
  <si>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</si>
  <si>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</si>
  <si>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</si>
  <si>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</si>
  <si>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</si>
  <si>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</si>
  <si>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</si>
  <si>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</si>
  <si>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</si>
  <si>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</si>
  <si>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</si>
  <si>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</si>
  <si>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</si>
  <si>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</si>
  <si>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</si>
  <si>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</si>
  <si>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</si>
  <si>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</si>
  <si>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</si>
  <si>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</si>
  <si>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</si>
  <si>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</si>
  <si>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</si>
  <si>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</si>
  <si>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</si>
  <si>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</si>
  <si>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</si>
  <si>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</si>
  <si>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</si>
  <si>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</si>
  <si>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</si>
  <si>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</si>
  <si>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</si>
  <si>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</si>
  <si>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</si>
  <si>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</si>
  <si>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</si>
  <si>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</si>
  <si>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</si>
  <si>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</si>
  <si>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</si>
  <si>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</si>
  <si>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</si>
  <si>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</si>
  <si>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</si>
  <si>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</si>
  <si>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</si>
  <si>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</si>
  <si>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</si>
  <si>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</si>
  <si>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</si>
  <si>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</si>
  <si>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</si>
  <si>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</si>
  <si>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</si>
  <si>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</si>
  <si>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</si>
  <si>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</si>
  <si>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</si>
  <si>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</si>
  <si>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</si>
  <si>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</si>
  <si>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</si>
  <si>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</si>
  <si>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</si>
  <si>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</si>
  <si>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</si>
  <si>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</si>
  <si>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</si>
  <si>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</si>
  <si>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</si>
  <si>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</si>
  <si>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</si>
  <si>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</si>
  <si>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</si>
  <si>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</si>
  <si>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</si>
  <si>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</si>
  <si>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</si>
  <si>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</si>
  <si>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</si>
  <si>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</si>
  <si>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</si>
  <si>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</si>
  <si>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</si>
  <si>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</si>
  <si>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</si>
  <si>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</si>
  <si>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</si>
  <si>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</si>
  <si>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</si>
  <si>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</si>
  <si>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</si>
  <si>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</si>
  <si>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</si>
  <si>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</si>
  <si>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</si>
  <si>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</si>
  <si>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</si>
  <si>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</si>
  <si>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</si>
  <si>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</si>
  <si>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</si>
  <si>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</si>
  <si>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</si>
  <si>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</si>
  <si>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</si>
  <si>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</si>
  <si>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</si>
  <si>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</si>
  <si>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</si>
  <si>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</si>
  <si>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</si>
  <si>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</si>
  <si>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</si>
  <si>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</si>
  <si>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</si>
  <si>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</si>
  <si>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</si>
  <si>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</si>
  <si>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</si>
  <si>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</si>
  <si>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</si>
  <si>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</si>
  <si>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</si>
  <si>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</si>
  <si>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</si>
  <si>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</si>
  <si>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</si>
  <si>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</si>
  <si>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</si>
  <si>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</si>
  <si>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</si>
  <si>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</si>
  <si>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</si>
  <si>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</si>
  <si>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</si>
  <si>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</si>
  <si>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</si>
  <si>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</si>
  <si>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</si>
  <si>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</si>
  <si>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</si>
  <si>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</si>
  <si>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</si>
  <si>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</si>
  <si>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</si>
  <si>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</si>
  <si>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</si>
  <si>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</si>
  <si>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</si>
  <si>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</si>
  <si>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</si>
  <si>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</si>
  <si>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</si>
  <si>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</si>
  <si>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</si>
  <si>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</si>
  <si>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</si>
  <si>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</si>
  <si>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</si>
  <si>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</si>
  <si>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</si>
  <si>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</si>
  <si>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</si>
  <si>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</si>
  <si>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</si>
  <si>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</si>
  <si>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</si>
  <si>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</si>
  <si>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</si>
  <si>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</si>
  <si>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</si>
  <si>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</si>
  <si>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</si>
  <si>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</si>
  <si>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</si>
  <si>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</si>
  <si>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</si>
  <si>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</si>
  <si>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</si>
  <si>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</si>
  <si>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</si>
  <si>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</si>
  <si>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</si>
  <si>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</si>
  <si>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</si>
  <si>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</si>
  <si>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</si>
  <si>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</si>
  <si>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</si>
  <si>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</si>
  <si>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</si>
  <si>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</si>
  <si>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</si>
  <si>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</si>
  <si>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</si>
  <si>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</si>
  <si>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</si>
  <si>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</si>
  <si>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</si>
  <si>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</si>
  <si>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</si>
  <si>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</si>
  <si>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</si>
  <si>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</si>
  <si>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</si>
  <si>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</si>
  <si>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</si>
  <si>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</si>
  <si>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</si>
  <si>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</si>
  <si>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</si>
  <si>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</si>
  <si>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</si>
  <si>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</si>
  <si>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</si>
  <si>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</si>
  <si>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</si>
  <si>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</si>
  <si>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</si>
  <si>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</si>
  <si>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</si>
  <si>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</si>
  <si>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</si>
  <si>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</si>
  <si>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</si>
  <si>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</si>
  <si>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</si>
  <si>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</si>
  <si>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</si>
  <si>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</si>
  <si>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</si>
  <si>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</si>
  <si>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</si>
  <si>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</si>
  <si>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</si>
  <si>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</si>
  <si>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</si>
  <si>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</si>
  <si>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</si>
  <si>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</si>
  <si>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</si>
  <si>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</si>
  <si>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</si>
  <si>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</si>
  <si>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</si>
  <si>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</si>
  <si>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</si>
  <si>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</si>
  <si>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</si>
  <si>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</si>
  <si>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</si>
  <si>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</si>
  <si>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</si>
  <si>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</si>
  <si>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</si>
  <si>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</si>
  <si>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</si>
  <si>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</si>
  <si>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</si>
  <si>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</si>
  <si>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</si>
  <si>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</si>
  <si>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</si>
  <si>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</si>
  <si>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</si>
  <si>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</si>
  <si>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</si>
  <si>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</si>
  <si>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</si>
  <si>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</si>
  <si>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</si>
  <si>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</si>
  <si>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</si>
  <si>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</si>
  <si>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</si>
  <si>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</si>
  <si>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</si>
  <si>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</si>
  <si>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</si>
  <si>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</si>
  <si>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</si>
  <si>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</si>
  <si>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</si>
  <si>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</si>
  <si>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</si>
  <si>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</si>
  <si>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</si>
  <si>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</si>
  <si>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</si>
  <si>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</si>
  <si>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</si>
  <si>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</si>
  <si>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</si>
  <si>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</si>
  <si>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</si>
  <si>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</si>
  <si>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</si>
  <si>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</si>
  <si>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</si>
  <si>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</si>
  <si>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</si>
  <si>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</si>
  <si>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</si>
  <si>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</si>
  <si>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</si>
  <si>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</si>
  <si>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</si>
  <si>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</si>
  <si>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</si>
  <si>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</si>
  <si>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</si>
  <si>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</si>
  <si>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</si>
  <si>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</si>
  <si>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</si>
  <si>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</si>
  <si>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</si>
  <si>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</si>
  <si>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</si>
  <si>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</si>
  <si>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</si>
  <si>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</si>
  <si>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</si>
  <si>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</si>
  <si>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</si>
  <si>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</si>
  <si>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</si>
  <si>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</si>
  <si>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</si>
  <si>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</si>
  <si>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</si>
  <si>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</si>
  <si>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</si>
  <si>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</si>
  <si>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</si>
  <si>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</si>
  <si>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</si>
  <si>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</si>
  <si>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</si>
  <si>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</si>
  <si>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</si>
  <si>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</si>
  <si>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</si>
  <si>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</si>
  <si>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</si>
  <si>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</si>
  <si>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</si>
  <si>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</si>
  <si>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</si>
  <si>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</si>
  <si>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</si>
  <si>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</si>
  <si>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</si>
  <si>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</si>
  <si>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</si>
  <si>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</si>
  <si>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</si>
  <si>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</si>
  <si>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</si>
  <si>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</si>
  <si>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</si>
  <si>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</si>
  <si>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</si>
  <si>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</si>
  <si>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</si>
  <si>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</si>
  <si>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</si>
  <si>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</si>
  <si>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</si>
  <si>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</si>
  <si>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</si>
  <si>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</si>
  <si>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</si>
  <si>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</si>
  <si>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</si>
  <si>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</si>
  <si>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</si>
  <si>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</si>
  <si>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</si>
  <si>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</si>
  <si>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</si>
  <si>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</si>
  <si>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</si>
  <si>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</si>
  <si>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</si>
  <si>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</si>
  <si>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</si>
  <si>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</si>
  <si>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</si>
  <si>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</si>
  <si>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</si>
  <si>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</si>
  <si>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</si>
  <si>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</si>
  <si>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</si>
  <si>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</si>
  <si>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</si>
  <si>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</si>
  <si>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</si>
  <si>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</si>
  <si>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</si>
  <si>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</si>
  <si>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</si>
  <si>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</si>
  <si>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</si>
  <si>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</si>
  <si>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</si>
  <si>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</si>
  <si>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</si>
  <si>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</si>
  <si>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</si>
  <si>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</si>
  <si>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</si>
  <si>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</si>
  <si>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</si>
  <si>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</si>
  <si>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</si>
  <si>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</si>
  <si>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</si>
  <si>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</si>
  <si>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</si>
  <si>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</si>
  <si>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</si>
  <si>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</si>
  <si>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</si>
  <si>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</si>
  <si>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</si>
  <si>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</si>
  <si>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</si>
  <si>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</si>
  <si>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</si>
  <si>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</si>
  <si>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</si>
  <si>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</si>
  <si>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</si>
  <si>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</si>
  <si>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</si>
  <si>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</si>
  <si>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</si>
  <si>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</si>
  <si>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</si>
  <si>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</si>
  <si>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</si>
  <si>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</si>
  <si>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</si>
  <si>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</si>
  <si>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</si>
  <si>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</si>
  <si>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</si>
  <si>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</si>
  <si>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</si>
  <si>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</si>
  <si>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</si>
  <si>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</si>
  <si>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</si>
  <si>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</si>
  <si>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</si>
  <si>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</si>
  <si>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</si>
  <si>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</si>
  <si>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</si>
  <si>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</si>
  <si>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</si>
  <si>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</si>
  <si>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</si>
  <si>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</si>
  <si>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</si>
  <si>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</si>
  <si>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</si>
  <si>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</si>
  <si>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</si>
  <si>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</si>
  <si>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</si>
  <si>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</si>
  <si>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</si>
  <si>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</si>
  <si>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</si>
  <si>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</si>
  <si>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</si>
  <si>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</si>
  <si>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</si>
  <si>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</si>
  <si>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</si>
  <si>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</si>
  <si>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</si>
  <si>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</si>
  <si>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</si>
  <si>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</si>
  <si>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</si>
  <si>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</si>
  <si>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</si>
  <si>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</si>
  <si>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</si>
  <si>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</si>
  <si>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</si>
  <si>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</si>
  <si>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</si>
  <si>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</si>
  <si>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</si>
  <si>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</si>
  <si>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</si>
  <si>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</si>
  <si>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</si>
  <si>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</si>
  <si>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</si>
  <si>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</si>
  <si>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</si>
  <si>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</si>
  <si>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</si>
  <si>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</si>
  <si>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</si>
  <si>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</si>
  <si>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</si>
  <si>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</si>
  <si>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</si>
  <si>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</si>
  <si>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</si>
  <si>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</si>
  <si>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</si>
  <si>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</si>
  <si>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</si>
  <si>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</si>
  <si>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</si>
  <si>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</si>
  <si>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</si>
  <si>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</si>
  <si>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</si>
  <si>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</si>
  <si>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</si>
  <si>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</si>
  <si>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</si>
  <si>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</si>
  <si>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</si>
  <si>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</si>
  <si>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</si>
  <si>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</si>
  <si>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</si>
  <si>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</si>
  <si>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</si>
  <si>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</si>
  <si>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</si>
  <si>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</si>
  <si>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</si>
  <si>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</si>
  <si>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</si>
  <si>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</si>
  <si>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</si>
  <si>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</si>
  <si>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</si>
  <si>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</si>
  <si>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</si>
  <si>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</si>
  <si>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</si>
  <si>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</si>
  <si>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</si>
  <si>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</si>
  <si>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</si>
  <si>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</si>
  <si>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</si>
  <si>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</si>
  <si>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</si>
  <si>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</si>
  <si>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</si>
  <si>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</si>
  <si>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</si>
  <si>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</si>
  <si>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</si>
  <si>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</si>
  <si>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</si>
  <si>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</si>
  <si>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</si>
  <si>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</si>
  <si>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</si>
  <si>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</si>
  <si>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</si>
  <si>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</si>
  <si>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</si>
  <si>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</si>
  <si>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</si>
  <si>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</si>
  <si>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</si>
  <si>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</si>
  <si>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</si>
  <si>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</si>
  <si>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</si>
  <si>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</si>
  <si>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</si>
  <si>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</si>
  <si>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</si>
  <si>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</si>
  <si>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</si>
  <si>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</si>
  <si>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</si>
  <si>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</si>
  <si>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</si>
  <si>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</si>
  <si>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</si>
  <si>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</si>
  <si>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</si>
  <si>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</si>
  <si>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</si>
  <si>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</si>
  <si>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</si>
  <si>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</si>
  <si>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</si>
  <si>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</si>
  <si>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</si>
  <si>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</si>
  <si>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</si>
  <si>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</si>
  <si>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</si>
  <si>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</si>
  <si>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</si>
  <si>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</si>
  <si>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</si>
  <si>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</si>
  <si>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</si>
  <si>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</si>
  <si>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</si>
  <si>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</si>
  <si>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</si>
  <si>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</si>
  <si>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</si>
  <si>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</si>
  <si>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</si>
  <si>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</si>
  <si>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</si>
  <si>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</si>
  <si>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</si>
  <si>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</si>
  <si>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</si>
  <si>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</si>
  <si>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</si>
  <si>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</si>
  <si>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</si>
  <si>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</si>
  <si>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</si>
  <si>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</si>
  <si>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</si>
  <si>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</si>
  <si>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</si>
  <si>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</si>
  <si>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</si>
  <si>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</si>
  <si>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</si>
  <si>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</si>
  <si>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</si>
  <si>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</si>
  <si>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</si>
  <si>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</si>
  <si>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</si>
  <si>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</si>
  <si>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</si>
  <si>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</si>
  <si>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</si>
  <si>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</si>
  <si>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</si>
  <si>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</si>
  <si>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</si>
  <si>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</si>
  <si>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</si>
  <si>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</si>
  <si>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</si>
  <si>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</si>
  <si>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</si>
  <si>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</si>
  <si>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</si>
  <si>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</si>
  <si>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</si>
  <si>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</si>
  <si>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</si>
  <si>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</si>
  <si>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</si>
  <si>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</si>
  <si>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</si>
  <si>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</si>
  <si>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</si>
  <si>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</si>
  <si>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</si>
  <si>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</si>
  <si>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</si>
  <si>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</si>
  <si>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</si>
  <si>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</si>
  <si>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</si>
  <si>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</si>
  <si>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</si>
  <si>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</si>
  <si>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</si>
  <si>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</si>
  <si>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</si>
  <si>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</si>
  <si>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</si>
  <si>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</si>
  <si>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</si>
  <si>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</si>
  <si>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</si>
  <si>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</si>
  <si>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</si>
  <si>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</si>
  <si>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</si>
  <si>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</si>
  <si>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</si>
  <si>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</si>
  <si>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</si>
  <si>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</si>
  <si>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</si>
  <si>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</si>
  <si>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</si>
  <si>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</si>
  <si>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</si>
  <si>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</si>
  <si>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</si>
  <si>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</si>
  <si>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</si>
  <si>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</si>
  <si>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</si>
  <si>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</si>
  <si>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</si>
  <si>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</si>
  <si>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</si>
  <si>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</si>
  <si>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</si>
  <si>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</si>
  <si>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</si>
  <si>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</si>
  <si>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</si>
  <si>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</si>
  <si>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</si>
  <si>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</si>
  <si>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</si>
  <si>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</si>
  <si>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</si>
  <si>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</si>
  <si>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</si>
  <si>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</si>
  <si>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</si>
  <si>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</si>
  <si>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</si>
  <si>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</si>
  <si>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</si>
  <si>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</si>
  <si>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</si>
  <si>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</si>
  <si>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</si>
  <si>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</si>
  <si>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</si>
  <si>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</si>
  <si>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</si>
  <si>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</si>
  <si>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</si>
  <si>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</si>
  <si>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</si>
  <si>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</si>
  <si>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</si>
  <si>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</si>
  <si>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</si>
  <si>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</si>
  <si>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</si>
  <si>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</si>
  <si>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</si>
  <si>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</si>
  <si>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</si>
  <si>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</si>
  <si>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</si>
  <si>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</si>
  <si>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</si>
  <si>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</si>
  <si>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</si>
  <si>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</si>
  <si>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</si>
  <si>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</si>
  <si>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</si>
  <si>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</si>
  <si>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</si>
  <si>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</si>
  <si>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</si>
  <si>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</si>
  <si>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</si>
  <si>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</si>
  <si>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</si>
  <si>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</si>
  <si>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</si>
  <si>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</si>
  <si>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</si>
  <si>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</si>
  <si>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</si>
  <si>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</si>
  <si>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</si>
  <si>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</si>
  <si>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</si>
  <si>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</si>
  <si>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</si>
  <si>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</si>
  <si>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</si>
  <si>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</si>
  <si>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</si>
  <si>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</si>
  <si>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</si>
  <si>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</si>
  <si>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</si>
  <si>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</si>
  <si>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</si>
  <si>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</si>
  <si>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</si>
  <si>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</si>
  <si>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</si>
  <si>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</si>
  <si>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</si>
  <si>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</si>
  <si>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</si>
  <si>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</si>
  <si>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</si>
  <si>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</si>
  <si>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</si>
  <si>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</si>
  <si>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</si>
  <si>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</si>
  <si>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</si>
  <si>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</si>
  <si>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</si>
  <si>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</si>
  <si>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</si>
  <si>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</si>
  <si>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</si>
  <si>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</si>
  <si>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</si>
  <si>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</si>
  <si>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</si>
  <si>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</si>
  <si>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</si>
  <si>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</si>
  <si>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</si>
  <si>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</si>
  <si>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</si>
  <si>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</si>
  <si>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</si>
  <si>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</si>
  <si>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</si>
  <si>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</si>
  <si>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</si>
  <si>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</si>
  <si>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</si>
  <si>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</si>
  <si>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</si>
  <si>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</si>
  <si>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</si>
  <si>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</si>
  <si>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</si>
  <si>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</si>
  <si>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</si>
  <si>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</si>
  <si>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</si>
  <si>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</si>
  <si>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</si>
  <si>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</si>
  <si>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</si>
  <si>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</si>
  <si>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</si>
  <si>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</si>
  <si>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</si>
  <si>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</si>
  <si>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</si>
  <si>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</si>
  <si>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</si>
  <si>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</si>
  <si>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</si>
  <si>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</si>
  <si>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</si>
  <si>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</si>
  <si>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</si>
  <si>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</si>
  <si>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</si>
  <si>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</si>
  <si>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</si>
  <si>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</si>
  <si>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</si>
  <si>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</si>
  <si>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</si>
  <si>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</si>
  <si>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</si>
  <si>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</si>
  <si>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</si>
  <si>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</si>
  <si>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</si>
  <si>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</si>
  <si>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</si>
  <si>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</si>
  <si>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</si>
  <si>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</si>
  <si>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</si>
  <si>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</si>
  <si>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</si>
  <si>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</si>
  <si>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</si>
  <si>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</si>
  <si>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</si>
  <si>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</si>
  <si>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</si>
  <si>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</si>
  <si>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</si>
  <si>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</si>
  <si>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</si>
  <si>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</si>
  <si>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</si>
  <si>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</si>
  <si>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</si>
  <si>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</si>
  <si>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</si>
  <si>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</si>
  <si>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</si>
  <si>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</si>
  <si>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</si>
  <si>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</si>
  <si>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</si>
  <si>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</si>
  <si>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</si>
  <si>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</si>
  <si>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</si>
  <si>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</si>
  <si>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</si>
  <si>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</si>
  <si>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</si>
  <si>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</si>
  <si>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</si>
  <si>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</si>
  <si>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</si>
  <si>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</si>
  <si>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</si>
  <si>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</si>
  <si>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</si>
  <si>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</si>
  <si>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</si>
  <si>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</si>
  <si>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</si>
  <si>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</si>
  <si>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</si>
  <si>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</si>
  <si>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</si>
  <si>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</si>
  <si>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</si>
  <si>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</si>
  <si>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</si>
  <si>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</si>
  <si>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</si>
  <si>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</si>
  <si>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</si>
  <si>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</si>
  <si>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</si>
  <si>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</si>
  <si>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</si>
  <si>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</si>
  <si>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</si>
  <si>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</si>
  <si>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</si>
  <si>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</si>
  <si>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</si>
  <si>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</si>
  <si>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</si>
  <si>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</si>
  <si>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</si>
  <si>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</si>
  <si>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</si>
  <si>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</si>
  <si>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</si>
  <si>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</si>
  <si>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</si>
  <si>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</si>
  <si>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</si>
  <si>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</si>
  <si>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</si>
  <si>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</si>
  <si>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</si>
  <si>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</si>
  <si>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</si>
  <si>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</si>
  <si>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</si>
  <si>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</si>
  <si>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</si>
  <si>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</si>
  <si>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</si>
  <si>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</si>
  <si>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</si>
  <si>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</si>
  <si>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</si>
  <si>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</si>
  <si>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</si>
  <si>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</si>
  <si>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</si>
  <si>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</si>
  <si>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</si>
  <si>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</si>
  <si>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</si>
  <si>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</si>
  <si>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</si>
  <si>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</si>
  <si>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</si>
  <si>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</si>
  <si>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</si>
  <si>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</si>
  <si>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</si>
  <si>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</si>
  <si>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</si>
  <si>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</si>
  <si>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</si>
  <si>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</si>
  <si>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</si>
  <si>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</si>
  <si>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</si>
  <si>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</si>
  <si>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</si>
  <si>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</si>
  <si>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</si>
  <si>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</si>
  <si>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</si>
  <si>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</si>
  <si>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</si>
  <si>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</si>
  <si>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</si>
  <si>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</si>
  <si>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</si>
  <si>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</si>
  <si>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</si>
  <si>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</si>
  <si>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</si>
  <si>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</si>
  <si>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</si>
  <si>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</si>
  <si>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</si>
  <si>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</si>
  <si>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</si>
  <si>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</si>
  <si>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</si>
  <si>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</si>
  <si>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</si>
  <si>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</si>
  <si>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</si>
  <si>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</si>
  <si>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</si>
  <si>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</si>
  <si>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</si>
  <si>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</si>
  <si>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</si>
  <si>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</si>
  <si>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</si>
  <si>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</si>
  <si>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</si>
  <si>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</si>
  <si>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</si>
  <si>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</si>
  <si>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</si>
  <si>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</si>
  <si>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</si>
  <si>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</si>
  <si>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</si>
  <si>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</si>
  <si>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</si>
  <si>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</si>
  <si>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</si>
  <si>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</si>
  <si>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</si>
  <si>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</si>
  <si>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</si>
  <si>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</si>
  <si>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</si>
  <si>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</si>
  <si>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</si>
  <si>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</si>
  <si>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</si>
  <si>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</si>
  <si>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</si>
  <si>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</si>
  <si>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</si>
  <si>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</si>
  <si>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</si>
  <si>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</si>
  <si>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</si>
  <si>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</si>
  <si>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</si>
  <si>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</si>
  <si>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</si>
  <si>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</si>
  <si>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</si>
  <si>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</si>
  <si>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</si>
  <si>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</si>
  <si>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</si>
  <si>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</si>
  <si>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</si>
  <si>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</si>
  <si>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</si>
  <si>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</si>
  <si>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</si>
  <si>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</si>
  <si>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</si>
  <si>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</si>
  <si>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</si>
  <si>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</si>
  <si>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</si>
  <si>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</si>
  <si>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</si>
  <si>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</si>
  <si>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</si>
  <si>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</si>
  <si>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</si>
  <si>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</si>
  <si>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</si>
  <si>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</si>
  <si>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</si>
  <si>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</si>
  <si>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</si>
  <si>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</si>
  <si>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</si>
  <si>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</si>
  <si>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</si>
  <si>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</si>
  <si>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</si>
  <si>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</si>
  <si>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</si>
  <si>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</si>
  <si>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</si>
  <si>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</si>
  <si>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</si>
  <si>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</si>
  <si>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</si>
  <si>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</si>
  <si>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</si>
  <si>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</si>
  <si>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</si>
  <si>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</si>
  <si>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</si>
  <si>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</si>
  <si>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</si>
  <si>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</si>
  <si>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</si>
  <si>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</si>
  <si>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</si>
  <si>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</si>
  <si>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</si>
  <si>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</si>
  <si>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</si>
  <si>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</si>
  <si>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</si>
  <si>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</si>
  <si>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</si>
  <si>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</si>
  <si>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</si>
  <si>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</si>
  <si>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</si>
  <si>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</si>
  <si>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</si>
  <si>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</si>
  <si>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</si>
  <si>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</si>
  <si>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</si>
  <si>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</si>
  <si>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</si>
  <si>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</si>
  <si>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</si>
  <si>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</si>
  <si>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</si>
  <si>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</si>
  <si>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</si>
  <si>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</si>
  <si>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</si>
  <si>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</si>
  <si>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</si>
  <si>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</si>
  <si>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</si>
  <si>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</si>
  <si>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</si>
  <si>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</si>
  <si>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</si>
  <si>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</si>
  <si>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</si>
  <si>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</si>
  <si>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</si>
  <si>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</si>
  <si>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</si>
  <si>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</si>
  <si>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</si>
  <si>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</si>
  <si>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</si>
  <si>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</si>
  <si>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</si>
  <si>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</si>
  <si>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</si>
  <si>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</si>
  <si>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</si>
  <si>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</si>
  <si>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</si>
  <si>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</si>
  <si>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</si>
  <si>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</si>
  <si>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</si>
  <si>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</si>
  <si>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</si>
  <si>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</si>
  <si>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</si>
  <si>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</si>
  <si>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</si>
  <si>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</si>
  <si>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</si>
  <si>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</si>
  <si>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</si>
  <si>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</si>
  <si>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</si>
  <si>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</si>
  <si>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</si>
  <si>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</si>
  <si>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</si>
  <si>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</si>
  <si>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</si>
  <si>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</si>
  <si>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</si>
  <si>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</si>
  <si>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</si>
  <si>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</si>
  <si>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</si>
  <si>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</si>
  <si>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</si>
  <si>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</si>
  <si>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</si>
  <si>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</si>
  <si>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</si>
  <si>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</si>
  <si>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</si>
  <si>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</si>
  <si>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</si>
  <si>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</si>
  <si>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</si>
  <si>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</si>
  <si>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</si>
  <si>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</si>
  <si>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</si>
  <si>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</si>
  <si>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</si>
  <si>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</si>
  <si>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</si>
  <si>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</si>
  <si>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</si>
  <si>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</si>
  <si>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</si>
  <si>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</si>
  <si>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</si>
  <si>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</si>
  <si>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</si>
  <si>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</si>
  <si>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</si>
  <si>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</si>
  <si>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</si>
  <si>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</si>
  <si>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</si>
  <si>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</si>
  <si>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</si>
  <si>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</si>
  <si>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</si>
  <si>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</si>
  <si>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</si>
  <si>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</si>
  <si>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</si>
  <si>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</si>
  <si>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</si>
  <si>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</si>
  <si>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</si>
  <si>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</si>
  <si>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</si>
  <si>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</si>
  <si>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</si>
  <si>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</si>
  <si>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</si>
  <si>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</si>
  <si>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</si>
  <si>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</si>
  <si>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</si>
  <si>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</si>
  <si>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</si>
  <si>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</si>
  <si>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</si>
  <si>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</si>
  <si>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</si>
  <si>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</si>
  <si>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</si>
  <si>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</si>
  <si>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</si>
  <si>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</si>
  <si>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</si>
  <si>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</si>
  <si>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</si>
  <si>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</si>
  <si>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</si>
  <si>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</si>
  <si>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</si>
  <si>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</si>
  <si>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</si>
  <si>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</si>
  <si>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</si>
  <si>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</si>
  <si>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</si>
  <si>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</si>
  <si>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</si>
  <si>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</si>
  <si>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</si>
  <si>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</si>
  <si>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</si>
  <si>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</si>
  <si>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</si>
  <si>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</si>
  <si>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</si>
  <si>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</si>
  <si>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</si>
  <si>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</si>
  <si>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</si>
  <si>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</si>
  <si>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</si>
  <si>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</si>
  <si>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</si>
  <si>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</si>
  <si>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</si>
  <si>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</si>
  <si>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</si>
  <si>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</si>
  <si>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</si>
  <si>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</si>
  <si>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</si>
  <si>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</si>
  <si>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</si>
  <si>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</si>
  <si>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</si>
  <si>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</si>
  <si>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</si>
  <si>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</si>
  <si>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</si>
  <si>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</si>
  <si>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</si>
  <si>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</si>
  <si>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</si>
  <si>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</si>
  <si>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</si>
  <si>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</si>
  <si>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</si>
  <si>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</si>
  <si>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</si>
  <si>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</si>
  <si>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</si>
  <si>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</si>
  <si>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</si>
  <si>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</si>
  <si>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</si>
  <si>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</si>
  <si>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</si>
  <si>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</si>
  <si>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</si>
  <si>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</si>
  <si>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</si>
  <si>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</si>
  <si>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</si>
  <si>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</si>
  <si>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</si>
  <si>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</si>
  <si>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</si>
  <si>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</si>
  <si>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</si>
  <si>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</si>
  <si>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</si>
  <si>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</si>
  <si>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</si>
  <si>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</si>
  <si>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</si>
  <si>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</si>
  <si>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</si>
  <si>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</si>
  <si>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</si>
  <si>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</si>
  <si>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</si>
  <si>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</si>
  <si>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</si>
  <si>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</si>
  <si>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</si>
  <si>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</si>
  <si>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</si>
  <si>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</si>
  <si>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</si>
  <si>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</si>
  <si>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</si>
  <si>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</si>
  <si>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</si>
  <si>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</si>
  <si>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</si>
  <si>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</si>
  <si>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</si>
  <si>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</si>
  <si>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</si>
  <si>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</si>
  <si>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</si>
  <si>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</si>
  <si>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</si>
  <si>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</si>
  <si>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</si>
  <si>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</si>
  <si>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</si>
  <si>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</si>
  <si>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</si>
  <si>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</si>
  <si>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</si>
  <si>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</si>
  <si>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</si>
  <si>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</si>
  <si>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</si>
  <si>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</si>
  <si>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</si>
  <si>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</si>
  <si>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</si>
  <si>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</si>
  <si>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</si>
  <si>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</si>
  <si>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</si>
  <si>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</si>
  <si>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</si>
  <si>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</si>
  <si>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</si>
  <si>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</si>
  <si>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</si>
  <si>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</si>
  <si>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</si>
  <si>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</si>
  <si>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</si>
  <si>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</si>
  <si>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</si>
  <si>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</si>
  <si>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</si>
  <si>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</si>
  <si>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</si>
  <si>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</si>
  <si>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</si>
  <si>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</si>
  <si>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</si>
  <si>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</si>
  <si>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</si>
  <si>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</si>
  <si>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</si>
  <si>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</si>
  <si>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</si>
  <si>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</si>
  <si>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</si>
  <si>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</si>
  <si>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</si>
  <si>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</si>
  <si>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</si>
  <si>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</si>
  <si>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</si>
  <si>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</si>
  <si>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</si>
  <si>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</si>
  <si>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</si>
  <si>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</si>
  <si>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</si>
  <si>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</si>
  <si>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</si>
  <si>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</si>
  <si>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</si>
  <si>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</si>
  <si>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</si>
  <si>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</si>
  <si>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</si>
  <si>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</si>
  <si>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</si>
  <si>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</si>
  <si>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</si>
  <si>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</si>
  <si>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</si>
  <si>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</si>
  <si>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</si>
  <si>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</si>
  <si>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</si>
  <si>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</si>
  <si>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</si>
  <si>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</si>
  <si>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</si>
  <si>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</si>
  <si>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</si>
  <si>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</si>
  <si>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</si>
  <si>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</si>
  <si>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</si>
  <si>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</si>
  <si>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</si>
  <si>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</si>
  <si>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</si>
  <si>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</si>
  <si>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</si>
  <si>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</si>
  <si>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</si>
  <si>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</si>
  <si>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</si>
  <si>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</si>
  <si>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</si>
  <si>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</si>
  <si>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</si>
  <si>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</si>
  <si>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</si>
  <si>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</si>
  <si>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</si>
  <si>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</si>
  <si>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</si>
  <si>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</si>
  <si>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</si>
  <si>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</si>
  <si>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</si>
  <si>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</si>
  <si>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</si>
  <si>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</si>
  <si>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</si>
  <si>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</si>
  <si>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</si>
  <si>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</si>
  <si>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</si>
  <si>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</si>
  <si>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</si>
  <si>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</si>
  <si>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</si>
  <si>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</si>
  <si>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</si>
  <si>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</si>
  <si>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</si>
  <si>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</si>
  <si>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</si>
  <si>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</si>
  <si>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</si>
  <si>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</si>
  <si>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</si>
  <si>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</si>
  <si>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</si>
  <si>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</si>
  <si>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</si>
  <si>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</si>
  <si>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</si>
  <si>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</si>
  <si>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</si>
  <si>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</si>
  <si>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</si>
  <si>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</si>
  <si>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</si>
  <si>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</si>
  <si>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</si>
  <si>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</si>
  <si>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</si>
  <si>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</si>
  <si>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</si>
  <si>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</si>
  <si>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</si>
  <si>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</si>
  <si>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</si>
  <si>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</si>
  <si>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</si>
  <si>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</si>
  <si>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</si>
  <si>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</si>
  <si>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</si>
  <si>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</si>
  <si>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</si>
  <si>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</si>
  <si>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</si>
  <si>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</si>
  <si>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</si>
  <si>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</si>
  <si>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</si>
  <si>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</si>
  <si>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</si>
  <si>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</si>
  <si>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</si>
  <si>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</si>
  <si>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</si>
  <si>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</si>
  <si>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</si>
  <si>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</si>
  <si>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</si>
  <si>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</si>
  <si>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</si>
  <si>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</si>
  <si>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</si>
  <si>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</si>
  <si>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</si>
  <si>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</si>
  <si>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</si>
  <si>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</si>
  <si>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</si>
  <si>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</si>
  <si>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</si>
  <si>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</si>
  <si>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</si>
  <si>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</si>
  <si>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</si>
  <si>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</si>
  <si>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</si>
  <si>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</si>
  <si>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</si>
  <si>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</si>
  <si>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</si>
  <si>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</si>
  <si>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</si>
  <si>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</si>
  <si>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</si>
  <si>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</si>
  <si>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</si>
  <si>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</si>
  <si>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</si>
  <si>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</si>
  <si>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</si>
  <si>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</si>
  <si>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</si>
  <si>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</si>
  <si>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</si>
  <si>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</si>
  <si>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</si>
  <si>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</si>
  <si>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</si>
  <si>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</si>
  <si>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</si>
  <si>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</si>
  <si>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</si>
  <si>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</si>
  <si>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</si>
  <si>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</si>
  <si>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</si>
  <si>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</si>
  <si>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</si>
  <si>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</si>
  <si>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</si>
  <si>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</si>
  <si>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</si>
  <si>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</si>
  <si>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</si>
  <si>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</si>
  <si>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</si>
  <si>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</si>
  <si>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</si>
  <si>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</si>
  <si>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</si>
  <si>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</si>
  <si>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</si>
  <si>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</si>
  <si>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</si>
  <si>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</si>
  <si>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</si>
  <si>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</si>
  <si>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</si>
  <si>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</si>
  <si>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</si>
  <si>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</si>
  <si>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</si>
  <si>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</si>
  <si>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</si>
  <si>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</si>
  <si>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</si>
  <si>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</si>
  <si>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</si>
  <si>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</si>
  <si>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</si>
  <si>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</si>
  <si>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</si>
  <si>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</si>
  <si>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</si>
  <si>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</si>
  <si>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</si>
  <si>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</si>
  <si>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</si>
  <si>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</si>
  <si>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</si>
  <si>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</si>
  <si>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</si>
  <si>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</si>
  <si>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</si>
  <si>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</si>
  <si>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</si>
  <si>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</si>
  <si>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</si>
  <si>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</si>
  <si>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</si>
  <si>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</si>
  <si>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</si>
  <si>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</si>
  <si>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</si>
  <si>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</si>
  <si>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</si>
  <si>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</si>
  <si>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</si>
  <si>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</si>
  <si>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</si>
  <si>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</si>
  <si>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</si>
  <si>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</si>
  <si>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</si>
  <si>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</si>
  <si>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</si>
  <si>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</si>
  <si>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</si>
  <si>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</si>
  <si>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</si>
  <si>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</si>
  <si>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</si>
  <si>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</si>
  <si>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</si>
  <si>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</si>
  <si>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</si>
  <si>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</si>
  <si>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</si>
  <si>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</si>
  <si>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</si>
  <si>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</si>
  <si>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</si>
  <si>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</si>
  <si>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</si>
  <si>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</si>
  <si>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</si>
  <si>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</si>
  <si>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</si>
  <si>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</si>
  <si>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</si>
  <si>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</si>
  <si>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</si>
  <si>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</si>
  <si>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</si>
  <si>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</si>
  <si>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</si>
  <si>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</si>
  <si>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</si>
  <si>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</si>
  <si>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</si>
  <si>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</si>
  <si>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</si>
  <si>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</si>
  <si>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</si>
  <si>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</si>
  <si>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</si>
  <si>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</si>
  <si>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</si>
  <si>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</si>
  <si>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</si>
  <si>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</si>
  <si>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</si>
  <si>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</si>
  <si>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</si>
  <si>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</si>
  <si>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</si>
  <si>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</si>
  <si>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</si>
  <si>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</si>
  <si>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</si>
  <si>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</si>
  <si>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</si>
  <si>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</si>
  <si>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</si>
  <si>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</si>
  <si>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</si>
  <si>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</si>
  <si>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</si>
  <si>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</si>
  <si>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</si>
  <si>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</si>
  <si>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</si>
  <si>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</si>
  <si>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</si>
  <si>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</si>
  <si>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</si>
  <si>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</si>
  <si>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</si>
  <si>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</si>
  <si>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</si>
  <si>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</si>
  <si>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</si>
  <si>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</si>
  <si>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</si>
  <si>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</si>
  <si>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</si>
  <si>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</si>
  <si>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</si>
  <si>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</si>
  <si>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</si>
  <si>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</si>
  <si>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</si>
  <si>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</si>
  <si>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</si>
  <si>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</si>
  <si>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</si>
  <si>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</si>
  <si>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</si>
  <si>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</si>
  <si>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</si>
  <si>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</si>
  <si>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</si>
  <si>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</si>
  <si>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</si>
  <si>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</si>
  <si>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</si>
  <si>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</si>
  <si>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</si>
  <si>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</si>
  <si>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</si>
  <si>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</si>
  <si>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</si>
  <si>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</si>
  <si>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</si>
  <si>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</si>
  <si>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</si>
  <si>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</si>
  <si>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</si>
  <si>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</si>
  <si>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</si>
  <si>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</si>
  <si>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</si>
  <si>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</si>
  <si>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</si>
  <si>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</si>
  <si>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</si>
  <si>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</si>
  <si>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</si>
  <si>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</si>
  <si>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</si>
  <si>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</si>
  <si>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</si>
  <si>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</si>
  <si>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</si>
  <si>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</si>
  <si>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</si>
  <si>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</si>
  <si>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</si>
  <si>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</si>
  <si>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</si>
  <si>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</si>
  <si>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</si>
  <si>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</si>
  <si>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</si>
  <si>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</si>
  <si>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</si>
  <si>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</si>
  <si>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</si>
  <si>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</si>
  <si>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</si>
  <si>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</si>
  <si>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</si>
  <si>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</si>
  <si>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</si>
  <si>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</si>
  <si>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</si>
  <si>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</si>
  <si>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</si>
  <si>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</si>
  <si>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</si>
  <si>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</si>
  <si>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</si>
  <si>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</si>
  <si>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</si>
  <si>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</si>
  <si>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</si>
  <si>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</si>
  <si>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</si>
  <si>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</si>
  <si>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</si>
  <si>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</si>
  <si>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</si>
  <si>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</si>
  <si>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</si>
  <si>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</si>
  <si>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</si>
  <si>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</si>
  <si>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</si>
  <si>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</si>
  <si>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</si>
  <si>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</si>
  <si>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</si>
  <si>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</si>
  <si>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</si>
  <si>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</si>
  <si>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</si>
  <si>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</si>
  <si>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</si>
  <si>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</si>
  <si>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</si>
  <si>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</si>
  <si>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</si>
  <si>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</si>
  <si>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</si>
  <si>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</si>
  <si>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</si>
  <si>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</si>
  <si>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</si>
  <si>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</si>
  <si>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</si>
  <si>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</si>
  <si>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</si>
  <si>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</si>
  <si>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</si>
  <si>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</si>
  <si>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</si>
  <si>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</si>
  <si>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</si>
  <si>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</si>
  <si>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</si>
  <si>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</si>
  <si>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</si>
  <si>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</si>
  <si>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</si>
  <si>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</si>
  <si>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</si>
  <si>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</si>
  <si>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</si>
  <si>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</si>
  <si>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</si>
  <si>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</si>
  <si>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</si>
  <si>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</si>
  <si>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</si>
  <si>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</si>
  <si>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</si>
  <si>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</si>
  <si>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</si>
  <si>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</si>
  <si>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</si>
  <si>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</si>
  <si>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</si>
  <si>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</si>
  <si>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</si>
  <si>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</si>
  <si>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</si>
  <si>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</si>
  <si>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</si>
  <si>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</si>
  <si>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</si>
  <si>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</si>
  <si>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</si>
  <si>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</si>
  <si>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</si>
  <si>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</si>
  <si>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</si>
  <si>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</si>
  <si>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</si>
  <si>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</si>
  <si>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</si>
  <si>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</si>
  <si>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</si>
  <si>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</si>
  <si>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</si>
  <si>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</si>
  <si>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</si>
  <si>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</si>
  <si>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</si>
  <si>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</si>
  <si>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</si>
  <si>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</si>
  <si>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</si>
  <si>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</si>
  <si>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</si>
  <si>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</si>
  <si>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</si>
  <si>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</si>
  <si>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</si>
  <si>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</si>
  <si>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</si>
  <si>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</si>
  <si>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</si>
  <si>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</si>
  <si>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</si>
  <si>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</si>
  <si>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</si>
  <si>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</si>
  <si>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</si>
  <si>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</si>
  <si>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</si>
  <si>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</si>
  <si>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</si>
  <si>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</si>
  <si>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</si>
  <si>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</si>
  <si>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</si>
  <si>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</si>
  <si>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</si>
  <si>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</si>
  <si>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</si>
  <si>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</si>
  <si>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</si>
  <si>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</si>
  <si>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</si>
  <si>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</si>
  <si>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</si>
  <si>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</si>
  <si>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</si>
  <si>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</si>
  <si>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</si>
  <si>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</si>
  <si>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</si>
  <si>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</si>
  <si>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</si>
  <si>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</si>
  <si>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</si>
  <si>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</si>
  <si>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</si>
  <si>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</si>
  <si>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</si>
  <si>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</si>
  <si>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</si>
  <si>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</si>
  <si>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</si>
  <si>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</si>
  <si>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</si>
  <si>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</si>
  <si>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</si>
  <si>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</si>
  <si>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</si>
  <si>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</si>
  <si>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</si>
  <si>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</si>
  <si>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</si>
  <si>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</si>
  <si>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</si>
  <si>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</si>
  <si>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</si>
  <si>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</si>
  <si>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</si>
  <si>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</si>
  <si>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</si>
  <si>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</si>
  <si>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</si>
  <si>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</si>
  <si>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</si>
  <si>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</si>
  <si>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</si>
  <si>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</si>
  <si>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</si>
  <si>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</si>
  <si>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</si>
  <si>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</si>
  <si>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</si>
  <si>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</si>
  <si>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</si>
  <si>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</si>
  <si>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</si>
  <si>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</si>
  <si>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</si>
  <si>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</si>
  <si>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</si>
  <si>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</si>
  <si>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</si>
  <si>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</si>
  <si>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</si>
  <si>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</si>
  <si>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</si>
  <si>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</si>
  <si>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</si>
  <si>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</si>
  <si>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</si>
  <si>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</si>
  <si>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</si>
  <si>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</si>
  <si>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</si>
  <si>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</si>
  <si>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</si>
  <si>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</si>
  <si>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</si>
  <si>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</si>
  <si>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</si>
  <si>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</si>
  <si>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</si>
  <si>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</si>
  <si>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</si>
  <si>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</si>
  <si>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</si>
  <si>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</si>
  <si>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</si>
  <si>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</si>
  <si>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</si>
  <si>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</si>
  <si>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</si>
  <si>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</si>
  <si>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</si>
  <si>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</si>
  <si>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</si>
  <si>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</si>
  <si>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</si>
  <si>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</si>
  <si>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</si>
  <si>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</si>
  <si>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</si>
  <si>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</si>
  <si>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</si>
  <si>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</si>
  <si>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</si>
  <si>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</si>
  <si>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</si>
  <si>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</si>
  <si>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</si>
  <si>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</si>
  <si>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</si>
  <si>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</si>
  <si>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</si>
  <si>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</si>
  <si>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</si>
  <si>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</si>
  <si>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</si>
  <si>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</si>
  <si>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</si>
  <si>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</si>
  <si>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</si>
  <si>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</si>
  <si>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</si>
  <si>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</si>
  <si>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</si>
  <si>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</si>
  <si>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</si>
  <si>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</si>
  <si>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</si>
  <si>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</si>
  <si>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</si>
  <si>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</si>
  <si>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</si>
  <si>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</si>
  <si>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</si>
  <si>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</si>
  <si>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</si>
  <si>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</si>
  <si>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</si>
  <si>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</si>
  <si>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</si>
  <si>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</si>
  <si>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</si>
  <si>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</si>
  <si>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</si>
  <si>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</si>
  <si>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</si>
  <si>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</si>
  <si>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</si>
  <si>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</si>
  <si>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</si>
  <si>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</si>
  <si>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</si>
  <si>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</si>
  <si>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</si>
  <si>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</si>
  <si>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</si>
  <si>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</si>
  <si>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</si>
  <si>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</si>
  <si>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</si>
  <si>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</si>
  <si>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</si>
  <si>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</si>
  <si>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</si>
  <si>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</si>
  <si>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</si>
  <si>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</si>
  <si>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</si>
  <si>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</si>
  <si>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</si>
  <si>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</si>
  <si>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</si>
  <si>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</si>
  <si>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</si>
  <si>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</si>
  <si>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</si>
  <si>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</si>
  <si>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</si>
  <si>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</si>
  <si>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</si>
  <si>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</si>
  <si>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</si>
  <si>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</si>
  <si>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</si>
  <si>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</si>
  <si>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</si>
  <si>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</si>
  <si>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</si>
  <si>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</si>
  <si>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</si>
  <si>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</si>
  <si>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</si>
  <si>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</si>
  <si>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</si>
  <si>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</si>
  <si>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</si>
  <si>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</si>
  <si>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</si>
  <si>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</si>
  <si>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</si>
  <si>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</si>
  <si>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</si>
  <si>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</si>
  <si>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</si>
  <si>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</si>
  <si>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</si>
  <si>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</si>
  <si>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</si>
  <si>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</si>
  <si>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</si>
  <si>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</si>
  <si>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</si>
  <si>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</si>
  <si>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</si>
  <si>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</si>
  <si>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</si>
  <si>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</si>
  <si>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</si>
  <si>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</si>
  <si>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</si>
  <si>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</si>
  <si>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</si>
  <si>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</si>
  <si>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</si>
  <si>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</si>
  <si>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</si>
  <si>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</si>
  <si>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</si>
  <si>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</si>
  <si>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</si>
  <si>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</si>
  <si>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</si>
  <si>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</si>
  <si>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</si>
  <si>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</si>
  <si>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</si>
  <si>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</si>
  <si>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</si>
  <si>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</si>
  <si>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</si>
  <si>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</si>
  <si>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</si>
  <si>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</si>
  <si>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</si>
  <si>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</si>
  <si>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</si>
  <si>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</si>
  <si>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</si>
  <si>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</si>
  <si>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</si>
  <si>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</si>
  <si>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</si>
  <si>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</si>
  <si>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</si>
  <si>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</si>
  <si>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</si>
  <si>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</si>
  <si>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</si>
  <si>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</si>
  <si>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</si>
  <si>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</si>
  <si>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</si>
  <si>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</si>
  <si>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</si>
  <si>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</si>
  <si>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</si>
  <si>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</si>
  <si>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</si>
  <si>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</si>
  <si>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</si>
  <si>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</si>
  <si>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</si>
  <si>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</si>
  <si>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</si>
  <si>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</si>
  <si>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</si>
  <si>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</si>
  <si>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</si>
  <si>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</si>
  <si>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</si>
  <si>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</si>
  <si>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</si>
  <si>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</si>
  <si>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</si>
  <si>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</si>
  <si>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</si>
  <si>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</si>
  <si>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</si>
  <si>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</si>
  <si>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</si>
  <si>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</si>
  <si>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</si>
  <si>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</si>
  <si>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</si>
  <si>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</si>
  <si>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</si>
  <si>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</si>
  <si>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</si>
  <si>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</si>
  <si>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</si>
  <si>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</si>
  <si>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</si>
  <si>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</si>
  <si>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</si>
  <si>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</si>
  <si>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</si>
  <si>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</si>
  <si>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</si>
  <si>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</si>
  <si>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</si>
  <si>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</si>
  <si>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</si>
  <si>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</si>
  <si>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</si>
  <si>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</si>
  <si>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</si>
  <si>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</si>
  <si>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</si>
  <si>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</si>
  <si>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</si>
  <si>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</si>
  <si>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</si>
  <si>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</si>
  <si>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</si>
  <si>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</si>
  <si>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</si>
  <si>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</si>
  <si>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</si>
  <si>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</si>
  <si>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</si>
  <si>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</si>
  <si>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</si>
  <si>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</si>
  <si>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</si>
  <si>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</si>
  <si>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</si>
  <si>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</si>
  <si>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</si>
  <si>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</si>
  <si>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</si>
  <si>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</si>
  <si>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</si>
  <si>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</si>
  <si>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</si>
  <si>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</si>
  <si>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</si>
  <si>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</si>
  <si>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</si>
  <si>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</si>
  <si>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</si>
  <si>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</si>
  <si>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</si>
  <si>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</si>
  <si>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</si>
  <si>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</si>
  <si>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</si>
  <si>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</si>
  <si>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</si>
  <si>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</si>
  <si>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</si>
  <si>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</si>
  <si>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</si>
  <si>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</si>
  <si>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</si>
  <si>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</si>
  <si>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</si>
  <si>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</si>
  <si>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</si>
  <si>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</si>
  <si>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</si>
  <si>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</si>
  <si>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</si>
  <si>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</si>
  <si>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</si>
  <si>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</si>
  <si>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</si>
  <si>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</si>
  <si>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</si>
  <si>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</si>
  <si>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</si>
  <si>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</si>
  <si>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</si>
  <si>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</si>
  <si>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</si>
  <si>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</si>
  <si>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</si>
  <si>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</si>
  <si>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</si>
  <si>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</si>
  <si>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</si>
  <si>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</si>
  <si>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</si>
  <si>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</si>
  <si>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</si>
  <si>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</si>
  <si>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</si>
  <si>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</si>
  <si>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</si>
  <si>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</si>
  <si>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</si>
  <si>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</si>
  <si>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</si>
  <si>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</si>
  <si>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</si>
  <si>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</si>
  <si>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</si>
  <si>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</si>
  <si>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</si>
  <si>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</si>
  <si>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</si>
  <si>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</si>
  <si>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</si>
  <si>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</si>
  <si>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</si>
  <si>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</si>
  <si>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</si>
  <si>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</si>
  <si>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</si>
  <si>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</si>
  <si>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</si>
  <si>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</si>
  <si>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</si>
  <si>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</si>
  <si>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</si>
  <si>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</si>
  <si>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</si>
  <si>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</si>
  <si>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</si>
  <si>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</si>
  <si>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</si>
  <si>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</si>
  <si>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</si>
  <si>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</si>
  <si>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</si>
  <si>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</si>
  <si>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</si>
  <si>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</si>
  <si>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</si>
  <si>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</si>
  <si>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</si>
  <si>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</si>
  <si>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</si>
  <si>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</si>
  <si>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</si>
  <si>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</si>
  <si>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</si>
  <si>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</si>
  <si>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</si>
  <si>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</si>
  <si>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</si>
  <si>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</si>
  <si>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</si>
  <si>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</si>
  <si>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</si>
  <si>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</si>
  <si>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</si>
  <si>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</si>
  <si>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</si>
  <si>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</si>
  <si>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</si>
  <si>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</si>
  <si>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</si>
  <si>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</si>
  <si>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</si>
  <si>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</si>
  <si>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</si>
  <si>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</si>
  <si>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</si>
  <si>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</si>
  <si>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</si>
  <si>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</si>
  <si>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</si>
  <si>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</si>
  <si>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</si>
  <si>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</si>
  <si>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</si>
  <si>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</si>
  <si>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</si>
  <si>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</si>
  <si>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</si>
  <si>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</si>
  <si>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</si>
  <si>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</si>
  <si>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</si>
  <si>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</si>
  <si>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</si>
  <si>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</si>
  <si>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</si>
  <si>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</si>
  <si>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</si>
  <si>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</si>
  <si>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</si>
  <si>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</si>
  <si>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</si>
  <si>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</si>
  <si>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</si>
  <si>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</si>
  <si>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</si>
  <si>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</si>
  <si>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</si>
  <si>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</si>
  <si>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</si>
  <si>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</si>
  <si>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</si>
  <si>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</si>
  <si>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</si>
  <si>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</si>
  <si>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</si>
  <si>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</si>
  <si>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</si>
  <si>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</si>
  <si>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</si>
  <si>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</si>
  <si>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</si>
  <si>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</si>
  <si>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</si>
  <si>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</si>
  <si>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</si>
  <si>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</si>
  <si>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</si>
  <si>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</si>
  <si>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</si>
  <si>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</si>
  <si>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</si>
  <si>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</si>
  <si>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</si>
  <si>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</si>
  <si>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</si>
  <si>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</si>
  <si>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</si>
  <si>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</si>
  <si>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</si>
  <si>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</si>
  <si>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</si>
  <si>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</si>
  <si>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</si>
  <si>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</si>
  <si>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</si>
  <si>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</si>
  <si>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</si>
  <si>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</si>
  <si>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</si>
  <si>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</si>
  <si>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</si>
  <si>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</si>
  <si>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</si>
  <si>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</si>
  <si>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</si>
  <si>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</si>
  <si>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</si>
  <si>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</si>
  <si>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</si>
  <si>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</si>
  <si>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</si>
  <si>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</si>
  <si>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</si>
  <si>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</si>
  <si>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</si>
  <si>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</si>
  <si>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</si>
  <si>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</si>
  <si>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</si>
  <si>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</si>
  <si>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</si>
  <si>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</si>
  <si>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</si>
  <si>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</si>
  <si>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</si>
  <si>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</si>
  <si>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</si>
  <si>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</si>
  <si>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</si>
  <si>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</si>
  <si>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</si>
  <si>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</si>
  <si>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</si>
  <si>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</si>
  <si>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</si>
  <si>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</si>
  <si>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</si>
  <si>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</si>
  <si>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</si>
  <si>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</si>
  <si>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</si>
  <si>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</si>
  <si>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</si>
  <si>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</si>
  <si>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</si>
  <si>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</si>
  <si>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</si>
  <si>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</si>
  <si>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</si>
  <si>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</si>
  <si>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</si>
  <si>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</si>
  <si>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</si>
  <si>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</si>
  <si>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</si>
  <si>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</si>
  <si>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</si>
  <si>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</si>
  <si>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</si>
  <si>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</si>
  <si>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</si>
  <si>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</si>
  <si>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</si>
  <si>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</si>
  <si>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</si>
  <si>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</si>
  <si>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</si>
  <si>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</si>
  <si>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</si>
  <si>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</si>
  <si>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</si>
  <si>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</si>
  <si>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</si>
  <si>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</si>
  <si>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</si>
  <si>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</si>
  <si>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</si>
  <si>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</si>
  <si>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</si>
  <si>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</si>
  <si>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</si>
  <si>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</si>
  <si>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</si>
  <si>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</si>
  <si>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</si>
  <si>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</si>
  <si>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</si>
  <si>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</si>
  <si>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</si>
  <si>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</si>
  <si>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</si>
  <si>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</si>
  <si>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</si>
  <si>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</si>
  <si>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</si>
  <si>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</si>
  <si>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</si>
  <si>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</si>
  <si>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</si>
  <si>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</si>
  <si>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</si>
  <si>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</si>
  <si>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</si>
  <si>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</si>
  <si>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</si>
  <si>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</si>
  <si>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</si>
  <si>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</si>
  <si>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</si>
  <si>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</si>
  <si>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</si>
  <si>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</si>
  <si>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</si>
  <si>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</si>
  <si>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</si>
  <si>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</si>
  <si>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</si>
  <si>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</si>
  <si>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</si>
  <si>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</si>
  <si>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</si>
  <si>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</si>
  <si>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</si>
  <si>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</si>
  <si>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</si>
  <si>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</si>
  <si>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</si>
  <si>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</si>
  <si>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</si>
  <si>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</si>
  <si>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</si>
  <si>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</si>
  <si>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</si>
  <si>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</si>
  <si>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</si>
  <si>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</si>
  <si>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</si>
  <si>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</si>
  <si>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</si>
  <si>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</si>
  <si>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</si>
  <si>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</si>
  <si>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</si>
  <si>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</si>
  <si>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</si>
  <si>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</si>
  <si>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</si>
  <si>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</si>
  <si>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</si>
  <si>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</si>
  <si>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</si>
  <si>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</si>
  <si>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</si>
  <si>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</si>
  <si>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</si>
  <si>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</si>
  <si>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</si>
  <si>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</si>
  <si>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</si>
  <si>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</si>
  <si>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</si>
  <si>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</si>
  <si>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</si>
  <si>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</si>
  <si>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</si>
  <si>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</si>
  <si>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</si>
  <si>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</si>
  <si>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</si>
  <si>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</si>
  <si>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</si>
  <si>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</si>
  <si>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</si>
  <si>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</si>
  <si>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</si>
  <si>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</si>
  <si>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</si>
  <si>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</si>
  <si>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</si>
  <si>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</si>
  <si>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</si>
  <si>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</si>
  <si>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</si>
  <si>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</si>
  <si>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</si>
  <si>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</si>
  <si>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</si>
  <si>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</si>
  <si>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</si>
  <si>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</si>
  <si>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</si>
  <si>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</si>
  <si>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</si>
  <si>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</si>
  <si>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</si>
  <si>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</si>
  <si>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</si>
  <si>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</si>
  <si>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</si>
  <si>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</si>
  <si>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</si>
  <si>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</si>
  <si>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</si>
  <si>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</si>
  <si>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</si>
  <si>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</si>
  <si>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</si>
  <si>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</si>
  <si>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</si>
  <si>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</si>
  <si>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</si>
  <si>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</si>
  <si>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</si>
  <si>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</si>
  <si>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</si>
  <si>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</si>
  <si>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</si>
  <si>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</si>
  <si>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</si>
  <si>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</si>
  <si>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</si>
  <si>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</si>
  <si>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</si>
  <si>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</si>
  <si>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</si>
  <si>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</si>
  <si>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</si>
  <si>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</si>
  <si>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</si>
  <si>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</si>
  <si>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</si>
  <si>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</si>
  <si>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</si>
  <si>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</si>
  <si>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</si>
  <si>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</si>
  <si>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</si>
  <si>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</si>
  <si>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</si>
  <si>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</si>
  <si>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</si>
  <si>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</si>
  <si>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</si>
  <si>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</si>
  <si>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</si>
  <si>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</si>
  <si>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</si>
  <si>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</si>
  <si>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</si>
  <si>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</si>
  <si>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</si>
  <si>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</si>
  <si>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</si>
  <si>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</si>
  <si>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</si>
  <si>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</si>
  <si>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</si>
  <si>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</si>
  <si>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</si>
  <si>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</si>
  <si>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</si>
  <si>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</si>
  <si>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</si>
  <si>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</si>
  <si>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</si>
  <si>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</si>
  <si>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</si>
  <si>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</si>
  <si>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</si>
  <si>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</si>
  <si>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</si>
  <si>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</si>
  <si>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</si>
  <si>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</si>
  <si>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</si>
  <si>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</si>
  <si>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</si>
  <si>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</si>
  <si>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</si>
  <si>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</si>
  <si>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</si>
  <si>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</si>
  <si>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</si>
  <si>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</si>
  <si>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</si>
  <si>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</si>
  <si>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</si>
  <si>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</si>
  <si>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</si>
  <si>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</si>
  <si>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</si>
  <si>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</si>
  <si>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</si>
  <si>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</si>
  <si>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</si>
  <si>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</si>
  <si>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</si>
  <si>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</si>
  <si>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</si>
  <si>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</si>
  <si>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</si>
  <si>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</si>
  <si>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</si>
  <si>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</si>
  <si>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</si>
  <si>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</si>
  <si>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</si>
  <si>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</si>
  <si>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</si>
  <si>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</si>
  <si>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</si>
  <si>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</si>
  <si>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</si>
  <si>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</si>
  <si>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</si>
  <si>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</si>
  <si>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</si>
  <si>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</si>
  <si>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</si>
  <si>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</si>
  <si>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</si>
  <si>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</si>
  <si>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</si>
  <si>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</si>
  <si>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</si>
  <si>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</si>
  <si>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</si>
  <si>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</si>
  <si>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</si>
  <si>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</si>
  <si>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</si>
  <si>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</si>
  <si>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</si>
  <si>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</si>
  <si>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</si>
  <si>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</si>
  <si>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</si>
  <si>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</si>
  <si>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</si>
  <si>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</si>
  <si>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</si>
  <si>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</si>
  <si>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</si>
  <si>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</si>
  <si>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</si>
  <si>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</si>
  <si>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</si>
  <si>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</si>
  <si>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</si>
  <si>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</si>
  <si>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</si>
  <si>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</si>
  <si>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</si>
  <si>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</si>
  <si>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</si>
  <si>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</si>
  <si>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</si>
  <si>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</si>
  <si>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</si>
  <si>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</si>
  <si>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</si>
  <si>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</si>
  <si>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</si>
  <si>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</si>
  <si>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</si>
  <si>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</si>
  <si>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</si>
  <si>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</si>
  <si>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</si>
  <si>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</si>
  <si>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</si>
  <si>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</si>
  <si>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</si>
  <si>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</si>
  <si>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</si>
  <si>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</si>
  <si>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</si>
  <si>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</si>
  <si>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</si>
  <si>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</si>
  <si>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</si>
  <si>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</si>
  <si>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</si>
  <si>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</si>
  <si>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</si>
  <si>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</si>
  <si>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</si>
  <si>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</si>
  <si>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</si>
  <si>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</si>
  <si>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</si>
  <si>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</si>
  <si>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</si>
  <si>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</si>
  <si>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</si>
  <si>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</si>
  <si>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</si>
  <si>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</si>
  <si>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</si>
  <si>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</si>
  <si>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</si>
  <si>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</si>
  <si>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</si>
  <si>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</si>
  <si>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</si>
  <si>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</si>
  <si>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</si>
  <si>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</si>
  <si>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</si>
  <si>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</si>
  <si>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</si>
  <si>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</si>
  <si>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</si>
  <si>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</si>
  <si>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</si>
  <si>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</si>
  <si>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</si>
  <si>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</si>
  <si>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</si>
  <si>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</si>
  <si>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</si>
  <si>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</si>
  <si>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</si>
  <si>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</si>
  <si>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</si>
  <si>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</si>
  <si>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</si>
  <si>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</si>
  <si>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</si>
  <si>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</si>
  <si>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</si>
  <si>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</si>
  <si>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</si>
  <si>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</si>
  <si>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</si>
  <si>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</si>
  <si>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</si>
  <si>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</si>
  <si>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</si>
  <si>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</si>
  <si>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</si>
  <si>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</si>
  <si>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</si>
  <si>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</si>
  <si>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</si>
  <si>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</si>
  <si>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</si>
  <si>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</si>
  <si>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</si>
  <si>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</si>
  <si>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</si>
  <si>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</si>
  <si>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</si>
  <si>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</si>
  <si>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</si>
  <si>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</si>
  <si>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</si>
  <si>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</si>
  <si>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</si>
  <si>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</si>
  <si>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</si>
  <si>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</si>
  <si>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</si>
  <si>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</si>
  <si>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</si>
  <si>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</si>
  <si>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</si>
  <si>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</si>
  <si>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</si>
  <si>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</si>
  <si>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</si>
  <si>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</si>
  <si>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</si>
  <si>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</si>
  <si>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</si>
  <si>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</si>
  <si>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</si>
  <si>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</si>
  <si>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</si>
  <si>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</si>
  <si>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</si>
  <si>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</si>
  <si>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</si>
  <si>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</si>
  <si>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</si>
  <si>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</si>
  <si>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</si>
  <si>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</si>
  <si>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</si>
  <si>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</si>
  <si>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</si>
  <si>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</si>
  <si>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</si>
  <si>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</si>
  <si>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</si>
  <si>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</si>
  <si>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</si>
  <si>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</si>
  <si>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</si>
  <si>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</si>
  <si>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</si>
  <si>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</si>
  <si>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</si>
  <si>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</si>
  <si>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</si>
  <si>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</si>
  <si>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</si>
  <si>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</si>
  <si>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</si>
  <si>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</si>
  <si>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</si>
  <si>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</si>
  <si>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</si>
  <si>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</si>
  <si>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</si>
  <si>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</si>
  <si>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</si>
  <si>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</si>
  <si>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</si>
  <si>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</si>
  <si>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</si>
  <si>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</si>
  <si>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</si>
  <si>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</si>
  <si>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</si>
  <si>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</si>
  <si>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</si>
  <si>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</si>
  <si>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</si>
  <si>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</si>
  <si>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</si>
  <si>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</si>
  <si>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</si>
  <si>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</si>
  <si>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</si>
  <si>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</si>
  <si>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</si>
  <si>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</si>
  <si>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</si>
  <si>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</si>
  <si>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</si>
  <si>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</si>
  <si>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</si>
  <si>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</si>
  <si>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</si>
  <si>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</si>
  <si>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</si>
  <si>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</si>
  <si>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</si>
  <si>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</si>
  <si>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</si>
  <si>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</si>
  <si>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</si>
  <si>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</si>
  <si>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</si>
  <si>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</si>
  <si>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</si>
  <si>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</si>
  <si>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</si>
  <si>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</si>
  <si>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</si>
  <si>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</si>
  <si>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</si>
  <si>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</si>
  <si>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</si>
  <si>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</si>
  <si>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</si>
  <si>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</si>
  <si>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</si>
  <si>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</si>
  <si>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</si>
  <si>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</si>
  <si>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</si>
  <si>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</si>
  <si>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</si>
  <si>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</si>
  <si>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</si>
  <si>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</si>
  <si>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</si>
  <si>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</si>
  <si>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</si>
  <si>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</si>
  <si>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</si>
  <si>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</si>
  <si>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</si>
  <si>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</si>
  <si>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</si>
  <si>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</si>
  <si>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</si>
  <si>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</si>
  <si>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</si>
  <si>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</si>
  <si>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</si>
  <si>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</si>
  <si>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</si>
  <si>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</si>
  <si>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</si>
  <si>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</si>
  <si>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</si>
  <si>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</si>
  <si>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</si>
  <si>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</si>
  <si>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</si>
  <si>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</si>
  <si>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</si>
  <si>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</si>
  <si>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</si>
  <si>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</si>
  <si>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</si>
  <si>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</si>
  <si>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</si>
  <si>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</si>
  <si>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</si>
  <si>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</si>
  <si>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</si>
  <si>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</si>
  <si>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</si>
  <si>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</si>
  <si>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</si>
  <si>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</si>
  <si>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</si>
  <si>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</si>
  <si>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</si>
  <si>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</si>
  <si>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</si>
  <si>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</si>
  <si>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</si>
  <si>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</si>
  <si>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</si>
  <si>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</si>
  <si>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</si>
  <si>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</si>
  <si>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</si>
  <si>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</si>
  <si>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</si>
  <si>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</si>
  <si>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</si>
  <si>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</si>
  <si>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</si>
  <si>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</si>
  <si>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</si>
  <si>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</si>
  <si>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</si>
  <si>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</si>
  <si>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</si>
  <si>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</si>
  <si>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</si>
  <si>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</si>
  <si>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</si>
  <si>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</si>
  <si>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</si>
  <si>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</si>
  <si>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</si>
  <si>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</si>
  <si>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</si>
  <si>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</si>
  <si>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</si>
  <si>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</si>
  <si>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</si>
  <si>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</si>
  <si>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</si>
  <si>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</si>
  <si>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</si>
  <si>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</si>
  <si>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</si>
  <si>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</si>
  <si>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</si>
  <si>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</si>
  <si>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</si>
  <si>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</si>
  <si>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</si>
  <si>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</si>
  <si>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</si>
  <si>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</si>
  <si>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</si>
  <si>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</si>
  <si>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</si>
  <si>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</si>
  <si>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</si>
  <si>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</si>
  <si>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</si>
  <si>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</si>
  <si>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</si>
  <si>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</si>
  <si>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</si>
  <si>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</si>
  <si>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</si>
  <si>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</si>
  <si>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</si>
  <si>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</si>
  <si>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</si>
  <si>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</si>
  <si>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</si>
  <si>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</si>
  <si>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</si>
  <si>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</si>
  <si>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</si>
  <si>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</si>
  <si>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</si>
  <si>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</si>
  <si>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</si>
  <si>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</si>
  <si>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</si>
  <si>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</si>
  <si>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</si>
  <si>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</si>
  <si>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</si>
  <si>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</si>
  <si>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</si>
  <si>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</si>
  <si>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</si>
  <si>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</si>
  <si>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</si>
  <si>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</si>
  <si>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</si>
  <si>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</si>
  <si>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</si>
  <si>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</si>
  <si>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</si>
  <si>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</si>
  <si>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</si>
  <si>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</si>
  <si>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</si>
  <si>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</si>
  <si>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</si>
  <si>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</si>
  <si>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</si>
  <si>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</si>
  <si>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</si>
  <si>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</si>
  <si>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</si>
  <si>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</si>
  <si>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</si>
  <si>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</si>
  <si>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</si>
  <si>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</si>
  <si>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</si>
  <si>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</si>
  <si>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</si>
  <si>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</si>
  <si>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</si>
  <si>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</si>
  <si>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</si>
  <si>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</si>
  <si>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</si>
  <si>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</si>
  <si>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</si>
  <si>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</si>
  <si>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</si>
  <si>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</si>
  <si>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</si>
  <si>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</si>
  <si>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</si>
  <si>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</si>
  <si>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</si>
  <si>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</si>
  <si>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</si>
  <si>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</si>
  <si>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</si>
  <si>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</si>
  <si>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</si>
  <si>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</si>
  <si>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</si>
  <si>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</si>
  <si>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</si>
  <si>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</si>
  <si>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</si>
  <si>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</si>
  <si>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</si>
  <si>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</si>
  <si>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</si>
  <si>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</si>
  <si>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</si>
  <si>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</si>
  <si>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</si>
  <si>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</si>
  <si>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</si>
  <si>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</si>
  <si>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</si>
  <si>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</si>
  <si>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</si>
  <si>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</si>
  <si>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</si>
  <si>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</si>
  <si>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</si>
  <si>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</si>
  <si>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</si>
  <si>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</si>
  <si>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</si>
  <si>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</si>
  <si>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</si>
  <si>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</si>
  <si>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</si>
  <si>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</si>
  <si>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</si>
  <si>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</si>
  <si>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</si>
  <si>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</si>
  <si>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</si>
  <si>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</si>
  <si>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</si>
  <si>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</si>
  <si>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</si>
  <si>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</si>
  <si>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</si>
  <si>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</si>
  <si>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</si>
  <si>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</si>
  <si>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</si>
  <si>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</si>
  <si>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</si>
  <si>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</si>
  <si>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</si>
  <si>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</si>
  <si>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</si>
  <si>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</si>
  <si>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</si>
  <si>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</si>
  <si>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</si>
  <si>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</si>
  <si>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</si>
  <si>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</si>
  <si>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</si>
  <si>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</si>
  <si>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</si>
  <si>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</si>
  <si>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</si>
  <si>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</si>
  <si>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</si>
  <si>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</si>
  <si>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</si>
  <si>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</si>
  <si>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</si>
  <si>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</si>
  <si>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</si>
  <si>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</si>
  <si>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</si>
  <si>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</si>
  <si>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</si>
  <si>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</si>
  <si>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</si>
  <si>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</si>
  <si>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</si>
  <si>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</si>
  <si>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</si>
  <si>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</si>
  <si>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</si>
  <si>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</si>
  <si>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</si>
  <si>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</si>
  <si>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</si>
  <si>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</si>
  <si>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</si>
  <si>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</si>
  <si>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</si>
  <si>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</si>
  <si>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</si>
  <si>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</si>
  <si>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</si>
  <si>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</si>
  <si>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</si>
  <si>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</si>
  <si>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</si>
  <si>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</si>
  <si>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</si>
  <si>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</si>
  <si>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</si>
  <si>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</si>
  <si>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</si>
  <si>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</si>
  <si>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</si>
  <si>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</si>
  <si>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</si>
  <si>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</si>
  <si>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</si>
  <si>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</si>
  <si>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</si>
  <si>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</si>
  <si>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</si>
  <si>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</si>
  <si>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</si>
  <si>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</si>
  <si>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</si>
  <si>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</si>
  <si>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</si>
  <si>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</si>
  <si>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</si>
  <si>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</si>
  <si>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</si>
  <si>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</si>
  <si>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</si>
  <si>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</si>
  <si>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</si>
  <si>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</si>
  <si>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</si>
  <si>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</si>
  <si>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</si>
  <si>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</si>
  <si>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</si>
  <si>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</si>
  <si>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</si>
  <si>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</si>
  <si>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</si>
  <si>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</si>
  <si>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</si>
  <si>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</si>
  <si>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</si>
  <si>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</si>
  <si>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</si>
  <si>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</si>
  <si>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</si>
  <si>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</si>
  <si>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</si>
  <si>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</si>
  <si>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</si>
  <si>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</si>
  <si>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</si>
  <si>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</si>
  <si>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</si>
  <si>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</si>
  <si>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</si>
  <si>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</si>
  <si>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</si>
  <si>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</si>
  <si>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</si>
  <si>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</si>
  <si>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</si>
  <si>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</si>
  <si>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</si>
  <si>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</si>
  <si>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</si>
  <si>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</si>
  <si>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</si>
  <si>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</si>
  <si>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</si>
  <si>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</si>
  <si>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</si>
  <si>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</si>
  <si>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</si>
  <si>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</si>
  <si>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</si>
  <si>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</si>
  <si>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</si>
  <si>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</si>
  <si>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</si>
  <si>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</si>
  <si>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</si>
  <si>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</si>
  <si>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</si>
  <si>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</si>
  <si>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</si>
  <si>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</si>
  <si>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</si>
  <si>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</si>
  <si>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</si>
  <si>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</si>
  <si>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</si>
  <si>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</si>
  <si>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</si>
  <si>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</si>
  <si>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</si>
  <si>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</si>
  <si>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</si>
  <si>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</si>
  <si>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</si>
  <si>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</si>
  <si>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</si>
  <si>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</si>
  <si>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</si>
  <si>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</si>
  <si>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</si>
  <si>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</si>
  <si>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</si>
  <si>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</si>
  <si>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</si>
  <si>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</si>
  <si>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</si>
  <si>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</si>
  <si>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</si>
  <si>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</si>
  <si>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</si>
  <si>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</si>
  <si>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</si>
  <si>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</si>
  <si>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</si>
  <si>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</si>
  <si>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</si>
  <si>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</si>
  <si>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</si>
  <si>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</si>
  <si>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</si>
  <si>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</si>
  <si>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</si>
  <si>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</si>
  <si>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</si>
  <si>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</si>
  <si>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</si>
  <si>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</si>
  <si>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</si>
  <si>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</si>
  <si>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</si>
  <si>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</si>
  <si>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</si>
  <si>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</si>
  <si>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</si>
  <si>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</si>
  <si>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</si>
  <si>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</si>
  <si>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</si>
  <si>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</si>
  <si>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</si>
  <si>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</si>
  <si>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</si>
  <si>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</si>
  <si>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</si>
  <si>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</si>
  <si>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</si>
  <si>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</si>
  <si>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</si>
  <si>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</si>
  <si>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</si>
  <si>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</si>
  <si>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</si>
  <si>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</si>
  <si>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</si>
  <si>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</si>
  <si>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</si>
  <si>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</si>
  <si>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</si>
  <si>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</si>
  <si>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</si>
  <si>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</si>
  <si>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</si>
  <si>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</si>
  <si>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</si>
  <si>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</si>
  <si>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</si>
  <si>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</si>
  <si>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</si>
  <si>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</si>
  <si>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</si>
  <si>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</si>
  <si>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</si>
  <si>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</si>
  <si>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</si>
  <si>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</si>
  <si>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</si>
  <si>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</si>
  <si>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</si>
  <si>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</si>
  <si>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</si>
  <si>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</si>
  <si>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</si>
  <si>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</si>
  <si>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</si>
  <si>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</si>
  <si>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</si>
  <si>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</si>
  <si>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</si>
  <si>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</si>
  <si>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</si>
  <si>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</si>
  <si>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</si>
  <si>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</si>
  <si>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</si>
  <si>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</si>
  <si>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</si>
  <si>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</si>
  <si>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</si>
  <si>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</si>
  <si>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</si>
  <si>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</si>
  <si>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</si>
  <si>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</si>
  <si>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</si>
  <si>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</si>
  <si>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</si>
  <si>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</si>
  <si>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</si>
  <si>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</si>
  <si>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</si>
  <si>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</si>
  <si>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</si>
  <si>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</si>
  <si>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</si>
  <si>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</si>
  <si>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</si>
  <si>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</si>
  <si>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</si>
  <si>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</si>
  <si>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</si>
  <si>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</si>
  <si>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</si>
  <si>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</si>
  <si>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</si>
  <si>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</si>
  <si>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</si>
  <si>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</si>
  <si>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</si>
  <si>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</si>
  <si>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</si>
  <si>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</si>
  <si>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</si>
  <si>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</si>
  <si>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</si>
  <si>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</si>
  <si>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</si>
  <si>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</si>
  <si>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</si>
  <si>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</si>
  <si>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</si>
  <si>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</si>
  <si>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</si>
  <si>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</si>
  <si>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</si>
  <si>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</si>
  <si>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</si>
  <si>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</si>
  <si>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</si>
  <si>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</si>
  <si>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</si>
  <si>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</si>
  <si>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</si>
  <si>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</si>
  <si>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</si>
  <si>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</si>
  <si>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</si>
  <si>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</si>
  <si>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</si>
  <si>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</si>
  <si>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</si>
  <si>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</si>
  <si>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</si>
  <si>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</si>
  <si>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</si>
  <si>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</si>
  <si>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</si>
  <si>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</si>
  <si>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</si>
  <si>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</si>
  <si>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</si>
  <si>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</si>
  <si>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</si>
  <si>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</si>
  <si>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</si>
  <si>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</si>
  <si>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</si>
  <si>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</si>
  <si>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</si>
  <si>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</si>
  <si>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</si>
  <si>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</si>
  <si>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</si>
  <si>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</si>
  <si>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</si>
  <si>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</si>
  <si>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</si>
  <si>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</si>
  <si>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</si>
  <si>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</si>
  <si>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</si>
  <si>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</si>
  <si>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</si>
  <si>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</si>
  <si>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</si>
  <si>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</si>
  <si>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</si>
  <si>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</si>
  <si>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</si>
  <si>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</si>
  <si>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</si>
  <si>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</si>
  <si>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</si>
  <si>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</si>
  <si>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</si>
  <si>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</si>
  <si>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</si>
  <si>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</si>
  <si>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</si>
  <si>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</si>
  <si>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</si>
  <si>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</si>
  <si>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</si>
  <si>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</si>
  <si>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</si>
  <si>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</si>
  <si>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</si>
  <si>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</si>
  <si>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</si>
  <si>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</si>
  <si>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</si>
  <si>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</si>
  <si>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</si>
  <si>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</si>
  <si>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</si>
  <si>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</si>
  <si>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</si>
  <si>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</si>
  <si>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</si>
  <si>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</si>
  <si>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</si>
  <si>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</si>
  <si>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</si>
  <si>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</si>
  <si>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</si>
  <si>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</si>
  <si>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</si>
  <si>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</si>
  <si>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</si>
  <si>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</si>
  <si>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</si>
  <si>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</si>
  <si>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</si>
  <si>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</si>
  <si>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</si>
  <si>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</si>
  <si>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</si>
  <si>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</si>
  <si>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</si>
  <si>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</si>
  <si>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</si>
  <si>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</si>
  <si>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</si>
  <si>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</si>
  <si>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</si>
  <si>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</si>
  <si>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</si>
  <si>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</si>
  <si>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</si>
  <si>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</si>
  <si>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</si>
  <si>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</si>
  <si>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</si>
  <si>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</si>
  <si>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</si>
  <si>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</si>
  <si>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</si>
  <si>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</si>
  <si>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</si>
  <si>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</si>
  <si>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</si>
  <si>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</si>
  <si>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</si>
  <si>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</si>
  <si>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</si>
  <si>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</si>
  <si>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</si>
  <si>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</si>
  <si>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</si>
  <si>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</si>
  <si>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</si>
  <si>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</si>
  <si>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</si>
  <si>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</si>
  <si>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</si>
  <si>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</si>
  <si>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</si>
  <si>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</si>
  <si>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</si>
  <si>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</si>
  <si>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</si>
  <si>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</si>
  <si>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</si>
  <si>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</si>
  <si>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</si>
  <si>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</si>
  <si>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</si>
  <si>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</si>
  <si>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</si>
  <si>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</si>
  <si>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</si>
  <si>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</si>
  <si>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</si>
  <si>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</si>
  <si>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</si>
  <si>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</si>
  <si>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</si>
  <si>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</si>
  <si>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</si>
  <si>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</si>
  <si>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</si>
  <si>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</si>
  <si>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</si>
  <si>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</si>
  <si>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</si>
  <si>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</si>
  <si>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</si>
  <si>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</si>
  <si>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</si>
  <si>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</si>
  <si>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</si>
  <si>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</si>
  <si>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</si>
  <si>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</si>
  <si>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</si>
  <si>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</si>
  <si>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</si>
  <si>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</si>
  <si>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</si>
  <si>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</si>
  <si>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</si>
  <si>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</si>
  <si>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</si>
  <si>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</si>
  <si>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</si>
  <si>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</si>
  <si>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</si>
  <si>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</si>
  <si>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</si>
  <si>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</si>
  <si>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</si>
  <si>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</si>
  <si>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</si>
  <si>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</si>
  <si>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</si>
  <si>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</si>
  <si>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</si>
  <si>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</si>
  <si>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</si>
  <si>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</si>
  <si>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</si>
  <si>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</si>
  <si>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</si>
  <si>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</si>
  <si>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</si>
  <si>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</si>
  <si>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</si>
  <si>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</si>
  <si>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</si>
  <si>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</si>
  <si>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</si>
  <si>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</si>
  <si>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</si>
  <si>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</si>
  <si>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</si>
  <si>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</si>
  <si>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</si>
  <si>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</si>
  <si>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</si>
  <si>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</si>
  <si>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</si>
  <si>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</si>
  <si>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</si>
  <si>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</si>
  <si>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</si>
  <si>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</si>
  <si>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</si>
  <si>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</si>
  <si>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</si>
  <si>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</si>
  <si>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</si>
  <si>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</si>
  <si>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</si>
  <si>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</si>
  <si>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</si>
  <si>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</si>
  <si>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</si>
  <si>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</si>
  <si>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</si>
  <si>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</si>
  <si>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</si>
  <si>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</si>
  <si>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</si>
  <si>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</si>
  <si>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</si>
  <si>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</si>
  <si>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</si>
  <si>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</si>
  <si>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</si>
  <si>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</si>
  <si>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</si>
  <si>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</si>
  <si>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</si>
  <si>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</si>
  <si>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</si>
  <si>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</si>
  <si>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</si>
  <si>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</si>
  <si>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</si>
  <si>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</si>
  <si>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</si>
  <si>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</si>
  <si>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</si>
  <si>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</si>
  <si>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</si>
  <si>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</si>
  <si>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</si>
  <si>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</si>
  <si>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</si>
  <si>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</si>
  <si>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</si>
  <si>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</si>
  <si>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</si>
  <si>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</si>
  <si>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</si>
  <si>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</si>
  <si>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</si>
  <si>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</si>
  <si>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</si>
  <si>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</si>
  <si>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</si>
  <si>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</si>
  <si>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</si>
  <si>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</si>
  <si>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</si>
  <si>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</si>
  <si>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</si>
  <si>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</si>
  <si>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</si>
  <si>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</si>
  <si>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</si>
  <si>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</si>
  <si>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</si>
  <si>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</si>
  <si>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</si>
  <si>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</si>
  <si>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</si>
  <si>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</si>
  <si>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</si>
  <si>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</si>
  <si>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</si>
  <si>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</si>
  <si>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</si>
  <si>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</si>
  <si>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</si>
  <si>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</si>
  <si>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</si>
  <si>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</si>
  <si>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</si>
  <si>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</si>
  <si>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</si>
  <si>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</si>
  <si>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</si>
  <si>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</si>
  <si>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</si>
  <si>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</si>
  <si>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</si>
  <si>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</si>
  <si>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</si>
  <si>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</si>
  <si>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</si>
  <si>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</si>
  <si>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</si>
  <si>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</si>
  <si>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</si>
  <si>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</si>
  <si>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</si>
  <si>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</si>
  <si>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</si>
  <si>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</si>
  <si>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</si>
  <si>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</si>
  <si>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</si>
  <si>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</si>
  <si>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</si>
  <si>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</si>
  <si>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</si>
  <si>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</si>
  <si>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</si>
  <si>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</si>
  <si>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</si>
  <si>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</si>
  <si>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</si>
  <si>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</si>
  <si>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</si>
  <si>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</si>
  <si>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</si>
  <si>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</si>
  <si>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</si>
  <si>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</si>
  <si>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</si>
  <si>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</si>
  <si>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</si>
  <si>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</si>
  <si>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</si>
  <si>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</si>
  <si>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</si>
  <si>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</si>
  <si>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</si>
  <si>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</si>
  <si>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</si>
  <si>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</si>
  <si>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</si>
  <si>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</si>
  <si>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</si>
  <si>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</si>
  <si>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</si>
  <si>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</si>
  <si>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</si>
  <si>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</si>
  <si>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</si>
  <si>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</si>
  <si>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</si>
  <si>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</si>
  <si>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</si>
  <si>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</si>
  <si>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</si>
  <si>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</si>
  <si>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</si>
  <si>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</si>
  <si>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</si>
  <si>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</si>
  <si>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</si>
  <si>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</si>
  <si>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</si>
  <si>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</si>
  <si>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</si>
  <si>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</si>
  <si>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</si>
  <si>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</si>
  <si>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</si>
  <si>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</si>
  <si>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</si>
  <si>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</si>
  <si>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</si>
  <si>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</si>
  <si>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</si>
  <si>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</si>
  <si>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</si>
  <si>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</si>
  <si>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</si>
  <si>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</si>
  <si>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</si>
  <si>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</si>
  <si>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</si>
  <si>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</si>
  <si>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</si>
  <si>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</si>
  <si>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</si>
  <si>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</si>
  <si>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</si>
  <si>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</si>
  <si>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</si>
  <si>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</si>
  <si>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</si>
  <si>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</si>
  <si>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</si>
  <si>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</si>
  <si>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</si>
  <si>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</si>
  <si>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</si>
  <si>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</si>
  <si>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</si>
  <si>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</si>
  <si>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</si>
  <si>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</si>
  <si>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</si>
  <si>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</si>
  <si>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</si>
  <si>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</si>
  <si>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</si>
  <si>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</si>
  <si>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</si>
  <si>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</si>
  <si>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</si>
  <si>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</si>
  <si>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</si>
  <si>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</si>
  <si>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</si>
  <si>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</si>
  <si>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</si>
  <si>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</si>
  <si>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</si>
  <si>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</si>
  <si>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</si>
  <si>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</si>
  <si>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</si>
  <si>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</si>
  <si>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</si>
  <si>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</si>
  <si>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</si>
  <si>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</si>
  <si>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</si>
  <si>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</si>
  <si>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</si>
  <si>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</si>
  <si>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</si>
  <si>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</si>
  <si>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</si>
  <si>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</si>
  <si>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</si>
  <si>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</si>
  <si>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</si>
  <si>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</si>
  <si>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</si>
  <si>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</si>
  <si>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</si>
  <si>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</si>
  <si>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</si>
  <si>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</si>
  <si>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</si>
  <si>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</si>
  <si>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</si>
  <si>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</si>
  <si>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</si>
  <si>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</si>
  <si>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</si>
  <si>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</si>
  <si>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</si>
  <si>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</si>
  <si>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</si>
  <si>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</si>
  <si>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</si>
  <si>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</si>
  <si>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</si>
  <si>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</si>
  <si>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</si>
  <si>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</si>
  <si>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</si>
  <si>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</si>
  <si>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</si>
  <si>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</si>
  <si>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</si>
  <si>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</si>
  <si>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</si>
  <si>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</si>
  <si>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</si>
  <si>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</si>
  <si>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</si>
  <si>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</si>
  <si>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</si>
  <si>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</si>
  <si>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</si>
  <si>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</si>
  <si>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</si>
  <si>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</si>
  <si>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</si>
  <si>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</si>
  <si>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</si>
  <si>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</si>
  <si>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</si>
  <si>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</si>
  <si>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</si>
  <si>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</si>
  <si>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</si>
  <si>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</si>
  <si>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</si>
  <si>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</si>
  <si>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</si>
  <si>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</si>
  <si>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</si>
  <si>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</si>
  <si>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</si>
  <si>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</si>
  <si>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</si>
  <si>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</si>
  <si>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</si>
  <si>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</si>
  <si>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</si>
  <si>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</si>
  <si>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</si>
  <si>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</si>
  <si>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</si>
  <si>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</si>
  <si>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</si>
  <si>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</si>
  <si>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</si>
  <si>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</si>
  <si>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</si>
  <si>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</si>
  <si>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</si>
  <si>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</si>
  <si>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</si>
  <si>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</si>
  <si>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</si>
  <si>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</si>
  <si>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</si>
  <si>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</si>
  <si>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</si>
  <si>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</si>
  <si>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</si>
  <si>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</si>
  <si>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</si>
  <si>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</si>
  <si>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</si>
  <si>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</si>
  <si>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</si>
  <si>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</si>
  <si>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</si>
  <si>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</si>
  <si>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</si>
  <si>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</si>
  <si>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</si>
  <si>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</si>
  <si>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</si>
  <si>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</si>
  <si>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</si>
  <si>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</si>
  <si>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</si>
  <si>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</si>
  <si>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</si>
  <si>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</si>
  <si>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</si>
  <si>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</si>
  <si>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</si>
  <si>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</si>
  <si>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</si>
  <si>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</si>
  <si>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</si>
  <si>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</si>
  <si>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</si>
  <si>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</si>
  <si>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</si>
  <si>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</si>
  <si>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</si>
  <si>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</si>
  <si>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</si>
  <si>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</si>
  <si>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</si>
  <si>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</si>
  <si>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</si>
  <si>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</si>
  <si>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</si>
  <si>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</si>
  <si>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</si>
  <si>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</si>
  <si>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</si>
  <si>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</si>
  <si>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</si>
  <si>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</si>
  <si>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</si>
  <si>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</si>
  <si>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</si>
  <si>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</si>
  <si>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</si>
  <si>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</si>
  <si>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</si>
  <si>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</si>
  <si>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</si>
  <si>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</si>
  <si>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</si>
  <si>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</si>
  <si>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</si>
  <si>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</si>
  <si>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</si>
  <si>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</si>
  <si>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</si>
  <si>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</si>
  <si>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</si>
  <si>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</si>
  <si>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</si>
  <si>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</si>
  <si>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</si>
  <si>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</si>
  <si>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</si>
  <si>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</si>
  <si>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</si>
  <si>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</si>
  <si>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</si>
  <si>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</si>
  <si>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</si>
  <si>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</si>
  <si>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</si>
  <si>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</si>
  <si>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</si>
  <si>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</si>
  <si>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</si>
  <si>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</si>
  <si>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</si>
  <si>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</si>
  <si>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</si>
  <si>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</si>
  <si>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</si>
  <si>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</si>
  <si>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</si>
  <si>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</si>
  <si>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</si>
  <si>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</si>
  <si>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</si>
  <si>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</si>
  <si>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</si>
  <si>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</si>
  <si>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</si>
  <si>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</si>
  <si>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</si>
  <si>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</si>
  <si>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</si>
  <si>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</si>
  <si>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</si>
  <si>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</si>
  <si>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</si>
  <si>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</si>
  <si>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</si>
  <si>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</si>
  <si>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</si>
  <si>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</si>
  <si>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</si>
  <si>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</si>
  <si>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</si>
  <si>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</si>
  <si>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</si>
  <si>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</si>
  <si>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</si>
  <si>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</si>
  <si>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</si>
  <si>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</si>
  <si>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</si>
  <si>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</si>
  <si>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</si>
  <si>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</si>
  <si>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</si>
  <si>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</si>
  <si>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</si>
  <si>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</si>
  <si>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</si>
  <si>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</si>
  <si>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</si>
  <si>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</si>
  <si>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</si>
  <si>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</si>
  <si>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</si>
  <si>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</si>
  <si>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</si>
  <si>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</si>
  <si>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</si>
  <si>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</si>
  <si>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</si>
  <si>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</si>
  <si>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</si>
  <si>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</si>
  <si>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</si>
  <si>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</si>
  <si>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</si>
  <si>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</si>
  <si>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</si>
  <si>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</si>
  <si>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</si>
  <si>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</si>
  <si>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</si>
  <si>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</si>
  <si>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</si>
  <si>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</si>
  <si>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</si>
  <si>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</si>
  <si>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</si>
  <si>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</si>
  <si>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</si>
  <si>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</si>
  <si>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</si>
  <si>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</si>
  <si>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</si>
  <si>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</si>
  <si>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</si>
  <si>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</si>
  <si>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</si>
  <si>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</si>
  <si>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</si>
  <si>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</si>
  <si>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</si>
  <si>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</si>
  <si>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</si>
  <si>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</si>
  <si>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</si>
  <si>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</si>
  <si>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</si>
  <si>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</si>
  <si>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</si>
  <si>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</si>
  <si>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</si>
  <si>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</si>
  <si>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</si>
  <si>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</si>
  <si>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</si>
  <si>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</si>
  <si>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</si>
  <si>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</si>
  <si>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</si>
  <si>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</si>
  <si>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</si>
  <si>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</si>
  <si>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</si>
  <si>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</si>
  <si>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</si>
  <si>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</si>
  <si>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</si>
  <si>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</si>
  <si>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</si>
  <si>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</si>
  <si>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</si>
  <si>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</si>
  <si>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</si>
  <si>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</si>
  <si>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</si>
  <si>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</si>
  <si>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</si>
  <si>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</si>
  <si>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</si>
  <si>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</si>
  <si>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</si>
  <si>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</si>
  <si>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</si>
  <si>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</si>
  <si>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</si>
  <si>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</si>
  <si>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</si>
  <si>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</si>
  <si>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</si>
  <si>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</si>
  <si>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</si>
  <si>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</si>
  <si>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</si>
  <si>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</si>
  <si>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</si>
  <si>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</si>
  <si>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</si>
  <si>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</si>
  <si>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</si>
  <si>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</si>
  <si>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</si>
  <si>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</si>
  <si>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</si>
  <si>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</si>
  <si>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</si>
  <si>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</si>
  <si>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</si>
  <si>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</si>
  <si>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</si>
  <si>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</si>
  <si>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</si>
  <si>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</si>
  <si>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</si>
  <si>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</si>
  <si>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</si>
  <si>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</si>
  <si>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</si>
  <si>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</si>
  <si>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</si>
  <si>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</si>
  <si>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</si>
  <si>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</si>
  <si>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</si>
  <si>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</si>
  <si>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</si>
  <si>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</si>
  <si>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</si>
  <si>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</si>
  <si>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</si>
  <si>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</si>
  <si>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</si>
  <si>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</si>
  <si>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</si>
  <si>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</si>
  <si>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</si>
  <si>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</si>
  <si>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</si>
  <si>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</si>
  <si>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</si>
  <si>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</si>
  <si>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</si>
  <si>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</si>
  <si>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</si>
  <si>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</si>
  <si>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</si>
  <si>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</si>
  <si>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</si>
  <si>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</si>
  <si>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</si>
  <si>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</si>
  <si>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</si>
  <si>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</si>
  <si>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</si>
  <si>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</si>
  <si>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</si>
  <si>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</si>
  <si>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</si>
  <si>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</si>
  <si>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</si>
  <si>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</si>
  <si>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</si>
  <si>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</si>
  <si>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</si>
  <si>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</si>
  <si>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</si>
  <si>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</si>
  <si>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</si>
  <si>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</si>
  <si>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</si>
  <si>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</si>
  <si>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</si>
  <si>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</si>
  <si>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</si>
  <si>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</si>
  <si>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</si>
  <si>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</si>
  <si>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</si>
  <si>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</si>
  <si>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</si>
  <si>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</si>
  <si>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</si>
  <si>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</si>
  <si>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</si>
  <si>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</si>
  <si>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</si>
  <si>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</si>
  <si>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</si>
  <si>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</si>
  <si>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</si>
  <si>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</si>
  <si>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</si>
  <si>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</si>
  <si>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</si>
  <si>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</si>
  <si>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</si>
  <si>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</si>
  <si>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</si>
  <si>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</si>
  <si>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</si>
  <si>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</si>
  <si>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</si>
  <si>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</si>
  <si>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</si>
  <si>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</si>
  <si>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</si>
  <si>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</si>
  <si>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</si>
  <si>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</si>
  <si>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</si>
  <si>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</si>
  <si>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</si>
  <si>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</si>
  <si>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</si>
  <si>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</si>
  <si>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</si>
  <si>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</si>
  <si>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</si>
  <si>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</si>
  <si>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</si>
  <si>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</si>
  <si>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</si>
  <si>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</si>
  <si>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</si>
  <si>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</si>
  <si>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</si>
  <si>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</si>
  <si>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</si>
  <si>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</si>
  <si>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</si>
  <si>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</si>
  <si>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</si>
  <si>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</si>
  <si>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</si>
  <si>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</si>
  <si>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</si>
  <si>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</si>
  <si>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</si>
  <si>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</si>
  <si>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</si>
  <si>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</si>
  <si>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</si>
  <si>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</si>
  <si>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</si>
  <si>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</si>
  <si>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</si>
  <si>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</si>
  <si>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</si>
  <si>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</si>
  <si>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</si>
  <si>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</si>
  <si>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</si>
  <si>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</si>
  <si>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</si>
  <si>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</si>
  <si>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</si>
  <si>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</si>
  <si>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</si>
  <si>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</si>
  <si>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</si>
  <si>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</si>
  <si>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</si>
  <si>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</si>
  <si>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</si>
  <si>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</si>
  <si>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</si>
  <si>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</si>
  <si>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</si>
  <si>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</si>
  <si>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</si>
  <si>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</si>
  <si>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</si>
  <si>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</si>
  <si>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</si>
  <si>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</si>
  <si>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</si>
  <si>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</si>
  <si>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</si>
  <si>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</si>
  <si>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</si>
  <si>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</si>
  <si>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</si>
  <si>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</si>
  <si>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</si>
  <si>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</si>
  <si>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</si>
  <si>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</si>
  <si>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</si>
  <si>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</si>
  <si>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</si>
  <si>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</si>
  <si>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</si>
  <si>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</si>
  <si>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</si>
  <si>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</si>
  <si>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</si>
  <si>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</si>
  <si>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</si>
  <si>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</si>
  <si>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</si>
  <si>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</si>
  <si>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</si>
  <si>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</si>
  <si>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</si>
  <si>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</si>
  <si>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</si>
  <si>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</si>
  <si>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</si>
  <si>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</si>
  <si>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</si>
  <si>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</si>
  <si>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</si>
  <si>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</si>
  <si>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</si>
  <si>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</si>
  <si>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</si>
  <si>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</si>
  <si>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</si>
  <si>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</si>
  <si>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</si>
  <si>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</si>
  <si>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</si>
  <si>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</si>
  <si>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</si>
  <si>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</si>
  <si>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</si>
  <si>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</si>
  <si>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</si>
  <si>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</si>
  <si>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</si>
  <si>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</si>
  <si>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</si>
  <si>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</si>
  <si>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</si>
  <si>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</si>
  <si>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</si>
  <si>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</si>
  <si>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</si>
  <si>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</si>
  <si>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</si>
  <si>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</si>
  <si>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</si>
  <si>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</si>
  <si>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</si>
  <si>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</si>
  <si>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</si>
  <si>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</si>
  <si>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</si>
  <si>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</si>
  <si>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</si>
  <si>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</si>
  <si>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</si>
  <si>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</si>
  <si>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</si>
  <si>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</si>
  <si>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</si>
  <si>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</si>
  <si>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</si>
  <si>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</si>
  <si>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</si>
  <si>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</si>
  <si>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</si>
  <si>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</si>
  <si>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</si>
  <si>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</si>
  <si>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</si>
  <si>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</si>
  <si>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</si>
  <si>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</si>
  <si>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</si>
  <si>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</si>
  <si>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</si>
  <si>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</si>
  <si>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</si>
  <si>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</si>
  <si>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</si>
  <si>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</si>
  <si>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</si>
  <si>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</si>
  <si>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</si>
  <si>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</si>
  <si>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</si>
  <si>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</si>
  <si>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</si>
  <si>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</si>
  <si>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</si>
  <si>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</si>
  <si>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</si>
  <si>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</si>
  <si>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</si>
  <si>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</si>
  <si>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</si>
  <si>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</si>
  <si>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</si>
  <si>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</si>
  <si>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</si>
  <si>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</si>
  <si>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</si>
  <si>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</si>
  <si>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</si>
  <si>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</si>
  <si>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</si>
  <si>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</si>
  <si>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</si>
  <si>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</si>
  <si>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</si>
  <si>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</si>
  <si>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</si>
  <si>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</si>
  <si>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</si>
  <si>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</si>
  <si>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</si>
  <si>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</si>
  <si>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</si>
  <si>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</si>
  <si>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</si>
  <si>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</si>
  <si>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</si>
  <si>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</si>
  <si>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</si>
  <si>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</si>
  <si>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</si>
  <si>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</si>
  <si>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</si>
  <si>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</si>
  <si>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</si>
  <si>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</si>
  <si>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</si>
  <si>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</si>
  <si>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</si>
  <si>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</si>
  <si>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</si>
  <si>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</si>
  <si>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</si>
  <si>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</si>
  <si>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</si>
  <si>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</si>
  <si>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</si>
  <si>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</si>
  <si>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</si>
  <si>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</si>
  <si>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</si>
  <si>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</si>
  <si>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</si>
  <si>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</si>
  <si>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</si>
  <si>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</si>
  <si>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</si>
  <si>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</si>
  <si>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</si>
  <si>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</si>
  <si>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</si>
  <si>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</si>
  <si>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</si>
  <si>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</si>
  <si>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</si>
  <si>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</si>
  <si>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</si>
  <si>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</si>
  <si>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</si>
  <si>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</si>
  <si>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</si>
  <si>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</si>
  <si>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</si>
  <si>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</si>
  <si>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</si>
  <si>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</si>
  <si>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</si>
  <si>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</si>
  <si>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</si>
  <si>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</si>
  <si>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</si>
  <si>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</si>
  <si>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</si>
  <si>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</si>
  <si>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</si>
  <si>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</si>
  <si>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</si>
  <si>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</si>
  <si>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</si>
  <si>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</si>
  <si>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</si>
  <si>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</si>
  <si>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</si>
  <si>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</si>
  <si>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</si>
  <si>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</si>
  <si>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</si>
  <si>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</si>
  <si>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</si>
  <si>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</si>
  <si>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</si>
  <si>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</si>
  <si>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</si>
  <si>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</si>
  <si>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</si>
  <si>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</si>
  <si>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</si>
  <si>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</si>
  <si>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</si>
  <si>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</si>
  <si>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</si>
  <si>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</si>
  <si>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</si>
  <si>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</si>
  <si>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</si>
  <si>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</si>
  <si>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</si>
  <si>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</si>
  <si>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</si>
  <si>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</si>
  <si>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</si>
  <si>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</si>
  <si>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</si>
  <si>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</si>
  <si>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</si>
  <si>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</si>
  <si>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</si>
  <si>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</si>
  <si>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</si>
  <si>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</si>
  <si>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</si>
  <si>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</si>
  <si>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</si>
  <si>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</si>
  <si>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</si>
  <si>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</si>
  <si>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</si>
  <si>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</si>
  <si>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</si>
  <si>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</si>
  <si>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</si>
  <si>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</si>
  <si>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</si>
  <si>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</si>
  <si>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</si>
  <si>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</si>
  <si>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</si>
  <si>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</si>
  <si>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</si>
  <si>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</si>
  <si>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</si>
  <si>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</si>
  <si>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</si>
  <si>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</si>
  <si>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</si>
  <si>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</si>
  <si>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</si>
  <si>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</si>
  <si>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</si>
  <si>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</si>
  <si>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</si>
  <si>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</si>
  <si>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</si>
  <si>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</si>
  <si>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</si>
  <si>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</si>
  <si>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</si>
  <si>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</si>
  <si>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</si>
  <si>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</si>
  <si>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</si>
  <si>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</si>
  <si>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</si>
  <si>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</si>
  <si>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</si>
  <si>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</si>
  <si>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</si>
  <si>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</si>
  <si>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</si>
  <si>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</si>
  <si>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</si>
  <si>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</si>
  <si>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</si>
  <si>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</si>
  <si>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</si>
  <si>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</si>
  <si>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</si>
  <si>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</si>
  <si>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</si>
  <si>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</si>
  <si>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</si>
  <si>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</si>
  <si>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</si>
  <si>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</si>
  <si>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</si>
  <si>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</si>
  <si>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</si>
  <si>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</si>
  <si>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</si>
  <si>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</si>
  <si>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</si>
  <si>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</si>
  <si>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</si>
  <si>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</si>
  <si>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</si>
  <si>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</si>
  <si>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</si>
  <si>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</si>
  <si>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</si>
  <si>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</si>
  <si>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</si>
  <si>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</si>
  <si>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</si>
  <si>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</si>
  <si>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</si>
  <si>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</si>
  <si>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</si>
  <si>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</si>
  <si>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</si>
  <si>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</si>
  <si>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</si>
  <si>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</si>
  <si>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</si>
  <si>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</si>
  <si>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</si>
  <si>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</si>
  <si>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</si>
  <si>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</si>
  <si>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</si>
  <si>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</si>
  <si>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</si>
  <si>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</si>
  <si>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</si>
  <si>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</si>
  <si>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</si>
  <si>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</si>
  <si>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</si>
  <si>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</si>
  <si>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</si>
  <si>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</si>
  <si>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</si>
  <si>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</si>
  <si>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</si>
  <si>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</si>
  <si>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</si>
  <si>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</si>
  <si>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</si>
  <si>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</si>
  <si>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</si>
  <si>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</si>
  <si>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</si>
  <si>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</si>
  <si>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</si>
  <si>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</si>
  <si>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</si>
  <si>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</si>
  <si>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</si>
  <si>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</si>
  <si>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</si>
  <si>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</si>
  <si>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</si>
  <si>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</si>
  <si>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</si>
  <si>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</si>
  <si>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</si>
  <si>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</si>
  <si>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</si>
  <si>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</si>
  <si>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</si>
  <si>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</si>
  <si>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</si>
  <si>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</si>
  <si>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</si>
  <si>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</si>
  <si>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</si>
  <si>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</si>
  <si>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</si>
  <si>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</si>
  <si>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</si>
  <si>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</si>
  <si>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</si>
  <si>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</si>
  <si>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</si>
  <si>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</si>
  <si>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</si>
  <si>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</si>
  <si>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</si>
  <si>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</si>
  <si>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</si>
  <si>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</si>
  <si>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</si>
  <si>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</si>
  <si>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</si>
  <si>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</si>
  <si>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</si>
  <si>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</si>
  <si>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</si>
  <si>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</si>
  <si>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</si>
  <si>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</si>
  <si>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</si>
  <si>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</si>
  <si>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</si>
  <si>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</si>
  <si>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</si>
  <si>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</si>
  <si>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</si>
  <si>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</si>
  <si>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</si>
  <si>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</si>
  <si>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</si>
  <si>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</si>
  <si>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</si>
  <si>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</si>
  <si>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</si>
  <si>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</si>
  <si>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</si>
  <si>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</si>
  <si>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</si>
  <si>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</si>
  <si>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</si>
  <si>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</si>
  <si>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</si>
  <si>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</si>
  <si>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</si>
  <si>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</si>
  <si>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</si>
  <si>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</si>
  <si>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</si>
  <si>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</si>
  <si>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</si>
  <si>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</si>
  <si>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</si>
  <si>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</si>
  <si>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</si>
  <si>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</si>
  <si>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</si>
  <si>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</si>
  <si>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</si>
  <si>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</si>
  <si>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</si>
  <si>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</si>
  <si>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</si>
  <si>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</si>
  <si>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</si>
  <si>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</si>
  <si>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</si>
  <si>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</si>
  <si>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</si>
  <si>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</si>
  <si>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</si>
  <si>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</si>
  <si>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</si>
  <si>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</si>
  <si>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</si>
  <si>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</si>
  <si>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</si>
  <si>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</si>
  <si>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</si>
  <si>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</si>
  <si>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</si>
  <si>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</si>
  <si>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</si>
  <si>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</si>
  <si>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</si>
  <si>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</si>
  <si>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</si>
  <si>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</si>
  <si>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</si>
  <si>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</si>
  <si>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</si>
  <si>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</si>
  <si>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</si>
  <si>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</si>
  <si>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</si>
  <si>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</si>
  <si>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</si>
  <si>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</si>
  <si>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</si>
  <si>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</si>
  <si>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</si>
  <si>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</si>
  <si>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</si>
  <si>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</si>
  <si>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</si>
  <si>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</si>
  <si>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</si>
  <si>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</si>
  <si>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</si>
  <si>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</si>
  <si>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</si>
  <si>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</si>
  <si>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</si>
  <si>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</si>
  <si>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</si>
  <si>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</si>
  <si>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</si>
  <si>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</si>
  <si>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</si>
  <si>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</si>
  <si>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</si>
  <si>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</si>
  <si>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</si>
  <si>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</si>
  <si>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</si>
  <si>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</si>
  <si>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</si>
  <si>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</si>
  <si>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</si>
  <si>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</si>
  <si>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</si>
  <si>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</si>
  <si>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</si>
  <si>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</si>
  <si>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</si>
  <si>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</si>
  <si>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</si>
  <si>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</si>
  <si>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</si>
  <si>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</si>
  <si>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</si>
  <si>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</si>
  <si>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</si>
  <si>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</si>
  <si>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</si>
  <si>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</si>
  <si>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</si>
  <si>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</si>
  <si>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</si>
  <si>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</si>
  <si>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</si>
  <si>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</si>
  <si>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</si>
  <si>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</si>
  <si>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</si>
  <si>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</si>
  <si>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</si>
  <si>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</si>
  <si>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</si>
  <si>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</si>
  <si>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</si>
  <si>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</si>
  <si>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</si>
  <si>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</si>
  <si>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</si>
  <si>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</si>
  <si>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</si>
  <si>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</si>
  <si>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</si>
  <si>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</si>
  <si>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</si>
  <si>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</si>
  <si>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</si>
  <si>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</si>
  <si>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</si>
  <si>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</si>
  <si>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</si>
  <si>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</si>
  <si>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</si>
  <si>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</si>
  <si>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</si>
  <si>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</si>
  <si>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</si>
  <si>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</si>
  <si>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</si>
  <si>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</si>
  <si>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</si>
  <si>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</si>
  <si>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</si>
  <si>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</si>
  <si>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</si>
  <si>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</si>
  <si>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</si>
  <si>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</si>
  <si>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</si>
  <si>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</si>
  <si>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</si>
  <si>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</si>
  <si>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</si>
  <si>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</si>
  <si>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</si>
  <si>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</si>
  <si>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</si>
  <si>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</si>
  <si>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</si>
  <si>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</si>
  <si>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</si>
  <si>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</si>
  <si>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</si>
  <si>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</si>
  <si>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</si>
  <si>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</si>
  <si>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</si>
  <si>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</si>
  <si>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</si>
  <si>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</si>
  <si>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</si>
  <si>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</si>
  <si>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</si>
  <si>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</si>
  <si>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</si>
  <si>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</si>
  <si>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</si>
  <si>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</si>
  <si>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</si>
  <si>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</si>
  <si>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</si>
  <si>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</si>
  <si>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</si>
  <si>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</si>
  <si>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</si>
  <si>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</si>
  <si>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</si>
  <si>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</si>
  <si>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</si>
  <si>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</si>
  <si>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</si>
  <si>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</si>
  <si>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</si>
  <si>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</si>
  <si>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</si>
  <si>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</si>
  <si>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</si>
  <si>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</si>
  <si>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</si>
  <si>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</si>
  <si>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</si>
  <si>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</si>
  <si>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</si>
  <si>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</si>
  <si>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</si>
  <si>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</si>
  <si>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</si>
  <si>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</si>
  <si>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</si>
  <si>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</si>
  <si>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</si>
  <si>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</si>
  <si>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</si>
  <si>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</si>
  <si>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</si>
  <si>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</si>
  <si>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</si>
  <si>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</si>
  <si>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</si>
  <si>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</si>
  <si>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</si>
  <si>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</si>
  <si>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</si>
  <si>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</si>
  <si>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</si>
  <si>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</si>
  <si>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</si>
  <si>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</si>
  <si>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</si>
  <si>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</si>
  <si>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</si>
  <si>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</si>
  <si>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</si>
  <si>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</si>
  <si>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</si>
  <si>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</si>
  <si>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</si>
  <si>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</si>
  <si>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</si>
  <si>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</si>
  <si>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</si>
  <si>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</si>
  <si>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</si>
  <si>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</si>
  <si>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</si>
  <si>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</si>
  <si>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</si>
  <si>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</si>
  <si>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</si>
  <si>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</si>
  <si>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</si>
  <si>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</si>
  <si>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</si>
  <si>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</si>
  <si>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</si>
  <si>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</si>
  <si>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</si>
  <si>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</si>
  <si>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</si>
  <si>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</si>
  <si>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</si>
  <si>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</si>
  <si>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</si>
  <si>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</si>
  <si>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</si>
  <si>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</si>
  <si>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</si>
  <si>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</si>
  <si>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</si>
  <si>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</si>
  <si>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</si>
  <si>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</si>
  <si>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</si>
  <si>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</si>
  <si>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</si>
  <si>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</si>
  <si>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</si>
  <si>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</si>
  <si>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</si>
  <si>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</si>
  <si>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</si>
  <si>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</si>
  <si>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</si>
  <si>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</si>
  <si>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</si>
  <si>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</si>
  <si>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</si>
  <si>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</si>
  <si>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</si>
  <si>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</si>
  <si>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</si>
  <si>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</si>
  <si>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</si>
  <si>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</si>
  <si>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</si>
  <si>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</si>
  <si>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</si>
  <si>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</si>
  <si>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</si>
  <si>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</si>
  <si>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</si>
  <si>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</si>
  <si>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</si>
  <si>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</si>
  <si>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</si>
  <si>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</si>
  <si>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</si>
  <si>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</si>
  <si>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</si>
  <si>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</si>
  <si>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</si>
  <si>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</si>
  <si>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</si>
  <si>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</si>
  <si>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</si>
  <si>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</si>
  <si>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</si>
  <si>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</si>
  <si>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</si>
  <si>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</si>
  <si>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</si>
  <si>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</si>
  <si>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</si>
  <si>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</si>
  <si>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</si>
  <si>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</si>
  <si>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</si>
  <si>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</si>
  <si>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</si>
  <si>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</si>
  <si>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</si>
  <si>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</si>
  <si>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</si>
  <si>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</si>
  <si>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</si>
  <si>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</si>
  <si>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</si>
  <si>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</si>
  <si>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</si>
  <si>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</si>
  <si>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</si>
  <si>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</si>
  <si>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</si>
  <si>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</si>
  <si>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</si>
  <si>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</si>
  <si>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</si>
  <si>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</si>
  <si>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</si>
  <si>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</si>
  <si>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</si>
  <si>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</si>
  <si>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</si>
  <si>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</si>
  <si>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</si>
  <si>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</si>
  <si>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</si>
  <si>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</si>
  <si>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</si>
  <si>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</si>
  <si>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</si>
  <si>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</si>
  <si>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</si>
  <si>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</si>
  <si>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</si>
  <si>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</si>
  <si>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</si>
  <si>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</si>
  <si>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</si>
  <si>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</si>
  <si>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</si>
  <si>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</si>
  <si>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</si>
  <si>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</si>
  <si>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</si>
  <si>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</si>
  <si>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</si>
  <si>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</si>
  <si>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</si>
  <si>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</si>
  <si>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</si>
  <si>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</si>
  <si>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</si>
  <si>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</si>
  <si>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</si>
  <si>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</si>
  <si>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</si>
  <si>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</si>
  <si>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</si>
  <si>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</si>
  <si>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</si>
  <si>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</si>
  <si>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</si>
  <si>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</si>
  <si>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</si>
  <si>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</si>
  <si>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</si>
  <si>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</si>
  <si>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</si>
  <si>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</si>
  <si>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</si>
  <si>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</si>
  <si>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</si>
  <si>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</si>
  <si>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</si>
  <si>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</si>
  <si>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</si>
  <si>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</si>
  <si>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</si>
  <si>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</si>
  <si>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</si>
  <si>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</si>
  <si>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</si>
  <si>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</si>
  <si>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</si>
  <si>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</si>
  <si>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</si>
  <si>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</si>
  <si>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</si>
  <si>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</si>
  <si>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</si>
  <si>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</si>
  <si>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</si>
  <si>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</si>
  <si>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</si>
  <si>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</si>
  <si>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</si>
  <si>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</si>
  <si>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</si>
  <si>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</si>
  <si>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</si>
  <si>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</si>
  <si>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</si>
  <si>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</si>
  <si>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</si>
  <si>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</si>
  <si>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</si>
  <si>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</si>
  <si>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</si>
  <si>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</si>
  <si>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</si>
  <si>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</si>
  <si>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</si>
  <si>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</si>
  <si>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</si>
  <si>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</si>
  <si>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</si>
  <si>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</si>
  <si>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</si>
  <si>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</si>
  <si>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</si>
  <si>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</si>
  <si>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</si>
  <si>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</si>
  <si>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</si>
  <si>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</si>
  <si>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</si>
  <si>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</si>
  <si>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</si>
  <si>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</si>
  <si>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</si>
  <si>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</si>
  <si>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</si>
  <si>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</si>
  <si>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</si>
  <si>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</si>
  <si>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</si>
  <si>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</si>
  <si>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</si>
  <si>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</si>
  <si>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</si>
  <si>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</si>
  <si>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</si>
  <si>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</si>
  <si>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</si>
  <si>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</si>
  <si>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</si>
  <si>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</si>
  <si>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</si>
  <si>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</si>
  <si>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</si>
  <si>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</si>
  <si>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</si>
  <si>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</si>
  <si>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</si>
  <si>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</si>
  <si>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</si>
  <si>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</si>
  <si>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</si>
  <si>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</si>
  <si>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</si>
  <si>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</si>
  <si>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</si>
  <si>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</si>
  <si>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</si>
  <si>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</si>
  <si>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</si>
  <si>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</si>
  <si>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</si>
  <si>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</si>
  <si>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</si>
  <si>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</si>
  <si>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</si>
  <si>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</si>
  <si>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</si>
  <si>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</si>
  <si>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</si>
  <si>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</si>
  <si>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</si>
  <si>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</si>
  <si>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</si>
  <si>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</si>
  <si>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</si>
  <si>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</si>
  <si>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</si>
  <si>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</si>
  <si>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</si>
  <si>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</si>
  <si>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</si>
  <si>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</si>
  <si>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</si>
  <si>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</si>
  <si>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</si>
  <si>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</si>
  <si>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</si>
  <si>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</si>
  <si>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</si>
  <si>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</si>
  <si>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</si>
  <si>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</si>
  <si>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</si>
  <si>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</si>
  <si>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</si>
  <si>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</si>
  <si>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</si>
  <si>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</si>
  <si>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</si>
  <si>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</si>
  <si>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</si>
  <si>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</si>
  <si>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</si>
  <si>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</si>
  <si>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</si>
  <si>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</si>
  <si>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</si>
  <si>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</si>
  <si>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</si>
  <si>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</si>
  <si>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</si>
  <si>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</si>
  <si>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</si>
  <si>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</si>
  <si>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</si>
  <si>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</si>
  <si>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</si>
  <si>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</si>
  <si>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</si>
  <si>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</si>
  <si>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</si>
  <si>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</si>
  <si>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</si>
  <si>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</si>
  <si>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</si>
  <si>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</si>
  <si>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</si>
  <si>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</si>
  <si>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</si>
  <si>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</si>
  <si>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</si>
  <si>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</si>
  <si>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</si>
  <si>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</si>
  <si>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</si>
  <si>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</si>
  <si>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</si>
  <si>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</si>
  <si>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</si>
  <si>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</si>
  <si>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</si>
  <si>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</si>
  <si>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</si>
  <si>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</si>
  <si>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</si>
  <si>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</si>
  <si>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</si>
  <si>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</si>
  <si>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</si>
  <si>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</si>
  <si>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</si>
  <si>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</si>
  <si>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</si>
  <si>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</si>
  <si>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</si>
  <si>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</si>
  <si>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</si>
  <si>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</si>
  <si>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</si>
  <si>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</si>
  <si>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</si>
  <si>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</si>
  <si>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</si>
  <si>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</si>
  <si>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</si>
  <si>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</si>
  <si>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</si>
  <si>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</si>
  <si>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</si>
  <si>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</si>
  <si>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</si>
  <si>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</si>
  <si>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</si>
  <si>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</si>
  <si>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</si>
  <si>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</si>
  <si>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</si>
  <si>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</si>
  <si>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</si>
  <si>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</si>
  <si>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</si>
  <si>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</si>
  <si>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</si>
  <si>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</si>
  <si>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</si>
  <si>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</si>
  <si>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</si>
  <si>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</si>
  <si>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</si>
  <si>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</si>
  <si>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</si>
  <si>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</si>
  <si>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</si>
  <si>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</si>
  <si>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</si>
  <si>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</si>
  <si>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</si>
  <si>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</si>
  <si>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</si>
  <si>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</si>
  <si>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</si>
  <si>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</si>
  <si>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</si>
  <si>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</si>
  <si>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</si>
  <si>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</si>
  <si>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</si>
  <si>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</si>
  <si>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</si>
  <si>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</si>
  <si>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</si>
  <si>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</si>
  <si>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</si>
  <si>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</si>
  <si>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</si>
  <si>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</si>
  <si>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</si>
  <si>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</si>
  <si>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</si>
  <si>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</si>
  <si>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</si>
  <si>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</si>
  <si>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</si>
  <si>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</si>
  <si>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</si>
  <si>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</si>
  <si>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</si>
  <si>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</si>
  <si>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</si>
  <si>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</si>
  <si>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</si>
  <si>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</si>
  <si>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</si>
  <si>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</si>
  <si>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</si>
  <si>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</si>
  <si>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</si>
  <si>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</si>
  <si>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</si>
  <si>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</si>
  <si>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</si>
  <si>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</si>
  <si>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</si>
  <si>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</si>
  <si>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</si>
  <si>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</si>
  <si>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</si>
  <si>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</si>
  <si>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</si>
  <si>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</si>
  <si>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</si>
  <si>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</si>
  <si>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</si>
  <si>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</si>
  <si>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</si>
  <si>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</si>
  <si>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</si>
  <si>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</si>
  <si>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</si>
  <si>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</si>
  <si>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</si>
  <si>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</si>
  <si>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</si>
  <si>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</si>
  <si>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</si>
  <si>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</si>
  <si>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</si>
  <si>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</si>
  <si>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</si>
  <si>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</si>
  <si>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</si>
  <si>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</si>
  <si>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</si>
  <si>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</si>
  <si>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</si>
  <si>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</si>
  <si>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</si>
  <si>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</si>
  <si>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</si>
  <si>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</si>
  <si>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</si>
  <si>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</si>
  <si>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</si>
  <si>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</si>
  <si>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</si>
  <si>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</si>
  <si>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</si>
  <si>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</si>
  <si>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</si>
  <si>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</si>
  <si>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</si>
  <si>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</si>
  <si>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</si>
  <si>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</si>
  <si>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</si>
  <si>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</si>
  <si>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</si>
  <si>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</si>
  <si>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</si>
  <si>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</si>
  <si>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</si>
  <si>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</si>
  <si>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</si>
  <si>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</si>
  <si>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</si>
  <si>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</si>
  <si>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</si>
  <si>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</si>
  <si>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</si>
  <si>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</si>
  <si>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</si>
  <si>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</si>
  <si>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</si>
  <si>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</si>
  <si>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</si>
  <si>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</si>
  <si>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</si>
  <si>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</si>
  <si>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</si>
  <si>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</si>
  <si>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</si>
  <si>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</si>
  <si>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</si>
  <si>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</si>
  <si>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</si>
  <si>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</si>
  <si>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</si>
  <si>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</si>
  <si>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</si>
  <si>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</si>
  <si>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</si>
  <si>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</si>
  <si>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</si>
  <si>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</si>
  <si>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</si>
  <si>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</si>
  <si>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</si>
  <si>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</si>
  <si>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</si>
  <si>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</si>
  <si>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</si>
  <si>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</si>
  <si>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</si>
  <si>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</si>
  <si>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</si>
  <si>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</si>
  <si>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</si>
  <si>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</si>
  <si>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</si>
  <si>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</si>
  <si>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</si>
  <si>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</si>
  <si>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</si>
  <si>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</si>
  <si>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</si>
  <si>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</si>
  <si>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</si>
  <si>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</si>
  <si>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</si>
  <si>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</si>
  <si>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</si>
  <si>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</si>
  <si>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</si>
  <si>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</si>
  <si>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</si>
  <si>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</si>
  <si>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</si>
  <si>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</si>
  <si>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</si>
  <si>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</si>
  <si>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</si>
  <si>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</si>
  <si>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</si>
  <si>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</si>
  <si>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</si>
  <si>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</si>
  <si>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</si>
  <si>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</si>
  <si>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</si>
  <si>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</si>
  <si>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</si>
  <si>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</si>
  <si>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</si>
  <si>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</si>
  <si>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</si>
  <si>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</si>
  <si>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</si>
  <si>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</si>
  <si>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</si>
  <si>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</si>
  <si>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</si>
  <si>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</si>
  <si>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</si>
  <si>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</si>
  <si>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</si>
  <si>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</si>
  <si>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</si>
  <si>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</si>
  <si>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</si>
  <si>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</si>
  <si>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</si>
  <si>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</si>
  <si>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</si>
  <si>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</si>
  <si>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</si>
  <si>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</si>
  <si>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</si>
  <si>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</si>
  <si>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</si>
  <si>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</si>
  <si>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</si>
  <si>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</si>
  <si>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</si>
  <si>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</si>
  <si>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</si>
  <si>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</si>
  <si>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</si>
  <si>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</si>
  <si>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</si>
  <si>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</si>
  <si>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</si>
  <si>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</si>
  <si>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</si>
  <si>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</si>
  <si>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</si>
  <si>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</si>
  <si>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</si>
  <si>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</si>
  <si>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</si>
  <si>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</si>
  <si>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</si>
  <si>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</si>
  <si>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</si>
  <si>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</si>
  <si>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</si>
  <si>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</si>
  <si>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</si>
  <si>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</si>
  <si>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</si>
  <si>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</si>
  <si>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</si>
  <si>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</si>
  <si>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</si>
  <si>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</si>
  <si>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</si>
  <si>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</si>
  <si>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</si>
  <si>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</si>
  <si>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</si>
  <si>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</si>
  <si>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</si>
  <si>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</si>
  <si>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</si>
  <si>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</si>
  <si>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</si>
  <si>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</si>
  <si>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</si>
  <si>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</si>
  <si>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</si>
  <si>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</si>
  <si>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</si>
  <si>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</si>
  <si>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</si>
  <si>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</si>
  <si>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</si>
  <si>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</si>
  <si>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</si>
  <si>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</si>
  <si>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</si>
  <si>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</si>
  <si>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</si>
  <si>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</si>
  <si>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</si>
  <si>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</si>
  <si>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</si>
  <si>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</si>
  <si>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</si>
  <si>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</si>
  <si>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</si>
  <si>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</si>
  <si>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</si>
  <si>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</si>
  <si>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</si>
  <si>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</si>
  <si>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</si>
  <si>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</si>
  <si>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</si>
  <si>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</si>
  <si>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</si>
  <si>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</si>
  <si>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</si>
  <si>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</si>
  <si>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</si>
  <si>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</si>
  <si>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</si>
  <si>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</si>
  <si>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</si>
  <si>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</si>
  <si>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</si>
  <si>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</si>
  <si>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</si>
  <si>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</si>
  <si>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</si>
  <si>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</si>
  <si>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</si>
  <si>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</si>
  <si>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</si>
  <si>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</si>
  <si>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</si>
  <si>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</si>
  <si>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</si>
  <si>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</si>
  <si>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</si>
  <si>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</si>
  <si>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</si>
  <si>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</si>
  <si>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</si>
  <si>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</si>
  <si>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</si>
  <si>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</si>
  <si>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</si>
  <si>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</si>
  <si>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</si>
  <si>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</si>
  <si>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</si>
  <si>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</si>
  <si>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</si>
  <si>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</si>
  <si>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</si>
  <si>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</si>
  <si>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</si>
  <si>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</si>
  <si>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</si>
  <si>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</si>
  <si>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</si>
  <si>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</si>
  <si>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</si>
  <si>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</si>
  <si>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</si>
  <si>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</si>
  <si>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</si>
  <si>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</si>
  <si>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</si>
  <si>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</si>
  <si>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</si>
  <si>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</si>
  <si>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</si>
  <si>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</si>
  <si>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</si>
  <si>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</si>
  <si>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</si>
  <si>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</si>
  <si>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</si>
  <si>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</si>
  <si>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</si>
  <si>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</si>
  <si>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</si>
  <si>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</si>
  <si>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</si>
  <si>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</si>
  <si>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</si>
  <si>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</si>
  <si>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</si>
  <si>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</si>
  <si>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</si>
  <si>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</si>
  <si>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</si>
  <si>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</si>
  <si>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</si>
  <si>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</si>
  <si>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</si>
  <si>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</si>
  <si>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</si>
  <si>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</si>
  <si>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</si>
  <si>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</si>
  <si>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</si>
  <si>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</si>
  <si>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</si>
  <si>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</si>
  <si>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</si>
  <si>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</si>
  <si>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</si>
  <si>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</si>
  <si>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</si>
  <si>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</si>
  <si>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</si>
  <si>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</si>
  <si>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</si>
  <si>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</si>
  <si>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</si>
  <si>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</si>
  <si>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</si>
  <si>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</si>
  <si>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</si>
  <si>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</si>
  <si>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</si>
  <si>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</si>
  <si>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</si>
  <si>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</si>
  <si>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</si>
  <si>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</si>
  <si>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</si>
  <si>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</si>
  <si>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</si>
  <si>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</si>
  <si>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</si>
  <si>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</si>
  <si>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</si>
  <si>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</si>
  <si>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</si>
  <si>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</si>
  <si>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</si>
  <si>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</si>
  <si>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</si>
  <si>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</si>
  <si>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</si>
  <si>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</si>
  <si>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</si>
  <si>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</si>
  <si>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</si>
  <si>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</si>
  <si>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</si>
  <si>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</si>
  <si>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</si>
  <si>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</si>
  <si>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</si>
  <si>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</si>
  <si>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</si>
  <si>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</si>
  <si>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</si>
  <si>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</si>
  <si>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</si>
  <si>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</si>
  <si>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</si>
  <si>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</si>
  <si>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</si>
  <si>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</si>
  <si>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</si>
  <si>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</si>
  <si>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</si>
  <si>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</si>
  <si>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</si>
  <si>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</si>
  <si>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</si>
  <si>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</si>
  <si>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</si>
  <si>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</si>
  <si>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</si>
  <si>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</si>
  <si>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</si>
  <si>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</si>
  <si>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</si>
  <si>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</si>
  <si>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</si>
  <si>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</si>
  <si>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</si>
  <si>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</si>
  <si>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</si>
  <si>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</si>
  <si>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</si>
  <si>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</si>
  <si>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</si>
  <si>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</si>
  <si>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</si>
  <si>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</si>
  <si>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</si>
  <si>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</si>
  <si>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</si>
  <si>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</si>
  <si>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</si>
  <si>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</si>
  <si>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</si>
  <si>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</si>
  <si>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</si>
  <si>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</si>
  <si>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</si>
  <si>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</si>
  <si>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</si>
  <si>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</si>
  <si>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</si>
  <si>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</si>
  <si>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</si>
  <si>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</si>
  <si>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</si>
  <si>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</si>
  <si>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</si>
  <si>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</si>
  <si>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</si>
  <si>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</si>
  <si>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</si>
  <si>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</si>
  <si>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</si>
  <si>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</si>
  <si>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</si>
  <si>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</si>
  <si>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</si>
  <si>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</si>
  <si>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</si>
  <si>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</si>
  <si>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</si>
  <si>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</si>
  <si>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</si>
  <si>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</si>
  <si>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</si>
  <si>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</si>
  <si>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</si>
  <si>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</si>
  <si>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</si>
  <si>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</si>
  <si>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</si>
  <si>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</si>
  <si>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</si>
  <si>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</si>
  <si>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</si>
  <si>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</si>
  <si>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</si>
  <si>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</si>
  <si>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</si>
  <si>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</si>
  <si>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</si>
  <si>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</si>
  <si>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</si>
  <si>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</si>
  <si>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</si>
  <si>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</si>
  <si>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</si>
  <si>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</si>
  <si>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</si>
  <si>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</si>
  <si>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</si>
  <si>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</si>
  <si>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</si>
  <si>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</si>
  <si>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</si>
  <si>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</si>
  <si>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</si>
  <si>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</si>
  <si>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</si>
  <si>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</si>
  <si>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</si>
  <si>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</si>
  <si>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</si>
  <si>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</si>
  <si>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</si>
  <si>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</si>
  <si>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</si>
  <si>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</si>
  <si>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</si>
  <si>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</si>
  <si>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</si>
  <si>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</si>
  <si>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</si>
  <si>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</si>
  <si>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</si>
  <si>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</si>
  <si>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</si>
  <si>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</si>
  <si>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</si>
  <si>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</si>
  <si>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</si>
  <si>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</si>
  <si>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</si>
  <si>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</si>
  <si>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</si>
  <si>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</si>
  <si>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</si>
  <si>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</si>
  <si>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</si>
  <si>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</si>
  <si>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</si>
  <si>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</si>
  <si>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</si>
  <si>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</si>
  <si>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</si>
  <si>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</si>
  <si>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</si>
  <si>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</si>
  <si>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</si>
  <si>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</si>
  <si>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</si>
  <si>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</si>
  <si>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</si>
  <si>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</si>
  <si>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</si>
  <si>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</si>
  <si>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</si>
  <si>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</si>
  <si>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</si>
  <si>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</si>
  <si>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</si>
  <si>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</si>
  <si>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</si>
  <si>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</si>
  <si>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</si>
  <si>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</si>
  <si>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</si>
  <si>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</si>
  <si>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</si>
  <si>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</si>
  <si>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</si>
  <si>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</si>
  <si>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</si>
  <si>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</si>
  <si>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</si>
  <si>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</si>
  <si>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</si>
  <si>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</si>
  <si>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</si>
  <si>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</si>
  <si>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</si>
  <si>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</si>
  <si>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</si>
  <si>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</si>
  <si>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</si>
  <si>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</si>
  <si>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</si>
  <si>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</si>
  <si>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</si>
  <si>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</si>
  <si>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</si>
  <si>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</si>
  <si>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</si>
  <si>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</si>
  <si>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</si>
  <si>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</si>
  <si>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</si>
  <si>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</si>
  <si>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</si>
  <si>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</si>
  <si>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</si>
  <si>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</si>
  <si>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</si>
  <si>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</si>
  <si>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</si>
  <si>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</si>
  <si>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</si>
  <si>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</si>
  <si>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</si>
  <si>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</si>
  <si>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</si>
  <si>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</si>
  <si>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</si>
  <si>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</si>
  <si>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</si>
  <si>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</si>
  <si>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</si>
  <si>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</si>
  <si>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</si>
  <si>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</si>
  <si>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</si>
  <si>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</si>
  <si>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</si>
  <si>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</si>
  <si>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</si>
  <si>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</si>
  <si>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</si>
  <si>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</si>
  <si>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</si>
  <si>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</si>
  <si>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</si>
  <si>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</si>
  <si>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</si>
  <si>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</si>
  <si>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</si>
  <si>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</si>
  <si>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</si>
  <si>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</si>
  <si>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</si>
  <si>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</si>
  <si>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</si>
  <si>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</si>
  <si>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</si>
  <si>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</si>
  <si>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</si>
  <si>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</si>
  <si>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</si>
  <si>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</si>
  <si>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</si>
  <si>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</si>
  <si>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</si>
  <si>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</si>
  <si>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</si>
  <si>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</si>
  <si>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</si>
  <si>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</si>
  <si>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</si>
  <si>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</si>
  <si>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</si>
  <si>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</si>
  <si>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</si>
  <si>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</si>
  <si>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</si>
  <si>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</si>
  <si>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</si>
  <si>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</si>
  <si>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</si>
  <si>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</si>
  <si>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</si>
  <si>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</si>
  <si>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</si>
  <si>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</si>
  <si>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</si>
  <si>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</si>
  <si>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</si>
  <si>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</si>
  <si>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</si>
  <si>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</si>
  <si>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</si>
  <si>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</si>
  <si>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</si>
  <si>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</si>
  <si>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</si>
  <si>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</si>
  <si>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</si>
  <si>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</si>
  <si>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</si>
  <si>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</si>
  <si>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</si>
  <si>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</si>
  <si>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</si>
  <si>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</si>
  <si>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</si>
  <si>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</si>
  <si>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</si>
  <si>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</si>
  <si>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</si>
  <si>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</si>
  <si>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</si>
  <si>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</si>
  <si>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</si>
  <si>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</si>
  <si>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</si>
  <si>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</si>
  <si>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</si>
  <si>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</si>
  <si>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</si>
  <si>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</si>
  <si>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</si>
  <si>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</si>
  <si>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</si>
  <si>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</si>
  <si>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</si>
  <si>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</si>
  <si>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</si>
  <si>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</si>
  <si>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</si>
  <si>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</si>
  <si>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</si>
  <si>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</si>
  <si>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</si>
  <si>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</si>
  <si>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</si>
  <si>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</si>
  <si>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</si>
  <si>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</si>
  <si>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</si>
  <si>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</si>
  <si>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</si>
  <si>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</si>
  <si>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</si>
  <si>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</si>
  <si>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</si>
  <si>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</si>
  <si>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</si>
  <si>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</si>
  <si>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</si>
  <si>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</si>
  <si>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</si>
  <si>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</si>
  <si>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</si>
  <si>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</si>
  <si>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</si>
  <si>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</si>
  <si>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</si>
  <si>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</si>
  <si>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</si>
  <si>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</si>
  <si>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</si>
  <si>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</si>
  <si>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</si>
  <si>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</si>
  <si>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</si>
  <si>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</si>
  <si>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</si>
  <si>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</si>
  <si>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</si>
  <si>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</si>
  <si>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</si>
  <si>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</si>
  <si>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</si>
  <si>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</si>
  <si>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</si>
  <si>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</si>
  <si>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</si>
  <si>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</si>
  <si>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</si>
  <si>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</si>
  <si>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</si>
  <si>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</si>
  <si>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</si>
  <si>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</si>
  <si>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</si>
  <si>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</si>
  <si>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</si>
  <si>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</si>
  <si>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</si>
  <si>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</si>
  <si>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</si>
  <si>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</si>
  <si>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</si>
  <si>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</si>
  <si>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</si>
  <si>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</si>
  <si>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</si>
  <si>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</si>
  <si>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</si>
  <si>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</si>
  <si>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</si>
  <si>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</si>
  <si>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</si>
  <si>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</si>
  <si>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</si>
  <si>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</si>
  <si>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</si>
  <si>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</si>
  <si>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</si>
  <si>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</si>
  <si>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</si>
  <si>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</si>
  <si>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</si>
  <si>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</si>
  <si>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</si>
  <si>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</si>
  <si>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</si>
  <si>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</si>
  <si>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</si>
  <si>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</si>
  <si>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</si>
  <si>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</si>
  <si>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</si>
  <si>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</si>
  <si>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</si>
  <si>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</si>
  <si>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</si>
  <si>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</si>
  <si>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</si>
  <si>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</si>
  <si>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</si>
  <si>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</si>
  <si>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</si>
  <si>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</si>
  <si>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</si>
  <si>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</si>
  <si>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</si>
  <si>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</si>
  <si>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</si>
  <si>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</si>
  <si>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</si>
  <si>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</si>
  <si>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</si>
  <si>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</si>
  <si>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</si>
  <si>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</si>
  <si>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</si>
  <si>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</si>
  <si>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</si>
  <si>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</si>
  <si>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</si>
  <si>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</si>
  <si>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</si>
  <si>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</si>
  <si>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</si>
  <si>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</si>
  <si>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</si>
  <si>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</si>
  <si>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</si>
  <si>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</si>
  <si>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</si>
  <si>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</si>
  <si>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</si>
  <si>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</si>
  <si>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</si>
  <si>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</si>
  <si>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</si>
  <si>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</si>
  <si>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</si>
  <si>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</si>
  <si>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</si>
  <si>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</si>
  <si>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</si>
  <si>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</si>
  <si>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</si>
  <si>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</si>
  <si>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</si>
  <si>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</si>
  <si>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</si>
  <si>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</si>
  <si>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</si>
  <si>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</si>
  <si>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</si>
  <si>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</si>
  <si>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</si>
  <si>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</si>
  <si>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</si>
  <si>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</si>
  <si>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</si>
  <si>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</si>
  <si>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</si>
  <si>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</si>
  <si>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</si>
  <si>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</si>
  <si>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</si>
  <si>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</si>
  <si>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</si>
  <si>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</si>
  <si>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</si>
  <si>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</si>
  <si>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</si>
  <si>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</si>
  <si>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</si>
  <si>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</si>
  <si>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</si>
  <si>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</si>
  <si>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</si>
  <si>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</si>
  <si>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</si>
  <si>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</si>
  <si>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</si>
  <si>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</si>
  <si>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</si>
  <si>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</si>
  <si>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</si>
  <si>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</si>
  <si>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</si>
  <si>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</si>
  <si>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</si>
  <si>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</si>
  <si>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</si>
  <si>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</si>
  <si>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</si>
  <si>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</si>
  <si>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</si>
  <si>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</si>
  <si>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</si>
  <si>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</si>
  <si>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</si>
  <si>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</si>
  <si>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</si>
  <si>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</si>
  <si>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</si>
  <si>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</si>
  <si>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</si>
  <si>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</si>
  <si>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</si>
  <si>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</si>
  <si>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</si>
  <si>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</si>
  <si>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</si>
  <si>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</si>
  <si>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</si>
  <si>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</si>
  <si>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</si>
  <si>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</si>
  <si>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</si>
  <si>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</si>
  <si>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</si>
  <si>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</si>
  <si>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</si>
  <si>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</si>
  <si>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</si>
  <si>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</si>
  <si>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</si>
  <si>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</si>
  <si>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</si>
  <si>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</si>
  <si>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</si>
  <si>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</si>
  <si>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</si>
  <si>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</si>
  <si>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</si>
  <si>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</si>
  <si>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</si>
  <si>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</si>
  <si>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</si>
  <si>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</si>
  <si>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</si>
  <si>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</si>
  <si>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</si>
  <si>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</si>
  <si>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</si>
  <si>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</si>
  <si>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</si>
  <si>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</si>
  <si>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</si>
  <si>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</si>
  <si>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</si>
  <si>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</si>
  <si>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</si>
  <si>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</si>
  <si>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</si>
  <si>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</si>
  <si>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</si>
  <si>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</si>
  <si>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</si>
  <si>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</si>
  <si>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</si>
  <si>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</si>
  <si>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</si>
  <si>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</si>
  <si>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</si>
  <si>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</si>
  <si>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</si>
  <si>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</si>
  <si>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</si>
  <si>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</si>
  <si>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</si>
  <si>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</si>
  <si>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</si>
  <si>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</si>
  <si>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</si>
  <si>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</si>
  <si>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</si>
  <si>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</si>
  <si>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</si>
  <si>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</si>
  <si>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</si>
  <si>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</si>
  <si>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</si>
  <si>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</si>
  <si>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</si>
  <si>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</si>
  <si>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</si>
  <si>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</si>
  <si>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</si>
  <si>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</si>
  <si>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</si>
  <si>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</si>
  <si>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</si>
  <si>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</si>
  <si>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</si>
  <si>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</si>
  <si>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</si>
  <si>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</si>
  <si>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</si>
  <si>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</si>
  <si>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</si>
  <si>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</si>
  <si>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</si>
  <si>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</si>
  <si>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</si>
  <si>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</si>
  <si>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</si>
  <si>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</si>
  <si>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</si>
  <si>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</si>
  <si>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</si>
  <si>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</si>
  <si>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</si>
  <si>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</si>
  <si>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</si>
  <si>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</si>
  <si>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</si>
  <si>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</si>
  <si>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</si>
  <si>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</si>
  <si>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</si>
  <si>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</si>
  <si>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</si>
  <si>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</si>
  <si>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</si>
  <si>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</si>
  <si>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</si>
  <si>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</si>
  <si>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</si>
  <si>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</si>
  <si>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</si>
  <si>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</si>
  <si>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</si>
  <si>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</si>
  <si>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</si>
  <si>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</si>
  <si>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</si>
  <si>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</si>
  <si>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</si>
  <si>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</si>
  <si>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</si>
  <si>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</si>
  <si>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</si>
  <si>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</si>
  <si>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</si>
  <si>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</si>
  <si>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</si>
  <si>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</si>
  <si>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</si>
  <si>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</si>
  <si>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</si>
  <si>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</si>
  <si>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</si>
  <si>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</si>
  <si>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</si>
  <si>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</si>
  <si>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</si>
  <si>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</si>
  <si>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</si>
  <si>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</si>
  <si>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</si>
  <si>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</si>
  <si>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</si>
  <si>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</si>
  <si>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</si>
  <si>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</si>
  <si>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</si>
  <si>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</si>
  <si>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</si>
  <si>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</si>
  <si>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</si>
  <si>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</si>
  <si>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</si>
  <si>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</si>
  <si>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</si>
  <si>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</si>
  <si>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</si>
  <si>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</si>
  <si>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</si>
  <si>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</si>
  <si>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</si>
  <si>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</si>
  <si>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</si>
  <si>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</si>
  <si>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</si>
  <si>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</si>
  <si>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</si>
  <si>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</si>
  <si>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</si>
  <si>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</si>
  <si>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</si>
  <si>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</si>
  <si>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</si>
  <si>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</si>
  <si>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</si>
  <si>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</si>
  <si>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</si>
  <si>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</si>
  <si>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</si>
  <si>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</si>
  <si>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</si>
  <si>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</si>
  <si>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</si>
  <si>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</si>
  <si>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</si>
  <si>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</si>
  <si>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</si>
  <si>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</si>
  <si>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</si>
  <si>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</si>
  <si>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</si>
  <si>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</si>
  <si>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</si>
  <si>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</si>
  <si>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</si>
  <si>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</si>
  <si>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</si>
  <si>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</si>
  <si>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</si>
  <si>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</si>
  <si>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</si>
  <si>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</si>
  <si>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</si>
  <si>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</si>
  <si>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</si>
  <si>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</si>
  <si>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</si>
  <si>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</si>
  <si>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</si>
  <si>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</si>
  <si>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</si>
  <si>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</si>
  <si>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</si>
  <si>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</si>
  <si>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</si>
  <si>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</si>
  <si>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</si>
  <si>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</si>
  <si>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</si>
  <si>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</si>
  <si>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</si>
  <si>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</si>
  <si>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</si>
  <si>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</si>
  <si>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</si>
  <si>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</si>
  <si>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</si>
  <si>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</si>
  <si>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</si>
  <si>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</si>
  <si>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</si>
  <si>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</si>
  <si>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</si>
  <si>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</si>
  <si>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</si>
  <si>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</si>
  <si>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</si>
  <si>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</si>
  <si>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</si>
  <si>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</si>
  <si>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</si>
  <si>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</si>
  <si>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</si>
  <si>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</si>
  <si>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</si>
  <si>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</si>
  <si>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</si>
  <si>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</si>
  <si>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</si>
  <si>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</si>
  <si>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</si>
  <si>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</si>
  <si>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</si>
  <si>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</si>
  <si>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</si>
  <si>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</si>
  <si>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</si>
  <si>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</si>
  <si>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</si>
  <si>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</si>
  <si>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</si>
  <si>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</si>
  <si>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</si>
  <si>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</si>
  <si>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</si>
  <si>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</si>
  <si>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</si>
  <si>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</si>
  <si>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</si>
  <si>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</si>
  <si>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</si>
  <si>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</si>
  <si>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</si>
  <si>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</si>
  <si>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</si>
  <si>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</si>
  <si>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</si>
  <si>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</si>
  <si>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</si>
  <si>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</si>
  <si>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</si>
  <si>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</si>
  <si>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</si>
  <si>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</si>
  <si>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</si>
  <si>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</si>
  <si>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</si>
  <si>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</si>
  <si>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</si>
  <si>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</si>
  <si>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</si>
  <si>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</si>
  <si>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</si>
  <si>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</si>
  <si>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</si>
  <si>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</si>
  <si>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</si>
  <si>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</si>
  <si>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</si>
  <si>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</si>
  <si>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</si>
  <si>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</si>
  <si>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</si>
  <si>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</si>
  <si>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</si>
  <si>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</si>
  <si>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</si>
  <si>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</si>
  <si>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</si>
  <si>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</si>
  <si>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</si>
  <si>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</si>
  <si>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</si>
  <si>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</si>
  <si>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</si>
  <si>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</si>
  <si>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</si>
  <si>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</si>
  <si>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</si>
  <si>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</si>
  <si>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</si>
  <si>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</si>
  <si>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</si>
  <si>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</si>
  <si>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</si>
  <si>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</si>
  <si>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</si>
  <si>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</si>
  <si>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</si>
  <si>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</si>
  <si>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</si>
  <si>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</si>
  <si>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</si>
  <si>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</si>
  <si>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</si>
  <si>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</si>
  <si>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</si>
  <si>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</si>
  <si>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</si>
  <si>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</si>
  <si>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</si>
  <si>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</si>
  <si>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</si>
  <si>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</si>
  <si>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</si>
  <si>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</si>
  <si>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</si>
  <si>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</si>
  <si>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</si>
  <si>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</si>
  <si>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</si>
  <si>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</si>
  <si>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</si>
  <si>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</si>
  <si>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</si>
  <si>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</si>
  <si>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</si>
  <si>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</si>
  <si>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</si>
  <si>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</si>
  <si>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</si>
  <si>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</si>
  <si>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</si>
  <si>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</si>
  <si>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</si>
  <si>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</si>
  <si>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</si>
  <si>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</si>
  <si>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</si>
  <si>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</si>
  <si>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</si>
  <si>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</si>
  <si>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</si>
  <si>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</si>
  <si>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</si>
  <si>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</si>
  <si>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</si>
  <si>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</si>
  <si>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</si>
  <si>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</si>
  <si>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</si>
  <si>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</si>
  <si>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</si>
  <si>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</si>
  <si>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</si>
  <si>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</si>
  <si>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</si>
  <si>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</si>
  <si>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</si>
  <si>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</si>
  <si>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</si>
  <si>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</si>
  <si>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</si>
  <si>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</si>
  <si>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</si>
  <si>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</si>
  <si>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</si>
  <si>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</si>
  <si>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</si>
  <si>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</si>
  <si>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</si>
  <si>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</si>
  <si>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</si>
  <si>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</si>
  <si>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</si>
  <si>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</si>
  <si>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</si>
  <si>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</si>
  <si>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</si>
  <si>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</si>
  <si>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</si>
  <si>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</si>
  <si>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</si>
  <si>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</si>
  <si>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</si>
  <si>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</si>
  <si>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</si>
  <si>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</si>
  <si>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</si>
  <si>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</si>
  <si>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</si>
  <si>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</si>
  <si>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</si>
  <si>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</si>
  <si>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</si>
  <si>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</si>
  <si>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</si>
  <si>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</si>
  <si>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</si>
  <si>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</si>
  <si>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</si>
  <si>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</si>
  <si>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</si>
  <si>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</si>
  <si>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</si>
  <si>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</si>
  <si>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</si>
  <si>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</si>
  <si>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</si>
  <si>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</si>
  <si>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</si>
  <si>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</si>
  <si>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</si>
  <si>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</si>
  <si>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</si>
  <si>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</si>
  <si>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</si>
  <si>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</si>
  <si>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</si>
  <si>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</si>
  <si>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</si>
  <si>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</si>
  <si>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</si>
  <si>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</si>
  <si>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</si>
  <si>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</si>
  <si>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</si>
  <si>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</si>
  <si>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</si>
  <si>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</si>
  <si>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</si>
  <si>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</si>
  <si>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</si>
  <si>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</si>
  <si>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</si>
  <si>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</si>
  <si>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</si>
  <si>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</si>
  <si>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</si>
  <si>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</si>
  <si>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</si>
  <si>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</si>
  <si>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</si>
  <si>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</si>
  <si>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</si>
  <si>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</si>
  <si>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</si>
  <si>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</si>
  <si>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</si>
  <si>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</si>
  <si>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</si>
  <si>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</si>
  <si>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</si>
  <si>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</si>
  <si>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</si>
  <si>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</si>
  <si>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</si>
  <si>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</si>
  <si>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</si>
  <si>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</si>
  <si>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</si>
  <si>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</si>
  <si>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</si>
  <si>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</si>
  <si>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</si>
  <si>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</si>
  <si>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</si>
  <si>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</si>
  <si>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</si>
  <si>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</si>
  <si>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</si>
  <si>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</si>
  <si>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</si>
  <si>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</si>
  <si>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</si>
  <si>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</si>
  <si>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</si>
  <si>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</si>
  <si>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</si>
  <si>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</si>
  <si>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</si>
  <si>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</si>
  <si>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</si>
  <si>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</si>
  <si>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</si>
  <si>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</si>
  <si>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</si>
  <si>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</si>
  <si>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</si>
  <si>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</si>
  <si>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</si>
  <si>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</si>
  <si>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</si>
  <si>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</si>
  <si>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</si>
  <si>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</si>
  <si>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</si>
  <si>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</si>
  <si>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</si>
  <si>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</si>
  <si>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</si>
  <si>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</si>
  <si>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</si>
  <si>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</si>
  <si>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</si>
  <si>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</si>
  <si>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</si>
  <si>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</si>
  <si>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</si>
  <si>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</si>
  <si>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</si>
  <si>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</si>
  <si>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</si>
  <si>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</si>
  <si>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</si>
  <si>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</si>
  <si>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</si>
  <si>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</si>
  <si>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</si>
  <si>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</si>
  <si>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</si>
  <si>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</si>
  <si>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</si>
  <si>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</si>
  <si>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</si>
  <si>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</si>
  <si>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</si>
  <si>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</si>
  <si>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</si>
  <si>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</si>
  <si>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</si>
  <si>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</si>
  <si>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</si>
  <si>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</si>
  <si>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</si>
  <si>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</si>
  <si>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</si>
  <si>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</si>
  <si>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</si>
  <si>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</si>
  <si>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</si>
  <si>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</si>
  <si>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</si>
  <si>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</si>
  <si>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</si>
  <si>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</si>
  <si>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</si>
  <si>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</si>
  <si>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</si>
  <si>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</si>
  <si>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</si>
  <si>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</si>
  <si>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</si>
  <si>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</si>
  <si>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</si>
  <si>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</si>
  <si>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</si>
  <si>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</si>
  <si>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</si>
  <si>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</si>
  <si>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</si>
  <si>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</si>
  <si>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</si>
  <si>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</si>
  <si>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</si>
  <si>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</si>
  <si>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</si>
  <si>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</si>
  <si>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</si>
  <si>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</si>
  <si>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</si>
  <si>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</si>
  <si>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</si>
  <si>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</si>
  <si>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</si>
  <si>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</si>
  <si>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</si>
  <si>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</si>
  <si>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</si>
  <si>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</si>
  <si>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</si>
  <si>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</si>
  <si>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</si>
  <si>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</si>
  <si>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</si>
  <si>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</si>
  <si>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</si>
  <si>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</si>
  <si>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</si>
  <si>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</si>
  <si>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</si>
  <si>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</si>
  <si>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</si>
  <si>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</si>
  <si>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</si>
  <si>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</si>
  <si>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</si>
  <si>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</si>
  <si>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</si>
  <si>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</si>
  <si>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</si>
  <si>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</si>
  <si>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</si>
  <si>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</si>
  <si>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</si>
  <si>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</si>
  <si>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</si>
  <si>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</si>
  <si>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</si>
  <si>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</si>
  <si>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</si>
  <si>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</si>
  <si>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</si>
  <si>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</si>
  <si>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</si>
  <si>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</si>
  <si>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</si>
  <si>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</si>
  <si>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</si>
  <si>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</si>
  <si>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</si>
  <si>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</si>
  <si>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</si>
  <si>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</si>
  <si>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</si>
  <si>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</si>
  <si>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</si>
  <si>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</si>
  <si>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</si>
  <si>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</si>
  <si>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</si>
  <si>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</si>
  <si>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</si>
  <si>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</si>
  <si>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</si>
  <si>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</si>
  <si>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</si>
  <si>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</si>
  <si>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</si>
  <si>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</si>
  <si>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</si>
  <si>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</si>
  <si>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</si>
  <si>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</si>
  <si>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</si>
  <si>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</si>
  <si>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</si>
  <si>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</si>
  <si>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</si>
  <si>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</si>
  <si>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</si>
  <si>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</si>
  <si>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</si>
  <si>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</si>
  <si>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</si>
  <si>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</si>
  <si>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</si>
  <si>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</si>
  <si>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</si>
  <si>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</si>
  <si>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</si>
  <si>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</si>
  <si>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</si>
  <si>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</si>
  <si>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</si>
  <si>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</si>
  <si>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</si>
  <si>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</si>
  <si>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</si>
  <si>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</si>
  <si>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</si>
  <si>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</si>
  <si>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</si>
  <si>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</si>
  <si>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</si>
  <si>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</si>
  <si>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</si>
  <si>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</si>
  <si>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</si>
  <si>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</si>
  <si>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</si>
  <si>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</si>
  <si>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</si>
  <si>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</si>
  <si>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</si>
  <si>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</si>
  <si>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</si>
  <si>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</si>
  <si>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</si>
  <si>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</si>
  <si>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</si>
  <si>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</si>
  <si>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</si>
  <si>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</si>
  <si>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</si>
  <si>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</si>
  <si>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</si>
  <si>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</si>
  <si>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</si>
  <si>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</si>
  <si>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</si>
  <si>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</si>
  <si>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</si>
  <si>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</si>
  <si>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</si>
  <si>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</si>
  <si>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</si>
  <si>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</si>
  <si>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</si>
  <si>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</si>
  <si>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</si>
  <si>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</si>
  <si>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</si>
  <si>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</si>
  <si>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</si>
  <si>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</si>
  <si>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</si>
  <si>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</si>
  <si>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</si>
  <si>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</si>
  <si>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</si>
  <si>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</si>
  <si>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</si>
  <si>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</si>
  <si>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</si>
  <si>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</si>
  <si>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</si>
  <si>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</si>
  <si>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</si>
  <si>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</si>
  <si>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</si>
  <si>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</si>
  <si>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</si>
  <si>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</si>
  <si>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</si>
  <si>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</si>
  <si>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</si>
  <si>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</si>
  <si>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</si>
  <si>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</si>
  <si>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</si>
  <si>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</si>
  <si>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</si>
  <si>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</si>
  <si>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</si>
  <si>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</si>
  <si>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</si>
  <si>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</si>
  <si>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</si>
  <si>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</si>
  <si>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</si>
  <si>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</si>
  <si>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</si>
  <si>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</si>
  <si>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</si>
  <si>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</si>
  <si>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</si>
  <si>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</si>
  <si>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</si>
  <si>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</si>
  <si>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</si>
  <si>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</si>
  <si>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</si>
  <si>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</si>
  <si>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</si>
  <si>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</si>
  <si>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</si>
  <si>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</si>
  <si>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</si>
  <si>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</si>
  <si>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</si>
  <si>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</si>
  <si>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</si>
  <si>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</si>
  <si>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</si>
  <si>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</si>
  <si>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</si>
  <si>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</si>
  <si>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</si>
  <si>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</si>
  <si>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</si>
  <si>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</si>
  <si>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</si>
  <si>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</si>
  <si>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</si>
  <si>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</si>
  <si>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</si>
  <si>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</si>
  <si>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</si>
  <si>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</si>
  <si>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</si>
  <si>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</si>
  <si>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</si>
  <si>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</si>
  <si>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</si>
  <si>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</si>
  <si>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</si>
  <si>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</si>
  <si>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</si>
  <si>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</si>
  <si>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</si>
  <si>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</si>
  <si>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</si>
  <si>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</si>
  <si>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</si>
  <si>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</si>
  <si>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</si>
  <si>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</si>
  <si>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</si>
  <si>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</si>
  <si>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</si>
  <si>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</si>
  <si>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</si>
  <si>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</si>
  <si>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</si>
  <si>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</si>
  <si>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</si>
  <si>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</si>
  <si>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</si>
  <si>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</si>
  <si>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</si>
  <si>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</si>
  <si>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</si>
  <si>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</si>
  <si>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</si>
  <si>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</si>
  <si>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</si>
  <si>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</si>
  <si>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</si>
  <si>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</si>
  <si>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</si>
  <si>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</si>
  <si>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</si>
  <si>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</si>
  <si>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</si>
  <si>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</si>
  <si>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</si>
  <si>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</si>
  <si>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</si>
  <si>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</si>
  <si>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</si>
  <si>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</si>
  <si>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</si>
  <si>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</si>
  <si>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</si>
  <si>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</si>
  <si>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</si>
  <si>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</si>
  <si>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</si>
  <si>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</si>
  <si>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</si>
  <si>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</si>
  <si>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</si>
  <si>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</si>
  <si>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</si>
  <si>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</si>
  <si>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</si>
  <si>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</si>
  <si>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</si>
  <si>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</si>
  <si>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</si>
  <si>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</si>
  <si>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</si>
  <si>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</si>
  <si>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</si>
  <si>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</si>
  <si>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</si>
  <si>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</si>
  <si>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</si>
  <si>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</si>
  <si>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</si>
  <si>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</si>
  <si>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</si>
  <si>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</si>
  <si>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</si>
  <si>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</si>
  <si>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</si>
  <si>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</si>
  <si>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</si>
  <si>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</si>
  <si>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</si>
  <si>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</si>
  <si>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</si>
  <si>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</si>
  <si>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</si>
  <si>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</si>
  <si>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</si>
  <si>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</si>
  <si>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</si>
  <si>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</si>
  <si>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</si>
  <si>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</si>
  <si>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</si>
  <si>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</si>
  <si>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</si>
  <si>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</si>
  <si>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</si>
  <si>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</si>
  <si>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</si>
  <si>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</si>
  <si>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</si>
  <si>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</si>
  <si>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</si>
  <si>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</si>
  <si>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</si>
  <si>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</si>
  <si>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</si>
  <si>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</si>
  <si>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</si>
  <si>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</si>
  <si>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</si>
  <si>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</si>
  <si>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</si>
  <si>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</si>
  <si>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</si>
  <si>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</si>
  <si>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</si>
  <si>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</si>
  <si>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</si>
  <si>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</si>
  <si>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</si>
  <si>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</si>
  <si>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</si>
  <si>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</si>
  <si>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</si>
  <si>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</si>
  <si>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</si>
  <si>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</si>
  <si>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</si>
  <si>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</si>
  <si>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</si>
  <si>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</si>
  <si>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</si>
  <si>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</si>
  <si>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</si>
  <si>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</si>
  <si>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</si>
  <si>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</si>
  <si>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</si>
  <si>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</si>
  <si>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</si>
  <si>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</si>
  <si>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</si>
  <si>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</si>
  <si>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</si>
  <si>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</si>
  <si>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</si>
  <si>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</si>
  <si>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</si>
  <si>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</si>
  <si>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</si>
  <si>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</si>
  <si>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</si>
  <si>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</si>
  <si>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</si>
  <si>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</si>
  <si>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</si>
  <si>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</si>
  <si>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</si>
  <si>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</si>
  <si>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</si>
  <si>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</si>
  <si>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</si>
  <si>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</si>
  <si>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</si>
  <si>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</si>
  <si>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</si>
  <si>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</si>
  <si>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</si>
  <si>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</si>
  <si>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</si>
  <si>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</si>
  <si>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</si>
  <si>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</si>
  <si>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</si>
  <si>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</si>
  <si>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</si>
  <si>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</si>
  <si>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</si>
  <si>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</si>
  <si>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</si>
  <si>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</si>
  <si>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</si>
  <si>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</si>
  <si>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</si>
  <si>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</si>
  <si>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</si>
  <si>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</si>
  <si>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</si>
  <si>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</si>
  <si>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</si>
  <si>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</si>
  <si>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</si>
  <si>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</si>
  <si>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</si>
  <si>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</si>
  <si>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</si>
  <si>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</si>
  <si>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</si>
  <si>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</si>
  <si>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</si>
  <si>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</si>
  <si>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</si>
  <si>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</si>
  <si>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</si>
  <si>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</si>
  <si>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</si>
  <si>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</si>
  <si>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</si>
  <si>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</si>
  <si>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</si>
  <si>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</si>
  <si>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</si>
  <si>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</si>
  <si>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</si>
  <si>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</si>
  <si>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</si>
  <si>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</si>
  <si>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</si>
  <si>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</si>
  <si>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</si>
  <si>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</si>
  <si>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</si>
  <si>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</si>
  <si>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</si>
  <si>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</si>
  <si>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</si>
  <si>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</si>
  <si>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</si>
  <si>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</si>
  <si>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</si>
  <si>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</si>
  <si>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</si>
  <si>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</si>
  <si>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</si>
  <si>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</si>
  <si>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</si>
  <si>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</si>
  <si>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</si>
  <si>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</si>
  <si>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</si>
  <si>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</si>
  <si>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</si>
  <si>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</si>
  <si>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</si>
  <si>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</si>
  <si>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</si>
  <si>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</si>
  <si>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</si>
  <si>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</si>
  <si>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</si>
  <si>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</si>
  <si>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</si>
  <si>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</si>
  <si>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</si>
  <si>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</si>
  <si>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</si>
  <si>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</si>
  <si>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</si>
  <si>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</si>
  <si>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</si>
  <si>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</si>
  <si>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</si>
  <si>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</si>
  <si>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</si>
  <si>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</si>
  <si>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</si>
  <si>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</si>
  <si>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</si>
  <si>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</si>
  <si>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</si>
  <si>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</si>
  <si>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</si>
  <si>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</si>
  <si>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</si>
  <si>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</si>
  <si>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</si>
  <si>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</si>
  <si>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</si>
  <si>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</si>
  <si>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</si>
  <si>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</si>
  <si>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</si>
  <si>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</si>
  <si>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</si>
  <si>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</si>
  <si>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</si>
  <si>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</si>
  <si>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</si>
  <si>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</si>
  <si>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</si>
  <si>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</si>
  <si>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</si>
  <si>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</si>
  <si>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</si>
  <si>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</si>
  <si>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</si>
  <si>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</si>
  <si>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</si>
  <si>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</si>
  <si>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</si>
  <si>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</si>
  <si>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</si>
  <si>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</si>
  <si>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</si>
  <si>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</si>
  <si>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</si>
  <si>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</si>
  <si>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</si>
  <si>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</si>
  <si>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</si>
  <si>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</si>
  <si>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</si>
  <si>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</si>
  <si>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</si>
  <si>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</si>
  <si>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</si>
  <si>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</si>
  <si>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</si>
  <si>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</si>
  <si>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</si>
  <si>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</si>
  <si>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</si>
  <si>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</si>
  <si>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</si>
  <si>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</si>
  <si>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</si>
  <si>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</si>
  <si>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</si>
  <si>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</si>
  <si>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</si>
  <si>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</si>
  <si>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</si>
  <si>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</si>
  <si>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</si>
  <si>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</si>
  <si>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</si>
  <si>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</si>
  <si>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</si>
  <si>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</si>
  <si>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</si>
  <si>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</si>
  <si>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</si>
  <si>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</si>
  <si>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</si>
  <si>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</si>
  <si>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</si>
  <si>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</si>
  <si>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</si>
  <si>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</si>
  <si>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</si>
  <si>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</si>
  <si>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</si>
  <si>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</si>
  <si>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</si>
  <si>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</si>
  <si>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</si>
  <si>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</si>
  <si>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</si>
  <si>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</si>
  <si>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</si>
  <si>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</si>
  <si>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</si>
  <si>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</si>
  <si>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</si>
  <si>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</si>
  <si>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</si>
  <si>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</si>
  <si>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</si>
  <si>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</si>
  <si>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</si>
  <si>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</si>
  <si>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</si>
  <si>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</si>
  <si>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</si>
  <si>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</si>
  <si>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</si>
  <si>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</si>
  <si>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</si>
  <si>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</si>
  <si>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</si>
  <si>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</si>
  <si>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</si>
  <si>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</si>
  <si>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</si>
  <si>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</si>
  <si>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</si>
  <si>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</si>
  <si>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</si>
  <si>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</si>
  <si>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</si>
  <si>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</si>
  <si>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</si>
  <si>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</si>
  <si>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</si>
  <si>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</si>
  <si>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</si>
  <si>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</si>
  <si>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</si>
  <si>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</si>
  <si>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</si>
  <si>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</si>
  <si>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</si>
  <si>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</si>
  <si>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</si>
  <si>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</si>
  <si>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</si>
  <si>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</si>
  <si>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</si>
  <si>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</si>
  <si>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</si>
  <si>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</si>
  <si>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</si>
  <si>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</si>
  <si>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</si>
  <si>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</si>
  <si>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</si>
  <si>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</si>
  <si>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</si>
  <si>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</si>
  <si>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</si>
  <si>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</si>
  <si>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</si>
  <si>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</si>
  <si>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</si>
  <si>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</si>
  <si>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</si>
  <si>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</si>
  <si>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</si>
  <si>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</si>
  <si>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</si>
  <si>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</si>
  <si>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</si>
  <si>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</si>
  <si>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</si>
  <si>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</si>
  <si>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</si>
  <si>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</si>
  <si>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</si>
  <si>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</si>
  <si>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</si>
  <si>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</si>
  <si>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</si>
  <si>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</si>
  <si>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</si>
  <si>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</si>
  <si>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</si>
  <si>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</si>
  <si>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</si>
  <si>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</si>
  <si>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</si>
  <si>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</si>
  <si>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</si>
  <si>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</si>
  <si>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</si>
  <si>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</si>
  <si>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</si>
  <si>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</si>
  <si>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</si>
  <si>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</si>
  <si>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</si>
  <si>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</si>
  <si>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</si>
  <si>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</si>
  <si>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</si>
  <si>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</si>
  <si>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</si>
  <si>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</si>
  <si>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</si>
  <si>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</si>
  <si>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</si>
  <si>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</si>
  <si>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</si>
  <si>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</si>
  <si>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</si>
  <si>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</si>
  <si>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</si>
  <si>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</si>
  <si>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</si>
  <si>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</si>
  <si>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</si>
  <si>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</si>
  <si>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</si>
  <si>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</si>
  <si>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</si>
  <si>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</si>
  <si>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</si>
  <si>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</si>
  <si>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</si>
  <si>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</si>
  <si>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</si>
  <si>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</si>
  <si>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</si>
  <si>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</si>
  <si>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</si>
  <si>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</si>
  <si>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</si>
  <si>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</si>
  <si>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</si>
  <si>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</si>
  <si>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</si>
  <si>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</si>
  <si>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</si>
  <si>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</si>
  <si>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</si>
  <si>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</si>
  <si>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</si>
  <si>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</si>
  <si>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</si>
  <si>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</si>
  <si>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</si>
  <si>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</si>
  <si>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</si>
  <si>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</si>
  <si>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</si>
  <si>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</si>
  <si>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</si>
  <si>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</si>
  <si>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</si>
  <si>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</si>
  <si>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</si>
  <si>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</si>
  <si>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</si>
  <si>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</si>
  <si>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</si>
  <si>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</si>
  <si>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</si>
  <si>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</si>
  <si>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</si>
  <si>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</si>
  <si>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</si>
  <si>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</si>
  <si>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</si>
  <si>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</si>
  <si>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</si>
  <si>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</si>
  <si>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</si>
  <si>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</si>
  <si>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</si>
  <si>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</si>
  <si>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</si>
  <si>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</si>
  <si>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</si>
  <si>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</si>
  <si>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</si>
  <si>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</si>
  <si>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</si>
  <si>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</si>
  <si>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</si>
  <si>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</si>
  <si>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</si>
  <si>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</si>
  <si>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</si>
  <si>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</si>
  <si>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</si>
  <si>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</si>
  <si>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</si>
  <si>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</si>
  <si>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</si>
  <si>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</si>
  <si>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</si>
  <si>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</si>
  <si>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</si>
  <si>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</si>
  <si>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</si>
  <si>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</si>
  <si>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</si>
  <si>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</si>
  <si>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</si>
  <si>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</si>
  <si>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</si>
  <si>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</si>
  <si>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</si>
  <si>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</si>
  <si>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</si>
  <si>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</si>
  <si>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</si>
  <si>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</si>
  <si>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</si>
  <si>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</si>
  <si>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</si>
  <si>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</si>
  <si>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</si>
  <si>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</si>
  <si>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</si>
  <si>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</si>
  <si>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</si>
  <si>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</si>
  <si>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</si>
  <si>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</si>
  <si>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</si>
  <si>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</si>
  <si>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</si>
  <si>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</si>
  <si>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</si>
  <si>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</si>
  <si>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</si>
  <si>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</si>
  <si>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</si>
  <si>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</si>
  <si>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</si>
  <si>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</si>
  <si>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</si>
  <si>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</si>
  <si>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</si>
  <si>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</si>
  <si>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</si>
  <si>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</si>
  <si>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</si>
  <si>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</si>
  <si>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</si>
  <si>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</si>
  <si>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</si>
  <si>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</si>
  <si>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</si>
  <si>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</si>
  <si>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</si>
  <si>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</si>
  <si>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</si>
  <si>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</si>
  <si>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</si>
  <si>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</si>
  <si>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</si>
  <si>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</si>
  <si>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</si>
  <si>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</si>
  <si>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</si>
  <si>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</si>
  <si>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</si>
  <si>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</si>
  <si>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</si>
  <si>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</si>
  <si>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</si>
  <si>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</si>
  <si>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</si>
  <si>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</si>
  <si>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</si>
  <si>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</si>
  <si>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</si>
  <si>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</si>
  <si>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</si>
  <si>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</si>
  <si>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</si>
  <si>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</si>
  <si>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</si>
  <si>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</si>
  <si>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</si>
  <si>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</si>
  <si>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</si>
  <si>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</si>
  <si>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</si>
  <si>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</si>
  <si>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</si>
  <si>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</si>
  <si>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</si>
  <si>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</si>
  <si>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</si>
  <si>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</si>
  <si>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</si>
  <si>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</si>
  <si>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</si>
  <si>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</si>
  <si>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</si>
  <si>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</si>
  <si>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</si>
  <si>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</si>
  <si>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</si>
  <si>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</si>
  <si>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</si>
  <si>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</si>
  <si>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</si>
  <si>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</si>
  <si>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</si>
  <si>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</si>
  <si>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</si>
  <si>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</si>
  <si>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</si>
  <si>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</si>
  <si>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</si>
  <si>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</si>
  <si>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</si>
  <si>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</si>
  <si>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</si>
  <si>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</si>
  <si>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</si>
  <si>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</si>
  <si>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</si>
  <si>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</si>
  <si>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</si>
  <si>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</si>
  <si>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</si>
  <si>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</si>
  <si>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</si>
  <si>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</si>
  <si>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</si>
  <si>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</si>
  <si>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</si>
  <si>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</si>
  <si>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</si>
  <si>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</si>
  <si>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</si>
  <si>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</si>
  <si>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</si>
  <si>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</si>
  <si>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</si>
  <si>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</si>
  <si>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</si>
  <si>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</si>
  <si>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</si>
  <si>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</si>
  <si>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</si>
  <si>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</si>
  <si>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</si>
  <si>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</si>
  <si>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</si>
  <si>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</si>
  <si>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</si>
  <si>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</si>
  <si>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</si>
  <si>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</si>
  <si>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</si>
  <si>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</si>
  <si>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</si>
  <si>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</si>
  <si>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</si>
  <si>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</si>
  <si>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</si>
  <si>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</si>
  <si>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</si>
  <si>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</si>
  <si>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</si>
  <si>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</si>
  <si>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</si>
  <si>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</si>
  <si>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</si>
  <si>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</si>
  <si>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</si>
  <si>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</si>
  <si>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</si>
  <si>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</si>
  <si>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</si>
  <si>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</si>
  <si>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</si>
  <si>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</si>
  <si>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</si>
  <si>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</si>
  <si>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</si>
  <si>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</si>
  <si>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</si>
  <si>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</si>
  <si>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</si>
  <si>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</si>
  <si>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</si>
  <si>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</si>
  <si>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</si>
  <si>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</si>
  <si>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</si>
  <si>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</si>
  <si>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</si>
  <si>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</si>
  <si>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</si>
  <si>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</si>
  <si>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</si>
  <si>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</si>
  <si>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</si>
  <si>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</si>
  <si>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</si>
  <si>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</si>
  <si>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</si>
  <si>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</si>
  <si>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</si>
  <si>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</si>
  <si>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</si>
  <si>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</si>
  <si>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</si>
  <si>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</si>
  <si>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</si>
  <si>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</si>
  <si>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</si>
  <si>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</si>
  <si>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</si>
  <si>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</si>
  <si>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</si>
  <si>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</si>
  <si>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</si>
  <si>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</si>
  <si>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</si>
  <si>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</si>
  <si>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</si>
  <si>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</si>
  <si>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</si>
  <si>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</si>
  <si>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</si>
  <si>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</si>
  <si>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</si>
  <si>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</si>
  <si>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</si>
  <si>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</si>
  <si>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</si>
  <si>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</si>
  <si>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</si>
  <si>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</si>
  <si>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</si>
  <si>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</si>
  <si>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</si>
  <si>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</si>
  <si>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</si>
  <si>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</si>
  <si>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</si>
  <si>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</si>
  <si>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</si>
  <si>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</si>
  <si>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</si>
  <si>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</si>
  <si>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</si>
  <si>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</si>
  <si>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</si>
  <si>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</si>
  <si>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</si>
  <si>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</si>
  <si>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</si>
  <si>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</si>
  <si>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</si>
  <si>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</si>
  <si>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</si>
  <si>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</si>
  <si>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</si>
  <si>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</si>
  <si>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</si>
  <si>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</si>
  <si>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</si>
  <si>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</si>
  <si>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</si>
  <si>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</si>
  <si>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</si>
  <si>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</si>
  <si>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</si>
  <si>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</si>
  <si>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</si>
  <si>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</si>
  <si>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</si>
  <si>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</si>
  <si>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</si>
  <si>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</si>
  <si>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</si>
  <si>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</si>
  <si>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</si>
  <si>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</si>
  <si>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</si>
  <si>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</si>
  <si>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</si>
  <si>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</si>
  <si>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</si>
  <si>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</si>
  <si>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</si>
  <si>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</si>
  <si>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</si>
  <si>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</si>
  <si>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</si>
  <si>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</si>
  <si>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</si>
  <si>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</si>
  <si>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</si>
  <si>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</si>
  <si>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</si>
  <si>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</si>
  <si>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</si>
  <si>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</si>
  <si>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</si>
  <si>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</si>
  <si>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</si>
  <si>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</si>
  <si>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</si>
  <si>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</si>
  <si>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</si>
  <si>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</si>
  <si>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</si>
  <si>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</si>
  <si>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</si>
  <si>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</si>
  <si>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</si>
  <si>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</si>
  <si>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</si>
  <si>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</si>
  <si>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</si>
  <si>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</si>
  <si>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</si>
  <si>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</si>
  <si>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</si>
  <si>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</si>
  <si>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</si>
  <si>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</si>
  <si>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</si>
  <si>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</si>
  <si>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</si>
  <si>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</si>
  <si>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</si>
  <si>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</si>
  <si>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</si>
  <si>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</si>
  <si>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</si>
  <si>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</si>
  <si>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</si>
  <si>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</si>
  <si>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</si>
  <si>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</si>
  <si>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</si>
  <si>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</si>
  <si>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</si>
  <si>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</si>
  <si>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</si>
  <si>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</si>
  <si>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</si>
  <si>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</si>
  <si>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</si>
  <si>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</si>
  <si>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</si>
  <si>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</si>
  <si>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</si>
  <si>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</si>
  <si>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</si>
  <si>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</si>
  <si>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</si>
  <si>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</si>
  <si>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</si>
  <si>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</si>
  <si>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</si>
  <si>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</si>
  <si>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</si>
  <si>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</si>
  <si>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</si>
  <si>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</si>
  <si>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</si>
  <si>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</si>
  <si>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</si>
  <si>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</si>
  <si>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</si>
  <si>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</si>
  <si>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</si>
  <si>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</si>
  <si>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</si>
  <si>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</si>
  <si>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</si>
  <si>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</si>
  <si>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</si>
  <si>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</si>
  <si>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</si>
  <si>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</si>
  <si>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</si>
  <si>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Sum of Sales</t>
  </si>
  <si>
    <t>Sum of Profit</t>
  </si>
  <si>
    <t>Jul</t>
  </si>
  <si>
    <t>Aug</t>
  </si>
  <si>
    <t>Sep</t>
  </si>
  <si>
    <t>Oct</t>
  </si>
  <si>
    <t>Nov</t>
  </si>
  <si>
    <t>Dec</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</si>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</sst>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Green]\▲0.00%;[Red]\ \▼0.00%"/>
    <numFmt numFmtId="165" formatCode="\$\ 0.00,\ &quot;K&quot;"/>
    <numFmt numFmtId="166" formatCode="[$$-409]#,##0.00"/>
    <numFmt numFmtId="167" formatCode="&quot;#&quot;\ 0"/>
    <numFmt numFmtId="168" formatCode="[Green]\ \▲\ 0%;[Red]\ \▼\ \-0%"/>
    <numFmt numFmtId="169" formatCode="[Green]\ \▲\ 0.00%;[Red]\ \▼\ \-0.0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9">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s>
  <cellStyleXfs count="2">
    <xf numFmtId="0" fontId="0" fillId="0" borderId="0"/>
    <xf numFmtId="9" fontId="3" fillId="0" borderId="0" applyFont="0" applyFill="0" applyBorder="0" applyAlignment="0" applyProtection="0"/>
  </cellStyleXfs>
  <cellXfs count="32">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0" fontId="0" fillId="0" borderId="2" xfId="0" applyBorder="1" applyAlignment="1">
      <alignment horizontal="left"/>
    </xf>
    <xf numFmtId="0" fontId="1"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65" fontId="1" fillId="0" borderId="0" xfId="0" applyNumberFormat="1" applyFont="1"/>
    <xf numFmtId="166" fontId="0" fillId="0" borderId="0" xfId="0" applyNumberFormat="1"/>
    <xf numFmtId="167" fontId="0" fillId="0" borderId="0" xfId="0" applyNumberFormat="1"/>
    <xf numFmtId="10" fontId="0" fillId="0" borderId="0" xfId="1" applyNumberFormat="1" applyFont="1"/>
    <xf numFmtId="0" fontId="0" fillId="0" borderId="0" xfId="0" pivotButton="1"/>
    <xf numFmtId="0" fontId="0" fillId="0" borderId="0" xfId="0" applyAlignment="1">
      <alignment horizontal="left"/>
    </xf>
    <xf numFmtId="168" fontId="0" fillId="0" borderId="0" xfId="0" applyNumberFormat="1"/>
    <xf numFmtId="169" fontId="0" fillId="0" borderId="0" xfId="0" applyNumberFormat="1"/>
    <xf numFmtId="0" fontId="0" fillId="0" borderId="3" xfId="0" applyNumberFormat="1" applyBorder="1"/>
    <xf numFmtId="0" fontId="0" fillId="0" borderId="4" xfId="0" applyNumberFormat="1" applyBorder="1"/>
    <xf numFmtId="0" fontId="0" fillId="0" borderId="5" xfId="0" applyNumberFormat="1" applyBorder="1"/>
    <xf numFmtId="0" fontId="0" fillId="0" borderId="6" xfId="0" applyNumberFormat="1" applyBorder="1"/>
    <xf numFmtId="0" fontId="0" fillId="0" borderId="8" xfId="0" applyNumberFormat="1" applyBorder="1"/>
  </cellXfs>
  <cellStyles count="2">
    <cellStyle name="Normal" xfId="0" builtinId="0"/>
    <cellStyle name="Percent" xfId="1" builtinId="5"/>
  </cellStyles>
  <dxfs count="41">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2"/>
      </font>
      <border>
        <bottom style="thin">
          <color theme="4"/>
        </bottom>
        <vertical/>
        <horizontal/>
      </border>
    </dxf>
    <dxf>
      <font>
        <color theme="2"/>
      </font>
      <fill>
        <patternFill>
          <bgColor theme="1" tint="0.14996795556505021"/>
        </patternFill>
      </fill>
      <border diagonalUp="0" diagonalDown="0">
        <left/>
        <right/>
        <top/>
        <bottom/>
        <vertical/>
        <horizontal/>
      </border>
    </dxf>
  </dxfs>
  <tableStyles count="2" defaultTableStyle="TableStyleMedium2" defaultPivotStyle="PivotStyleLight16">
    <tableStyle name="AB" pivot="0" table="0" count="10" xr9:uid="{D5E2F412-8D3D-4433-8A93-6242541CB0DB}">
      <tableStyleElement type="wholeTable" dxfId="40"/>
      <tableStyleElement type="headerRow" dxfId="39"/>
    </tableStyle>
    <tableStyle name="Data-style" pivot="0" count="3" xr9:uid="{00000000-0011-0000-FFFF-FFFF00000000}">
      <tableStyleElement type="headerRow" dxfId="38"/>
      <tableStyleElement type="firstRowStripe" dxfId="37"/>
      <tableStyleElement type="secondRowStripe" dxfId="3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65452755905511"/>
          <c:y val="0.17730596175478064"/>
          <c:w val="0.82539682539682535"/>
          <c:h val="0.60992907801418439"/>
        </c:manualLayout>
      </c:layout>
      <c:lineChart>
        <c:grouping val="standard"/>
        <c:varyColors val="0"/>
        <c:ser>
          <c:idx val="0"/>
          <c:order val="0"/>
          <c:tx>
            <c:strRef>
              <c:f>KPI!$B$3</c:f>
              <c:strCache>
                <c:ptCount val="1"/>
                <c:pt idx="0">
                  <c:v>Total</c:v>
                </c:pt>
              </c:strCache>
            </c:strRef>
          </c:tx>
          <c:spPr>
            <a:ln w="28575" cap="rnd">
              <a:solidFill>
                <a:schemeClr val="tx1">
                  <a:lumMod val="65000"/>
                  <a:lumOff val="3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13946.228999999999</c:v>
                </c:pt>
                <c:pt idx="1">
                  <c:v>4810.558</c:v>
                </c:pt>
                <c:pt idx="2">
                  <c:v>55691.008999999998</c:v>
                </c:pt>
                <c:pt idx="3">
                  <c:v>28295.344999999998</c:v>
                </c:pt>
                <c:pt idx="4">
                  <c:v>23648.286999999989</c:v>
                </c:pt>
                <c:pt idx="5">
                  <c:v>34595.127600000007</c:v>
                </c:pt>
                <c:pt idx="6">
                  <c:v>33946.393000000004</c:v>
                </c:pt>
                <c:pt idx="7">
                  <c:v>27909.468499999988</c:v>
                </c:pt>
                <c:pt idx="8">
                  <c:v>81777.350800000029</c:v>
                </c:pt>
                <c:pt idx="9">
                  <c:v>31453.392999999993</c:v>
                </c:pt>
                <c:pt idx="10">
                  <c:v>78628.716699999946</c:v>
                </c:pt>
                <c:pt idx="11">
                  <c:v>69545.620499999961</c:v>
                </c:pt>
              </c:numCache>
            </c:numRef>
          </c:val>
          <c:smooth val="0"/>
          <c:extLst>
            <c:ext xmlns:c16="http://schemas.microsoft.com/office/drawing/2014/chart" uri="{C3380CC4-5D6E-409C-BE32-E72D297353CC}">
              <c16:uniqueId val="{00000000-BFB2-4C28-AA7C-61D0B290313A}"/>
            </c:ext>
          </c:extLst>
        </c:ser>
        <c:dLbls>
          <c:showLegendKey val="0"/>
          <c:showVal val="0"/>
          <c:showCatName val="0"/>
          <c:showSerName val="0"/>
          <c:showPercent val="0"/>
          <c:showBubbleSize val="0"/>
        </c:dLbls>
        <c:smooth val="0"/>
        <c:axId val="1065927136"/>
        <c:axId val="1065927616"/>
      </c:lineChart>
      <c:catAx>
        <c:axId val="1065927136"/>
        <c:scaling>
          <c:orientation val="minMax"/>
        </c:scaling>
        <c:delete val="1"/>
        <c:axPos val="b"/>
        <c:numFmt formatCode="General" sourceLinked="1"/>
        <c:majorTickMark val="none"/>
        <c:minorTickMark val="none"/>
        <c:tickLblPos val="nextTo"/>
        <c:crossAx val="1065927616"/>
        <c:crosses val="autoZero"/>
        <c:auto val="1"/>
        <c:lblAlgn val="ctr"/>
        <c:lblOffset val="100"/>
        <c:noMultiLvlLbl val="0"/>
      </c:catAx>
      <c:valAx>
        <c:axId val="1065927616"/>
        <c:scaling>
          <c:orientation val="minMax"/>
        </c:scaling>
        <c:delete val="1"/>
        <c:axPos val="l"/>
        <c:numFmt formatCode="General" sourceLinked="1"/>
        <c:majorTickMark val="none"/>
        <c:minorTickMark val="none"/>
        <c:tickLblPos val="nextTo"/>
        <c:crossAx val="1065927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tx1">
                <a:lumMod val="65000"/>
                <a:lumOff val="35000"/>
              </a:schemeClr>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2643678160919541"/>
          <c:y val="0.26315789473684209"/>
          <c:w val="0.74712643678160917"/>
          <c:h val="0.51754385964912286"/>
        </c:manualLayout>
      </c:layout>
      <c:lineChart>
        <c:grouping val="standard"/>
        <c:varyColors val="0"/>
        <c:ser>
          <c:idx val="0"/>
          <c:order val="0"/>
          <c:tx>
            <c:strRef>
              <c:f>KPI!$B$3</c:f>
              <c:strCache>
                <c:ptCount val="1"/>
                <c:pt idx="0">
                  <c:v>Total</c:v>
                </c:pt>
              </c:strCache>
            </c:strRef>
          </c:tx>
          <c:spPr>
            <a:ln w="28575" cap="rnd">
              <a:solidFill>
                <a:schemeClr val="tx1">
                  <a:lumMod val="65000"/>
                  <a:lumOff val="3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13946.228999999999</c:v>
                </c:pt>
                <c:pt idx="1">
                  <c:v>4810.558</c:v>
                </c:pt>
                <c:pt idx="2">
                  <c:v>55691.008999999998</c:v>
                </c:pt>
                <c:pt idx="3">
                  <c:v>28295.344999999998</c:v>
                </c:pt>
                <c:pt idx="4">
                  <c:v>23648.286999999989</c:v>
                </c:pt>
                <c:pt idx="5">
                  <c:v>34595.127600000007</c:v>
                </c:pt>
                <c:pt idx="6">
                  <c:v>33946.393000000004</c:v>
                </c:pt>
                <c:pt idx="7">
                  <c:v>27909.468499999988</c:v>
                </c:pt>
                <c:pt idx="8">
                  <c:v>81777.350800000029</c:v>
                </c:pt>
                <c:pt idx="9">
                  <c:v>31453.392999999993</c:v>
                </c:pt>
                <c:pt idx="10">
                  <c:v>78628.716699999946</c:v>
                </c:pt>
                <c:pt idx="11">
                  <c:v>69545.620499999961</c:v>
                </c:pt>
              </c:numCache>
            </c:numRef>
          </c:val>
          <c:smooth val="0"/>
          <c:extLst>
            <c:ext xmlns:c16="http://schemas.microsoft.com/office/drawing/2014/chart" uri="{C3380CC4-5D6E-409C-BE32-E72D297353CC}">
              <c16:uniqueId val="{00000001-8365-402A-B4B9-CFEBE04AF406}"/>
            </c:ext>
          </c:extLst>
        </c:ser>
        <c:dLbls>
          <c:showLegendKey val="0"/>
          <c:showVal val="0"/>
          <c:showCatName val="0"/>
          <c:showSerName val="0"/>
          <c:showPercent val="0"/>
          <c:showBubbleSize val="0"/>
        </c:dLbls>
        <c:smooth val="0"/>
        <c:axId val="2099663999"/>
        <c:axId val="2099650079"/>
      </c:lineChart>
      <c:catAx>
        <c:axId val="2099663999"/>
        <c:scaling>
          <c:orientation val="minMax"/>
        </c:scaling>
        <c:delete val="1"/>
        <c:axPos val="b"/>
        <c:numFmt formatCode="General" sourceLinked="1"/>
        <c:majorTickMark val="none"/>
        <c:minorTickMark val="none"/>
        <c:tickLblPos val="nextTo"/>
        <c:crossAx val="2099650079"/>
        <c:crosses val="autoZero"/>
        <c:auto val="1"/>
        <c:lblAlgn val="ctr"/>
        <c:lblOffset val="100"/>
        <c:noMultiLvlLbl val="0"/>
      </c:catAx>
      <c:valAx>
        <c:axId val="2099650079"/>
        <c:scaling>
          <c:orientation val="minMax"/>
        </c:scaling>
        <c:delete val="1"/>
        <c:axPos val="l"/>
        <c:numFmt formatCode="General" sourceLinked="1"/>
        <c:majorTickMark val="none"/>
        <c:minorTickMark val="none"/>
        <c:tickLblPos val="nextTo"/>
        <c:crossAx val="2099663999"/>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tx1">
                <a:lumMod val="65000"/>
                <a:lumOff val="35000"/>
              </a:schemeClr>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tx1">
                  <a:lumMod val="65000"/>
                  <a:lumOff val="3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13946.228999999999</c:v>
                </c:pt>
                <c:pt idx="1">
                  <c:v>4810.558</c:v>
                </c:pt>
                <c:pt idx="2">
                  <c:v>55691.008999999998</c:v>
                </c:pt>
                <c:pt idx="3">
                  <c:v>28295.344999999998</c:v>
                </c:pt>
                <c:pt idx="4">
                  <c:v>23648.286999999989</c:v>
                </c:pt>
                <c:pt idx="5">
                  <c:v>34595.127600000007</c:v>
                </c:pt>
                <c:pt idx="6">
                  <c:v>33946.393000000004</c:v>
                </c:pt>
                <c:pt idx="7">
                  <c:v>27909.468499999988</c:v>
                </c:pt>
                <c:pt idx="8">
                  <c:v>81777.350800000029</c:v>
                </c:pt>
                <c:pt idx="9">
                  <c:v>31453.392999999993</c:v>
                </c:pt>
                <c:pt idx="10">
                  <c:v>78628.716699999946</c:v>
                </c:pt>
                <c:pt idx="11">
                  <c:v>69545.620499999961</c:v>
                </c:pt>
              </c:numCache>
            </c:numRef>
          </c:val>
          <c:smooth val="0"/>
          <c:extLst>
            <c:ext xmlns:c16="http://schemas.microsoft.com/office/drawing/2014/chart" uri="{C3380CC4-5D6E-409C-BE32-E72D297353CC}">
              <c16:uniqueId val="{00000001-346D-4CE4-BC5B-04D61E39BB22}"/>
            </c:ext>
          </c:extLst>
        </c:ser>
        <c:dLbls>
          <c:showLegendKey val="0"/>
          <c:showVal val="0"/>
          <c:showCatName val="0"/>
          <c:showSerName val="0"/>
          <c:showPercent val="0"/>
          <c:showBubbleSize val="0"/>
        </c:dLbls>
        <c:smooth val="0"/>
        <c:axId val="2099646239"/>
        <c:axId val="2099649119"/>
      </c:lineChart>
      <c:catAx>
        <c:axId val="2099646239"/>
        <c:scaling>
          <c:orientation val="minMax"/>
        </c:scaling>
        <c:delete val="1"/>
        <c:axPos val="b"/>
        <c:numFmt formatCode="General" sourceLinked="1"/>
        <c:majorTickMark val="none"/>
        <c:minorTickMark val="none"/>
        <c:tickLblPos val="nextTo"/>
        <c:crossAx val="2099649119"/>
        <c:crosses val="autoZero"/>
        <c:auto val="1"/>
        <c:lblAlgn val="ctr"/>
        <c:lblOffset val="100"/>
        <c:noMultiLvlLbl val="0"/>
      </c:catAx>
      <c:valAx>
        <c:axId val="2099649119"/>
        <c:scaling>
          <c:orientation val="minMax"/>
        </c:scaling>
        <c:delete val="1"/>
        <c:axPos val="l"/>
        <c:numFmt formatCode="General" sourceLinked="1"/>
        <c:majorTickMark val="none"/>
        <c:minorTickMark val="none"/>
        <c:tickLblPos val="nextTo"/>
        <c:crossAx val="2099646239"/>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08095040751485"/>
          <c:y val="6.7608074807159926E-2"/>
          <c:w val="0.81292517006802723"/>
          <c:h val="0.54732510288065839"/>
        </c:manualLayout>
      </c:layout>
      <c:lineChart>
        <c:grouping val="standard"/>
        <c:varyColors val="0"/>
        <c:ser>
          <c:idx val="0"/>
          <c:order val="0"/>
          <c:tx>
            <c:strRef>
              <c:f>KPI!$E$3</c:f>
              <c:strCache>
                <c:ptCount val="1"/>
                <c:pt idx="0">
                  <c:v>Total</c:v>
                </c:pt>
              </c:strCache>
            </c:strRef>
          </c:tx>
          <c:spPr>
            <a:ln w="28575" cap="rnd">
              <a:solidFill>
                <a:schemeClr val="tx1">
                  <a:lumMod val="65000"/>
                  <a:lumOff val="3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2446.7710999999999</c:v>
                </c:pt>
                <c:pt idx="1">
                  <c:v>865.72800000000029</c:v>
                </c:pt>
                <c:pt idx="2">
                  <c:v>498.7298999999968</c:v>
                </c:pt>
                <c:pt idx="3">
                  <c:v>3488.8351999999982</c:v>
                </c:pt>
                <c:pt idx="4">
                  <c:v>2738.7095999999997</c:v>
                </c:pt>
                <c:pt idx="5">
                  <c:v>4976.5243999999984</c:v>
                </c:pt>
                <c:pt idx="6">
                  <c:v>-841.48260000000153</c:v>
                </c:pt>
                <c:pt idx="7">
                  <c:v>5318.1049999999977</c:v>
                </c:pt>
                <c:pt idx="8">
                  <c:v>8328.0993999999955</c:v>
                </c:pt>
                <c:pt idx="9">
                  <c:v>3448.2572999999984</c:v>
                </c:pt>
                <c:pt idx="10">
                  <c:v>9292.1268999999975</c:v>
                </c:pt>
                <c:pt idx="11">
                  <c:v>8983.5699000000059</c:v>
                </c:pt>
              </c:numCache>
            </c:numRef>
          </c:val>
          <c:smooth val="0"/>
          <c:extLst>
            <c:ext xmlns:c16="http://schemas.microsoft.com/office/drawing/2014/chart" uri="{C3380CC4-5D6E-409C-BE32-E72D297353CC}">
              <c16:uniqueId val="{00000000-3D37-4B21-8388-271BAD5BA7D9}"/>
            </c:ext>
          </c:extLst>
        </c:ser>
        <c:dLbls>
          <c:showLegendKey val="0"/>
          <c:showVal val="0"/>
          <c:showCatName val="0"/>
          <c:showSerName val="0"/>
          <c:showPercent val="0"/>
          <c:showBubbleSize val="0"/>
        </c:dLbls>
        <c:smooth val="0"/>
        <c:axId val="1059990928"/>
        <c:axId val="1059989008"/>
      </c:lineChart>
      <c:catAx>
        <c:axId val="1059990928"/>
        <c:scaling>
          <c:orientation val="minMax"/>
        </c:scaling>
        <c:delete val="1"/>
        <c:axPos val="b"/>
        <c:numFmt formatCode="General" sourceLinked="1"/>
        <c:majorTickMark val="none"/>
        <c:minorTickMark val="none"/>
        <c:tickLblPos val="nextTo"/>
        <c:crossAx val="1059989008"/>
        <c:crosses val="autoZero"/>
        <c:auto val="1"/>
        <c:lblAlgn val="ctr"/>
        <c:lblOffset val="100"/>
        <c:noMultiLvlLbl val="0"/>
      </c:catAx>
      <c:valAx>
        <c:axId val="1059989008"/>
        <c:scaling>
          <c:orientation val="minMax"/>
        </c:scaling>
        <c:delete val="1"/>
        <c:axPos val="l"/>
        <c:numFmt formatCode="General" sourceLinked="1"/>
        <c:majorTickMark val="none"/>
        <c:minorTickMark val="none"/>
        <c:tickLblPos val="nextTo"/>
        <c:crossAx val="1059990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360708534621579E-2"/>
          <c:y val="0.27777777777777779"/>
          <c:w val="0.82286634460547503"/>
          <c:h val="0.3888888888888889"/>
        </c:manualLayout>
      </c:layout>
      <c:lineChart>
        <c:grouping val="standard"/>
        <c:varyColors val="0"/>
        <c:ser>
          <c:idx val="0"/>
          <c:order val="0"/>
          <c:tx>
            <c:strRef>
              <c:f>KPI!$N$3</c:f>
              <c:strCache>
                <c:ptCount val="1"/>
                <c:pt idx="0">
                  <c:v>Total</c:v>
                </c:pt>
              </c:strCache>
            </c:strRef>
          </c:tx>
          <c:spPr>
            <a:ln w="28575" cap="rnd">
              <a:solidFill>
                <a:schemeClr val="tx1">
                  <a:lumMod val="65000"/>
                  <a:lumOff val="3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0.17544320403744984</c:v>
                </c:pt>
                <c:pt idx="1">
                  <c:v>0.17996415384660164</c:v>
                </c:pt>
                <c:pt idx="2">
                  <c:v>8.9553037187743677E-3</c:v>
                </c:pt>
                <c:pt idx="3">
                  <c:v>0.123300677196196</c:v>
                </c:pt>
                <c:pt idx="4">
                  <c:v>0.11581006269079874</c:v>
                </c:pt>
                <c:pt idx="5">
                  <c:v>0.14385044210676642</c:v>
                </c:pt>
                <c:pt idx="6">
                  <c:v>-2.4788571793179955E-2</c:v>
                </c:pt>
                <c:pt idx="7">
                  <c:v>0.19054841549562293</c:v>
                </c:pt>
                <c:pt idx="8">
                  <c:v>0.10183870373066661</c:v>
                </c:pt>
                <c:pt idx="9">
                  <c:v>0.10963069389683966</c:v>
                </c:pt>
                <c:pt idx="10">
                  <c:v>0.11817726766994283</c:v>
                </c:pt>
                <c:pt idx="11">
                  <c:v>0.129175206654458</c:v>
                </c:pt>
              </c:numCache>
            </c:numRef>
          </c:val>
          <c:smooth val="0"/>
          <c:extLst>
            <c:ext xmlns:c16="http://schemas.microsoft.com/office/drawing/2014/chart" uri="{C3380CC4-5D6E-409C-BE32-E72D297353CC}">
              <c16:uniqueId val="{00000000-E290-4A99-AAE8-91C90DAF5B38}"/>
            </c:ext>
          </c:extLst>
        </c:ser>
        <c:dLbls>
          <c:showLegendKey val="0"/>
          <c:showVal val="0"/>
          <c:showCatName val="0"/>
          <c:showSerName val="0"/>
          <c:showPercent val="0"/>
          <c:showBubbleSize val="0"/>
        </c:dLbls>
        <c:smooth val="0"/>
        <c:axId val="348822351"/>
        <c:axId val="348802191"/>
      </c:lineChart>
      <c:catAx>
        <c:axId val="348822351"/>
        <c:scaling>
          <c:orientation val="minMax"/>
        </c:scaling>
        <c:delete val="1"/>
        <c:axPos val="b"/>
        <c:numFmt formatCode="General" sourceLinked="1"/>
        <c:majorTickMark val="none"/>
        <c:minorTickMark val="none"/>
        <c:tickLblPos val="nextTo"/>
        <c:crossAx val="348802191"/>
        <c:crosses val="autoZero"/>
        <c:auto val="1"/>
        <c:lblAlgn val="ctr"/>
        <c:lblOffset val="100"/>
        <c:noMultiLvlLbl val="0"/>
      </c:catAx>
      <c:valAx>
        <c:axId val="348802191"/>
        <c:scaling>
          <c:orientation val="minMax"/>
        </c:scaling>
        <c:delete val="1"/>
        <c:axPos val="l"/>
        <c:numFmt formatCode="General" sourceLinked="1"/>
        <c:majorTickMark val="none"/>
        <c:minorTickMark val="none"/>
        <c:tickLblPos val="nextTo"/>
        <c:crossAx val="348822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2446.7710999999999</c:v>
                </c:pt>
                <c:pt idx="1">
                  <c:v>865.72800000000029</c:v>
                </c:pt>
                <c:pt idx="2">
                  <c:v>498.7298999999968</c:v>
                </c:pt>
                <c:pt idx="3">
                  <c:v>3488.8351999999982</c:v>
                </c:pt>
                <c:pt idx="4">
                  <c:v>2738.7095999999997</c:v>
                </c:pt>
                <c:pt idx="5">
                  <c:v>4976.5243999999984</c:v>
                </c:pt>
                <c:pt idx="6">
                  <c:v>-841.48260000000153</c:v>
                </c:pt>
                <c:pt idx="7">
                  <c:v>5318.1049999999977</c:v>
                </c:pt>
                <c:pt idx="8">
                  <c:v>8328.0993999999955</c:v>
                </c:pt>
                <c:pt idx="9">
                  <c:v>3448.2572999999984</c:v>
                </c:pt>
                <c:pt idx="10">
                  <c:v>9292.1268999999975</c:v>
                </c:pt>
                <c:pt idx="11">
                  <c:v>8983.5699000000059</c:v>
                </c:pt>
              </c:numCache>
            </c:numRef>
          </c:val>
          <c:extLst>
            <c:ext xmlns:c16="http://schemas.microsoft.com/office/drawing/2014/chart" uri="{C3380CC4-5D6E-409C-BE32-E72D297353CC}">
              <c16:uniqueId val="{00000000-8CC9-4DE0-807B-25E7E541C0AF}"/>
            </c:ext>
          </c:extLst>
        </c:ser>
        <c:dLbls>
          <c:showLegendKey val="0"/>
          <c:showVal val="0"/>
          <c:showCatName val="0"/>
          <c:showSerName val="0"/>
          <c:showPercent val="0"/>
          <c:showBubbleSize val="0"/>
        </c:dLbls>
        <c:axId val="990496176"/>
        <c:axId val="811764880"/>
      </c:areaChart>
      <c:barChart>
        <c:barDir val="col"/>
        <c:grouping val="clustered"/>
        <c:varyColors val="0"/>
        <c:ser>
          <c:idx val="0"/>
          <c:order val="0"/>
          <c:tx>
            <c:strRef>
              <c:f>'Combo Chart'!$B$3</c:f>
              <c:strCache>
                <c:ptCount val="1"/>
                <c:pt idx="0">
                  <c:v>Sum of Sales</c:v>
                </c:pt>
              </c:strCache>
            </c:strRef>
          </c:tx>
          <c:spPr>
            <a:solidFill>
              <a:schemeClr val="bg2"/>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13946.228999999999</c:v>
                </c:pt>
                <c:pt idx="1">
                  <c:v>4810.558</c:v>
                </c:pt>
                <c:pt idx="2">
                  <c:v>55691.008999999998</c:v>
                </c:pt>
                <c:pt idx="3">
                  <c:v>28295.344999999998</c:v>
                </c:pt>
                <c:pt idx="4">
                  <c:v>23648.286999999989</c:v>
                </c:pt>
                <c:pt idx="5">
                  <c:v>34595.127600000007</c:v>
                </c:pt>
                <c:pt idx="6">
                  <c:v>33946.393000000004</c:v>
                </c:pt>
                <c:pt idx="7">
                  <c:v>27909.468499999988</c:v>
                </c:pt>
                <c:pt idx="8">
                  <c:v>81777.350800000029</c:v>
                </c:pt>
                <c:pt idx="9">
                  <c:v>31453.392999999993</c:v>
                </c:pt>
                <c:pt idx="10">
                  <c:v>78628.716699999946</c:v>
                </c:pt>
                <c:pt idx="11">
                  <c:v>69545.620499999961</c:v>
                </c:pt>
              </c:numCache>
            </c:numRef>
          </c:val>
          <c:extLst>
            <c:ext xmlns:c16="http://schemas.microsoft.com/office/drawing/2014/chart" uri="{C3380CC4-5D6E-409C-BE32-E72D297353CC}">
              <c16:uniqueId val="{00000001-8CC9-4DE0-807B-25E7E541C0AF}"/>
            </c:ext>
          </c:extLst>
        </c:ser>
        <c:dLbls>
          <c:showLegendKey val="0"/>
          <c:showVal val="0"/>
          <c:showCatName val="0"/>
          <c:showSerName val="0"/>
          <c:showPercent val="0"/>
          <c:showBubbleSize val="0"/>
        </c:dLbls>
        <c:gapWidth val="128"/>
        <c:overlap val="-27"/>
        <c:axId val="981991200"/>
        <c:axId val="982004160"/>
      </c:barChart>
      <c:catAx>
        <c:axId val="981991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982004160"/>
        <c:crosses val="autoZero"/>
        <c:auto val="1"/>
        <c:lblAlgn val="ctr"/>
        <c:lblOffset val="100"/>
        <c:noMultiLvlLbl val="0"/>
      </c:catAx>
      <c:valAx>
        <c:axId val="9820041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US">
                    <a:solidFill>
                      <a:schemeClr val="bg2"/>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981991200"/>
        <c:crosses val="autoZero"/>
        <c:crossBetween val="between"/>
      </c:valAx>
      <c:valAx>
        <c:axId val="81176488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US">
                    <a:solidFill>
                      <a:schemeClr val="bg2"/>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990496176"/>
        <c:crosses val="max"/>
        <c:crossBetween val="between"/>
      </c:valAx>
      <c:catAx>
        <c:axId val="990496176"/>
        <c:scaling>
          <c:orientation val="minMax"/>
        </c:scaling>
        <c:delete val="1"/>
        <c:axPos val="b"/>
        <c:numFmt formatCode="General" sourceLinked="1"/>
        <c:majorTickMark val="out"/>
        <c:minorTickMark val="none"/>
        <c:tickLblPos val="nextTo"/>
        <c:crossAx val="81176488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5454042923091208"/>
          <c:y val="0.15351501360495076"/>
          <c:w val="0.54451013157117423"/>
          <c:h val="0.7768011510029138"/>
        </c:manualLayout>
      </c:layout>
      <c:doughnutChart>
        <c:varyColors val="1"/>
        <c:ser>
          <c:idx val="0"/>
          <c:order val="0"/>
          <c:tx>
            <c:strRef>
              <c:f>'Pie Chart'!$B$3</c:f>
              <c:strCache>
                <c:ptCount val="1"/>
                <c:pt idx="0">
                  <c:v>Total</c:v>
                </c:pt>
              </c:strCache>
            </c:strRef>
          </c:tx>
          <c:spPr>
            <a:solidFill>
              <a:schemeClr val="accent6">
                <a:lumMod val="20000"/>
                <a:lumOff val="80000"/>
              </a:schemeClr>
            </a:solidFill>
          </c:spPr>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E653-42C1-9878-2EA6C1994927}"/>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E653-42C1-9878-2EA6C1994927}"/>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E653-42C1-9878-2EA6C199492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0.32461262828773324</c:v>
                </c:pt>
                <c:pt idx="1">
                  <c:v>0.31342735397810367</c:v>
                </c:pt>
                <c:pt idx="2">
                  <c:v>0.36196001773416314</c:v>
                </c:pt>
              </c:numCache>
            </c:numRef>
          </c:val>
          <c:extLst>
            <c:ext xmlns:c16="http://schemas.microsoft.com/office/drawing/2014/chart" uri="{C3380CC4-5D6E-409C-BE32-E72D297353CC}">
              <c16:uniqueId val="{00000006-E653-42C1-9878-2EA6C1994927}"/>
            </c:ext>
          </c:extLst>
        </c:ser>
        <c:dLbls>
          <c:showLegendKey val="0"/>
          <c:showVal val="1"/>
          <c:showCatName val="0"/>
          <c:showSerName val="0"/>
          <c:showPercent val="0"/>
          <c:showBubbleSize val="0"/>
          <c:showLeaderLines val="1"/>
        </c:dLbls>
        <c:firstSliceAng val="0"/>
        <c:holeSize val="39"/>
      </c:doughnutChart>
      <c:spPr>
        <a:noFill/>
        <a:ln>
          <a:noFill/>
        </a:ln>
        <a:effectLst/>
      </c:spPr>
    </c:plotArea>
    <c:legend>
      <c:legendPos val="t"/>
      <c:layout>
        <c:manualLayout>
          <c:xMode val="edge"/>
          <c:yMode val="edge"/>
          <c:x val="4.4640943193997855E-2"/>
          <c:y val="8.3333333333333315E-3"/>
          <c:w val="0.90535905680600215"/>
          <c:h val="0.159595704206698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59941563908285"/>
          <c:y val="8.6805555555555552E-2"/>
          <c:w val="0.78809240826028826"/>
          <c:h val="0.80902777777777779"/>
        </c:manualLayout>
      </c:layout>
      <c:barChart>
        <c:barDir val="bar"/>
        <c:grouping val="clustered"/>
        <c:varyColors val="0"/>
        <c:ser>
          <c:idx val="0"/>
          <c:order val="0"/>
          <c:tx>
            <c:strRef>
              <c:f>'Top 5'!$B$3</c:f>
              <c:strCache>
                <c:ptCount val="1"/>
                <c:pt idx="0">
                  <c:v>Total</c:v>
                </c:pt>
              </c:strCache>
            </c:strRef>
          </c:tx>
          <c:spPr>
            <a:solidFill>
              <a:schemeClr val="bg2"/>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Tables</c:v>
                </c:pt>
                <c:pt idx="1">
                  <c:v>Storage</c:v>
                </c:pt>
                <c:pt idx="2">
                  <c:v>Machines</c:v>
                </c:pt>
                <c:pt idx="3">
                  <c:v>Chairs</c:v>
                </c:pt>
                <c:pt idx="4">
                  <c:v>Phones</c:v>
                </c:pt>
              </c:strCache>
            </c:strRef>
          </c:cat>
          <c:val>
            <c:numRef>
              <c:f>'Top 5'!$B$4:$B$9</c:f>
              <c:numCache>
                <c:formatCode>General</c:formatCode>
                <c:ptCount val="5"/>
                <c:pt idx="0">
                  <c:v>46088.365499999985</c:v>
                </c:pt>
                <c:pt idx="1">
                  <c:v>50329.042000000009</c:v>
                </c:pt>
                <c:pt idx="2">
                  <c:v>62023.373000000007</c:v>
                </c:pt>
                <c:pt idx="3">
                  <c:v>77241.576000000015</c:v>
                </c:pt>
                <c:pt idx="4">
                  <c:v>77390.805999999968</c:v>
                </c:pt>
              </c:numCache>
            </c:numRef>
          </c:val>
          <c:extLst>
            <c:ext xmlns:c16="http://schemas.microsoft.com/office/drawing/2014/chart" uri="{C3380CC4-5D6E-409C-BE32-E72D297353CC}">
              <c16:uniqueId val="{00000000-DF42-41E9-93B0-C0958CD9AB68}"/>
            </c:ext>
          </c:extLst>
        </c:ser>
        <c:dLbls>
          <c:dLblPos val="outEnd"/>
          <c:showLegendKey val="0"/>
          <c:showVal val="1"/>
          <c:showCatName val="0"/>
          <c:showSerName val="0"/>
          <c:showPercent val="0"/>
          <c:showBubbleSize val="0"/>
        </c:dLbls>
        <c:gapWidth val="70"/>
        <c:axId val="1186529952"/>
        <c:axId val="1186532352"/>
      </c:barChart>
      <c:catAx>
        <c:axId val="1186529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186532352"/>
        <c:crosses val="autoZero"/>
        <c:auto val="1"/>
        <c:lblAlgn val="ctr"/>
        <c:lblOffset val="100"/>
        <c:noMultiLvlLbl val="0"/>
      </c:catAx>
      <c:valAx>
        <c:axId val="1186532352"/>
        <c:scaling>
          <c:orientation val="minMax"/>
        </c:scaling>
        <c:delete val="1"/>
        <c:axPos val="b"/>
        <c:numFmt formatCode="General" sourceLinked="1"/>
        <c:majorTickMark val="none"/>
        <c:minorTickMark val="none"/>
        <c:tickLblPos val="nextTo"/>
        <c:crossAx val="118652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238095238095233E-2"/>
          <c:y val="0.1773049645390071"/>
          <c:w val="0.82539682539682535"/>
          <c:h val="0.6099290780141843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13946.228999999999</c:v>
                </c:pt>
                <c:pt idx="1">
                  <c:v>4810.558</c:v>
                </c:pt>
                <c:pt idx="2">
                  <c:v>55691.008999999998</c:v>
                </c:pt>
                <c:pt idx="3">
                  <c:v>28295.344999999998</c:v>
                </c:pt>
                <c:pt idx="4">
                  <c:v>23648.286999999989</c:v>
                </c:pt>
                <c:pt idx="5">
                  <c:v>34595.127600000007</c:v>
                </c:pt>
                <c:pt idx="6">
                  <c:v>33946.393000000004</c:v>
                </c:pt>
                <c:pt idx="7">
                  <c:v>27909.468499999988</c:v>
                </c:pt>
                <c:pt idx="8">
                  <c:v>81777.350800000029</c:v>
                </c:pt>
                <c:pt idx="9">
                  <c:v>31453.392999999993</c:v>
                </c:pt>
                <c:pt idx="10">
                  <c:v>78628.716699999946</c:v>
                </c:pt>
                <c:pt idx="11">
                  <c:v>69545.620499999961</c:v>
                </c:pt>
              </c:numCache>
            </c:numRef>
          </c:val>
          <c:smooth val="0"/>
          <c:extLst>
            <c:ext xmlns:c16="http://schemas.microsoft.com/office/drawing/2014/chart" uri="{C3380CC4-5D6E-409C-BE32-E72D297353CC}">
              <c16:uniqueId val="{00000000-A803-4104-BFA2-1F23EE22A4FC}"/>
            </c:ext>
          </c:extLst>
        </c:ser>
        <c:dLbls>
          <c:showLegendKey val="0"/>
          <c:showVal val="0"/>
          <c:showCatName val="0"/>
          <c:showSerName val="0"/>
          <c:showPercent val="0"/>
          <c:showBubbleSize val="0"/>
        </c:dLbls>
        <c:smooth val="0"/>
        <c:axId val="1065927136"/>
        <c:axId val="1065927616"/>
      </c:lineChart>
      <c:catAx>
        <c:axId val="1065927136"/>
        <c:scaling>
          <c:orientation val="minMax"/>
        </c:scaling>
        <c:delete val="1"/>
        <c:axPos val="b"/>
        <c:numFmt formatCode="General" sourceLinked="1"/>
        <c:majorTickMark val="none"/>
        <c:minorTickMark val="none"/>
        <c:tickLblPos val="nextTo"/>
        <c:crossAx val="1065927616"/>
        <c:crosses val="autoZero"/>
        <c:auto val="1"/>
        <c:lblAlgn val="ctr"/>
        <c:lblOffset val="100"/>
        <c:noMultiLvlLbl val="0"/>
      </c:catAx>
      <c:valAx>
        <c:axId val="1065927616"/>
        <c:scaling>
          <c:orientation val="minMax"/>
        </c:scaling>
        <c:delete val="1"/>
        <c:axPos val="l"/>
        <c:numFmt formatCode="General" sourceLinked="1"/>
        <c:majorTickMark val="none"/>
        <c:minorTickMark val="none"/>
        <c:tickLblPos val="nextTo"/>
        <c:crossAx val="1065927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537414965986401E-2"/>
          <c:y val="0.22633744855967078"/>
          <c:w val="0.81292517006802723"/>
          <c:h val="0.54732510288065839"/>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2446.7710999999999</c:v>
                </c:pt>
                <c:pt idx="1">
                  <c:v>865.72800000000029</c:v>
                </c:pt>
                <c:pt idx="2">
                  <c:v>498.7298999999968</c:v>
                </c:pt>
                <c:pt idx="3">
                  <c:v>3488.8351999999982</c:v>
                </c:pt>
                <c:pt idx="4">
                  <c:v>2738.7095999999997</c:v>
                </c:pt>
                <c:pt idx="5">
                  <c:v>4976.5243999999984</c:v>
                </c:pt>
                <c:pt idx="6">
                  <c:v>-841.48260000000153</c:v>
                </c:pt>
                <c:pt idx="7">
                  <c:v>5318.1049999999977</c:v>
                </c:pt>
                <c:pt idx="8">
                  <c:v>8328.0993999999955</c:v>
                </c:pt>
                <c:pt idx="9">
                  <c:v>3448.2572999999984</c:v>
                </c:pt>
                <c:pt idx="10">
                  <c:v>9292.1268999999975</c:v>
                </c:pt>
                <c:pt idx="11">
                  <c:v>8983.5699000000059</c:v>
                </c:pt>
              </c:numCache>
            </c:numRef>
          </c:val>
          <c:smooth val="0"/>
          <c:extLst>
            <c:ext xmlns:c16="http://schemas.microsoft.com/office/drawing/2014/chart" uri="{C3380CC4-5D6E-409C-BE32-E72D297353CC}">
              <c16:uniqueId val="{00000000-3472-4E6C-A52E-A6C8D9302A0C}"/>
            </c:ext>
          </c:extLst>
        </c:ser>
        <c:dLbls>
          <c:showLegendKey val="0"/>
          <c:showVal val="0"/>
          <c:showCatName val="0"/>
          <c:showSerName val="0"/>
          <c:showPercent val="0"/>
          <c:showBubbleSize val="0"/>
        </c:dLbls>
        <c:smooth val="0"/>
        <c:axId val="1059990928"/>
        <c:axId val="1059989008"/>
      </c:lineChart>
      <c:catAx>
        <c:axId val="1059990928"/>
        <c:scaling>
          <c:orientation val="minMax"/>
        </c:scaling>
        <c:delete val="1"/>
        <c:axPos val="b"/>
        <c:numFmt formatCode="General" sourceLinked="1"/>
        <c:majorTickMark val="none"/>
        <c:minorTickMark val="none"/>
        <c:tickLblPos val="nextTo"/>
        <c:crossAx val="1059989008"/>
        <c:crosses val="autoZero"/>
        <c:auto val="1"/>
        <c:lblAlgn val="ctr"/>
        <c:lblOffset val="100"/>
        <c:noMultiLvlLbl val="0"/>
      </c:catAx>
      <c:valAx>
        <c:axId val="1059989008"/>
        <c:scaling>
          <c:orientation val="minMax"/>
        </c:scaling>
        <c:delete val="1"/>
        <c:axPos val="l"/>
        <c:numFmt formatCode="General" sourceLinked="1"/>
        <c:majorTickMark val="none"/>
        <c:minorTickMark val="none"/>
        <c:tickLblPos val="nextTo"/>
        <c:crossAx val="1059990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43678160919541"/>
          <c:y val="0.26315789473684209"/>
          <c:w val="0.74712643678160917"/>
          <c:h val="0.51754385964912286"/>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282</c:v>
                </c:pt>
                <c:pt idx="1">
                  <c:v>161</c:v>
                </c:pt>
                <c:pt idx="2">
                  <c:v>585</c:v>
                </c:pt>
                <c:pt idx="3">
                  <c:v>536</c:v>
                </c:pt>
                <c:pt idx="4">
                  <c:v>466</c:v>
                </c:pt>
                <c:pt idx="5">
                  <c:v>521</c:v>
                </c:pt>
                <c:pt idx="6">
                  <c:v>550</c:v>
                </c:pt>
                <c:pt idx="7">
                  <c:v>609</c:v>
                </c:pt>
                <c:pt idx="8">
                  <c:v>1000</c:v>
                </c:pt>
                <c:pt idx="9">
                  <c:v>573</c:v>
                </c:pt>
                <c:pt idx="10">
                  <c:v>1219</c:v>
                </c:pt>
                <c:pt idx="11">
                  <c:v>1079</c:v>
                </c:pt>
              </c:numCache>
            </c:numRef>
          </c:val>
          <c:smooth val="0"/>
          <c:extLst>
            <c:ext xmlns:c16="http://schemas.microsoft.com/office/drawing/2014/chart" uri="{C3380CC4-5D6E-409C-BE32-E72D297353CC}">
              <c16:uniqueId val="{00000000-85C8-42AE-B690-D7271BD9D8FC}"/>
            </c:ext>
          </c:extLst>
        </c:ser>
        <c:dLbls>
          <c:showLegendKey val="0"/>
          <c:showVal val="0"/>
          <c:showCatName val="0"/>
          <c:showSerName val="0"/>
          <c:showPercent val="0"/>
          <c:showBubbleSize val="0"/>
        </c:dLbls>
        <c:smooth val="0"/>
        <c:axId val="2099663999"/>
        <c:axId val="2099650079"/>
      </c:lineChart>
      <c:catAx>
        <c:axId val="2099663999"/>
        <c:scaling>
          <c:orientation val="minMax"/>
        </c:scaling>
        <c:delete val="1"/>
        <c:axPos val="b"/>
        <c:numFmt formatCode="General" sourceLinked="1"/>
        <c:majorTickMark val="none"/>
        <c:minorTickMark val="none"/>
        <c:tickLblPos val="nextTo"/>
        <c:crossAx val="2099650079"/>
        <c:crosses val="autoZero"/>
        <c:auto val="1"/>
        <c:lblAlgn val="ctr"/>
        <c:lblOffset val="100"/>
        <c:noMultiLvlLbl val="0"/>
      </c:catAx>
      <c:valAx>
        <c:axId val="2099650079"/>
        <c:scaling>
          <c:orientation val="minMax"/>
        </c:scaling>
        <c:delete val="1"/>
        <c:axPos val="l"/>
        <c:numFmt formatCode="General" sourceLinked="1"/>
        <c:majorTickMark val="none"/>
        <c:minorTickMark val="none"/>
        <c:tickLblPos val="nextTo"/>
        <c:crossAx val="2099663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78</c:v>
                </c:pt>
                <c:pt idx="1">
                  <c:v>47</c:v>
                </c:pt>
                <c:pt idx="2">
                  <c:v>157</c:v>
                </c:pt>
                <c:pt idx="3">
                  <c:v>135</c:v>
                </c:pt>
                <c:pt idx="4">
                  <c:v>122</c:v>
                </c:pt>
                <c:pt idx="5">
                  <c:v>135</c:v>
                </c:pt>
                <c:pt idx="6">
                  <c:v>143</c:v>
                </c:pt>
                <c:pt idx="7">
                  <c:v>153</c:v>
                </c:pt>
                <c:pt idx="8">
                  <c:v>268</c:v>
                </c:pt>
                <c:pt idx="9">
                  <c:v>159</c:v>
                </c:pt>
                <c:pt idx="10">
                  <c:v>318</c:v>
                </c:pt>
                <c:pt idx="11">
                  <c:v>278</c:v>
                </c:pt>
              </c:numCache>
            </c:numRef>
          </c:val>
          <c:smooth val="0"/>
          <c:extLst>
            <c:ext xmlns:c16="http://schemas.microsoft.com/office/drawing/2014/chart" uri="{C3380CC4-5D6E-409C-BE32-E72D297353CC}">
              <c16:uniqueId val="{00000000-7992-4F87-A636-E83DFA0AF963}"/>
            </c:ext>
          </c:extLst>
        </c:ser>
        <c:dLbls>
          <c:showLegendKey val="0"/>
          <c:showVal val="0"/>
          <c:showCatName val="0"/>
          <c:showSerName val="0"/>
          <c:showPercent val="0"/>
          <c:showBubbleSize val="0"/>
        </c:dLbls>
        <c:smooth val="0"/>
        <c:axId val="2099646239"/>
        <c:axId val="2099649119"/>
      </c:lineChart>
      <c:catAx>
        <c:axId val="2099646239"/>
        <c:scaling>
          <c:orientation val="minMax"/>
        </c:scaling>
        <c:delete val="1"/>
        <c:axPos val="b"/>
        <c:numFmt formatCode="General" sourceLinked="1"/>
        <c:majorTickMark val="none"/>
        <c:minorTickMark val="none"/>
        <c:tickLblPos val="nextTo"/>
        <c:crossAx val="2099649119"/>
        <c:crosses val="autoZero"/>
        <c:auto val="1"/>
        <c:lblAlgn val="ctr"/>
        <c:lblOffset val="100"/>
        <c:noMultiLvlLbl val="0"/>
      </c:catAx>
      <c:valAx>
        <c:axId val="2099649119"/>
        <c:scaling>
          <c:orientation val="minMax"/>
        </c:scaling>
        <c:delete val="1"/>
        <c:axPos val="l"/>
        <c:numFmt formatCode="General" sourceLinked="1"/>
        <c:majorTickMark val="none"/>
        <c:minorTickMark val="none"/>
        <c:tickLblPos val="nextTo"/>
        <c:crossAx val="2099646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0.17544320403744984</c:v>
                </c:pt>
                <c:pt idx="1">
                  <c:v>0.17996415384660164</c:v>
                </c:pt>
                <c:pt idx="2">
                  <c:v>8.9553037187743677E-3</c:v>
                </c:pt>
                <c:pt idx="3">
                  <c:v>0.123300677196196</c:v>
                </c:pt>
                <c:pt idx="4">
                  <c:v>0.11581006269079874</c:v>
                </c:pt>
                <c:pt idx="5">
                  <c:v>0.14385044210676642</c:v>
                </c:pt>
                <c:pt idx="6">
                  <c:v>-2.4788571793179955E-2</c:v>
                </c:pt>
                <c:pt idx="7">
                  <c:v>0.19054841549562293</c:v>
                </c:pt>
                <c:pt idx="8">
                  <c:v>0.10183870373066661</c:v>
                </c:pt>
                <c:pt idx="9">
                  <c:v>0.10963069389683966</c:v>
                </c:pt>
                <c:pt idx="10">
                  <c:v>0.11817726766994283</c:v>
                </c:pt>
                <c:pt idx="11">
                  <c:v>0.129175206654458</c:v>
                </c:pt>
              </c:numCache>
            </c:numRef>
          </c:val>
          <c:smooth val="0"/>
          <c:extLst>
            <c:ext xmlns:c16="http://schemas.microsoft.com/office/drawing/2014/chart" uri="{C3380CC4-5D6E-409C-BE32-E72D297353CC}">
              <c16:uniqueId val="{00000000-564D-4768-9025-D9D12BCFAED5}"/>
            </c:ext>
          </c:extLst>
        </c:ser>
        <c:dLbls>
          <c:showLegendKey val="0"/>
          <c:showVal val="0"/>
          <c:showCatName val="0"/>
          <c:showSerName val="0"/>
          <c:showPercent val="0"/>
          <c:showBubbleSize val="0"/>
        </c:dLbls>
        <c:smooth val="0"/>
        <c:axId val="348822351"/>
        <c:axId val="348802191"/>
      </c:lineChart>
      <c:catAx>
        <c:axId val="348822351"/>
        <c:scaling>
          <c:orientation val="minMax"/>
        </c:scaling>
        <c:delete val="1"/>
        <c:axPos val="b"/>
        <c:numFmt formatCode="General" sourceLinked="1"/>
        <c:majorTickMark val="none"/>
        <c:minorTickMark val="none"/>
        <c:tickLblPos val="nextTo"/>
        <c:crossAx val="348802191"/>
        <c:crosses val="autoZero"/>
        <c:auto val="1"/>
        <c:lblAlgn val="ctr"/>
        <c:lblOffset val="100"/>
        <c:noMultiLvlLbl val="0"/>
      </c:catAx>
      <c:valAx>
        <c:axId val="348802191"/>
        <c:scaling>
          <c:orientation val="minMax"/>
        </c:scaling>
        <c:delete val="1"/>
        <c:axPos val="l"/>
        <c:numFmt formatCode="General" sourceLinked="1"/>
        <c:majorTickMark val="none"/>
        <c:minorTickMark val="none"/>
        <c:tickLblPos val="nextTo"/>
        <c:crossAx val="348822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2446.7710999999999</c:v>
                </c:pt>
                <c:pt idx="1">
                  <c:v>865.72800000000029</c:v>
                </c:pt>
                <c:pt idx="2">
                  <c:v>498.7298999999968</c:v>
                </c:pt>
                <c:pt idx="3">
                  <c:v>3488.8351999999982</c:v>
                </c:pt>
                <c:pt idx="4">
                  <c:v>2738.7095999999997</c:v>
                </c:pt>
                <c:pt idx="5">
                  <c:v>4976.5243999999984</c:v>
                </c:pt>
                <c:pt idx="6">
                  <c:v>-841.48260000000153</c:v>
                </c:pt>
                <c:pt idx="7">
                  <c:v>5318.1049999999977</c:v>
                </c:pt>
                <c:pt idx="8">
                  <c:v>8328.0993999999955</c:v>
                </c:pt>
                <c:pt idx="9">
                  <c:v>3448.2572999999984</c:v>
                </c:pt>
                <c:pt idx="10">
                  <c:v>9292.1268999999975</c:v>
                </c:pt>
                <c:pt idx="11">
                  <c:v>8983.5699000000059</c:v>
                </c:pt>
              </c:numCache>
            </c:numRef>
          </c:val>
          <c:extLst>
            <c:ext xmlns:c16="http://schemas.microsoft.com/office/drawing/2014/chart" uri="{C3380CC4-5D6E-409C-BE32-E72D297353CC}">
              <c16:uniqueId val="{00000001-0261-49B9-86DB-51427191EA9E}"/>
            </c:ext>
          </c:extLst>
        </c:ser>
        <c:dLbls>
          <c:showLegendKey val="0"/>
          <c:showVal val="0"/>
          <c:showCatName val="0"/>
          <c:showSerName val="0"/>
          <c:showPercent val="0"/>
          <c:showBubbleSize val="0"/>
        </c:dLbls>
        <c:axId val="990496176"/>
        <c:axId val="81176488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13946.228999999999</c:v>
                </c:pt>
                <c:pt idx="1">
                  <c:v>4810.558</c:v>
                </c:pt>
                <c:pt idx="2">
                  <c:v>55691.008999999998</c:v>
                </c:pt>
                <c:pt idx="3">
                  <c:v>28295.344999999998</c:v>
                </c:pt>
                <c:pt idx="4">
                  <c:v>23648.286999999989</c:v>
                </c:pt>
                <c:pt idx="5">
                  <c:v>34595.127600000007</c:v>
                </c:pt>
                <c:pt idx="6">
                  <c:v>33946.393000000004</c:v>
                </c:pt>
                <c:pt idx="7">
                  <c:v>27909.468499999988</c:v>
                </c:pt>
                <c:pt idx="8">
                  <c:v>81777.350800000029</c:v>
                </c:pt>
                <c:pt idx="9">
                  <c:v>31453.392999999993</c:v>
                </c:pt>
                <c:pt idx="10">
                  <c:v>78628.716699999946</c:v>
                </c:pt>
                <c:pt idx="11">
                  <c:v>69545.620499999961</c:v>
                </c:pt>
              </c:numCache>
            </c:numRef>
          </c:val>
          <c:extLst>
            <c:ext xmlns:c16="http://schemas.microsoft.com/office/drawing/2014/chart" uri="{C3380CC4-5D6E-409C-BE32-E72D297353CC}">
              <c16:uniqueId val="{00000000-0261-49B9-86DB-51427191EA9E}"/>
            </c:ext>
          </c:extLst>
        </c:ser>
        <c:dLbls>
          <c:showLegendKey val="0"/>
          <c:showVal val="0"/>
          <c:showCatName val="0"/>
          <c:showSerName val="0"/>
          <c:showPercent val="0"/>
          <c:showBubbleSize val="0"/>
        </c:dLbls>
        <c:gapWidth val="219"/>
        <c:overlap val="-27"/>
        <c:axId val="981991200"/>
        <c:axId val="982004160"/>
      </c:barChart>
      <c:catAx>
        <c:axId val="981991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004160"/>
        <c:crosses val="autoZero"/>
        <c:auto val="1"/>
        <c:lblAlgn val="ctr"/>
        <c:lblOffset val="100"/>
        <c:noMultiLvlLbl val="0"/>
      </c:catAx>
      <c:valAx>
        <c:axId val="982004160"/>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991200"/>
        <c:crosses val="autoZero"/>
        <c:crossBetween val="between"/>
      </c:valAx>
      <c:valAx>
        <c:axId val="811764880"/>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496176"/>
        <c:crosses val="max"/>
        <c:crossBetween val="between"/>
      </c:valAx>
      <c:catAx>
        <c:axId val="990496176"/>
        <c:scaling>
          <c:orientation val="minMax"/>
        </c:scaling>
        <c:delete val="1"/>
        <c:axPos val="b"/>
        <c:numFmt formatCode="General" sourceLinked="1"/>
        <c:majorTickMark val="out"/>
        <c:minorTickMark val="none"/>
        <c:tickLblPos val="nextTo"/>
        <c:crossAx val="81176488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81D5-4114-A890-873762D849F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9AC-432F-8B52-61609E4F27F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9AC-432F-8B52-61609E4F27F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0.32461262828773324</c:v>
                </c:pt>
                <c:pt idx="1">
                  <c:v>0.31342735397810367</c:v>
                </c:pt>
                <c:pt idx="2">
                  <c:v>0.36196001773416314</c:v>
                </c:pt>
              </c:numCache>
            </c:numRef>
          </c:val>
          <c:extLst>
            <c:ext xmlns:c16="http://schemas.microsoft.com/office/drawing/2014/chart" uri="{C3380CC4-5D6E-409C-BE32-E72D297353CC}">
              <c16:uniqueId val="{00000000-81D5-4114-A890-873762D849FF}"/>
            </c:ext>
          </c:extLst>
        </c:ser>
        <c:dLbls>
          <c:showLegendKey val="0"/>
          <c:showVal val="1"/>
          <c:showCatName val="0"/>
          <c:showSerName val="0"/>
          <c:showPercent val="0"/>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Tables</c:v>
                </c:pt>
                <c:pt idx="1">
                  <c:v>Storage</c:v>
                </c:pt>
                <c:pt idx="2">
                  <c:v>Machines</c:v>
                </c:pt>
                <c:pt idx="3">
                  <c:v>Chairs</c:v>
                </c:pt>
                <c:pt idx="4">
                  <c:v>Phones</c:v>
                </c:pt>
              </c:strCache>
            </c:strRef>
          </c:cat>
          <c:val>
            <c:numRef>
              <c:f>'Top 5'!$B$4:$B$9</c:f>
              <c:numCache>
                <c:formatCode>General</c:formatCode>
                <c:ptCount val="5"/>
                <c:pt idx="0">
                  <c:v>46088.365499999985</c:v>
                </c:pt>
                <c:pt idx="1">
                  <c:v>50329.042000000009</c:v>
                </c:pt>
                <c:pt idx="2">
                  <c:v>62023.373000000007</c:v>
                </c:pt>
                <c:pt idx="3">
                  <c:v>77241.576000000015</c:v>
                </c:pt>
                <c:pt idx="4">
                  <c:v>77390.805999999968</c:v>
                </c:pt>
              </c:numCache>
            </c:numRef>
          </c:val>
          <c:extLst>
            <c:ext xmlns:c16="http://schemas.microsoft.com/office/drawing/2014/chart" uri="{C3380CC4-5D6E-409C-BE32-E72D297353CC}">
              <c16:uniqueId val="{00000000-79B9-4520-8D55-AB1ADD2C6138}"/>
            </c:ext>
          </c:extLst>
        </c:ser>
        <c:dLbls>
          <c:showLegendKey val="0"/>
          <c:showVal val="0"/>
          <c:showCatName val="0"/>
          <c:showSerName val="0"/>
          <c:showPercent val="0"/>
          <c:showBubbleSize val="0"/>
        </c:dLbls>
        <c:gapWidth val="182"/>
        <c:axId val="1186529952"/>
        <c:axId val="1186532352"/>
      </c:barChart>
      <c:catAx>
        <c:axId val="1186529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532352"/>
        <c:crosses val="autoZero"/>
        <c:auto val="1"/>
        <c:lblAlgn val="ctr"/>
        <c:lblOffset val="100"/>
        <c:noMultiLvlLbl val="0"/>
      </c:catAx>
      <c:valAx>
        <c:axId val="11865323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529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1218E475-4781-4BEC-B902-9CDE32D56292}">
          <cx:tx>
            <cx:txData>
              <cx:f>_xlchart.v1.1</cx:f>
              <cx:v>Profit</cx:v>
            </cx:txData>
          </cx:tx>
          <cx:spPr>
            <a:gradFill>
              <a:gsLst>
                <a:gs pos="0">
                  <a:schemeClr val="bg2"/>
                </a:gs>
                <a:gs pos="46000">
                  <a:schemeClr val="accent1">
                    <a:lumMod val="60000"/>
                    <a:lumOff val="40000"/>
                  </a:schemeClr>
                </a:gs>
                <a:gs pos="100000">
                  <a:schemeClr val="accent1">
                    <a:lumMod val="40000"/>
                    <a:lumOff val="60000"/>
                  </a:schemeClr>
                </a:gs>
              </a:gsLst>
              <a:path path="circle">
                <a:fillToRect l="50000" t="130000" r="50000" b="-30000"/>
              </a:path>
            </a:gradFill>
          </cx:spPr>
          <cx:dataLabels pos="outEnd">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267C506A-9F81-428D-9A1F-DC3EB01C0BD5}">
          <cx:tx>
            <cx:txData>
              <cx:f>_xlchart.v5.5</cx:f>
              <cx:v>Sales</cx:v>
            </cx:txData>
          </cx:tx>
          <cx:dataId val="0"/>
          <cx:layoutPr>
            <cx:geography cultureLanguage="en-US" cultureRegion="IN" attribution="Powered by Bing">
              <cx:geoCache provider="{E9337A44-BEBE-4D9F-B70C-5C5E7DAFC167}">
                <cx:binary>1H1pU9zItu1fcfjzE62clSdO34iWimIy2Abb3fYXRRlozUrN06+/S1ThBhkDJw73RUB0dIWpytLO
XLmntXcm/74c/nWZXm+qN0OW5vW/Loff34ZNU/zrt9/qy/A629R7WXRZmdr83exdmuw38/ff0eX1
b1fVpo/y4DdqE/7bZbipmuvh7f/8G98WXJt35nLTRCb/2F5X4/l13aZN/ch7D771ZnOVRfkqqpsq
umzI7289k5pqc2XevrnOm6gZP43F9e9v733q7Zvflt/103PfpBCtaa8wljl7WjtC2JzaNz/k7ZvU
5MHubYvYYk9w5TDJbh96tskw8Dmi3Aiyubqqrusac7l5vTvynuB44/3bN5emzZt5wQKs3e9vP+dR
c3315qLZNNf12zdRbbztBzwzS//54ma6v91f8v/59+IXWIDFb+6gslytp976CZTzELK8OarTTX51
u0b/PTCc7EnqUC0cvf1x7gOjyJ4gjmNLLrbvL/B5rlQPY3R/9AKn86NXidMf6eb7Jtu8HESM7ikp
OZW23uoOILirO47cc7jNGLXpDsPbZ29V6BkCPYzOj4ELYP549yqB+RJVQZRHL4mMgnJQbTuaP4iM
cvakVsrht1ZP3EfmORI9DM0/IxfYfPnjVWJzdt2/OdxkRR1G1fXtIr2AdWN70hGSaCYeBgjWTSkJ
CHeqRW+fvVWdZ4v1MEqL4Quozg5fJVR/VNFk8pfUIr5HNaPUIXxrv9R9+0YIfNTsf6SQt7HDNi7Z
2benBXoYnh8zWQDzx7dXCczqOt30m5dUH6b3bNuBfrCd89f3kVFij0tHckZ20cPCvj1Hooeh+Wfk
ApvV/qvE5o8q2eT1BrHli0XUfA+L7tiM7LBZBG6a7nGmiRDC2Zq+BTbPkehhbP4ZucDmj/NXic1B
hYj6zSfTbNKn4Pk/DO/XSLmiqxc0q9TZE1ogPmELrXWwMxzFOHXYD6d4154+Q5KHN8aPgYt9sX6d
8aJn8vz6soku2+apfXE/MXwsEUa+JZQggt1GJGRhUhHsMwe+kC709ZnSPIzMvcELdLxPr1JrvU0a
/W2ql47nqeBSarILBxfgEKL3JFFUEU62ocrtxtiRFc+S6RcQ3Rm7ROiPV4nQwbVBwvWCFg2JsOTQ
Da7J1nAt4HHYHuecKW7vXN6Cq3iGQA9j82PgApiD1wnM0dUmfEFuj/M95mhb0VulWEQihPA9KTRT
IP/u68uTgjwMx27YAoyj1avUktOoruf/iiK6XZz/Pu+dKSOKyN25jduXIQDsmJAUgOzoWHn77K0h
e6ZQD8Nzb/ACpNOLVwnSUZpGuYleMHzn9h6BwnBQ4ltPslAaR+8R7kgmfkB4H6HnSPQwPP+MXGBz
9DrDtKP8Ktq8KB+h9xAAaAVSaPdzP0QD34r4DJS43pFKfAHN0wL9ApnbgUtgzl6n0pj+BZ0/p3u2
4lIo/jDXqtneDIck9u79hUk7ekKaX0ByM2qJx+t0+ycvzUA4yCO5omC4HwzHtIO4wIai3LJH4PXu
5plPy/MwJrfjFqicvE7XcoIlaS+T8XZtXsD5oypBFaOg5haGS8BwASzO5dawLQzXc0T5BSQ/JrEE
5eurNF2nm2p82TrrXACfURGLSEzJPWWjhsT0jvxe5CzPkeRhTP4ZucDk9HUGyu9MG9Uv7OntPe0g
l3QEVv1uSVUTkKvEQU1iFwMsNOVZsjwMy52hC1zevU63crqp681l2NbXTfOSATLdA9OCZF7tWEpy
HyI0JkhboOztLNzKs+V5GJ/F8AVGp68To8/NJnxBB6P3GJBBXWgXACOtv6s9NwU7Be2hchGEPSXH
w5BsRy2Q+PzpVXqW90kK8uVF20PQOeUw+PQdGPZCUTTCAXum+pX6kc7cDcOeI9HDuPwzcoHN+5NX
ic1pdBlGwSZ/OU0BNebAgmnl7PjinyMymDekmnPCOf8s9OU5Ej2MzT8jF9icHr1SbFCMqVGje0Fw
5B4DlYwq6Y4uXioO3yMaioPWhNuH3rJjz5DlV7D8GLrE5XUm+TPZZ9oqul2hF0hfkDZKhao137H8
C+8yF7aVQqPobcviTzrztES/Aud25BKb19kxerqJ8uuXA4YL6MvciHMnn7/r9qXeo0QSDppma8wW
QfOT4vwCle0slpC8zj6QU5M3L0pWcrWHGFgQjarXzc8ikyE2qH6OLgDJlnA8LcovALkduITkdUZk
Z6ZqwjfepjLg+F/QvTDEZQxVLwEHf/OzaGtTYPiReDpSbrva7IUde75cD8O0HL9A68x7lXHA2fX3
alMnL4jT3JGBiv6cz2w1aOlv9B44AtCct2HCojHjORL9AqEfc1li8zqN259RfWnyOnrZAFoyrQVD
8/v2536qiTIZmE60OemHe5meJdLD6NwZuoDnz9cZQs/dyMfXVX09vmBMgDImQ6FMsIeDNYXSP6rQ
OLq0g2/hhJ4n08MA3R27QOjs+JUat27zki2A6N9lQnJEbDvtWaSfhEj0AcAHKZzwmX+QAd2lBs6u
n5LnV8hsxy1R+fJKUenfnF4P0eUL9swwvscpfA7hO6fzU9gm9whYG5wt+QmT50jzK1z+GbvE5vTV
YvPVVMntvv3v00/UmVGMoXw+T3Xzs0AGPe9onLFxqGSX5SzDNljZpyT6NTrbkUtsvr5KbN6H0Qtq
DBpmOLrZwdjsqs0LXNDVrGyc83Horau53RNb0uYpaR7GZDtqgcf7w9eJR3UdmJeMzRg0xcH5D7Yr
J+v7sRmh9h5OHxDCFibs/ZOC/AKM3bglHOevEo4P13lej2m3edEWZqiJoyVKynNdc/5ZqIlSew5z
nLlnYxuRISS46/KfK9XDCN0fvcDpwx+vEqcL0/7f8ANQHxtlf0oeRsqZkUQrM6ppW6QWjub5cj2M
1XL8Aq0L7xWjtdokL1sqQLjG4PFxWHSLxYLLAYJ7lNmoJshFgrNd5afleQyj29FLhFavEqFPsHu4
qOH6BZlpUG0OB0Fj79IYe0HhoGOTcYajHb845vsskR5G6M7QBTyfXmdB59P18KLHFAmOiDKHw4xt
/RFigbtFA40UFaE2/NHu8oKFP3pSnF/BcjOLJSR/vUqN+XODY/F50Lxo8KYQThMmlPMLi3YTvOG4
zW0ZbhHDPU+mh8G5O3aB0J+vM0awb4OoX+WfL3hw9PLRq2u2sdxWjHuf/E8v7NHoGsH2QKL7k8Ii
uGQozu7OlizarxZX6fxanof3xmL4vSn8f7qn59dY/TjYudo0m/2bq5HuXOPz+Ls308WFTYuhu+D7
QcC2a3d09ftbyhFW/Lhwaf6K3bhtbrtYtMW4603d/P7WknJPK8bQQY9bltD2MNeb+uv5LfTZ3d5j
wgTOPzqwwflcFfv9LbrsGO5lQrV9dyS1nqNhDEE7KxwqIlOC2onGkcgfN1J9MOmIPPPHauz+/SZv
sw8mypsat0EhKSm2H5tnNz8RyaKWhFElkVNSCFBcbs5h9PBp8v9SElc56RNx7RC/afU+LXhhpZ5d
dNH0RYi2SDbcqkS9zsuxHvmqoYMIB88yvv09yCueW56hQ6KOdSjGdpVoKy8Pe52l9WkqssIaXZMM
ovgukiYezAprlcbMC5Ti5FoNZmzP03BQ6cZxROFfsoyV8iyQUVkwNyNRDVF4IarsfUjsps9XQSqq
pHBNL7LsHVFjCZGDLCPjCc1YHv9t1Z3BmDuQPrBI0Kt7awSWnXINOlfPB1Rxduv+GimSRW0oQ+fa
700el4dNxlN+mPKurtThVAdN1HtTVODUbGr7EfXXjz+eIIa6/3w0Xcxd5QysJE5Z6Pn9OxhNMXNq
acvoKiYJSyKvMUyw0NWaWmW8roY+qJpVFTYBD12LW1ORf+g5G2vqET7Jnh03MszrxDWmZBU5w41U
Jd57XEhs4bsyKpTCGU5N6TlWR0uVWsg4hJFFw4pZV9KqOpuugkkFqlynDm+Y7eZVI+W3RNh+gwrP
D3V7Gpv5uVzjKAQaIilahpbPLdrRKGMx5yoYseek29lFWv8Vcp/mgdvHURu9z33cBde4YWjQNuk+
/ngQLYtpKwRYOBqrOfgv6NB9aALRRZY9hOzKUqkqmSd6W4oNFMlqjswUqfQssoghpywpx/YiqW17
Cl3EHCkW5XFJUAu9L4mgiBnA+szHC6lgCwAaGdnxmOT+pa+nXFQHpiwyf9y3/KzW48HoVANQefyR
P08e5QuJ9kf0as/5NHzx3X0ZqtBP49GurrjsoeXrkciJJGtR9W3N9yPH5/Jb1WLVS7eWKAJ/M/bY
VXq/i4xd9E9sBLKwZPCX2kaqMSsqDsXi/Mt9aQI9xUIXjfUdFx2pzDocmnBWiGwwIS6da/uYT9yL
snqkhTtoyiCViOywvcgKGY9ebpEqv9BZmFX5qhSmoudZF+X198fXbLand+ytQuSHUyA2+kJwFwG0
ZWFL2t53Kruchu9D1VTYBHab2Fgse+iZsNyhYp11UdCknJWm6c38EhVB+58uFupPONLFcJLO4YzD
tN1fLKekdTPW0nzPU2HBhsewXlPvdqPdjOKE+QJ2vw5a3K2SxSKHRa2KrCLi0LFiq0vcMoS1nS3/
GGJUHk1pd8KHpDDZE2aFLPcYKBj0pFGUMukcEc0Ha+7usYH1eaHziX2vfSqtbD9u6iJtP5RTExW5
15djCeEslXV4z4xlZsaVk0yjddEXhX9U6yqNAy+bJns8ycIyb3w317b0G68VtpWey0wHU+bhJo8B
JpFa8UjyY3vSKb41ify+LJ9QU4Lo/d4GoBJX9kgtbaQAOJs9B3l3J4SdmZdd3hXflDAiFl6BMxLY
ir7fal15ZFIWTLs/bq1n2nK8196Yk4L4Dt4a+obJct327GmF5ksrjl4l3MglNMHdJbMhWWyLZEjq
zA9N8a2ooEXlPqsTh59SErLxhNXtiOXQfpdOX7JwGEfltmHVl6EHg9/L86CcfOuwyng8famstpZn
TiTnAGHgXZbqg6QVMzymZhpbaOyU6M6LKk6mL1Mqkz5x7TSdnVaE1QdAJtchfslGXEL1xcmGAdgx
EY94qSc7aJxVIWpWr6VqZ+ySIYgQYJQ3j9dOYI2965ghxlcYBA+QPLLyOTZoCpElm6GWeVmsdVeR
7oIzMzXvqirxKzdNs4pmnhX42XAYcDjXr7mT+/xLZ3cEm0w5AeKMrswNQpTHbcPShGP1FXrF5xhf
SdT1F1uD+WMeEF2k3yaS1VXgDtRWRe32JjbpEWvLHobi8ScurRGdz3RSAr+Ncqj+6Yl1Zddhn7H+
K5vaeTP2LZ/NH61VAuctu1LIb37MJmzCnrZNHZwqGBbs08fFmG9YuacUDNcsUgXHhX4FyhEl31eK
iXVtaWmZfcl4njXMbUwrrGtThiWsUZjUOdmvfGWiD13tBLA4RShMsB84De2Mi4N3fdq5DQ3Kk9R3
5MXAqtQZ3bonsjtvHMuOvFJMgznBJrJDN7a5HxUu9yWZlT20sQ9NFyK6OPLjpJk1v0Nh/z1OWahi
dFlSsaE7eHzGS7vm4PSMPZ/SoDc3ryInuD/jRPph3pe1+ty1uY0gVlQVRRDbTfO+5Qiy+GFI+gHb
dkg0w0vQ3ES2lizmLc3auKf+hT/IeUvTMpqy6jAqKJtNZDnVNlmXaVfU0cEkxgRa5/fZHFOT0cmg
nYqUUKPHp0QXls1BBOTAbcKqAUGQTgtTXbI8m0yc089OEzLoVlMEswCNxdpZdW/0GPXdEbL54TCr
OGzlbFKqooSjsUKCMJ4MYv6VKRO0oqU6Vvww6tN5HcqxN/LMLwd8KgrZPMUxyGS9TixVsXXhVB2r
vRH+AtN9YmqLDABT0wTXNhGoii1wd8Bias2QEJW2ZvzMgm62VE1VYmtN6RSZy8Z2Epq7Y2PK6Yui
+ewfM8sQADLILA3G/SmTpAnWmllt/xlRaoXl6FXMsPtYN8Ga5JGlscV4nxazdWthNg8jWvQwaw0i
Ejwwanwb/0KORbAUWcCxFE2jQqvxRNrGUIlQ0xj/2q7PbArnTr7HIu2FjjoIFxBdKSocpJ32T6Eu
6ScuR1lan7pMGViHbXhLQ2foEg+ZZRjkT5mFhTuaH8lxWxO14ZZwD+4y8bJjgxCyGNSnuiXYIc2I
c3DRAXw/1ofHBTdi3+8tM9SuTNmIBU87P0fIAqOHVeqrIW0+KFk7frz2G+7AGEAhu/MKNCk8QGZB
8Zshh6PawRaUfY6lHFInh65Ai2Y4gmSYgbDiiOBFj7Huzm2TGUgikgS+KZHNnKc+vtpcs/s2EZOf
nQCMBG5xQRS0zGwQDtZWYA/jpzAcZeq7TZuwwvN724/PJJ14Ne6XYSULx9WU6jh0q6qMymM7bdkg
3ALRjnVSBZnFT/0sVMwrezMEl3aU2oe933K5SlRu0isep1N1nhmZ4TLsiaT9e94Re5hWTpxrUXgl
4se6Xfe9cLqzqgz9wbgyszPyjtkV0as8rzTx4qFpK981g1NOsRvmXcUHLxiSDsrQTVU/pu5giZjH
a01Jyy9k2ow88OyBtH17UOg+JD7iNz9ojppQITLz1JT204S0FluxOBqS0W/dsi5iue60CthKZNYw
feqlodGXlqeBv2K8ocQbkZ+a0ZVBU+uVjmifeIFIg0OceGxWpbH76cTXuW0fkJ6EdB1YtRPa+0Vi
Mv55FF2QWJ+1sYfh09AMrDm16ia3zuExVHslKimrz5Pqgty4hTEkrD/qYUqTAz8Cu7GeDHcy4+rE
MBp6qprq0vlOstjJr0JamG5YYauM5bVum763vSTtaxIfNn5eCmeFPECk8sDPrESeaaKsJDnoZEHr
NLwOnZw1WOWBMKfipxMzHbb0RKq6CD+igbOR9n6e86JQR632ozB9l4shKYP9uAuavnvXCz+IorVl
uInkuWiqyhzJmIeBs8ZekSxxi26y4dbT2ol67QYWl2WzCv1qisejPqitMDroowzexkt0z2FguyJq
xV/GaqWoj7A5esv3eoawhZy1BaIu7TYjcwb5PqVK4aXZ/tKKohTvoZ2E43GTqXn5fWpLTbvjWFZF
QA/JYFlKeWMsklYdDHlMstQVvJv9oi2sCNMJmIBT2Qz+iN5VLxahFsH7sS/6Qn2IfSvu07VKmEWL
o6QdtdO9lzETkXZLrWdOQlWNCJMvKvB9azrhPK2xUtZYwmSfwmqXoTixmF+p9B2JyoikH+K4jx1/
v49hCIJ9E6Evs/JgsmaRxs5KbbpvB+EYlSu7SOLKWeWNbYn8LxrQHM/L4lTrz23glKVXIQ/GylKn
jeBBPCLD+UsgP0IWtyz1HNPzsMbsvSIkOZPrOOznFWNpk+DF1GFjXeSZmk0+75rAUZ7uG4MNMOWI
Nw4aXWX4XLGdatiICctXxgo/8CW1j6elIUGSmZNohocUPKTiT5IO8zrnXMfgkqzWqgCFlSdOyK/L
EglNua6iCJGW1ztkVKUXOaFoLSDI27L90sR5G+VYLyuczEHYTpwMp06sZpEjIF1MFxI7C09geKv8
7lvDvMFkZc3Ii9HC71KdzUvTdQQfhYt1yh4ydOh6xhx386kqxsrvINxC/E4MhZEXieC+Zh7vNQgg
t1AhwVrsdo8/1RpfqWJrnpzfjDeL0WLXVN4uxtViEvO/WC2SU2ZHlXWxW2pr+/HbRd5+DkwBTU4V
LTIIQHIr7L4nkSyi6iDK2YhJl3TC3yBwA8qCyL5AAh4Y7YotUGbqGmw1ZN5tFRzlRI++cEkSdqN8
r7PWYJU6mqX4CC3AsVUeaA6/025ij3PQG2SC4pepCuzyu96uoCmgQbBr2zmFNEKO5hUmlz05HFtn
zs7tLbTb7SH9JMX6SB5hxL5Q6Tz5QY4h9mlAqvkxIQ8lfjma0lbh58mKeNscY6ZsXt7tRprasYWU
mOT8LSSqaoxDSYNhd9VNOIu+XVBr6if8w6TMcLVv2SJP4qOJCjUUB4ENRsve76PWQKd1HMzMR90D
36hTtPxOZJBj+9QCESsmX3UIdt/X4LLnL6Td/MK7wMFLmtuzOmSTmOXPWxmE/ec2DdIgWueBg+8N
S0YCdpjUoyLNCdvulSiudaMOdkuu466COEPEEnwJPIDBw+MiSuDnO1JO0v6MyC12ulVRWk0eeXYd
+Hi4iEPclbhq0gLcZgrCAJQNYArbI2WCWZ1b+Ff8LhlbGTvrBMHiMB4zXaeDOWy4sbPMSzVPs871
6wC0IdGkxefDpqzxgqBRpGdZ2eL/Y9aDRBN2T0AVleDy07MuaXyQAn0V4+kkDEz3Reb+gCzAH6d5
7/capjxeD6yksDBOFaats59mcLHZ/mDlvq6PhIarGr7acohhb4LUmCQ53NHJcZOGVbxuwxT57uXI
a3RvHhZxiOU4YDc6UxonxYLVfp/40xcWOqZvPpesD3t52GynPuigxhKxYpgSzCgJ+lrsy8kmsHJN
xeflI0Mx7xrwVfMW3/KnTp30WAHS0nm+TRRRvFTY4Ph8GYEKtdwoncAro9MnybULymKU2SkrSIVP
yJHMOWwn2hr7akuyTESklb9u87Ly6VHglxO+Y9pSbz7ScrCGpeAJ+FKfJEh9swy5U+41KYgJcZIl
ctanhvcRSPggcRqYSib9ET6vHmFp4jUy23nx2ojNVAFtnQRcfJzmAYbj3hPM8muP8My3jnu/rqro
TLN4JilNC3d3qhKfyeYjB401+vuDH1tjuJZ9IdJ6BeoCHTCuAgkkv/GAEaTkcIYa4E8WnzArmWez
28iEP2+3ilYEm2+7knFjwESzyI5Yd9xPIvPVx2Rqe+uiQjANVmEqSi2/wd5if1l9MWEFYm7Pc/CL
3ILxR3o5s1RphHgVkbXOTF98k3oMS/KdD6lMz6Qsi9Ffc2rqxvq7j0g8+PvwaCwVbp2C/7Y8JyWq
+gJGsk+aT3ZQxkHg+WJk4XDeK8Q25ZXuoq6kX2vfATVxUCVtl2nPolOdfJl4S7lxW3iHAck+IQYx
pVJCt6TFLs9iTb0Ov7RU56oelalhtZvJFsuyiEEQe+hzHedp3ZibNO1m+6fHYLYmiP5n5Y3qbP5E
fsPe+zGdfyeIbeETYzDOH/QZ2IlsH5n7XNuIUr+AKgeIFv2zqRlJsR9DUWet1Nn8zm7LIqaEJdJo
dMJbWz58NqdW4FXDWDHlElrZzoc2VEFv3N7OwZ7zcfI1PerLfNbywJpmOrBGnQgvHGFZc1RONvY3
t1F/OANvOUueRKg0fts9SFQaLq3EVrEuthlbHsWTStw4L1r+MdkarGRLNJZobcRusNJyJiHrSlac
r7IgK43vhqVsrYs2EgXm3PSo4nXHEQ3mMC7kA56hunQWq71ROMsk8COuL9pZyQs6lxlXeT/Me1L5
E00iV4R1nmX7YZxCG9fbBQEPPBu9BJ2v+F5eEys+CSlLlfME8bVI6MHlwD5gB1MYN0l+opXDBjUE
8NX0IjRGQmoVBAO0oTcws6XFZw1KOxAvodtF5Sz7E9nd/dxufjyO8+LeiPmaaDx/wbNW7WCsvlag
qramMQYHDCmQB0CTHn/UgkCHNtlo28azQFnh/3JO6+8UD3snKR0foeTtHrGTwRivLHzO3+P6hHl3
axnOoLZRDIQNrzgg2xnHx2W5TyHglgzsHwc3MDsS5XDsc3pfFr9jFPRtHFzgTC3MWCTIHI/XNe7M
3p8MQuen1vnnB6K3CcSBdDQFuThf8nB38klY2STNbP+8HHI4iiCBxz9SYwIzt9PsxydIZtrun/LO
PENwt7ZQBH/ZB/fhLYnMIY15kDcpkqytxejDaSbtR8lGIdYDr51uHRf+VH1sezbGq6zNZ3vOKpgG
q544/NETEt3f6ZAIqdR8oxJTWuA80rIsNmrb6tXIyvN0q1Q94jro+NAmPux65HQRIAh5O0IzNYNz
QGhhhbMgccHKdvK6Epn9WmTMCNsdYFpGD6a+xMehHz45i0ZGWen123pWsTWzj09iCSOAw5/ZsXH8
HZQswZ9FWMAow7Khg9WdhXUyW6bpJhAqapG3H0fLaTnu13w+1SVQAMHBbRtAzj/zKeH7z1MDohFc
UNWe7dzeEIRl7NoGltW4VY2bTP6z54Hyn//SExQDZyn5T+aA9T6Y6C6Kz7ZuCUHyjIZKUuhFXpez
w3j8gbN9ubNNsSFQfprvckA/CgejueAz+3EaomoSyaHKrSoRnsoyxb7JCgrzlAr+/ChA56CChz5R
JJlLU5f5NBvbQAaH21CkE2BHsI9omeHl8Vktamv4dnRoaBTj5xOp+JslywJKbjehHw+FvrRj0NQ7
taIymUPFimVzOtk7XZ55dsYrqlxVpah0uClC0dprWD6oz3Fvwwg+Ide2ReTOgoPDxBJoNO7YuFfL
wdGN+zvKtlEvUlFYH1QTtcN6n4ph7pJocU9wa/6upxyFds/UAThf7Wb+hCzWbUTQkOwEUQRagwLP
JAUYqXeUgxOxP2S+CAJzOCJmEebMH6KEDKPnU5TCvtZlmSE9q2LK83I/S9uJNp5tbFlnK6cSoADf
sYEYJj/obZ0xkUiS2Hs/z0g5nCZB2Gm08rSdjAi4mhgtJIdIgFSUrVIrLrBFdoGTsjAsdJNtuIPM
wYETkzfmdZsCJTer2YcZhUtByjqHJ31HLQTahjrIX3LaYrkR+slWnbE6nYNMaxtzFSjaAje7cMgU
uUndZGRy87rSebSShUrj1r2lYkq489DdBVg3kR0qfj3WdyqdObhQZcfKI+Q8iaT7hWPwyCxBttMd
26iiRIGXDhkuij5AnSGN088M4bhmZ3JsNC+OYmlbM0lRdxX433GbH+p+rFm5CpM2Ax0MZkih+uHG
YeMY37NaE/R25pY4DiLoB13qQvX7QQmjU34So+4m8wl1kLnShtjUpvLMNDWKG5+iAix4sMI+R5vD
OqxKQmIvIwiG/x6REtfOsZBDT78RMYyNc8az3i8+5lrHCd2P89qykaHDoA2NhxYz1Pj3czMC21U/
0KkaXdsCY9J5CBmJcLyRj37/LtF1U08uyuR9hCxfOxXqtVFo1wfcTpv+u7SzZAxXPkcikLuZyrPq
rxyMkNW6zrYUuLORJer0gXznZPAn8ToPU0lbRPc38R8I+Tl+HfNmdobbrZHeRKm5ShOkkpVGp07h
dpUtMwILGxgFMWiSULdPrE5/gnMxzkWRaytdZ5EIhBsGQX8hxkjEqzHq/YOId+wwstl0lFVDdwiG
xZyrSlJv0CI8U1GT2uCyu+qTj019yANhahfaF36PqyL9K7Ajs8pb285dP6z4Gkk4qC6aixOnsL+Z
BOqY94V8J/uoWCkehkDXtqp1rAa+H5uofT/FaWPvI1to9p3RZil2rMwuw6K9oIQXJxW3gpOsq5t9
UYMaR4NMcNiZVq9C3TsfVRGW6DcooquoLv1VGhaBO/I8Xwlfl8fORLP16OeoTueF4PhqZ8w9Hudq
3eMrjxzkid+rwbQH6Mfwr0qdpAfJQNLJHXUs1mFsm4uCo2bgpqCOatdiJvjcD5OzSa1cgGJos0+9
Q6N9mzb2MVr5w8g1lsXecdCH66qpcaogVv5HkJoR+qgapq8ISlDIs0hBzjsah9G6GHNrn9RZc153
HEQITMGqHof2mNXVmLgi6x3PV9oPnb+ijurxCJ0R7WVNeUz2TVs0SL+iLBzdDucMr51GqGxl+VZ1
nGm0Saw4aeKPQ8cS5G+ZORF1Q0rPd0KzseO6eDfgipaTWpJ5h/piru0GXX88IMw+tVXSHYGVt46j
hIV05cD6XZG+Z7k7TQ4Jkc4X1te+KPvr0rIGj0Zk2tR1bCg6HQq0NU5TjZ0bpkXqopOralfF1CfD
sWyDMnBtUkRnI1EwxEj1vK5nKTtGZ3daHFdDWa1p0dITkWaDCwb6i+jHS7v1/TNOoD5d3TYrUJ52
5AZD1qmVGA3b56rJz4qQV1/HYkCsaKPsHtRum6A3I/FUFIjCtVrGN6iYG5fRND8wIDBcamfNx4Hk
ycc6HJvES5om+FyGY/lX9b/MnUmP5LiWpf9KofcqUAM1AI1eaLDRZw/38IgNEaMkUpQoUqRE/fo+
9jKr6uUrvGpU96aB3ES6m7mZBvLec75ztSkZlfNmt4qFWvGS4/PBCc6hBeLG27q9SrZ8fSoi0w3V
uDv+jUu1lzCf5DtGs8+lUi58LmBunFWk88pqwi5JPybfTJ5udxw+hIMdklj8UbaUzAYzOmXb3qV5
MPXlEIrimw5QbNU56kZeUm7mp3RNxQELfZpWRb9npyWcuifwQ2BO1k6/RdOojs5u4ZErl37TMXtb
0b+/7bPc8+OsEl/yWba/PA7IsVsyaxuUp/510QVlpU5mOMmiXUrSOXdOC6GOM+rjsGwzU7wV41J8
jzcVf+KaTd/d7vZfFhd47bIpuk8APBwJdop63ublFXVvUNJ1dHeBNuLrTqbxGA8hAzEGmfuh8yTB
XrZhRSK8z6FTUZGeMAmYVcqM/Cio1W9gzmJ8fhddQjLGB57G5gv0wvmpGDt9Cv1QvEqp92tr+Nxs
GZZctOeyfxgTsly0Tdan0TD9Sed58iMWDotDNHv3kHiJmwda22MYL/a66Ww99+sWT9CT8vHIUpnU
aNtBfkKOKc57oNkdw/L2vEd595ZD0vky7/nyCRt+e8LNlt3vYbCArUr7w1AwegfnPYyrRRZDne9+
jHG96/Gwt8H0JGANPLXbpOYKxAo56JXPX9RikxZN/77f6SKxVwBUAqqFnD618V5IrNlya+JM5KcQ
XmTl1J485q6N4Rjo4GfAIrBxd54me19UXm6owevMQmrP7wSNXbY0BIH0YSmHQrG7NVDtE9Sf4SFI
/Pg+LPobXtNCgO7DdyNRwXCb8Yet4MBCqQr7SzGp6KsNmF2roVvJPRAk+9ZHzs3HLhripCq6MLsm
bNL5oSByLC6yy1UNfznZSwcfvs6LXWYl35fClTJm48MUgEO4+mDOcKxTsi76bi4cDKhw0+F6HpNZ
PsZbEjxnY9GrKt10NzVdofQLb3snG1jRvrvKXkx9HeiRgtRkLAyOmTNmf/H5qG13vJUepC7mDQ8P
Fjhq09qKi4BWoIcqzFC5VFRa5u6h4nBTxTZsP63ZPvlqIkN6B4yQhfUaokS8LhAIlnfaoyvVWEe0
WmiKwqkdgTud3JJmFxptZOSf9tizyJV+m0lhLxEWO3LOEzgVx3nwo647Z6h9LYJWcJBB7VDoUges
HUQVJMX22segecqoS4bnyYfBflxTdLsVyeaI3K0F38Yq0vAX7rMBy2kNcG+vJyhuFx4tfYUHAYnL
EvjN8MfBB2mxxzj8I9lkDf1Iihs9piIqH5cl4flS+5SnQwTh30y4H3LYrpUNfSSbJLRDdyc6uMal
HCE/V/uyzWMZSw9DKrNcnMY+oVPTrnS9Fz3k25pv/XaK2yTM6zQnXQapjuvwLFqtYJNamvkyWuHK
p0u0PAS02LJKcpaYMktEDIkQWuJ7qAL90xUoTWKtfHScJhbGTeu6yEYVSrgumCowA0Dk1jLr0hcf
JFOGwszmvh8qrKQLfmEiQY/RGFiE5jxtOjWokrZzuBWNkFmYdY2KtonS+zBwqX2DySzZic958q11
7uu+d+1b26mvbaEoL9EmyNcVzEnDcqaPBJsHwSKRathy2X4dfDQ86Li3B9fpolKz2lWZAR9VpZRU
vupxSGutU1/avE+wvrpF/lhath+yaYC92G7sHs5nTqpwM+tc79hskqfCdPFrBrBJ172DBoXrARdM
CU5v/RlOSjyreTR5Y7KsvTPTOL3a2SxtY7fWsTPU7DYrA7kVZznxuY7GeTiImdHXUZCwKZZuugpG
g/tIbMk1UjBTp9bAVC/QFtVRxJD+tpk97lsUDSXJsAnXpHCzaVSYTg/gGtflrPTKysKsZKtm0fIq
SY1TZRFKBrYVoKY9mxRfrvEQ3193hqfIMfjx85HD96s1bsq13L3QD9jlsfn3qRjqnqO+wEdgL9h1
+oPNirSyo+reed+GX6EIbgfARMVxIoU8ZCrjTwEnunIy7T7IKN8GDkKtReN2yCLGv0xrtEwljafp
S0yYvtgoZlvJ9Mbzqodoe2EqwpduCZT3fnMVmvD4kaMtubg17H+ILs6+CtaGHyKM1zsHR7mmap7O
MaTsd5gCkbitaZsqY07m+5SxGHUrFsfbRZj8SMStSfejvO3aW2S+Ty4P+mZIexi0ELmn9DzSsZ8q
o/ttgQe2TxAxs5WHVTxgHSnToOf0flAm+t513SLKaMBnKPmQdXkl8L4VZDlcE51X9CxTG2U1Wng3
aNRaor1INS2fFbq2rhIqjslXbLyrLosgX90pWERaL4oHp36m0duNZziEuxO27H2gHind+HfrcoXt
AZ3nYbIMlNbEaHwHS1FflQfsUuoWJc3dZqz6LqJl6ysD+dOVvRu2H8vica/gpkSfZhXU1Z8Obpor
4RS6ZuQuvkA8b4Fy9duOYh446y9MPHXsILNuuSYe/VsZoBxZ6oHNAW2CWYJFJruj74sZhi+Zclsl
TGzqgQQzebBrFr7C9csL0Eqo4cp0WbvhuKKoumD1G9dmm7uOo5QrUHqCLgmmh7hbw6Cy7EYIekmo
arRySD6AlMFFVCWd7Hgi3KF1KSweKSouUKTp5tbGuor5uY9QU8cj2z9GY0fxGE3hamp0FUxgSSvS
aVeVDm07+GNAIj4mj6mNWV6KcO7jbwNw1mCsXJBvnB1g5ImN3ItuSqeiQre9Jaq0eyeNrTJsuNTX
HXy1fCgtKPPE16PzTIqrzxkkncrYrQjV0+CgWsXlBvy8sAdt1dx/tK1IprZecavA3kFKKB516bZ5
SpdDi1ptPNvOBvK3mc3maNOBy5JjQ2d4gK+MRPCEjgoA1zLW2icB4U/cKoHzkATAuCwHYQ1vwgG/
x9f/JYMiIziOho++LlS30Q+qadS9/iEiB+pmhCxDcZNso5Bt6ork+g0pAMdw82dwH+7ZzzZhZEuP
4L133G9zaIr+i1VrF3TlmEOAC9DZMr6m2CKwHC/vtoOgkN8tKCi3B8IL4pPKtsbO4rjDdcPZwpbH
J/49zu3oZE2HxfrxGlt8vb3sJ9AfpgKME0v2Gi9U9WmTAqDt4wuxdvYT+Kh+QY2D3qGdD0rlHOtx
sEy1AB11HwEyQ+muCqyYvuhRROXJsV8y6b2COuyg8PYVUC87rEnTjlvSD41aQQIV0A7GKb/bUfrl
DQuGlMGdc6xQtgyTuUiazO9xcoQfKd9Vboe3ANTPUkYTMuVlYnHvNKBg5E8yClRZoPI7LZopNUVX
Ow1+Ziv3aIYpuqfW/43+vxR9654g4roT9On+biIsrkSU2nseei8bFUtAZK6AQa2C4ZUX25qdZ5Rw
WRmPyiflNq5iPOqFgK7ccrWOCA058VPthAksrYlkZYp91NZLvPsX0wfrhgIhGBpUoOgQGVeUHnWa
LLJmMt++BzvbvCrDdp3Dl1z0gtZrP44/NMZP69Jwh9Zg3AOHbkTzsGtQTmhzsh0V7mcbbDfFBRV1
NFa76NoD8mOOBQdpwxzQUDQXY8VIMk1N4ok5hWbKvgxuSCBYZixqpwqCYk/RoWbePMg8JbaOCLXL
B5AM4BylVqD/KrAms0OBFEbgnSBuPbTovGWZzKjD7zcYgVu5xiJrMpEOl6A1ExB7SxH6APOnJJCS
yFtT5yMtYJUFS3dEngInJtvaoIzB/J1mNcy8shDMvu8AKXBtsOLZBmTC99zVIQ3V9uRxsuukYHnR
cDAfvwJAVRAPuWrvAizD5iuay7V7zrjUt6orjvoTKpj0opOM9t+xRMb+GLuEv0xrzO6Bb7Y/Wx3i
yOfrvgGjYxbKyL73W6l6sr7lG7VPqx46fAXE6+BaZ3LCappJhCgELV5CyIdZXfBpPYcQLfp6BbPz
eY0T5BupMMlpTDgHNqnp68za6bBEI/lItQnLIgMf2elhR3LA7L5ELss/IOsZ9XVkjUPYbBgB7he9
K9y5TTWoOTPuwFRbtm74uMVwQzbQDVdqzHx0gHMF/xcPHO5N3brYYekNkMPoy0VlwB7j1swoCkZv
7mOr7F0bhS6vCW1VdgCgoT6tW7aAhl5GfEtQCtnXRHd5W0oU4I9zcKt4DeYEjCVqat+XqWAFMBkx
912NDZ2DCINc8rRLKADlniqVNsIB/KtjIvtmnze8pqXA/ICzSFW7WP1eTTc2ETNbtS7Uf8mwWrjr
toxa1cPs8hdD9WLx5yid0RD0UIFkNN3HA4uueTeIDPgS87LUISuuQdBF3/3Qi8sWKPMEhpBXYNOi
b0jr2BH+R1b4qqeG6ypbk97XdvXclIPOF9bYrs8HrL86Hq48jDw9LOlK3wPWqe0BypWIIQZM0peD
kuGXvgCJUUoAIg8TyBfSZCv1aAqKCGmLmREqGxny7pOgm14r7Juo6lCf112s5/x23NLHNV4hQ8fR
xB7yQcYfM+iPtnR2+BIbOX3oZZpKjBSA9gjSEwBX63DJD/pLG6ykRW21BVWAyuNeW8SODHSXr2Nr
g7PmuKlr3YvscbHLdFnojAyKzsQddIHsFDCSv0Mx7jNcBm36XUV73GwJMS9O++gsML49qrjL11u1
RiSQnhEST2ZMfjJxN6b1XgQonGRfbMeRRm54QYq3rzXErVrjUk+qOaa2QfkSXkc/dWAW1/CjY377
KNgSlspYgkgnFY3MB/YbuDOpE5osbznK/WOYsPD7BDL+g+AltAw2HDhEET6QBcrvN8AHR+UW3HW5
/QZwenlSlnhW5stEQtwH+1PRBgIVTZjII/YDPaLNMHGdZ4Bm8Oq7dY70Zw6xo843NCozss57uXXh
9B7kQ/LKuziRVQJV/6zUGMKiAwEq4viHt1D/dSMU9CD9HRuUkK6GN4901Qc62kmqF52YKaGPC+9m
rPIG45vATOkZuWzAC5vncobXACN0ekw8EB9/XCNkSKI6nsi2dGdiO8n3MwBzv7yxflvpDzomkzjx
KZdLUrFEkyWoc0eTVWPxEqBs4LWB2+BF2KekBhAY7igbc+L7SotUk+1s/QYVs0yjjR6SZFzzr+k4
LlhUZiWGbcA6RjtCa9R54CfqwKdtC9AmAfsFTBplPGgvj4w2bhrg9QkFotqp6ReZA5+ZGkYrAMLG
qNWLDk5q3wpQTKplN7gd1+AMG6Tl7U7mZxfnC1qYPt5Srd+nfGWO1zCIc/R9iDL1G3/gfDJ2qs2K
WWVhQ1Rszfzdit2FvsS7qN5X65SgJCt31WFlODHEN3lRQbG+fZMkbUkxHLt2c9n82QbtHtGyZ7nA
z8DoZ+l2DRaDhvnKvWFDWm2kyDN3+K/tub+6y3ANM/j0yM5ilCpMOngyf/XmeuoRTWr77KeY1C3b
JP8AP6QoBpzwYIIt9X8wKv/qyd/+ImLcMCtv2WFYvrcRA3+PJUCcyxeCvMQv+cdfdH9QNTEdNax5
k3WJBQTnyBYg8tFzmIJ/fOU/5yc8/eE8/jEH4MekkKxpu+Uf/vm/8Gjd2wwD8z9vr/r33/rbsIT/
+NenSeK///JX8LwLPZnp9/KPv/WX98Vf//PT3WYo/OUf/2mcwz8Z2PDyy9hh+Sc//Ms0h7+MNvm3
ASG3eQcxBkji9P47C/Cf5jl8/mWWf3nv8fTkv5sN93ev/HOiA2a5wdFOb5G5kEYIqeBN/5joEOR4
VDJFFB0Zrb+Nerhl3f4c6YAJcdBMcOZzNE43CCb6H/8C6/Y21SHO/hVPvMBEUkxhgOsEG/u/M9Uh
zf96TdNbhA5QQQKYLETe4T8F+1qPLNHI2+5sZGavEyq3uBwjZa6IyST1kCxwvwq+y5cYRpuXLSQS
iE1oRMP1BAgggFDEbAbvp9CveJBXAJNoKN77fMHdehNxoBUV03XaKJKoqYTfsImOng3bM32w3LK9
okGypmWRU/B/CWDK2hVeQHxAqnJmyWXM4S+X2rcaXHPevoWjKVjpqGZVkfKPYl3fQzOwFDE949/2
xcGlWAd/6F1Aash+9hmUXHjB5J4eG8to1mZB8+GqPWDzCyJk/R1eEqpak1vvNwXPPVPc1B2iCScd
z9P9vvoRTWZMPu9auyuPif/ElI8PXpvuKSqg/JQF9PCyGEYBw16mfQ2ocUDelLqx7FYvX9sOUE8E
J6GCxtzXGZnDK9b1t0lMtEQ60d3niT/kblgqNPgTarvJQaDuk+VVgP17YlMYP7MkJls5gbULD5iH
gW885MFeF5YVJRa7pIlgv8BVn4can1nUscHGgsZLluhrM+xS8We4Q+oU9t1dlkBtDG332OZgzesI
5sRQZ9Adq4SuSTkO7Z7cLQFY6tKM6VLm6Y6uTy6nYh2XtwS5A47ieQ+bwEXg77iPUaSZkeJ8UHu3
59Fp4eRLzyNaW3yXRrDlnY2eXIpVv3mBlrXwZPwKM8Bfwk5lpfR5V1PhmzZcaI0sdvtikjEeb1bL
gISAnB+GsZM41ANCSqVCDumxhS76hPwGq4Muc18YWN1npDN4Q1vYTX5XvxbQ9b4c/Z42bO7bp33l
5rIVkHNgrVRxHm53SBQzWE8pq+0YsGcYJB9oa8aKLpk4d6lm7XVdyOCeQeBN8zfdtuYrWWf7u+cw
u1Kp6JW3c/wq0oTXCHPYO2rMnGJVljhkK9Lw9zYiX9ctsQ+BioImWskvhFe/Zus6mUrScT47nlgg
szF59EMWQlXRPv+St539tAMRQL3Ghiad2WCrXVorTyRBCPfA0mkcwLSv69eu3SdSh2icVGMCaBvo
lnRY7jjLYPcX2WA+gSPPbtqRWUWQ9Q4aD5JeW+jZs1PR00rDL4hAfCHalhoTHBoNb0mdirRXRZVk
3ayPDt7UkbRR+pmy/FPL1C84jgzuGpT5RsPKPNHBufyxG6DljEXeV7xLo1OLNecF79CWWWy6BzP3
V4SM1zMcSGlwMd96KKgXa3RvCrO3x5xtuoVzqL7IPlD2RS9IjyN9fOCBZU8gacFVzULBkoldbVy6
HSwpjj6Ju7NAOTE/R/Cs5MmyEEBwbj2/iphw0fRGjYiWkYneGxqzJoun7txJFjazWtYyzYKgDlWa
f060RGW67NeRZMEJ4bDuKPIBZlUaBQfKPGQ94tcDWr6bHTuIjw2gcC35vF7zPjsk4yJLxXwI7MEk
ohSa02c8bUw0KhWuTIG4VLkTSQVXcr5wEcPPsBYWZmJ6YMmyvV8dXXEE+L5/mgdCz3TJ9f2G6vB9
bevODldLRFsjHQqjuW+nHHR+LMEKXlMU4RGyD/UE/uS87WxvAISr60DJdB8OEGZKmgSbLucJ7kpN
LY2zs0hdjpVKz88AaeNPOc27KkVWsO5oCHXXqx2Me8AmpIcGIb7svLBlsmXrlSYhhzHkvg4CClHn
bLeVFFURetQ0LLfdPQx763+jq3f4aZYdOtqCSMh6ZY8bMz+QqkbJnHWFKLt0DOspIvbMpIetMTF9
B836KzaW9LAugzuN+wwBfmATFKwFclJaSdkvP6IRu02Dp3uZO4gxxcG14WubpfkJ6WZy7RGKr/SY
8+OQBfAUd30yKkdOABtsM2awvZDLcadIj+RMkPeoWCG6c7omW4MpE+QKVRVDNW4en1EkurNZWFy3
Mesb9BYvLN19lZk2O66qMDnkoP637b2dILDkCVpHrL1riFYNqNd8nmEV7CVvBZJfW/ykwwmDkbbI
VxS36D0gjv6hJxuU7kFhl91FUVPwBRe/zOyw2vm6SfjdBMLAT8wbQV5SqrXhw6Duljhuy90m3Vnv
xfe8WOS5pfrnXLS2sWL9LmViGxL6sLEW202ou3MOauZk1yGuJcsfXMhewG3ED2i8xzK3jj6jd5YH
HZiH1vMXC2r8ee3404bjemEbjXA3Dg9tJvfDlooCWyOcdVKmzqQHuhtdIxbRjkgyWcBFyebfEuF9
uVoc1xeocG162TlyTffekHZqIuycuoz6LVblQmA2dGWyTh7BozHfSdNBHtxfZU+K4APZ2s3XfZbl
e40uP6qgxY0Z+jsRDgPUQ5D+/jSH7asQU8ZrePUoZYwYEmRfQhigEw1BP3B0Ijd3Wv7yEyLkGKuy
z9Cyo6CrFdf751jZ7bNE03bJFh5eLZyn4+yDdYHzgnhiFXoBGAxTKLD0DyOOgesWMB0E4qTEipmL
IP3mec5r1HP84mCKxiWNMvmS77a/IA5rajwrqMEQ0/Xgo7z9OUc2OJplpU/G5/NhzefwEGvk5GBE
YnnFgBccIOExNacjbfsOFgtcEZcLBDthUHTIGBFwvSeuJju1mAFhw7XE7oYAypSo+KqVlV2zRFqF
poQ6V+Qldi5yoAZ7W5n7LueVyWxf7mLoLt6EY1vvuXH2TDpvr0MngnMwzykKP4YZNBCfkuIROZsU
gzeWfe4Pgs4FzNRih9mLmFctYAF/MUg7hfXGCX/OYW+88IKvKCRTNK9TWNCj6dl20HiA+2kPOwjq
swDmWBKvM5gJ2i+fkYQsamaK8A6xWEnLASf/Y4/75JAaekSCwkI/36Fsl/kIqmXGDJbKTLE7tZBh
HRIvCGDGiDeBfUg5MIggm4dKplF+TvqEfAbdwKtWEdZVrY1zASwpGR0ul4VUvV6WDyzeexPjIF2n
AsmVTMBKzihYPZxRhnwLonZbWYCDbdbFco+4EYVKvKRwQRKo1I8j7JmwSkVnm4V294qumCGyyuVu
tRk9Y0aYAheC7MGzGbQVDQjl4ZiMqW5AEsaXHO2xq4cx8T830EtfC9Tcb5FPsytLoNJUPYiEO0NQ
mtXw7NriHo5ODO01+1hkbD57BpUkbWlyGIK9raAPkLOO/K4rw3n6JVaJWyuTK0yCgOCJvSQq7jGg
yf+KYM1XC7Ks37Ce9hdkQcLGz0n6gXi28ZXQMmOHAHpgXi9kjzBrQuoDaL34xQITbWgKjXzymWhE
0hfHYpO2Ab/qrohCrw/etOsLMFoNZmXdEMcFtAdWtfsG03mbIfRPwOn6aUlLFSrdzJFbKjltfRmz
ZW6CtEsPkSPZz2iMtjsMjNgfkCFXr2rFBKUK6zn/PS2h+VSMBJheSIYWoBQvLpNv2QUDtsiFgKRB
4JfOVzK36XO8L2u1EjWdI6gYTXAj2sMsUY0fsxC1P0kbSpmtpmzpwEkNcjysqaJHDhjuvBHU4qoY
1k+THuJDQHSzgFl67FuNwSFcugdEdqIrFglX4wbEzZI5gG4OKx/mhPRVF8wK/jxPG5+EErqv83M5
IRaNiiHhV9WjRkEgYUYBtQw/OpHS/ZTBb2362aa/3TKtP1O5wRxVQ7Hduyja4sMKBfP/ov//f2nt
/6IY/DMh4f/H/j8mt378n/f/fzdU+D9mOcJZvr3qz94/D9Hgo69OMDkrw//+s+8vyL/GiLbg0bx5
mN0GKWI8yp99f4xnvSD5ciPgbzNdw9vMp3/r+xM8B/s2xT9DJ5zjeZjJf6fvhwz5j2D/Le8SgukP
//bcpn/UsjIEyYJupeMZU0hMiPozYy138OXWNSoXiXROCWo3Wu+WyPtKmtnXodniI8Lw2Qmzk3rQ
W8wgukgzhBqxRHzaBBENhsth9mKLNRo5j7iRaMQ+MExnnmsf0/gbKoPwHCkyVLagazVj8FqTsewn
wIfljKks7ZFi4CR4GjFXIRNdtWOJP3pHCCzmGKm+HeO3DrSD5j1AGBhK7qePRM35Nwhi8gwiZD+Q
Pj1YsCI1gTBWOeAUj6Fm+WkEMvMp6mLXg6hMFkgTUTp9dKGdj5EL9otxA6xENDjpd5aDsy03Ca+q
lOj47idsSW+CL/ndxnfyYlcd1eOQPTsbFveEA/DOZdt+HTogoAUM89OeWVeLfmYlgxV91BkbT2uf
YAWN/fOkpuysx2g8pIHwKN9c+DhmxaUdoXtMm3gKchaUcO0ExvCsSOHefDYrZvqK3mxs1jkhoAOS
BFnozZyt2QNAeXt4SUQXXAYzYmGJ5h1LDN9rA6b3fk4xgq8Bix0Awlrtp7BXUAtCmt1heBU9JiqU
BwDJFO9q9mflInOf9QErhY0+pZvcfnhh08asmB3CMmGedxjS5YphI4fUTohPqs2/JD3Pvlu2wany
X+EHmWOoYn6yro2OmCXG3l3eTwfOWfoT076Ev7c+4vctRmyVQ662rto29Kn5bb3E9gI7AlryYU7h
lGEOUNQgpYftBrISpCCNSleP6+929cVhJyMK55ndbHxkrhCKXc1w57l664CUw9yb/LcAKitkrZ2S
e+QN3RWTnrD1SIKT3BedalSbYzJMxND17AJVLknHxzh00/2whm+YQKQWoNDJfMrtJJ63aQ4umLPh
HiOpi2sy9yl2giGB7dQjCJudbIBG4AAGFJ1PAS9BVLvd1kva7wcMPUJMf8f0PnjlKq+icEbFO0+R
vIXwOaBaTHgoo8SSsRoiK2vkrLBt8LnNaoPpoojD7PIpCOipoDMaJwSU73UafZuGOWN3M1ia7qrC
4XOKyYYY1ULRukGTOwNdwJzL47DEXGSlg4ZT/EDjMfdNi/T34+4282Qs+uYfxRiz/S4ZLdiDxb5R
detWckxvsw3cuE/Q2HhTaBs27QDqcZ2ySAJ/NoOvVZeqF4WKi6+38qQ9KRRN+i0CByC2mhIxLl09
ppgIdBnB1ZiglpRH5BELJY67dGqHoMFvFdDUMvJlh8+CLIoK2ofZZzL7TDBWc9YolHz4PG4own5y
NgNo7PeixJyGsguTAOMR7fSKK5eKMsegBAzMgFgGzdENYL3JUvDvGfzE4JSPjkxnOg1rUE65taJ2
GGGIJn/rbHK/trJ4lyCNvokQAT5k/H3YIjS/EFjjqFWexiVLfkJzWMQRDbdTJ8yXzSBVBT262SVk
rGhGCkq/3P83e+exXLeSbdsvggJI2Gw+YGM7eiOKVAdBUhK8T9ivvwMsnVs6ulWnqtqvOoqQRG4D
lyvnmnOsIu5wFM668Wgi0ZS0d4uYgNjUpDQzLN5R5VFUkHToy4QAbZphYKT5WN+43iJqJwCfkJjq
AgKMre/qetQwJs+0ZXSqwJt5kz9oGPFXBKrM72yOMabIaHkssOlfdI621RM1BkqEIzkR1Tadq0pa
7SlPKcKt2Y7Q3BB5AzGY7oGuf3Ko3NE71HgrbitRXK4x+QYabnZ9OSd2chE1tJIJ7hPZLSzSmD5p
tKZFOhsMX2WOOHtudwAUmW33asbzK3bSkISFqe11F84FYlEWOqJfMX5N1FuOVlXXbjLU997oQqpy
2vHFziKBd9KUF4BhTJ/Ur7HDIRQfiNGvNJ7XodD9knb6e7u0b6xR3TX9K5QCFzdeOqbYRYTe6g/x
akT7Wc+8zzYR6DvL0iIWh6o4FZi7b2p4b5THSJJjpUfvq3Ds2wX/K2Hb+MSjMzpC9dSfc9dId5iE
vRfYDhCNVCSaY2a384W7uuuVZQvPj9s539Eny74SQTbOdltjuY7nvdIqTCQUyhmZscRofKxghECW
aL11ZJbhPpKHHgMApKBanRZnHA7YpteDPZZ262eEDwK8W2MwFXVyQ5cIm2g3C+8ixZ4SSmHS2uuI
J0y8/8MMd9YXSLt4AiMM8ks8BeOa5KGVyfgAvdLbN30+Fr4xWQmPxtV6hpDSsRbCQn0dPaGuDHc1
vo+DqPe2omucG5FxdPrW/KLNvJ+Q+KrYQ8b7LG1Q/AivXucIoU8D9+HVQO7mlgizvAQKhkElqTLs
tDMMLhNbBSo3Or8onGOxjl+xzKSXC9GYL1E96NfYmCUv0jtUAuWK5curdUyVpn7dz0mpgpQ7/9Ym
P3Mgutu9em4VtL2DvD2v6q7r7Rl7Cn6WUyl7ebeRFy6MLK/fIPAQSJhLPcyXWj+xef4SdWyd0B11
igcEcU1bzBBbW+chCGjPcxUBGUnq9mquJBRLrU+LbfVvdwhsDcmSxMr82VCfNZIWYJj6uO99y51D
OubYYMbZkdADdReXAO5cv4rJ0rUltFLHx3hmxLyaPnmrSaBqwBe7q6PUfhUznvXZSrLVd/WMJwFs
SQT7atxIKw8mGJGYJS8u6ds99s7SpHcfRevPDtq/19/7/7K+B5X2l/29h4+RQn+MdfmlxP/bL/4s
8aXzyaI1C9iYsWYkmrcy+meZb+jWJ0J4lBz2hp3GL/+/ZT5TuiUAYur5rY7/2Bv8rPKZbIcFCHiB
g4HC+dgA/NHG/NO5BFL/8++/MtvxPv65yoe2TNdR14H4GhI3l7H1l3/J9EsUAuxO8N0syxjvPNsq
w9XqcNAWax66DVYtXKbi3iyc8eDVKB7GuMgTvWgK4byeHgkFlvBcwZzCgfSOearToY+yrAqqmsSh
61RJmKv4Pm7Mo5UryDQWShtehKdpyG8nYSk/n2Iv0HKRsJ/IMMX1lkS0QotHHcfo0lqFeFAVtqWm
Edw7ZoxkM439Y2VKyBKusnbcLsU3nSDU4pmfMTb+MBuFuywa7ha5qPusduxDO9kWdv1sKO+hVgzn
uvHai8VN8NLNbZkfRnNNd/BVaAtNjnsqCVKFGfGMs9WhG6t+MDG81qtD/a/r1yycAqMbWttuJOJd
+u7Mc8ynY7UcV73TMTBssR27tS/1zjsWhbhvdNbJjb12VeZYYyIiCBlVyrYMijBPKPNx50d7pTdl
wAVTh16FrtfG+eSnUwskhkgAJ6u8WJWV711bc88lWk0Q1VHpD5bb7GcRz9VxrthcBnY/x2GOrayl
fbSbluRJLob4PJW2c5otemGVQS4t6Vu50xcTC1KD+0cPWUdSbPvE9g39YgQVsj5UnZnnQ5hOtae9
4xphEfDrYtBW2rU4qXwaLv0a6HaNn1mzVKvILWXLPQxP71rGMANCFEtzpiof2+lQir47YpKYD25Z
EbJLDcu9mctK3Wuu0pW/pBpaiE/ywsT8Gaf2JTWiHmRb5iTU8lWjfBol/KiMuvlaw3zcaDu8/ezr
DnXT0YC9qrMCeBgGvtrD9+PzQvi+AhzS1Vqd2WYpp3upRWTfd2sDfwfXfp1qVCIYrrpsuotUXh4q
WERuTOm5juO0J2uICnyw1qZT95I21+J8Jo7c6w8awC0P5JvMCrpJIi6HWexZjryZh3nuECSbr3Bw
Lk27b/uoGgKDvviXmu3MHYrWWvpLVrW49mgHo/Bo8Uxj2JZb7rfvZUiVrD0luZ3mO7FioPUVis5V
bsCOoIHWfrNXQMk7ejXRfVUkWhPwJGkpIpDMniIAWeU1FGphBGWz6NTwkzNSz7hTFFAz1pVvqKo6
L/hIj7QJtZDsnBkDZRuWhy4CHeObWjd/ydOCktVuHfNrm1hiV8RlfLOlAW8cyEmhGhuySEBBpgMf
QL+CIWOzqW/BX1XFekyXqrl1QDY9yZncoO+2zBHwLVx31BnS6E7I7dEpIUB48hpXm3y7p6uKajjb
O0Mz1MrCW7mc8jUnE22bavENetAhqWJ1P4xuddt6TXxwW4vyfrRvMNTHj1HRzBeEXHAAtRiBXv67
IH5MQfmHY2/+vq5xVSER/XO96/8Vr2+vJbiK33/lD7HLYhSeB/HWgbthYA5jufvD6OJ9stgmmfhM
BIksABb/uxIyFQwnC21Bj7aB44CR+bvgpX8STLJgsDj2GebcSOM/Erz+vBBurH9WYj6FLja0wu9y
V2Y0wupNSztKTaOMS7NlPQ7S6h9/OSb/YMX93U2zvQ1CFK4d3Fqe+H1IymqQYSYlqh0htBiPoELx
xg66d1NOYOf/hTeMA9r8QorYvhL4dRPasAmaCGjPn9d2zkXWy9GMjotRyxvd6cYrSBekild9vm2c
kq3AX385FpL/85buNljE1tE0mYy8zaL+tZyY895uDbeLuPHxRfhRW6tLks4xOVKymzYu1kk+6eBj
eEoO+JPJHtBWODiEk6pDa8dDYI+jNfnDXOH0zNLuKOtZS0mfd/pbBWmETGQvD5io5WFau/RQOosI
WEx5kHVGeVfk0OELrVOfDeVUZ5jszZ65Fel1tKiULRcTCHZmXCWHpcXbmsY95FvVl3cC8Nl3yAEr
j1ure3Kb+EofljSc3KIKBlKpx1WY+ZVlCccLkswc7kQ/lD9Wc61vVnPKPgs9zXy2icXebpMK13E5
BkNdTUe9jkDJr604eCgKfgd7OqSh1fhoLf2Fa6j6Gm88LDh8pq+0JLRj4Wy5t06bji1mj5hmuowc
fI6ifu89ZtU4azmToV6TwdfbCXN251l7vRfdS5prcsp3c0KTjPpnmeKpf5G2sJf+MqmabO8iIjLq
IOI6D/SE0Rk068rqbejc5iUDK/olk7m4l1gpE/oevfyWeXByeVJ3Lt1GsdQ5SI2UvtzoUZlBMEre
8qTw7IAId3GDxOCxGGAfvXRh8V4sRGGevGVzlERpR5JuS7Rna8ymiCzXTYrvgw2gHkQz9UICNi7s
Db17gQk97mv8DNidHM32Z4DC37qyTA5JlbwvXdbsYvpiF7H0BrISq52UYc/BSaqouGqLcv1Caa3d
mcySuNRX+G9+Pxs5McBR11Bcs0j3tRrQmZPap8gicz1OVR+aS5pf6lk8fIt7R73lxpIV4RqvThVq
KpVnDgGer8h5b1VB3x5JoSpQexg49E03Z/whuXURaQpfTR5/lj1G5TZqioPWeFhjKVBwaE8VtEmU
Wbi6ju826iLTOot4korhIOle9gpyKeKH3a9mNJg7sk8LEW6nvY+mQlw6SX9rz9Nk+JQ1Fpc2dw/N
9pFukQWzwxi/z6WLAaXT1BUU8fVNIWwGnFn7rSHwf4NoBGdpVeq+tZUWANC4h6mXhoO9PmtDZ16L
lYWVHmB/rbnrGk7SmR6qSg5BbMhxj9nvrprKL64Z1eKYEnocLQq0MVneKyelUReNA/5dZ4CGUlCI
NyLzVxIrdHvL3EbRGZY8WIrWWS893HfzqZA6g3aChFpB9yONhfop7yc4nEiYQz9hWtBqdKNl7LNH
6+c2FxKgN06P7qKSUBq9uzXwEKICLYKnRJGiYxNUXlUdpnF13OdZs+ASA+kSbGi8qdd3KXoObo2s
T6kY4lIBqcynNb4fc3sjGDfpGF87LUlpxF8E5NuYSCEKU+O0fXIhI22EQgCf0n4RDUFzdLoq0mjw
drMUT9kwafaeSJ3tfnNn0nTwLUDsnvOFqSvdQ14CxcHhLvv8RbOb/EGOZXro9M11WJeufRx1VTy5
iI8bFlDQ2ccSYZ7pjta6j8g7Db6tJfJgK5O4oIjaS2Oe7aMoNd3F4rAQZyhXadDAqBEQ+3b7Zzdy
oodlGaZ3R1RE7SqjavaEi81TXYBmYdtALi0fCuvU9Hp1xnUuQ1UOaxWUbUSEiXRkfdFaFjFod3SN
veH09a7oUpT0Rqqg6nVv9kGGEDBA0vxKJL0MWkSth7WHLe7blTaQ8hin8m42rea7xW74kg+Sxvsc
AiPBSVmuOyCrRRJ2MPlP4CTkTWGnzmtR0kMGVTxC+O/d8k6bcpcWKwDXKmBwAf9na6r8Qcy/eDJ1
Nd8WeeassAXK+iEuE5TVnh01NqM6dwbu22L33yrw36kCsZ38pSrCLJXq+7tK3wf1ayX4t1/7w/Js
fHI3bBjdQeKXtDcxL/+sBF0TN7QNwMPEA2VQJcEg/MPyLD7puJEFY6Ion5gPwef4QxTRaX1C6fKQ
WKjgYNT9R5Xgh2n+18IJWdpEDRHUMDg2dPEbtM1mf0dcNR3ZF8XGTjBjK0zWSuL4VM+Lk795Olp6
w6CXsCJoGnDl9f48L/nZM/Im0JX36I1eftYAbV/NQ3E5eluoX3Ou6U8gV+ta5bvZCJhiIC1HBnPd
W2ap71pEEh/Yktw3UksxLw8ycKW4a6JR35GHIe1seXlotCQZY27FjasysjWueE/k7F2W98+0KB8H
O61JeNSCEGf25rAt2xVMtyBouxJtH93u1IzdMxJOE6z2aAKhsLUQkOsTwaJ7Zkm8jR1v79jNc1Gn
P+pYsUaBHEPMEXdGwnoqKr4P0xSgaHTts2NkINq3CmHS+HqMA4SURMqYbgdNzM47gTFUYdRzaEYZ
hThCGIiQ5T9Ers2+43AoaxxnO73lRRk0YuLxjj/zFTgMuneiT9jvoo6fwtmBAbKxNExfxMuGRNTH
zKLAq+Ez75zW4X9z644NrAq338wsnnipJJOLdF/58cIhaAqgSrYy1ru4Lu4kk91DDJCcExJJGBZb
Pv5kinBo+UAmfkzUr/gzqEeC8u7g7WRd/VjQBo6t2YFfiPBQT/kiYjzH8XtUaLQ4OvkodV2FZlU0
Qa8T+9tyPXtLeR5tolEEXSb7R9gJOaWsg0akFeuewOh6nDyOnrkJ15PtIrFpjx8XSdou3m6x2n7X
uFwHxmLelXRKg06XoJaMMRA5f2DvuRtTPlSc5daJnbvcGxnqXQ0n5exKJKax2a4ixc/q0r1OeyNn
hkEvQjzdWeBEtChXwYU1FGUTlLZ9zfX8Y5ak3tjEeH4xpW9snzj3K3/LInv2mWFU7SblER8da36n
5ChhFPB2wm3WK+hQMuj67vnjfJcxmcGx4LKC97ru44RLBisop75F2BscrzjrRvyDm5yr2uFnvYSr
03O5VOrtXohbtXwuGBXmOx65ZYMPwp3n+WOTp9cDhwuL5+OycuanlvuEMT7ReWKxuEpc7g7p9s8u
7I7AcTnDWBgz3+Nu/DgYVcNNMWn8aJOXb8CIRRgBFzkXAiHDirhoi7yPzksljXvyhE0gmonWNru4
wFRNA85YiLDLMVeXncUh1Uc+Q5z0FzQw50PsCOPSbCPGBqkVmQ8qEHNlTHA42PeqoeYqYzkMKA3z
Kw/bwxaUBG40JgVNibgIMSb/oKxO78bEvv64vUxsv0fdGAShvYImQ80KjJEQy2LJ6bZwy57jRK8O
s27mIYQEbsPcq4OPc6uVfH0tqi4dCOg8QrgEqqaVNNo4Nh9XOTjfdY+ORtuJ5mMIB1/uAeIVO0LL
yEvbBbBd4dzid6m1gi9aeIzJkfvbWuV6/DjNCh4pP8VlNANCCMfMiF6b1NaOdsJXXTXei2YgjgRp
8vQijwv2k1Ng5D9wv5q4I7h7dI27uUQtDURlRGdc59Ul3cH52p7tgzdlb1qcLj5aVnUZ5SIPwfqm
wbDq+LFt7tN6tY1LxF25dx0usooRc5casflgrXh8YY58hYLksXdAgJytg0wKCG40sS4jYxoDdAAn
QI00AZXYvd8iWZ4mp4cgVBGWndNSZ1dnm8CNYx6KxBEYHcOp01y6ddEg7hJE/cNqVMuhUTxM8NKN
AbtCJq6MfIRp2GyWblMfaf3wh0u88uPZJOQswo+bFv7HGGix9shrJ7d2xyXR2dadWLatMg1731ZQ
EfJs4mJq52ZPYoTzV5OkTFq9upwda74e3PwHHT8ODRIcxmUOsSPtfJeXvCSoI4kR3aH5N6t+p3k2
j0CLlqLLvLRbYazljsR/gde+/dG6/HM5ZCE3feODVpvPllake6Pr3j04biHjDkFKtu5TyVCQMNeS
W20armlYZr7J9vS8pDMFqVb0hcH2AOeuyCdK2mrWqMwYfMQwzw1Zj6PackISQnhW17XL3kSGc8Ro
Msn2UhePdgwTpfemJrtagBlgPdQ5haBM4GZgccTFvAUW/aRO1S2dcwf5wTFo5OKzmMcsWDBuhjM6
Qk+DI2lwXra4NJpoeIVcUH9DKHm3Ur1Gjzfn/AeKtbY6PCWItQY8/qcjieR6D/Zilo3fESAPMANz
z2fWqO1ilqKdMLzoSk71StPYrKb+mo6G555opvflkQEQSnteIN0FCbpHcRkl0sSh25ErCdqFAPW1
PTqCcAvlsXZfgXs/J67zL8QnKqQ/CULUNRZpMSKKLhYyfOV/VmcKCf/cQo45uumywA9NfqQ5iwtK
/ePQ1diQGf0ZWClX+l/rQr8LUR/vSzsN/qSnu6b+Wz0lF0ssUjXD0Zg+Hnbcg2aaf6sm1Py5yX/8
9bv9rkF9vNuG4hYW06UQDv/8LdeJmTPpWg3HYuEC2SoBmUdayHge/b+bgL+Jt/9CCsb4tdXs/1wL
vqIoq4cu/XUL8POX/lCD5SeI5T/7npsl8ucGQNqf2CuQWqQ18/fSn7SjQYuS+Uzw6IEX8OY/S38M
kTopR8KO25i4/9T1aG9py19vEUofVxiWzvBbD2Oz/fvkuY4WZMtAkuSMFQzLcVHEDh1C68Nw0jjW
+KLHpQusy67vU0CV1+sktwEapW4ESCVZaGwelkwxNzTsxJzfJB8mF0wsGaiH7jBLKCpq88LgHcEW
Y3sz8gIEgY1wn0/uftk8NGMx1Zf6h7GmxmLTbF4btza9Q4kwd4jwQx6sD1MOM7miXT/kDmCXpDvl
Fu6doacpyWMr0eC3LYqo/ub0WQrhfEmxbsDPAaEbzLg5AzMZRghUQjEbB8xUzU6fZiOQktOgvxGW
ql8BR3tXa24Cc+pmj1V+8xJNI66inBzRzRTNdL8MR0JETSJMFMTFrGPeCe19wlT0w21SeWNmlXei
Sdl9j2dkC+rhxrhNE1I+KBndvdVbEzEnxjP7C7TqMjAz8R1PIk0/G9MDfRwT+BEstOtYr+KLvlk1
FKe4U77BFucaJk51YmDS80iH6Z4l0TnkiTd+ThqlHqRUmD+wuHdvjN2KnztGYUnmtcJ8dJwY7C+7
OkgxXnUq9NxNcQWl3SmxZe4GQhjda7vM0xAIa/riCCiOYI2KtyJVhBzXVO0NK03fV50NXqp3N/jo
7TMJeHid0bpeNBER0sp2+707e73YdU66wMdbBtH5tYjzZ5lKSl+O0sCrlVq/Fz3kCQigUdDVpcMX
hTdIQR0NDEOiesrg2RxmMn6PdWUlX3ImF+XBVDWmgK0H1KVks2dAOrVRdXEZAf5IuQBPbWcNV4Ml
WceGmprQXwy4UgnDeNj0wIEJpr5KdsXKVBsfBN1EalEQGcfWV2FRKfoVGT6pblOHit/CaHcZd/W6
s9dl8EXnlVeN0rJLoZkG5v9ysnDLWQBkfLtu4qfIZeeFwzG23tp5IvWXNzYco6Ljpxq9PK7Nim1x
dAEVkys2YKTb8g7DIeKzp4VNgoaeLOPO6exrupDje+Wa+UnvUKOmDNbHDu7pQiYimS9wATO+MZOq
YuRaFj1rpRNr56gVLW5EzPrfWuTswU/0abgf16mOwnHJjRcli6gK4qod7gyckl87YOlAKCfjFRtu
NwbjosD20ATwjpaZT73febJmnuJCUqU0Z4tBUAlsFbKE5pM56slFqyfW2+BQhfm4DZc4cLu1ODZx
5X3NGNh6BQ5k0U9sq+QjfLGaKBewUOxJycbsaHDx7r2kKl/tOJGfu9R60/SpARvRmVfG4Czfbbr0
TO1gYkm14feqZ/Tq3giKLlMuJ6vqXvAdAr1Y3KwBJVFDhdXGoaQjb8vLRABWa1R3Z/SetHy6tyrs
dLAqTPS2Qg98YlBuXqR1ZCMxW0267SaGcJ1Ue85rA6Cj3m/+iyTzOA5WdiCWyGOtMxc30GSjH2AJ
pfc4pe1DnTIbYqdJFVmh5Xb6i8gTSd3FE3UUOsEWCZM0O7iqKU4xEwWuc2tD7sjaVPcdXEAOrFtm
9J6zFluEocyJJ1pE+g+Dg0crhIkxo7uQTrE0rz8ClqQGtPWlv7H6TnuvQf5CSzKy8XYhmXWmWRQz
gAm/DcA3yxr3mpe0X51pAdRLYOKFYA9j1QkclaGaeo85rTbdK2R6s71JFhkBthMNwEitH8+DqyRs
Qr15YAJEw4BoOeGiJK5RFkT3nMo9W83C6LGqQl5I+mI3xml0yvC4hLVhtWzLyse4sodDvwEDUxPX
jQ/yDkwRRu8qkGp0wlaf12+rOeJAGQ0ykDVUZXilySjQjrzsBrNoMQ4XFmJ6pQKrwyv6ZdXw2x4X
14Jp+OzhykGRTzrTQLEahgX6ZcSoIF/IzLkxsinaQ6zr7sme6Pc0ZGMYrOBcXMZdn8Z4esIpU923
aHCEdhiWTaA/i56mzqmeERY8nL9uNZ2TJc6fvMoRPKSwjN97TNG+1Ye5vIV5xigOZowFKs0tTCBl
j+zE9jezO0C6BkseAtHCxl2AZWs9KN9E0cvyGlQZH9fJtT2B/YQDU+BpmBjHY/lwrpzL1uDjr7MS
V7YNZw5wnYoeLK9zTlmaT4/Qb7yWKGmUfDcZfnsDinQoGRrb1pcLlJhroK3NA/t19xTzxd+btF1P
09LZh1m1w35mhtPX3MpmNsutth5jA0ZARj56s/QNIVNuB5xMNs+jAbDzhVCre0rSpA7KKbtti6Gj
/wAxMaqL3uIhm0f30xqdaicTV91cg9eqVothhDjEb+PVZQgix/Oxq2cDkz7BUx4X7iFrO+0mz2nt
hEJM9l0h1+RbpKz0mM4aTuSO3R7vw2T187K6yx3WxOkgFylPozH0TyCIy9vRAGfG/QRiE4Gh801I
JCWnKCbWsC4LyIOsIrc7mLK9mzYuE1wxkyS0dI0wYYw95M/CuhloV1ytrpxPPQtj6jdiuiaz/a7X
qXw3eqhFWDXs9jkdioS0e5Sf+lprDpWZsD0Fyz1D9+4SFmmrIDXAlsCFt5Dlt5Gsp68N+swuV4bz
IurUuxFgIUO1bV19eFaCQcPTZK9h1wlRP1SLfE5FFfPETlAsL9q+HYxAr5gSG4zlJF8wc+cP+Ep7
SNAM1OiPqMctW0iHYQ3wVI1WvxSOSlnHJGoIbENFdwAhQHLka7Fidmnj3SxNb9mbieOivTpukFQV
2lwWT3erIersQjHegcy40pJnphbZ6atwuMUDJvjpdtjRiY4d7D44epwrg7bMqA51jBduOHPJii4/
u2OF1fq1jdYXal9cNblWvWfjLJ6kGtxHTP7NuW3TxxaIV1iabXly274JyIiUgVvP906xvvAA/GGl
yWumnJetv/pm1hvMC7ceIAh7eHGllh3ZRRe3rVGEk1Vql5wc4cPnzU9VrtofJnIv6K6mJas4taaX
+umQFseuXtSdaaNkBgNBYUyxHejTR88ZurBcxXqXoO1AEKsnJqX6/+2j/Dt9FBZcWhv/fAcVvBZI
691v6Ji//dbPLZRhWJ8MEzKL7gjBhsXmBX/uogxhfWITo2MvxUwBPObvCTIMpBgNPTbi7I6ZkLsZ
Xf7YS4lPtskLEl3fdj//YRvltxEqH6NvmHINrokdPx4Ua9un/2ItxSFeN+0wzNdI6jIcJ0Bqfm0y
yTPI3Wm8o7W/nLN5rHLCCbl6URgIP+dWT43Qy6r98svRu/1b8+ZXp+uHkfWXns7HIB5dbnNjaOlv
NqM/fxoanU0u2e/Qg6HSjPO1ivzBreHBcrcyWHOcLG6hsaEu7kpPtQGzura8x9q71vZwrL5JpfQb
XiOBi1gUxme6Jp5xWBw7+m4wdnTe//UnFtZvW1Gb0UH4fJk3RccYr9BvOoaVQrZlLp66NmcGtOwc
xgN/Hi08w3vlLlBhxmU2MuLuiByrS26a7ZNuHsqxWwyIwrX6lsw9xSGQDHsHybzGT1kmWBbczs6Z
uFlnyW0+ACaHj9kDnNHlU5+0H0GSGRiG5lylXTKWh7/+Vpuf+M+nwQVCww6fZpFB82/70r9cFO6i
wb9siv4a27F8qmOag/R7BJdGQy/tdpo7+dBERvH812/7myakuwYxS4QhMg8YxXCa/flt2cvHVtPH
1TXQAOOaQanDNfNfGD0bJU9//U6/CwjbO0lahq7lYal2t+zmr1+wIZG9tqDZr71Gt16ZlN0Vh0iR
1WHzk4R6ywxPlsMFSZ45DlP5ry6a7aL49fhuFjpd2PjicMvxdPjt7ZnTlEIDw/Dktrn9WmYDEaVi
+wz2WvYh/EjwEzqn/jAVLTnONq/d7wBoGbyMSodybGK2xc8EHD5zYUibXSNwongkvxttbHa6BrUe
e3JtdUfbdNbhb8sBId9/bEj/3UDGifKQcgSZU6o67lWeab8ePt0Z7IpMtcZ+JypfU7iLsW9ouSIn
Yy5LFZ+nJM3fYk8yqmNtmWkJEy4lJTe6PxSulTpYktiFaZSN39POdL+NdpO4578+xZb9f04ynC4u
IsK2PFu5O39z1jnsUfQuUeZVZrVNJMm6y2SljJxNrOL4YAJgg8B04MSw50wSF+5xdcCh1Rxg3wiS
4m153xR2OSO4T/GXKSvr09LD5cMx3nxmzIK3ixjUyI49AyIDbBeyZpT11fXUaP0N1SkIeFw5qOor
ppJAjEl5tB1V3Issvo0ZrzD7xeC21ypqHxUOEXPnjHQpjRQ38A5BYMVXO3nZZZHY3gvQBuucEDsm
yzXTzpnYw5YM2l3Sk+Z1sDWnBaCGMdnabs3m96Zv1cOgay7g0VK52DPa4UR4UDy2iTExwNzVDCrN
JI/eaOUwzyOtWu3rUDKGpWnAzjAGtTkZrSy+pWPjcN+bZf6Qymgmdwh6EPWkG4KF43AwoJvdtBOD
HkAetnsKK4N2LQ4A5j2QGWiDUSRRWPZmtxsaeZNE9MN37I3VkaVGTAGzfJHwlVs8E/JJLkQnmwcs
xPZhkIhedE3K9dVzaiKDOqHdPX2yeK/BZHyFzD79YIJWY9M3UzobnliM8X5WmLTNaZrCJR4Hb9/V
EcqJMstjxY/CrrA6DFAjA1j8DIyCBlZ3woNT2zOWZ1VENAy1qjx0tF1ii0YI5bdh7dIeXApAAKtV
e1NNsj/MpjtfOvBni+humFpVYhNPt1kJ35IoEWJ96Sdt3tizkv5UXr+LpcyUiRNfwQnSr1WuaFOc
JdubA9O3VMQYoxRDTCaK+kF3NfOULaY5YAJH/YDnr9O3haztMWw8ilgPcSJObQjAJNaDriCseENp
TizzmC/ulOyWuZDq0ulpbcX+BHesZzPBWrh3tCSLbgiwmU4cYMvGmWggQ5X7qiBTQEqPxYtZtDS3
cAtJGB/+EumVFdR9xOBipAa2pVPhFrj5IqqCvV3F5Rp4q80TsxI5Q2FKcHIF2Wz6P7c9QYGSJGjq
/dAwgqf0tmuhmN3kDd61DaUiOlemq1ybzOzct+ty7HWebsw6iBOXqa39uLZ7ukFVul8Kp1yOet/T
ssT7UdDUm+2lOHTMbNewYVjii9aUq7EzTSenM5aXunYDXV+jCY2F/ktG67s8mR0cBoIcyrmnD20y
mwUSs3GRTEmPNcJNRKIO+Bia6oHF2DwDxhT5fmj4BGGt8B+EsMZW9mHZ0kxXJdiVKNS4VToGexnD
ucP6UuziyIyHrQ3J6UzdnvqkWjNz/Y53VDrg9xWjCcDyJe3J0FML0gkUZvwBtFV3aZ0iCw9RDlR1
6hrJePspswKTmaQrMKJs1S5wr8LXaKLY5uNKtwmNhRnsbHIN1IsciXpiaje0cQPpEldsGzOrcZ7S
jbg0p9rXDtzrwiBl7iNxTWs1Zc/gjZZmPi7FJIZrp5ELk7HAol7ZQ8WSFIP64BdQ0jhaUUqI4AVZ
okrOLX3ned+zCUwvDBWrRwtM3Ks9R/C0PQwQJnOXZwYa9s6a8uFJcf8Pe2e2HTdybdsvgge6QPN4
s89k34ik9IJBiSL6NoBAAF9/JljlcyVKFo/97Ad7VFlWIoEEAjv2Xmsu4uScNpdryKLb1ErbzwVC
SRueUqbupPDGr02XOAflj+wjg1xg7q6CiM8RRZ3pXdUpmo+6cdwb2Qvr3uoX+/fIji1Y99aEg0/Z
ZZYeOhIgSGLxGX9fpYYfPrCfXG7OLGslbU2JQlNPKD3WZjvy2yRjxRer8YtYZ7zBwgfYrNzdJatk
twmsUNfHXoaRfZ0BeMlv7YBZIeacbBwuet0vxWcy6WsBMEhv67Hk0HU9YxnXdtnP+6VhzckvX31k
feJ7wSW+dEXFWQwtwcyrJK/zeR3mikenKdiP3lSdzyPfDVQFMX/Gmmr3VXKFKWOia+g0CZ7nBDXj
cFEypqeDbA4tKRPEwjpb7DvEsPHvtF85IxYQGPtLndxX5QPU/fAUqDQNUG4I2Ayahv3zWIGQX+kO
ea/Ta1OexZS52VndEEt5F/C22MvKtC5hUbWfXYaHNG/cJLVPdRCHw1mEkFFtps5vycYgd3Tf2FzW
JfllwoeUi2s9SKjgrTmp/HH0ylgeSNsoX0krX9aQlN7ehn1AsFg4p0TuULyHj4YZlbtybGKG2i7L
3NSNyS1IGXnGbDcTG2F3NjHKhXB5HSV2+NBlhoq3hV3xmECEdMKji7Ot/V6yIE8IvriltuOyYtPd
YhYB7mlWW14yY3tmdYONPyssesWblv4wpXebfelCUuiMiTL9NId9Z71A16KhXFqWrwhdQoSz1aW1
ZGmNhF0eG36WEX9c6O3mWqn+Qk9+cZcp2cJ0lAe3hIl7mMclI484k6VfX+R1fVF52j03enjv26St
SnUWT2OTrAOBj/yeSkS+mMQfEpTnp1Kt8kTS3Q5HFbS8Bab2rohbK32yatyoagW7Mp8+IWYwQj6M
/Kht4oNZPhlRM35NYhMHcuEjXDqmqP5utDSied8NrUzxFA3cpKndZ861xo4mLkuvWXJeECN5F4tj
Vq8nqhuJr7bhVxuDKkXQPvu0pQIpi62lHd1tVIHQcz9D8+GrupqhwRQts4uoga35OOL4v8+SjnuN
N134wL1eyusqrCwWWLsJCVMvE29c6eFzTLvPsFdeYRW3giCYEa1V3LskdRWBum3BSRFoEXNHb+Hr
8GuycZj0eYqPH0171yTOta1JQjpGeokrSLU24ou8M5pxU0rSIVZUY0N/URRYDlYd8fQ7mQR5shm1
aR7BJPHcTwznU1CkiX/xVpX+16j7wTCaAjxgO/evWynHenz+cRD991/4u4sCbAeMif8Lg8f7B+/1
RUTgs4v72Zzr/IOWC/sUWL28/INFPvp3BwUsr4NHCZ0+Rl/XXyy9/4Y7Fy/Tu91cCOmNcgksMFtK
RKnv9hlT2fcKnmBwMtsSgDUBhegN7fxWOyJ/KStF/5rusL/2CzoEMOCi/NJxyu4zvlDZMEORxjW5
2Fg1kmZS1+Aoood8tiP3rOXW/Zb0aRYfSX1rozXeRMdYt8TP7AZQ+ttIF/7DJPrxZugah8EXr+To
xOineFFqEueqHYKHRNcYQGf4+YyY2MkTw1Lrcs245piEbnpUQhVbmOrtsPKqUDBPLB3gLpZXfIed
eYyLYqbnr9Vjjxz/FpHGgBpcNdErcRnlVWy85ZAljLMImqf96bTPbhSrRx1D92EGl7wajtMgvowF
mTWd9jE14Q3d6MmR15mINQ3sDtYdiI/plfQU46auMtBvvirjS2XYREO5DQOvGBBbChfPcc/tJMsJ
FyOIMFwx+k2eZ2Z3OHIiuRXMFT5TfMR67QRlsJe+IGkhLL3ibrKS5GoQA7wQ8loPZN3F+xiT/4l9
utqbNZXFZi5L764Ew0p7m0hTfzVNDORWtWUPM2/qyoo34N7Dl8kydbOM5HxG6suYxws76BtR3p4o
3lBhScubFxSaty5aHZ51zBHJQZxQuJphE0Czq8N0FymfQadfQgebEip3w5RfEyMKeiISy6Jek4HS
3LXF2J/oFZJQRST2TR0WBOIZUFCvGEL75iqIZ3Bl3oRmIBa+eioGk7n5QIFzZiU1+79knjTK2Bgy
ESw00oliZiEIaqvuqsIesYZJx/zOIS9o4446QaOYyv7UZyVWaS/R8XXQN6+STxkO5kIKRIjm1K9E
0hXs9se5QIzgzv03HMgecsEoKB6iQWdH5ZBFPIdT5hybylPPjRUGpEB2akNlIXah4TBOA7nk7PC9
Qb/UFLBXM52E7KE10S2om9kANcTLZTb6fu9bKr0dUQtel6SJWsULv649uugUOmrZlWbAbEicRN1U
p5dshMqIzBN806WFg9pye/V5FKN3DBZ/dRxwDHbEOMnnO3qZ1AZvdmzQk6o6RJWFHW3xa1Myeqih
bR+CJ25uWeYlj/cS+lYze1883/7i/nYXH7hcHOEt+7AdaVyL6BExb6pxjnexQ92LmdxeXOUkIOAD
qd1b0w0PBRFJ5/PiQZ8WNzoBWtOB8QTXfXizq6vFuV4FSFRWBDubCFrqydtIicvdWfzuWOT7k112
cIGzyT86OhzPh8UhPy5e+VYMQ49pZW7PwH8Q6re46ierwmCfLl57KD34uUMwUAkPZo4hn+j6T0tS
qVcE+UvQ1e4m84gLrNNM3hsDSQwFwSPY25lnpFpYd0hpWbWChQIQLjwA840MQJ+QQAZoAWrhBigA
Ag4ggXAhCsTzwnSsnUMGbMBbqAPlwh+gi1KtszcogZZM8bvZK5GlwiwwCGu5Nx0n2ZgL0cBf2Abw
R6Ac2Jl96zXMwFmekMAyXzn6Ai6CJ0I0ELErhwsUIua21Zk+n0oBErRw3ScfWhEpzh0M4SZJTv7Q
+/e+L4azZvQKSJCxZE3xUfGUq5QG1zdgrTVKjTyer6B/cOWqOLueFWtjHjfBoQbfdRgwlp8TyxUS
GyThxUT2PKx7YjlQbYiYnNu8vSwHle59etZneWc/m3SMVwOBkMwzAcqSstPTIVFmzmNYJTcjtM5t
NCNOX+O64WrbEBE6Juph+C1NJ14iAfizJXiq1yh6jOqcRCB5laG7fFEmNgE25vO+7EEFmEFTbTLX
HxBYBuUThvngOuljhvsxP/9TFsAzF4NxKXJdXVlqANNFZvC9HdrFq2SX9Jk+jnvnk4R1gwY83k5M
6nZFg1pFzT3qfdMlbbTIjXwL16lg0U3S4S51nfoUJNJ5diiaD47Tjueajv5FYDXyoA1hXUkp4Dkt
E11ZjtNdbJVesCrpSV0CDujPzTBSxLYV0cFM6A2oTOYb8mhZMgswcKHMDmlkpNdGPvhEk6nAXyNQ
iDdO1tuUd30yn8yiIdUkz8rL1C6iT0k1jwk7aCG/TKkNT2A2VHpuA807SORO4Igs/bXsByBfTjPf
O8qx102U+R3ishTIHIO+T2082udzQog22hQccIVnAkFCM3xLtLF1Z8fKpvjH+DjRDsIsyAzzsWmX
iJvZ09eJrBex67La80bXz0neFvdOsoi1B8/S25FApjVul5me7tCfCNS56d80AfFfAgGzJWAQFZGH
Btt8okOPkqDWfpc+usKGl7Dua2/gTZQv4oP5TYdQLZKEYREnoN1Gp9AskoVgES9Ei4yhe1M0JG/q
hm4ROsSQYvcj2ocR1N+eYT3hjIswgp+ygA2FWMJZZBMC/cQQG82mXSQV/62P/y+TRhCOTEP+dXn8
/7p0rqufK+S3v/LPMaOJVJNhIjWoTz/yzUb+zzEjE8gAQ7/5l+uKOeT/SjZJoUCXuZAulkEif8J3
+OeY0foHpq8AqSXjCRFC2fk3amTb/qVGDui/84Zn7sFElGr554lB2fpSsqKPqOSaQrd0fMce8PIq
EF5t0muAXFXCUvf7edjndgky9ZHseDJmchom8t4u3X7uVrQJTHuLkKrD3rFmXN82wV3qkb0FxnjI
qtSihwKiv8KqNdJyxxg7HTJYmAaRaMK2S3Uk0Y6Vlue9H6q+uagK2B4bpVLUziFr5bmIMn3CBq9M
5CredDG5UXRPmdKcKsN7MmSt9jz8PrmOOtyA8mrOs5IInTLTyEUFLNz7BEJgtU4TjKYUnkuLKehU
uB2JbByxZc7Y7L3C07czgYTPZkPRuKp6qS5SzGPdlgYkHtKOlXjGZBGbxb4Ce7fXqsNHwkgnPdJD
af1LRJPo5eVkYmE2DAZGHo/mvu9yNaDiNwoKIzc/NFE37hCuQIMht5EPhncP27FUEdhDEVWf+3Gy
bkcvqdQeK0C/SaRkZeP9QMCpjKcZlHLZbQClqaeeAv0hmmvfW0PTavRR42pZAvQEJ0r44WA/RUXW
no/CKhijeN0WZp/aenHTWui8uvOxrgnowAM0bmnyMkxkhYGhjHP0IczYwNtvffX0rceevPXb1dJ6
NxDImjct/Xj7rTPvLE16oC3061WGoi596+KLt44+tkS6+4xKBG5gVR7apflPvixzAHsZCYzLcKB8
mxNMbzMD8kCZHyBkGl/9KDWfsaRgexU8jWhn025L63t6LpcZPW1oGJtwMps7q+qSs5xJzlO9DC8i
U1kjFrG4PxSKRsvG7vyrspwYeCyjD8aMfrsmDomJiPk2HYl5qe9gK2o6NF14RagKceXLQGVYRivJ
25SlXgYuHrIcUoBJC3gxaVQf+yizj/0ypIFYG33haWByU2VW+DUqFbujSfYq38d9a4NXSYfjCOh5
Zxdkmq3CKpJ3pLZ9M5cRkVqGRdHb3IgnID3WPgOe9fQ2WYqXIRMbJvdExAv5FcyH90omHuI9eH/W
RixDKlhSzKskkyvhFt1lG5jz16IvSd9o4+mB/IryEL1NvQzDZALWLMMwtYzFplpXl63ImJX1b3Mz
W4H8FsswzUKc/MnDRIZFMazwZKTxYw8qAPdlHxW3+TKUkzPR7qQR7/s64D70IxI3BGXojUhaBlJv
sz2Ut/bIyhJZ0Vmz5F4Oom+uaDyFTJNMdrVWPoHyl/VaJ3hRFH6TVRX13zK68TTmwfUJ1I2HDHY5
sbj2sx6nR1F0wKnzONSbUNl+h4fMYTfP5qfBMzR41yP9NPq7K5Jvhqn7r/7m/2RhwC2w2F/+9Wtx
x1Q8ffn5tfjX3/n7vRiY/+AjTIHtgE6ReJv0//1eDHzSmegZMR22LRPaCy+/fwKcLd6LvJJDhw9b
ejr/v3mEZkfYzL15NSL7sHFj/TsvxncjapdYKFpHriUEox+iojjZHwfpMS3HOWjq4WDbQ9xjYgwZ
srnkZp+7gxNighNddY43Pq02YYKt7Ydr9Ru5zTu9BQOUxaltcX3wcSBPWr7dDzKPtqX9oVBq7sfB
Vlt/Kr2tRbW8mfy0PPwHhwJ5jYQQ0h6Nt58P1Tmk7Fil6PeuBQ+msGn4OBJkL8VH+x+cFZcypMdn
LTb0d6UGhXxOCoDb7wsNuFLTIN6QBJCT/eoPxz+f1buq5u0CYj+hhHK4KSijfj4rNElDXgguYJgS
3qQmm9kNWHetANBVERUKwFRyJqN8jcyk/qtU/pcqDO7BH0Ukfx8cN+dyFzOIfXeevU5I78Y/QWKd
662AbiTbCvHy+Z9P8dd7RFCyYenB10dWnv/uKBKwhlRtNOy70PWIiLIr2a+Ebn21zZqSGuvPh3un
POKkxKJ2MwGs2twmS9f2x1uSOsMGsdoPe8yWiFPz7rvv2K9BXJcrqyjPPMJ4/1pb/43LSOHHfhZq
AQo803sn4IoSHJo0tIZ9ht8ISFFY8GOF9fbP57Vcph8UP2/nZaOEoAtuUrc7y2X+4VFzMR8QwJoP
eydVNNsM4xyn2xXNKFz4JrkYfz7a767ij0d796OhN4zbWBQDNCMAJxE4lFgRNdLAnMOpHWJpzPOv
fz6kvWiW3p9hgGRREHQHwfX9UjYluReMI4+dlXjulVu7xUNsDnRv6zk40HDNKQ1ufQqPNcpl+eL1
ZnBqhHMYsKrs1RCqLVS+cdWNfvNNa8cApEtLySYz4o6m3ooE+Xht5e38wcJk/foYCRIZgWB5ImCE
8P6OC2Ts2TVpm/t0BFa4cheGCZwIobaG4ZhUlxbFW1CPNBdy8LmFdr+YBCHjzg2aS/YrDvkjMVEq
AVi+P19S8duvthC6eMIF/3n3MGQhoWYIK3o0Swnpu4nYIPbTqDa8fivbWH7SqUMffMTZtakLuIm6
yrpzhBoq35QajKdCrI1Ykwh5UmJXDqqBTVQRnVTZ8XQWD3Z3aXuzcZyx+m5a/OGb0RcNXcwOki+S
gYdeBTgsUB+sO4TvO8exAQ07XbClDD71eSep1Egz6yNBI74QZ4mbfxrGAFetO2EUc+Z81zn0lEaj
v6pDfz60KTuRCbX5SkdFdE40jflodC3+tio31pGYXvPJue3JIcWIF+eH3kv6Kz652v350v76gACa
pzDgqecdjJvw58dRy1gMYlx+dMLM6CIliAzxxaX6fpijZjsMpfVvP5IckXk0DDzhL+vNz0cMO62C
cM77fRdFR4vUT7YDYNrdc9DP5AmE3tOfz/DXdZsdN6sNfEYSIvBe/nw8GYeq4rfp99lUNCsbXNsx
Jkd7G9jdtPnzoX69TYmywFlH1zKkF+u9u03jQSgGNjVvwUCJs9poLYZ9g//BBfztUUDzUqYwYuMa
/nxCpYlqoB+5gIbXmSBXEdIf2GwE138+mfeCaFZqziawUGjSLwFz8+44OUoZCxEMAi9t1RuEU9nO
0yXKXklmHeB8n5KCGx8HNSq44BEhwr528/SjZcnhdH5eTpGK0+AQdF8cWibvfr+2pdWdKl9Cdy/8
7YgKbIcUqN+5Y58GMB5m92jBz8cbVn8v6tG/zfts3MfCVBflPEOkyuvog1/A/u13QpwKIRKOo3hf
ccSuYRC07cg9EdbV0ezENjSB889V315GshnWiT80nwu0MEy9sPYMSx4wUSL2JgyqGkVU8b2wNBzx
QOMUG78MCPzWbdo3d1NFclXTp+KAqW48VVNxaZj9R8XF70/gjbZISc/zv7zDfngLR1YXElA5clGT
6TbuoPEOoxt/SljF1k1L2lgkLXNd+l7PG6srTyirnkkDvJedFx6HJorWml4OXNM6vKmhvd8HAAln
+ignJwBjgWBlYvSbGUsjutihTGs+eCVYy8/+y23xwxm8uztJ0eML15PcT0YWn6I5rE690LT4DSxD
accijwMRnaJ5dGrgJ7JxP+JVvo2zf/0KgWkKHkYLZOXPFzGYWEuQzEo8yUnfgKIJxFfKqmvfldUK
XtxLXSj9iIE7+YZ4uyc5ZJ3VdrLJCSZfqRgLrQmfrPNcfzUy84PKbA/NOuGAe01fgBTS2Po+VZbF
UunfYSbdCjNDsmmEj2zm8WApYZ4zQygOc433WZl33sSBYvet+RdK8cE1/7V0C8jppWlJhQDL+z2P
QdiBT04KC0KbFY9VtPdVVmyM2WQwRjTdB3Xib5ZtDPSCnSewcWrFdzsKWTBk6lh09ky0X0OU77y1
AeG4iA4/ONLySe9+Ro60+BZcDAxY83/+GYFzDo0fCe6kLr7PLSd+ZBoKub6c2E2IKUf/Y3oGKSqe
9RGB9DdvXw8cAJYTHCcLLuznQwOMBoacmXI/+NNnZPeEErYMRKPXwu+/suX1Nh+s6ctT8cu5Ckjt
Fjnlwnu/pofKkDpNuWXZhle3g0PdM0XOZqoS+EBq/o7c7L5OC72Jp4bihkHTWsm425hUK3/+Kr+9
mYTn8mZx8Li8fy2nQ69Eonh+xwDfr7kIG1z0wisjreO1SLLXPx/uNy9Nj14qP7PF3ptN/s9XmngK
wI6D5keeOjhHjRURYhMkH+wR32r799fXopPBncTlRWzz82FQO8T4Zhu5Z4/MnFJpXN8Vse9EwhjH
Een3OkbeuDHINN6OUUynX2F+08rAEu59tEb+uinH08GukE05Jinx/nkdJ1iZicz5MgqYDEYD9F3d
TNIsRu+4tIx1I8tqnzCgJ7ZuMD94rN57I5b6gXXR42JTt+P7erdCA9tEZlkRFjVZbvK18TvgqCOO
2isJNByZvld73roe+AB4CVCzVsprC7Exs4bpHnOShRdgTOOFShz80nbfY6QUsZAvf74zfrPQoIvy
IHiY6Kp8692dgQE0nUTltXtPR0R4u+ghXfQSpGqL9INL8ptDoSh0Mdz4tOG4Oj/fHWlmyaZFILrv
56h8dXGi3yCuwfxteOZ/cFrUoMI1vaWl9suq1gAK65sACzfBq91NKCyPjG0/Osu6ni7i/zYar/+6
u3/0qv1mEeNItEUoEbHAvN832jNBa/XAkch7jjdRXzV3DGZgs5oS34Yu3ZVbJ9MHy8dvLyX7a/Dc
nuXiPfv5UsbANTCxiHaPthecHKRZGNgl3ArTlh8cKnwjT797qqk0zCWrDqILK9bPBwtytx7i2eIW
cTu84t4Ep4S5ljtClgCTijihA5nhUZMX69ZRo7Fj5zjo7Yzqu7wpA8HDlZKXFB6JdC8eiDVH69tV
eTBsUJd6eFWjNnnGr2pc5KCCJcC5JVVJVkv8TcUpOcAMESzQcRejtRsxjU1nb3RVuNX+vMXelBBQ
lCfWvTfYKP8LF9TuLrNK7W2dsElsYsxhPH/H3e0ys2jYwSRncJedaNOleZd8kkVtTceioru2R0Bf
ulvDbKxTOSMZ3UNsUfJSlGCeLlxG8dGNJxG+7/h3Y0SdTDIYID43zKtNlSs3viDSRvibQTh1thtE
W9wpA3bgqauM+mB1OVbGKe4Ai4RJ+lBKzyFUaMADdfTjMQajN9R1vpty9B1bogCq7jxTbCdBPIbN
yEBNjiHQaCUmvakVnowzaCSRSd+hbOxNU4qluEqZvz77SH8noLJoQ+YAkNRdI5DBM96T2XQ9Rr66
q1K367eT0Yb+rVmXwGEA+MbDkSJW4/QHfwN2LMb14zbxPK+lzMJ9BW2y3gLioP1nGjZpA60Uwacs
IY9VF2XtrKWbkFufMU87lMFwQ593N2Dseowau3gqjMC87SsPhxSj0oOxcJudNrwasO+TsbrTIABv
I58mqovKBN9nurfdHP95mJe7eFAnR00jVD/5nJHQvhKDzagpIywTW8KL6xgjmpcJCJjb+XtPjuYW
ZaO3B6hSA0UkzCCrQqg0bqO/+j1jWJdEcQAJ6nluPZi+ZBAtY6CVSIsH7Lpbz/DaaxGW3daC/Es2
/TivBzO1zsi1Sy4wFxV7dgt48tPoQc+O2AvDukmh5azwAkRHQEGIW7J8oKgAxlHwlkC15c83BHMc
2x5VVDpPgv/Kr3K6S0BXulOutb2ZzbzdamzsqyyJFA5cBGcj4ifSsILrKHBvEfzrrTUGyW6eu3k9
Gf2wIWXL3s+UrrdRXDRfYOeZ51Xig6PsW28Dobt79YwWIG+PNTCgYb3361ocO7AF6NcifXTM1D5K
8q63NClONh7ZVDQWU9DpqcRa8FSl0QFt1V06TE/YO0guNEMadUP0VAJe7ngCy+CoBr/aKaPFviKM
+zwMopOMnHTjxUSbmxnImWJscVhl4bxJ2Dfcpp2hrtu4C24lOIrV6Mjzfor8VaFxpExG9V22I0HM
Tg9WAezEoSoD9erKnvyYFNAyjDyV9oR3D3VbYWJeUWl2+EYgH/QQ+4ME+SU3z2MJqUpv/JZ9BC9T
FglgLOPnhmt/2Y7cZcR4oULIrSOk+wkvT1/vPGsOzviHeqt5ILbRX2j24C9QOyRrX8InQJ8LxH3G
LvjZsJwdTHKcVAbeh2bvLxB47TOpPDg58X+bEp2oWhFU7QfnhuGB3Mv9oENANCkB+AQOi6RJ22Jd
6bhSZMlVBdnNpbpP6Opf20XGOLes8vQ4ZkzVBZ6xS2u0gx3w25Hg7JZmXJJK86tnRtST9HebrT+b
xRlsnu5bL4PYgy8I2yIbReqcay29O1fl0WtIcx+Wf0XIAFn3gEfnKdCfmDOVr10D+GI1ldL6gokH
LPzQkNtR2c1nXEXjBhPNtO+pWO6Dyc0+K8nnTEaBA6a329Ncs59OdeUeccDKR7pwjEEyJKSL7ZI7
IYFq8ZTgDfzWNugqc220T35rp4esi/oCHWOf71KcA4+ixmSEHG8cN14kyn4zzJKHo7ANgY0CkGfs
eWIN9ss5YqbJNz4t5C27UuLrc/ZN5aFscNWu+jRWCD7Hxb4lUitA5rcg7mrTBasJrWtRqCbFcg8a
4ykOs+TOLImmqX2sITvJ5TQeMP1wiv7iTj+L7Zmv6uXqAYLGMF7EURRfpUEL0dKEqUoiXXDuJi6f
Cqp87xJkeqd6WxDIM/ntyUN3eIWXovlC684G01WLKzhZrbet0Gru5kHnu7HWbrnHJR9fkQ6vfDKK
EnHFQ9TyUPHr0oSH9lOG7pUPgfVrp+Luxp07616mXO80y6f9jPFlHyRcVPD105nBrXnTiK75KpYd
5rry5gbqe5ulsCpFehC65GMNzN1W57anBlrw+axk87UH4POkEq7r7Pvtt9qKu5ao04TLimElOsV0
I7Bq9vIlRO145UJlGVeqDuMrnQqcK1h+yukF/5sLArWxR8ctUA2TbXgOxM1GKR9m8dqAp9yuSHxA
i0OMYwTOE6HsfWNNBBCIOvrUeAnIdzHUX7wY9G4/JDOqSHy11koFFJFiAOEZ90FLwIQZbWLMhmdd
yckjl9KfAiNjXYyj9OAstODGNOKrIQRyD8dZUIFXZsDEwmmLY5cv7rU+pImzQZ2Clr7s+T+ABA1W
cTwW/SabG/CTM885baxKPk4TTevAV/LFj12xjqKpOFpdv9zlA8IAZi62uEvLRD24NRCR9VjzJQty
NG+DvmuenSzx7oxwbgus9WNyNXllhVrGrbqnop31deDJ4cEkGuA2XX5umwTccwGr9bZ1FQfKjWkH
LG9xyhmEC7qSqxZkyXRtxsb0as51ujc0brMVTfvoFnucewR+BVrWGfnEes5vKdn1pxAZ5wvaXNc4
Edchky3xTojxIeJX62hAlrGi3yK7FXgU4hE8o8YrSUZESU6j4UW3bsKWa4UYt52OpVJIhhOIEtez
0XYsvcj31YY1K7mC/l6Tc2TN9bXhZDRx1VTwW5sySNTRc6CLrUPZvxJhxZ5JmWVG8N7Yvhp1Zj24
MfYdNUrrOyxqvNs8ei0pUMX8WttZ061B5xNd0GVi+G4HOF35zXzu/abhsni8yeXeHHPE2ksYy/1s
F8Zt2JusZr5HJEMTtDd9RDri0NoNCtSp+ayJQ7yx+iC+iohQ2vchwFqYm9hyZbLYjwKeb9BF/WOb
ppV504G4Yo2v81IcaxyWr1TU/gV74mjXDFHHIoaHhb5p7wwMhJ3gyyyD/jIqiUVSRaEOrlfy0/Da
PHdQVaNp8eP02nNls2vAeH/qGoUjEBRoH9f8T7Jpmk2kGuerwFaxcxv8jQ2ego3t6GotlOPtLa7X
iommC8Kn4znEAD3dWmWnrylCxjcd2INdxO66MOq7PnQvSI4GcWyaKXuZrtuM2K8vW/o/5pCoU1Y2
HYfNvStzxL+IN5d1A6U5pKzUuNDQy6+qSUR3XmTXx1CnA4moKcpmq2LY2JJEcxRpf1LTVGxSns0L
Mx678yr2KzDI1bSi1KcEDBn/0UJ9DtHyHHO/0rd5rZwXgGWnNjUtljRIHrMj223lWXCLe/dM68x9
pN424SXo+ms4LnOmut8ldJaPbVT7TMsSClKV1dNjoMf41gSrtPN1c/AI292Eo4GTLYUVHozzM/2/
8nNekgjKO4eLRN5MzELPDmftTyRdki2XyyM2DdJdIwPMSOmC9cWneVZiedgQgVfe8A8+TfnIuB9a
w2OpC+PbQXKQQUT+9YCdDzKUMwF/i9xnLLreAybt4pCm/oPOzHJPuzShDqSUW5XpRCJPOiYXaUDj
BhPKkag362tiRuNOEX6874EAb4KUGJJR8TDKhlC2MadVGE+Td0Zx4T5mrthXQtc7HicW4Dpjdxp7
bbgPkTe9KqKhH3XjWpdhGS6xeaV73yQa8iQ17I5g3+XUZPGwmLNuJsWvJBTsl51PXbjq+g5CCU6F
7zOjJvTSMek9bcZtQDprnK5ANTcsaw1ERbfM5FoD48VUjhZt7u314HsU9IT9PKP9A4c9VoceSTR5
FK5xXk+ZvplN+7HHQL7jUdxh9APGzYyNgswfLktXRJ+wUFJmgIrLWQIRmQV9ehuY3bzJSyc4k1PK
6mUm8LKKfJU7nbhC/13X62QMLYYWxXycplqRtmTw2ikDI+eBI46oiXWGcdzBCYPrenHidoj+4VMS
mLpihqYuwqjPnkrb9fYQrZZMI13zxpobWhpDaujrhUl3PtHMXuDoCrE5IST5KRxT81YQCtMRgnqI
VL9WgcwvCn7lM1nBIJBuTSYLAx7w9rI/p++LkQepu6WN8ClkZso+57mryacrE4JYWxSOC/8jAbCu
eusJU3N3rG3/qzV736Oubr9QsRZfQGLVLFrS+IT/zNg5aoi3vT+UN5NHxVIQyMTQO+zndawBMlAO
6QM+apWeDKce3Y3yTekf/NzCqF25Xn1l4PzB0T759RXtGxDRdpAhaR0KjBjcoyL7UpZZdWODW72B
pkm4e0pC9T5Lxv6lkDYBUTJLXtrInKG0G3xgiwoAuXtW30EgDsanjoqH3y1lk4MhtOAtYXjOsWgC
3iihbj7ztqR3Nhd4smj680cksNr31MfsTPMycU9xruVLmcPWkYOkiSAnQqByd4lwkbDovpgys0hE
WpyoYDD1tWx19AVIG5twN0oNUgjnSL6Q/kLWlz2r0N/OuajuMHKxMMhEj/XOj3tV79wQp8Zm0Am3
R2IPC+O9gt6QeAP+/TCuoy/CEvydsNFFt/GzMBcbtzK5jSpn6gmrxlFUb0GGelAdUGn5bGI0B81S
t5Jn6Sx69o1mpSxQm4QgxjuKVz55NkhDP7oj7cdN4oaTsTempQTomZCCS9JleJ4lpluB5CwpWosI
iTUMEl5160IP0RfVqSRZxUO6BCbEgnyWYeCoQ+vAJBrxP37562IKBZpv5TCeBMkuTZRpvoUdBseZ
V+8dEs7XTgsFZU0viEuPVLeC8AYFbl+kGe0elAUpG8xcI0O26AJd2a3Q1q4Xszibur6+EyOKCn5C
5q2kXf0Pe2eyJDlyLdl/6T0ohhlY9KLh8DHcPeYpN5DIiAzMgBlm4Ov7IKvqvWK3dFO4pwgXFGZV
MjLdYbimV/WoWvtmXBs9pJEiz25aXAzDvqRcK7nArh++BwdtNOgNWDEXR9OTp3wejH1FLuEVg657
n0OUo6lBeuKJmHI7HyZk+OjW6vlDH4xB8DMylfNTp1XEh+fMU6Wx/6vtAgZJyrOL9p/MIboMf4uD
1vHPL5XRfqXcXtKAH9Y/zzjHf5GGyoq93zfgBHp/JWSKHIjrphA8P8HIx7kcKvS/0wifSRCs6pjo
bHris6MgMFHTQ0CdGodLSsaDZ4oLNy9h3l+bsherGZyuEZKTCySp22QwBYwrRsjCrYwO/LuRPOsZ
JnhV1OLETro5jGVP2UTsTeDK8/RlWZLxmcrW4Y812H+Sy/8quYxI/DdlOPzoPv4sT7x+lL/+5//4
X01OD8FH+0/h5d//zl8WVJ+QMvIL7ggsdGvM4r8IcL4FMpuWGgeKkr2y4Vic/GVBddb8MtnCNVQM
jWV1p/4VzTCBw7HPoU3nr46dfyObgVUDHfdvOi8SL/8x13gIO31+0v9je6PYxmGt7q2jXXge3GVt
uFILPuyXKJlOIAYAFzCCzxuu4fOXXbfu2c4tRaxB18eHmu7voG+l9gEURoDOtfwr1DbzyQGKRN5J
OlUYt5Z7JSbbPszZkD6VBLv2OYE4+nsd/UctI29bZG52Yq2y7eZW/Ryw9JMT8+g1TzNoY0Hby+VT
SIwFaYRfizK63HiEI8lbFaDuTeSaxb4nAI10UF1qtP8N1Jwy1LIyOelDC3YjLTm/St4koaHFlPIq
+gKDqJhuqRguoDF469Mds2p1ncm4n7Tev7ppLi76nIrLbM4abqraVDuS6MWeTGn8tgJWrjAX7vTJ
6S+RwbVCMILrTkTMQlkQx4WS5jdArJXBNFMOSLqUZpmy6e5IsEJLzaCj4FOYCG7j1t/bhZBfxMDU
zqTNl/MB+gpw0PxZWRnUjamA5ivLKTtwScKqZY0lC8pZB35i9K+1l0a33IvH+65Ol09/Huc3zKjm
fZx7RPDmrLk6JkMVPuCUmJmR7lRE7FFMjvrJW2JiYUcLAxL9QNQ254/BYBdYKFFQx38jyKz+S/PN
IG3seYO4fgPtE6CUNm2BU3LKiboKWzuiNlmWEKm0Y4F6GcaqpuhvaNReqcH+RluhYj3r0pvOsca9
Q8zvaJRJeacv7kLCgoJfiLUtPQBMe2QyqaB9iefUf3eVQ9Fz6shTJJ3xUQ6jevIjK6XJ1hEXOuOm
gSHLTF8J2rfnrBfFIw5EuS8xQPtQNGuBwlG4CG+Fad4vGJwvMS+e3ey67Lmp/3MfwGxA+cXKst7z
zOHsMK7d+Q3fFbqVVszoYhWfPdPuNXKc4jBPvXnjdLLYl9JJ33vPTd+UTPRrFUub5Qe1uhNi8BXs
hnljjHZ9aDBB3nZW3T5lCyjXqWyLY6n1aE8R2Tu/sr2roaTxToeNc1GxBahDL+Qhywo8HGXeFrvR
QgUq5HhjJKPF11E1B1wy2z6Ju4+k98h9M0nrW0NG7ocyx1+2mkrIzXJgqb/eS1Vk7VyQTxi8K+PF
tPJPWm4k8ktsGe+uVz1x3Vpe2lYiHwkutXVCRjfAZ6ydbHoZGNxh41xR+W2dHaWjPtg0ZHf49FAv
LNMknBp5yZ7Se3qclrR4hr9WbgZTI0YzoGRnMR/iaJpEmPoCEJJVlNg72u4nhqOhQfbUn7q6OpKi
cE71qPZVRcSDhsCS2G2R5ffYpOCBRMXBmYnEO9FSHa28rEOcR8wFHJbQKf2UGHAZ7aicVqHb0vQY
VVP2IFth/VpQSjdmniWbJZlzNhV2/uZSKPNM+5B2L42y3vCBEqlvktwIFXfMO62ZoF056kY1g5dt
fH9nE4zfR2wYLp7nswYo7ocoGt60CAtl7pj6fSZi81BRs9FuyHcP10oMzafZzfwklghHMbGK0Udg
RYXeU5KF2+oNUqQCsSaWAsAB1Mhttczx7dLWOepNt8rhsw2dbpgcyFPaWAfQ17cUkrXE2MB7syDz
h+d4QYkliutLQmax4phrabcu+nLBkjepy1xFYqvr2lvGqLuqWSRy4LXjdXUUbZdNxXSopa+5Nwo4
+63Ykm1SgUGd+s/CSZabqE78e7v0nCPZXQT7Jda6+7TTUF1dNAcyeB8OF5vVRu3dCbBt3UaWprgO
HiUBHjHngptC4WxLs/ZffN4aVxpeklcY5em5XIYfXAqdA29EthpZO1xpNkr5Ko3Zuc2catPNmn8u
e6u567gNXjIxqhctSosr+TQJtLuNd7pfx+ECpHJrt8p8zWExHRz8uVs0s3rHpdb4tbhxfxltX36g
9q0vl36x3pKySJ+5SQ9FQEWmvzMzP973oPG29RzD9NGj5E5fV5Ijxm4MTGp6FD1/9RWXsJCdqNy2
k+HdeCAIs3Cim51C8mzki0YozNfWvh659pLPsdnvKyLbx9xf5HPRR/uU3hwapKLlLgfItpXDQCvA
3Ikl2/QaLEXgGDtH1cNVH2Lj5Otx/mNUBs1jNLgEOCjEJeURvwH+LQ9kIRjNc9X477njpGFZjeKt
iCj55WRKjlFnhDNhmLsF092nxA99kp2n7crYbW917utHrt3RzrHi9r6YR+85Hqm514USj8mQ0mSO
PAQHf9Yc+Mtuc4Vwz0VumQnI9xz/fdMt9MJNVow7ctRDgERUkrXajV0Jg2qOqkkhxvZ/sIn1il0a
J1oq7tcEG+/+LIuf2JgSac96VcybyvS7exWr4lAnPNJk9V1gyGj/I4y2yFPf/kpLZp0MlnQatXNq
lChyVXk3kHw/dGCW7ZW3zFlLeN7roTDnnfNug2UW4JldMM0euOZKX6jEXEaarlaWc7NSnRvwzsbK
eQZI6T5RXGa8kA+oPonvTK9URrx7fzCiudmStUQr+M2PlqrFPr0n1akW58KoxfaUorYVO51iLre2
9BQmRODX9fA49d6d6tTsvLVO9N3Tq+WRGxz54OjoNEBPwKbaUNOx72emnn2ZyPpCC4lWv0sOUGYv
fwj1Kcp3ivKx8oRu0YTtmBkhQ15+owOWPFH64r7b4Bl/CBpEsrtoSoobN7H15mlVzqM9zAT84pup
HReki7izsy9WXWgEtoomm+rjga1YraV5fVRuaoaVJqgiolhvNzjta8vGGpILfX6C/Cn9stbrpBnj
gYIr2Omk6IG4V9POp+9rA9z6lDbWufcNFmRCA4mbx7xlNJd6bWaR52qhRi1BHT3xBtEeEwS5M329
OoUP+nwlT6muDZ/maelIDCbp+GHl/nxqfEdDMNH6PS7YlaG+jlvmYvQBPofmJk2PecR10pnDoY66
g1eYmKyVl+5bDNob+k/uS0xCYUb1/HGx4u7YRxGrelYGp07EZ0cvChhmujxTJtyFc+yqH73pFBsP
5uA+VUO6y6DCbWFZEvBMixpbE8vloCaxwj1cthubj/nQC8m1HFlwb4tIfJMCYYyWuQS5QtrY1L8o
0XO811b0ldt+9taKg32OlMXEsYGMBgTmD1PHfy5x/+ISR8D9/3uJC38VH+NH8+vvl7g//p0/L3Eu
DfdwXEw2QXil/qg8/TNHyC+55KJsbDnYtH9n6P+6w/n/IKPOU42bEzg0kab/vsN5/8BQivDNghJD
O0vofydGSLjtn+9wXBJthzuhJXTM2Vwx/w+7eJ7RD6kvvjrMzpy8keSu1kYSc+yDibLdDSvcsttJ
Nd8V0PTHDb0NG6J6PnknIXdcyqgIoSZdf4vSHmRpVUGkBBM3/po6R1ubDjNe4dxJiri7q1jPsP0v
fljUTITEO+SuirHHzvigcBD4+I/5S0wPUWnbj1lH+d/EEHMtMjhVHMaoI8A0ImsTZWVzcnRBMKim
6FBzi4QHnO0iZ21zMykqAZ3SZDpHSN2P/HAGWyxHHt0FJEWtNd0Dng7U1DaltUVpb2lR0sWnKhyV
4EqQZowYjKikF9prJYUUFKaVU3s/ePGXreX8ISP+pHpi3FvGnO98HwLc/HtRTRPqXsT5t+RCwQ7F
7+BhCmpkbVwDO0N1cqcW/t+Twbh3zImIkNtdOgBdaFMULureEyXbF/BcVZBM1SOuB/08jRS0F3k1
MAOBwDG8Eom7PFuefIvgtGwWvZuooI5/YBg6rq/8YL2n5HP+QxGuYBtRP06ZtrznBVWR0kxwU3uy
3/VQFTfsnzZ8BZ8mM0IaJ4+eR876I6jAsfmtfTWZe1Ya4tbMNW1HQJzu5dYvXuq5t14g99EPubag
KrClWB8QMSmChfEoyu92kXfCsZZDxGKws2b1URPffJKgB4IkZeu+MSWGTs+Qd8VoHyJvASxpd+p2
HpLmzcq9J6dN6309EfnU4cGenShHTHV9/cD2FbtJ4T0Xi9QUt4fxOQYbdrJK9IUN7M7y3vCj/lMT
qqk2rhLmfWcU5rVkj4hIaSSTx2Grlm2RVI8mXPet2ZDKD43afGiLjqQ3xTsh4CDQjjw5SKpDGiYF
DMShnNh+NMpkgoilrlOWyJolI4gRdN7g1Ff0uP4mZrrtd2Oj2c8QKNMbq3TED2TyIWznjh4Z+pfS
0Obvst7pHjBklIdZ3Iwzre1H1lHUnNtZN39rlb1oe1BKdfQ9++54KYwGvFNcUdtZ8GIFaVHEzMmZ
/vhbg/rPQf8vDnoTmRml7L+MnP+XXPf0a/pnre7Pf+PPc95fsYGg50lNEQsjJYIY9hdHRUAbJDKG
KV/HSk5y+u9iHTEyfmnND+Js9zGL/inWGTbvAGQ1jmZS1r/Vv39DrNMhmP/zSc+exWYNAu3QIqyK
f361P/8twyI6TRtUTYsbV4HmddCIUbTF/OlN8LlAgKptolFdOpU1u/3Ru3CbH95YmatHWWuPSjTt
qZ/Z0CvPXS4YPMlZRqYT7Ye1aYB2Le2jd90aTHYt1MHyItARtm3EkDpdm1Jjy0rBswRaVejucdEb
IMK+tYgaK6UyKHHW6KMz9zLvpLx4shEu+URMSmhJjK0dpljC0JmFey0WrMvl2DTqufAqMiysCspC
h34xORDvjcjvti5bjHaXIHpLjp84LWAFYx8VArjuPPvblM5m/eTWs/FiQZtWXBFqvabQyIomD0SY
O9vHPq2ZvaAupm72FM0a2+dAd/NBhUlt1x9ZFXlfsZMBK12MFmruiusQA2Jd66bicaLiVIYdP0K7
z6fauPEYMuloc7ABRbxwacQFXt3uBiqkhy3wJ4o6vTo7lKzp36cq7ei1q8zukGmTh23Os9+xfFng
u+IEV1v6CFwRgO/UZxdlVBRlG+NLVqfmntdmFuilHx9yaoqXQJVx8srUCJFpRjd1vemC+xVsdd+/
0uEE57kAM1WyiQqqwYcXGzuf3RStLr3xfcnsdmNgdcon8xhP+Qu5dbxdvo7i6lk/4xS4uhnl/ePi
9VxrF40tNH+lmkngzXYl/F83cXceix3yzRSzpS9OYXzXcLFu0CggN+bxFYacy/6ie6/L9lQOdXWg
+g7YC3cHBhAjaGfpAOMQ+q5RC82vJXdVI3/BipOGfaPRSFsOv5y0ci6ls0R3o187AaoeBB3sQEGL
Yzef+3xvDZbORAO8JjMdsD3DtIn1qADCOyRnysmai9fRDY1bUQCLS9NdNWEF6bUYzadV3s8U0AHl
G9QZUy42naZmnrdS2dpDDDIAkkr8KzKj+tbWuke7S6fHiv3THrIfHqFUpgfGIocVr2CvX8+2FlAR
tus8G5+bYyW7pjH8HYVaFkEOzd8PzvirtvPy2CVMEBFnBzcfSA6I1+lPMJb1ZrBB2MYxTkBflLSA
w3zB/Qw6jJcGGRwBl5M6Mxi7xvSkc5NGJs5ftCI6Lks1BiWuespgtVcbN3Bg5lN2SpTtbzRppd9m
bzc/+sWleL4LKDYj2UyMH+csLJ38zGoNZKXT8cT3DTBh4oTad905FcYGspE21jcPU3uTDRgs53LS
Dtxle+CBw+g+FlYu74gWIcsBrUmvEtl+Z1IRxfQBzHSjF3329Fv/6YS+xPuU9NepIuYNYMbEogXQ
BzxdEI3dZ19Q0SuiYbjLMOdshoGvBcHVQg+8aZq/cAcKsY1daz71XVodAATNo78HnZ9OG212WJkp
fto8qNux+9bhKxF0HyNJYLPvk290JBr0vNFffado8ePVwGX+3tp8W+hds/Aj6kMpbpLKL/dj6hFC
U5qxF0bNnywfj+6c0YOYEDLLJkqcazxVW5v9eQAhjqusVOY28hc0QJxljHTL2wTU9sVN5cSwq33w
SL3iFCRtjU9hWyqYmpqyrizv8rApIGxXWvoVtV4TpobEEd5kxUpxstMLEV2c1GW/ACTVS/1OldGz
Kowc46Jv+mdpFfVJ9ykicNGpIUXJB5a22iNJb/fDKO00jHNfbZZyrW7vMdjUwTjRfx6tl/K5mMXF
iRAZu4hS6Zjk+xUmer3l96l29e97/vrUrt1k3JEHmO+sbbcanG7g6cNdkVgAo+f2MOoC+SXqMOKp
dfCbI6e6H835nZWFfbCG0v9sjPbenVYifZubw8H0ujdnziArCqFtDXM4WoXuhXmvm1SR67L7jmrL
2mZap90Q4kl23tDr6+jtb2XNjXnGYruL2OkG1P9d09HLbxeNvCsLAszcc++GaTVRBNfCeBoIFW47
XP97GLcTPRqGt/EzukSlTjJndS3jLL74PafWwoYmICbHN7GbqmOXo/I5Y2NTvT4+9N5CJ4xXIwZa
JbvZvvYPaprYuCv/2IhhteVwBXCxmH3Osh62QjNBkemaFmKXgjBa1jhIfM9on/w080PTy+dQWYUf
tp06+pof01Mtv+FpPJepWwNMHfudaCUN5DNSqGatZPBqSnZE0qeTlquvIV8uBTV3N/rE6mIZqYYs
DLe6NZhMzsa0qsdiznZj2onjQob3oHE5CBQ094AytHTjAW4NNLpigj7P0GSxINzayvmxsL1i97z2
y+XdD6PO8xubxGugz+A9I3OcAzln+pnvQLtvU8xQY55/9w4V5ZNcfsSS3xXnEWdZhhHsQuNEZMDn
4ujP/fhnKRFDRdE1dxTBRxtWCO11tLyBl7shA0fE7zhHvqWvflldWuxgqkwY8q3XsiGaz+5DvRQe
v9XSWA0+w6n7bnrL2LCIz0Pcjbjr2jG5Y5Of3ftGLY8A7JfzQCJ6N7o5rSYRvRMDTxen1PDqzTUv
jM58TCHHbaBw9UE2eZzrTlr8NCquTKUx18eekZ+bsYsa6WvVrsXueDZ0Y2RDuVhsNeafbRLNwUDM
EWWYn2FMckqyfOW9tMJA0jXbmr/QBXBLQC4aX96YS378ocuzdx77nEvjSKe3Yl+B81jMjzjqj0BI
kZwLP77vYZLd2RC/3rnTPdq40Gh7ia+WUbcHs/di2hmTbNW6I/6iqTi0nimOHzeT7eBk6LyttUQs
ShVaHZ/0MM7hoso5SGEvI63VxpddTZUdznzOgSH1+nbQl+4A7hSzz2R7P8a8Fe+9mD4zGXW3izC1
bDsMyXDIZGfe2qUzAObNJnygQnIdtBPqQo3BT4LItvlGiPJBeb4NsZdVwoZTk5UeMrWxsa0WsmhD
wdn6oMZ8pq4Q1B25jbOXUrd5ZCqnY1vW+lBUe1BMqG/mI0ly7NedOMOOyRBOfXxEMUbaMYmWMKth
g1B08VU4rf1YOanxqceZVm4WC2Ym2cp+OsqREl+Ic0nWh2h406coPMpc6759XMZGHSMOTzJ3Gs6O
yrlbHJbKtdvRe8vrYDro2pLxdXYG9wuQMj0oRuve+p2dvtqysahBSu2wKcdii8FebmQtlyJsFA0m
dWfWD41pAcqk1bG9srf2KBiOkEHdTvYsLBqvK8NhamnC9FLqNvQm20XuSHGxiz1c8nPtu8bR9vQs
RyWxkyJ95TTLX3nF9W8AecVjnnVwUjM3PQoboF4fKeekqkHLaIluMZSADIXFYsAIvhk0/PTUVTYn
WuZ5IBJMsUD0C/9ksOGCGTjhBoOfiHg0xGK7iLa57yBEvQpv6b9sOQ4Hr639G8ht3a0VJ81zbdpN
zvNXAw/EDoT1zsYFw3S1vIDELmv8fHY7PsU6J+yGe1Lvh4svTUSaAto54GKehxvfs6iJ8aLCeR5R
EZy3ONfSJRy8iTerR8aKB7GhrHJuHGDNVm45LLPz5H1wqf9gWOkfUbMxL7VJpV2KakrfEZ+qHYuf
0gpJcxVHSnBFmOFU8wLLymm/BDtbvgr6Vu8H/tHDVHK8NqX/OJbMxiCO+59VCbNAS1z4D90S3zQV
I2lRDeDpunIon3Q6YwJTuMZ+9Mr8nLFr2KF9J2HN3gIa4FK0AX57ezfq1XhfWDamWpsAZIDalm+H
TO/PZUU1l2Vk1aF34Wwb0ozmB8/Nmvp2ipPJDv14Avua4yJ0DIaFUib+3HpBj9BENQTjZurhtM1d
NVqPdYczvuUYm2vPbdpD5iclq+9sHpYbFjPaBiuhvkVuqRp6XBPO0cmDeFwTRDt0iWO/Gl5a9uFC
Fs09NDnP4k/636NQaFkUn1MQmaRe4FRnW4R88hhGP8hNrrmYA5Kuqc9Dp8lD3/r6w6Q67gK60tZU
EklgdncnNTby2PCdDPvOTM8ys9NNZPTudwlm+lNUORmtJm26bE8Q4anN/Sh9h4qB1RGT3aXjeaRp
YllsMBye96v2ZHxw+pIRXO+oUMcq4b4sGbGv1OF03vrk6Het0S4fgsEaWYbip4L7MZhDwfbV6k8L
Ot69lKl8S4haPIyjzoZBpjhS8fSGdqKbEm2wpMFrtRXWImI6oLpmP+WDDjg3q6+Wpajx4Wd8bpki
t900+fSV6tkWUWkdztW8nQxidn3hHsG1gz3n4v5A9t3fNbkwPmxrsg5l3tAAkHMyFfhQAjetk30a
m0PY1DZW8JSC7CBvk/Fn4WsD2DTr1pwS/0vAbscdp2PBpQpbGsZ8UDp25rzv4zNBQ2+i/scat3xv
1E76bHTUnHO/4UspsJ2kCeuKMtn6Ba/xaNLyHy0zPWQotzxoKcF4GEgUc41OhZ5XdO1GE9oMl4Eq
njrCjFD5rnYL/X9+kGNyILBSXKacqIAdVyhaVAcW5I2S5JeUjnWJojTloFXxIao1nt12jT3KbDMX
SbFZGupEmrwbeOmM833SCf86THG+heXqHHIntSEuYTwQbV2f8IDfecSigrZt6f/tsYpT2pRRZ4CZ
ksFOedecyAHOCpFv9SKyAhCO5nvsg1w3KVDH/5Mm5bsm23dlujkdxN4e940u6DkfvvCPtwccC7iC
S8ItOhdPstk2ebOpiovNnJuoD27shM5SfIBuSbYDn1ZgVNMblsMb4kwhnYJfVVa8tdmwft96UW+p
nsrrYDLNLV2fNENToXbK0pa+v3aiCCUWWB+xXYqNhk2h2DZ4Wilin9SZSuKKbwu4GRRyiu4b1uRF
HOd36A9ChL3Ffmk7SAwGbce8nYkBy8Iq/0yo3UdfkbQn0EFBcuaJX2PFFS3rsuEAR7cHx6SMe9Cp
KAKSgFgydScM/VkgvNw9oWsR0JtpJpeO4gWs5SfDLYf7JU/iXZyqn9zXGMVoe5hDa8nKY9XLISfg
386vQ7fGOYbxQr9F9MIo9ZRqSlGv3rk3CZmTtbqCwbFmHz0uQLeTXmvCauh/+Lq6jNQ2BElmvADa
pdhwsKyddBpvM0Ice00mvQzY2cNBFN6wMfrIflpqzLD2khs31ZycUw2araRrh8qJx8bRv4HZMf/N
TEdYcqrHpDbeQcsRLxsq6wsLGniHuDFDXL4vE2mNbylLbdlRAg94DtWD4XuSfRIsTvngsZSPgzrO
9JB0OQ5aQTY4mIahQaCYxwelk2kJCo/2gz0CxLizW2tOGf5LnTvOZON2M/2HigMLCJtp0wqRDbjY
AQMnHVt1ngFH5M3JqBgllzSeuOpEIR+VpIs+s+XtQAKbnrZcqzEk56keOMZSVNvBK/R224tEIlo7
3pH/wi/llfdtxMaDldUcHl6anKh9z0+zzctVN8fPKJe92oNsj7cY16zAdem/sovphEM451HXXxpe
SZtCX+EuxqoFyirezD5EJ1Zj2ODsjikPmMGeTJu1iVuDI8GZmmE8EIg/uIP6EXvLaeILvylSKY55
rF0iv2XWKWy1BfJMvGzoyHOzDKD6rAADh/ynfBwzmLgVXpIJhx8kwyYe7v2s/RIlxXF9NMMbWjn0
Fkh7hBn3iIpuwDXuEuxK+GtcAkm3OF9fU91qb3BDky5rCFDHBTuORMh4m9alfmCRooWN3bfHqosF
ykVH5UVuf8kx8u97jbIqStfSTVLPP/JYRznrZnPn5thFss78GdmD/jh6hA2daR6bTYap4ZdN9ueR
s4/OIsduNjSr0wWnEKME7QZ6pFkX2lc0dJY0NQiH5PnBdypC5QXlSIsJGcNIR7/fumDw6cQQSX5S
vB910ss78uDyo9Xr+t0mclSGubYsn1QsQHHW51z7qJ2yuXVFoR0yXnjsIVzCBV4OB87NuSKBCMsg
IKewqgizbAkBzT+Zs3i0YklzZ6Z7t1DBKBHvEpYtqfMdN/osiahr7UkhQ98vE/UUduqS+5KpGJ9Z
gPd3hpFYy7WZPLoRRres96iga9NhZ0rATnRg6XWqu3TwpVMojZS8IYFnuUsl1RAW2Zirjo1w2Ni8
DAD5D09zbD8zIdiPUGnqXazm7sBzMG8BDOhcrryX0XM44ZPKeISILTdtYt56eht9lHi4N1kZeRvw
BWxksMrl2s1oMNScCyxJgeqG5IYZopt2sdPUBMRSpz9ZWO6WwCEAlu3jaJxWkYjt44gWxkxTsi/C
G5Ix3o01dGggBM1LIy1cYMrzWH3VoC6CXqDxzTKjvINz4d2paSe/jqktngZ+A+xtql9ee9gIAY8x
llATgXrd/Mztxexlf3b59qiNkCP4VVWl9IBI2YS8sPwAikLMxITLLaD6DXAjeUImIU6Z9zJ33B9w
D/BS5H3WHbCs4yTH38XQ6lkexjutGDaWZ06Pdi87xCeRSyfgGubxSWj+S2G07D9JLNBkE0fxFKKp
zQ9zPkw5jbdlul3UREux23Lxngxe0YygpQwHU36PjNfYztT9jB0YN46DhwgKdmjLHvJYSl4O0rbx
imGxmkLb4sBeGlsnXlGDpqZYkqQ3jncm3iau7woKGF41K+1PJhDmPihp4rk0BNpfc6mJq6AVYm9I
+ve4vLbmPawB98HXIq4vDavVG01LjJ+UQOYn8s3Do2GYiKGTgfGFDAbHalDaXkWresuqNLVbgkfu
aPHG6kdUQfbIfpxdUfg73id+YxY3Gb1I9q5zRptPusy2ZOBi3Fx5e7fgXmYTPUtjayJDPQlMZCca
NfJNVRCSLOjze4/0lkFtcTpWzAhM18SHXR3EWapee8eudyPLxDCmwIKXPT5BLjvpVsQtdl5tBMeI
NHrTUK16HEbsnJKOtrPUq6plstfFuV7q8bmjrWPilE3LMNGovXEaK+I46fAt5kpebSxbhzLR4y2N
mXKPIdZiN0tVaqA1Y3fxitJ8Q73VeImN8kkw350JCI27vmP6R850UWm05GFOsmHj+RT6TewyAFu2
5aXv/E9t0PUth1N0cBK7g+Oz6GQyeDTMzEi2qSKDk+jeXTU50xE22HByNHcZAycqQqvj1tEzMW7Q
m5sT4cn+ojVufsZO8bPyJn07UBK3y7z5I6YTcwP1gZuBlyEr6lGJVtbML1pqRju30akFNfDzaXzR
98mAyWZoZqpqW0LnmzqvaG/2wZon5qSH+ArcoLNrZlk6gd7Twpo3XBWWA2Etcr+u3vZ3nlujA+sU
KoWUAwzFw2Qn9J8kvGwy8HlkxsAMnDVXUT/H+gaNVWfSqJOdnnvA+euF1pSF/11E9y3r39uxq9CB
h/zFb403c639sbVqm1rmslbyfvhVQzg/ZuExjkkctlohwsrV6p2h59ZhJPBNGO4BHDRXBQsUrY9V
YrVp3tKpYgaQ9V9lq7I7J+4PkWYcGKy6/bBYww9tYg1imNqbKXSxEwsT8qS0dC8HXtST13+Ufqbu
x17d97VRkLasaXQK9PUiyEb8FtbfTN7KSI4Ks97ZGrQvYJ/9pTaqhszpZAUpazCEHt9660a6kuNy
Og+SAoCm+LMA/j9r63+xtqbYbkW9/b/X1kdqZipoIX83KP35L/0VM3H/QZjdAJhtc6Hhas7v9+fm
2tdZakPrW8GNgI5/Q9D/tChZBr+EWuZBt6MMXVj/vbk2nX+sO3CATay2f7eD/DsWJRjD/7y4Bq8M
SN23BfzjlY217sj/vrhOndTKmFeT06R0yhVHiQa2VqLdSOVS0juzPYHLkvmPnGgYylcQVcTy2LPB
snHHUYeGAyjaeHXhnJbFtaJtMdScMp0Q031Pasvak6iYtfvcz5pXRVjR3hCRjrlqIiyxEzVaGj7H
0uOyTfTBCPpSLCykYXGd/Yzq5KAdm+V/s3cmy41r17b9l9e+cGzUQON1SIK1SIlKlR2ElFKi3KiB
DeDr70D62HGu3/N1uO9Oxok4mRIlEsBec805JkvtuVtWgaUfzLlrNsGwoLVplC4hmrQhZnqLo9wn
jRXuTw8f1abjhhlEKKT4faplWp48iCEEKJRlnH0DRaj1pXOnLO5Icuixpxja1m0h7q2mfBDmBn9K
8lil6fQwxqK7NJEhb5KNcRG4Y0lzSeqNlP0WtkC8ctLqltvVQL6bXlSmjmkfKQf5rmoS+t683ZgY
DCVxmZRbOtrpFW5jlHmWopmO7kmQ1upc4yVfqoSwn+SPugEsyY+t94jU+5WCMX8DTsW87420OQzl
ZG1i3biPnbml98dxA21KHPy4Wn5vulp+MQt1s4XC75jnTM3V6MY/CYFXOwv2Of0MBY5UKUl9Y429
DY3p8muPk+iOZKZ1UXGBv6vr5/4sVFBTl3cJq0b+SgfH3w4whLetDew0atz2Bon/px2GBFOodQBB
EGNvavkDE/aLb2lIIeQEKNC1j4MqSSqCKXlMm9a8maM/nszKVfcgUmoel/FnCmP8gylMbehSP+XC
njY2EV2mKjSDxqm0h4GGxMe8yaiQyfL2YiA2rjt+I/TEZg9NnnYXDcVjTV1z+5SNc7iyWmO8TIBq
NtVoG4Fu80q1UUXsHcLox+y5BCxzD4vEOi1Kny+bpqQiENlOHH/EcRL9V87fv0a9lT9QbEOuFJKQ
f3NB8Tx4pPk4S4VpuFqATBdr2TGl1aDtMlSL3az1xU0YfKJdp+/OlHBbpwmvBP41mqL52N+VUPDf
hsYF7UaXXny0UkxUoFdyzHbmYG3qLFO7Hp1vq9UshmkeOIrYuRuGtiZp67AAojgMC2DKJhizGH17
LZ9B2EIcx/pQ69bO3D1rWr6N2/kGWE6gYJ+swR9XbV28TqpP72OzuWodSfKpoTcnt256LfKg8Kqf
beW6B5mWz9MCCOV8+i7dJmfwYfBCsTFO7GuJaC7v1PSlRSFC1TKazr14QU0e1xTDhXuUae1OeT6d
mOhCG3rJ3rgZtleDwNRWazn551lk0+7aWs8WFAvwTG67kSHEVA1hx0m1owtgm7nWQFUO66B3ZbPL
3do4pC3e4+TMOZxNZwe+ukgulKlQD+v4HK8sia0wJdiiqmSbqXRcW1na3rBL5g+VZ0cHcKEop3Nm
HgA1jw9yzOdd0ZEwWQ78uzkbnTurGUiRm+rQUDeEv5+29gdldc+9Pmk86CebZZke08aNXGsp8Vik
2rJCrHUm9fspVKakXMe+yMb7LOvSDhxn9iktYuSC14/QRTbsHpt5cqUm7qOwKqJ+tQTjkugfTsU8
v4ob0b23RNN2kG+qTVPlxomCMbkVhs1HWiCADdL6Levl9xO3XayN3O9o5yBP7xbT+9xj0ycJE66H
ns9gMo3Tuz8xd0IxEPUjIJDHQhBii3DpX0tS2pC+/Lyv7iNqWg4mOiLIU8Nyq1VuD2LVzml5qLIB
8khSdNDNq8K/dan7qyqFWkcGOWIVezmcDEpBa0CCnbciaSjLcG2hYo/RuuztZdubONpWn9n0ewxS
2wnTB5d4AVBt7J/jfGp1az8NRXeUhYh7ni1a/TOjdHDCHkCKLBhjZThX8jIwX9Jy9PZZz9H0PFqN
8zDywH6kh5FLJFN89A5NN9ivLaPtMZ4lXdFkT+zPjk8/ozyk6nita6FrrZRTubcaIJpBabxojqUB
Cb+eQryZflogk9bdgfhSdI3zPn+EXUOBKcq5u4vpXiVSQpHdW+VZbUC/otzrSRR/eGzF/BWYKfC5
0dRZ58hsmLlcq4IHNSv2ikPlcX2YOGZwKs5MDdzaf6G6C3o4LAOFfWjb+2k0agGwZSJxOesFpa3g
VExigOPcsyuh2bVuRPLGMzkqiDT2d+3SABsOtv9LjDG1sHEemjcNZfpFI19wkdTHIhnl33JplLV/
l8smsUnRbL90zkYw2ihjHQ5y6aNtOT9MtA82VC/6Ib9FKMax99wvPbbs9fIvLRVpeJTsPtqVg1T/
gFHeeeY5gj3gdyPuNBmUpLpuFVIUoMfRoVn6c7Mk8S1uRlH4DKpvuB8xk/KpnGLtPvldwGv87uL9
3cqbV3QrDuFS1mv4cj7gD8i+rK7OELqLRyA3SFoxH8tjpmdyo2cxF2tVYnid66Wet1UYE1YGVDji
KIYv7qo8Vm82g/w3wbj63bNgVSSm4Ter0JcRzPya1Uijp8M95EAS6GbbaD8tMdEMAXMC9i9UGXZD
IJj2rqaqd/ZBhbee5pDUoN6ZapMmKd2t6PbpC+EGC7dLaXa31MIKhW/arC9LQvHANUdKvTcEtY8T
4jJKYuwHptuIN2x2oRUUicjGDfMhBVe5ldxCFMMdOAB3XbA4oz7AI3rK7Tn1VjbLDrJNhntGnqiP
etyhiOPT2UzDUsZp8IFz82peQNlWUAvcCWCe8E5jsiHx2lYPet92JEVt/4wbt2d1HwLCHd20OrSu
xZhBK1zzljXI06sk6lt9Db62fM0moyowdPgTcaq0nr9hMZp3oVDVhnaUT1aR/pMbF/KjjNqSiFI+
5Btu8azb6J0vtTXwRO6INibdQwIR9c6fLfd9sJt8X8UVYFgjsmc8ceZkfrqKdq8u1M1nv4tj9o/S
ZAZiPYo3rjTKfeSN/Gc295m3hxLCxi4L62ERS/SPgXKoNfW21Ttu5u7B9jufZtPRYJVOZ2QYREL1
fJZEi/ZbuPqXXxs1YgNrHu2IbzB8hV5XPE1E4dqtWcTjqW/7aTegWAKFadBGJRy7Q8oaQNDZ/loX
7iWamBdjibHZ0/BiI9sUU+c/WJ0vLr1rRZvIly5eZb8yrtA0NGLbkburWa3QLNYM1ie9DFjTrLKK
nik7c6GHSwW+StdMnZm5TQSomChizWDMgQJ7ejBSQsKzhRAwV2aOCV30Z12LA6dv5DcC/tIp3Dsu
2E3qKlZDW+BWZ/Z/op44/HSsMtwOJVGlFe8mXkr25/0dJcu4sTlmAcILbVJwCfKLBVnQSr8qQZUB
Pe38UWlxzq3FVHcl6NCXPBzzHyhu8U4ktsZ8EPbnphpxA+mUkdC0Kv11JDgjShUdPdThdls0dc+W
x0eKowQje20xvDQrOj0HoFUJdougqkih1+E8nzJNr44KiMSZnzA/G1aS/AznpNvKpOv2sqqHbeSb
xaHOI1Ll2fxSTaPq17qhNx+RWbv3NP5p37pImr/WDv1nSv4XUzI9KLAT/vmQjAGmbD6+yj8PyX/9
N3/MyLowiPEwBhMCc3Sw2ISC/u7upkAT9oFjM1b/HpL/7u62aAPTqXfyHYh8fyR8/oZiYEaG0ud7
DvwGEzXO/3dm5H8ckReDuOf6AHc9vh16yj+QkpezF+r4rJ0ovKtTn0ir7039azP4AOGO4KFcDjtA
wrw43RFu5ho+m34uVRABh7NdipkY2CpSFH7oZeZdoRmmII7DhiSCL80uF7jbDtsX1uAdmyE7Sc52
pAYuBu5maYiwVM98rydhE7DH4xj1nKViSETS5gC7UowxHCY5hGgDyTV5NF0LwAzXIxCjpedqEG+I
RmG3Lrneq+mRG7Wu0zliRcp9IGDYx/41SbpAARxbUPOegUnH7ovlKNk3szatmN9py4oAP3p/FD39
56r5F1eNbghBiuGfXza777KJEvDXf+3kO3z93//zx7/5m7Qk/rIky9BthMHVwQX098vGs/8CpcGC
TbRcaISM+V9/S7/9iVgi/kJjC/MQkBOXJI3x71wlHF3/QUkCSI0mhZTk6JZFMxLf6M9KEha/wgtL
L8dRGr2pLB5XXYvF1nHFK7vjRw7L+0L09asndYZP0NEcobYtbNtuAnILltA4mBA5Du2CwC10PFP+
gsVtJoFjfUHl0kHd/JpCatzK2AXruSB1KVyu3rmDiJv2G7i7SPpmzpq48vCZU8INCSNyb7h7vHuW
VwS0OnkqFJYSoKcL87Kug1YziGErqzkKUNr1IK9Ta1BVuiCBU9jAzQIJxtFnb0pXuSz4VP/DSHwu
iAUrjMkPJDOkYcVgsWu76MWxcKYbC47YXcDEnUj0U7rAisWCLdadFlrsgjKGRRhYSf7cE5XlQM8M
W4M9lvCPy16nARN496axqvEzWTDJuMXnlbmgk6u8hnEG7CBoLMDKakEsKxbaQQ51uUvBL1sLiDlZ
kMzssz+MAUgznOEjqCvJYxLScrqgnOeuiALeVTySYJ4lvOcO7jOY2Gu4gKB7rR73lQlUeHRL/cZJ
JX9llqpeyL5tpa8eiMfJW0ZtzznJvYZRjEqODDJlftcg8CkcSQOYpKLOXnuQlw80jVgHs0WXMM1i
pKIzGprH2tTCR0I19snKJhYemrSbPWSPGmxSlVyaMlevoQ/vCcOm/zxKMyMBXfY4nUqwvfHgy6BV
GZDGPvceXKUwA+cmJLTcGOx9Z3rVm5ukILZSd8ifi6ywT3Ye+7jJc/1iFb+RZXoO4TsSFbtZdqub
KjF1fnm+QXNw3ANAbTnjHhsMnWzXSlEca20mxVdzUsS5mGeKQ1kpk4sATXyaSLxuDeWm764BIG0z
hlERAL4Jn1OMfY+eyQwyyqR8BOaiX0xnLE/WgrAC65K+VxXt6StkZJhbSTbr20VuDDphjvdsb5JL
32VMeIsRJWiJqexmJZu92Snu2Tb9dVgbPeuDTF7+PCH2fDa9ax400+yZPtuO32pT8nfiYbznF6it
BxaK7EsEbFJgt7SUdXxJ/NlTvxFFNN0bJHuebfb72d5uB374eoqmGzQhXqMsBRhIpweRV9rYQsyJ
9wFiD1+QyGRcBzzSCjIxbIrGTlZvLLCSXYLgvXS4QcYga4Enzo1RnlipJZephnSa8JTb6b1Zfdsj
QMywL7FYLK8spV7Q2+I658vnxL0eohl3WUL83FmbYew9WOPC9tU6+StfSHOFXfQ/2tTCmutM1Dok
yw/+m7Q59Xb35OIq/JXnS2mvPXAT2dAzOGERbuk7U1b6/vuTRiyW7zYTe+hX+gRwMRmVzyPTL6+q
8gG1sasF0gwh9hkrnPGiiA1g3peW+wDjwDqUWTjedKB0m6ZhD2ZEHPr31cCb2vdWcdTkUupihKra
on13X50bI1+J0mGB7kynOtSNWyhS76ZqTQYxn0hSVL4dvvsGrjRlSyYgIOF8ocHjO7pTkW3zKNYe
y7lmCnDA9gFq8Hclocvg97uFsbJ8TCKMius2W4rp9W7w1mXKb25yLfuso8GFK+e3du5EfHl2stHa
zUc+9TN/ALF/Y3iciCyVyRrf9YUJ4jKQXe619sdQRyUWlPK9SICYSAfbsXdndP1VqOg+HgQZ5S7e
y7T5ZSv/5JsgFTuQfoXh3sbW3JpDvOuc+TlqWmdji9E7OxDKoV/bQdZqOKGnck3Sqbx1PMf6lWGW
EAYS3bmBb8Pol+oXZ+AenuletHHcysR3QH1bIskj0AeuxpRO5PJoFm54r3faeNVHI916ZQRuHg9D
vHPKLF2Bu7GCqcoYfinG2A8DlobOy+p4ozX6F0rneqiNbyy85amOk+qUzn0bFAZmItOwfzZ6ty88
+4FtUL7Oht4ErBeFb1pkvLaa93Pq6cqci1ZumYE7hI6CJkNpThvIn3AwjcYY1pXjlI+sTPCxx+n8
RSAK3hzi61Kcsq06tLq0r46+m+0osoqx7c68wYmjb8eaNFaqpoxSWv3JmbC0Qd07ZOMkF9O9uVfc
hDfC66tgLLKQ8HQPI2MGaoGBpRa4jcaiFOcpE+6x4YO/Y/8jyNGGb0KX9VpDlETz/IVyeasSz/1O
DILklqrFu+toaP9Z9qOjke0DEIkZcK23LDFqbw0/gcERUvdy8rXq1TDP3A/MIcf+NpvQ91h8rWfw
uH74WMv2K54Y9ERBimSMG0ULbQRLfo1fbYlAzE0fzINRnEvdIRqjsgc+Voj1TqhjvpsshuC+oEW8
19J9VmTVxmo1PIm6UX23tpEFxN2wELI+Nqvqoydvv6m91t+k+vAqQhKDouRp7wNDpMmu/yks8VbH
5k5MdYg/q6Ic1MRbZptAZ1kDa3eNBRJiKsTa4TIkx1xEr17Kc7hozU1H38qZmR9nk595X+zdhhsi
v/6UEUTmDAGYgEoEZzqqLlSwawycoTj10qfUBZlktZb8bomMf3dNkx/pN3exyrXhphw0mKoQurZZ
y7+NsMEiSYiLG6blA6w6FnJxzcnKBNOsqsa7VEOl3omd5O/K0E1EJ8JtNicslinYuHOuIu7kXQL+
Oi5QhEIKA3zMDGl0HmC968fWCPVxxfLAuRh+3W+9qJaCSyJ67pxRuzrkTJkyjJFQE8nXddiQxBqy
FBON3RBp04sQY0NtA9uwZsVjcOzLS+np7tGCBRUQYJJB2NYIgJTN3QDkJmlAHLAoVsgz2qWLPPvA
SSHDalnWQTLSL0+evbSCuBl/FdIwrrqMuifVJAq5yK1fnBrPWM69cAPXEkOjq9qNZhHaoTDqkElO
YWCwtaMouYFVulHvS4q2UDq6FFj9FALu10nL1Tk9Llb+6bY5fvQmVNfM0cRdExbNNjfLZlcbYBp6
lbEGrZq7kVoRGvh2kRGBavLmt7Rpyoq4xEADh8L3OqN6rpIYUJi0BDNYk1m7uZzvxiQG3gKTf4Vt
0tzaeTvcz4vhOhvKlifX4F0nRV1JnbZq75mZ9mZ2kO2wT32rZeCsnanb+pUTbfuc7Ytmwv5rmmQJ
brL5ErSCLhD2G0/Q8lq4xGkqv59Ib+KlMatxN6oRt4M5P06O6V7YT+oE7T30xELfAVkDk6U3QTmU
0TfOo52J5rYi4Jxjr037YBTjeEyIC637tA3JPIfnJKpvFimTDSSg9DDNzkgUl/o92OxaDP4MLvXN
z7i76ie315xkKSqOc73aZVKl0YPppBg6jL5VyNutQhhe+ZoW8UiIapLFmS/woeAWyqfxMHL+nc82
RxUMqZHM7GDC27sZvcog19ATucxXPLf7ciNBR5FyjYZ4+hnD0BqslUOS1NgvMYNRWg8aKtZWFv7C
rO3VY+jOc6BPc3uJUgxCGIatO8ior/VsYsGqnFvio1qmcwdngtoFfGF2eq3dyv7E+jytU6OYP/VW
7+6UdLVtog/fTTTRJoCP5c4bBnMDssQ6AkdSC3u0vYdUa5whxta3iKNKYIQwoycNK5lHOLqWffqh
umgC595YJs97dHbMgDiYhACb0xKTGohchrjNeFTCvIO9neyE5//wNWxJ4CBPs8lBG67pl2sAuMAb
D29Qz9Y57n4yXi1Q8cQ/ThHLxCDVl0N/BAP2U0A7/nIzOz0rVbSc4zEEmsgahwYfgBh6fHY1ZxmN
so8uI/YaeiDPZms6W9SHPFS5nF/yRuR3bSx/MoBGBG4MyI4r1S2Q2YIlbFLEP2speeprtfxyB2e5
Z4Vdt+2LZNg2LGDeOL44AQ6y8daR51xzBrqZSWpfzRTvFw683DwKywcnN81caX2hnh2QUifgjsV5
zgdyoxgW82tWEOVaz54ZfxZ1y44hTJNxK/WYR4HwWYUv/TwY51Tue19eJLhxDJGt34Cley9d41Zv
symLz5n8OWaF0FwiG4WLftwLVfwolj4Se2kmQS8vt4g/Y+Dp8yFZ+kvYTiQ8oOk0QTJXb3pHz4lT
L5UndhEnmB5ThXOYb36tIw4labnUoxRLU4pp/G5NwV7xu0SF0/PSqULQfGlYgc3Xr5q6HX7FSwOL
u3SxNEsry0g9C2tvCnCWxhaw4OesQcqvItpcHCmG+yjuqhsgNVDcCEmrOUVQtiOaYJqlEyZd2mF4
YU8MfuHG9eNyC6nTO+S/62R+Sxn/UX3+leoDpwhI0D9XfQ5fH/H/UEppaFv+xd+kUh3V0+JhbsGg
EA4q9981H113/2KAzbCBTziei/ryNzMREir2HiEMBxA7Xb2IQX8IpWioiK6+IxA2bX+BIf1bEtBi
S/ozs1YsX0HwshZKlqWDnfyfElCmh3XPOsG5AFbWDhGQx/oEv41boObRGuJGmEFlZjJsCt/JH+ek
sv1PDErfMaWdj7g3TXutl1BqHX18yVwtOSHvkjDLYRTisoDKteTkWh8XB2e+7gbfPmKREClVP4mi
Dsn+D0luylPmI6lygk/Ti2vEPiNTnXtbOjSKgwwnGszSnq3NpGO3lbm10eH6bqkaI46d+v1DBkuH
RadQ4TnnuHhue6PbTc5QH1kSqq9Zh7IkO052PmnMXJXuTpBZem9kJtacbZyDY7YfZpPq/LxezJDh
Giyv5ike96IqrS1vlHbBLRDSw+GStgVt0oTrBjTSgCO26nU5kFXIucxxoKdXLY6Nl2EazxbD8YY6
bKzWSSxuE93Ht66vC8Jc4iW3E/9pZJd2HQvYQpXhv4wEaINB4CM0B/lgpRrskL4xLo2UzaFHjFiL
FLEZMIQ6kAlL7nwt//C7mhGLyj7ISk52qmXm7/JSGz7bzA3BktjmNit0tsd50gRz6unfpm54NWiO
ptz7RvLd90YTgNUfX23dAw0YJWnE88IjDCpz790werpjXXzcGNVfZCJfao1vXdQVBX2xGqge1eyA
g19JLClx13aFhWiF052xImcm0ldm4oMoxQLprCgSIFfMJ/KpHlpnSyEDREgUqGyPklEnRHxdAIDl
4MLK4/m7E4MJfK4iztsTydCjm8XO+H6a2vkaqpg18kzAITahdBKHH22+i1kikbnWDpcc/W1SM5NH
xd77bNMGd445PN3RKk4YkWXVPdbxZlsQg/rZgVEtVqD/SJ1nJMl92tqwaOIX2Uk3VWeOaMl+tIv2
3JGsJIrkqOgrpv9knVcUY8Q60twK0KB70lEbsFt0rrgg9ImV0wA3WDWFIYp17Qw+3g26aDC6UvnM
btigYimreVYItotGFA/bITaoZdIkwdNSGv5pIFOZ4n63iIZxomu2vhrPSc2LAudbHdt5ap/wdhGd
Hgg0/CrR7gLPy/094GXn3NjalzPbkC3iOAUsA/cZ37ZG3JBlPytoypW2bir8FwQpou2Ne6pCRE/J
cgSBwhafAxC/rcHs/jNjnXecRznEa2eInd2CdcJG3qlXv7TMey0L3Y1w4V32AGQjLF9qOpVKs7q1
h858JHvAmlmGrDgnegbvoYsQ1K95MjsO1cvdaBqHFqjqDSeZvfNy1T9T11RSCFfEbFPDTGNIjpKT
VtH7YUvfk3is+ZEcDOHUJ+R+y1pXYcdphimAKUMGsgPwCuBgfhrGmiS8qvVtbGPhJ//JWwLf5i72
iubecWr8cF7zI8k05+ab/b4pzPmqODGsy9E92j2XNcqyMR7wJHC4V055TyZfC3Q8RsQeKm96hCxc
3cl2MH4YLKPfSdmB6HAY3nvVqIM3JXF4KITvQiCrwYkxMphjJe44dzJCl+ohsurmPKVE+rh5ikuL
Y2CNmMYeWiYmN4Xa30SmAkZQ619o7c6FJEVxgLdqHGTbO6tEb+WaqhCDpHYY7RojjDdhUv3Q3Gqi
MtEwu0eGrOlbYpdbz5o77WFIWA8wcxG/MYUPYL4MzDWJne3cfqw2SciNnAh+d0rifnwqcmFt4R9E
a8cbnDtBZARhlxuRT9X4JmSd9maWIt5PuILIfOV0qltEVtFLbOeNh+C8t3yfPS6syNWoYnM9OVb/
Kw01MqB2Ut5aSMG078gVhyjxEc0yCghj5qDIhmHnDa3WrCu21W/GHHXnRuY3sow9nCPgA2bTVCda
eLr7uVhiAqM33ws98a/kc7N61fXhHFjkVuBYM0lyQvU2beYNm96NrW9An0Og3BGKCmNixj0TTkOm
4nVDo8k51tBBSK+oFxbiydrSq/nmEHNBniwdcNUx14bpENexPXqkkmy8K0jjccMC7ansxHrPchbu
nlsnFz0sChJWpf6hZGShs85PjA/h2lCTsbcHp5JwPUNarhKduI+YvYP089ss9AOnB7EiX6E7QSYm
3uDCsH2gQMODqrLoBbIfVcC9xPzrFPF9mrdTsdLqSD2LyKmPPjv0Y+TFBGP5OPp77pt03MAAaF3N
vM1zf99HCfVCOVV3FJJla5vP3o90MuTSqbfikoAg7Ou0Xc1RfPA97ZahHjMrN6WHyhJGa6uIvH1C
Cm4beV0e0GIn18ILz/RSZLvSafvDIo0iCdGKpCoamrigQHFIarWiDtqVwYBI4DKU58huuH2rUH0Q
H6h22iCc0zy07k8dwPhn01baxW4bcgLSBrPEhnWy2gsp55rBx3SxjmnzzuvdPqhtd3hqZdwfbUd+
pHPaHWJip8BeIekNDKL7HlsyFlwtao8JcxyLnci6tVFR3s9LB57Hk2vAO/VAA5TxRl+XOtNHg70B
aXd40ZNE2+fzYJ9llaRHI7G3pZmSQzKoM3Ks51GDLC6ouQySwgxXbjTkP3wvqnZ959VXGnb09dhW
9B3W4bfHkmCNghvv0LeYuVAe9m2Zz+fYstQJunb0Ovj4JN12KDcQEeoN2/f5l13nP2JZFGsjS93H
LOQldHrGroZSOIyY5t3AXTUApf4etowNsrTia1qVWLe1iaqp8TyFuvWU1xkLkhRssqU1ww6nib9N
xix8b/pp3Flj0rwzpTDC+r2PumAMB1el/RYn2TtBU5AsQupbdt+rbJka8z7+0Hp8wM1kQnPB43f0
fbbRWZSfxu7klo6FtlTK4QJ7J1rK6qkREm7+lGpO8cihKjsVtcej3tYZiBKVeem1LDt957tRdaFm
aysds9p5o2hw4VHNUoy2totTC4dlbERnl35Swr9pv4+YGlHqVOrcI2iNhxhGzpYQR7OZ0tRm+6be
W7DR+Nwam6CP0udrxRZondmNfizJaWxtT40fvRd6Oe5bYjQhVACguxQ5FMSYamtjl/P4s8ji6t0B
Hyk45n5gRgs3vJBfspf1NkWnKNdToTWHqRXeWqaZto/mBigohFqJvYZigLtqNNjHwGKgw1DWMaya
6IvYlEHFzYwhXDq0m9j+sr7J0ivn3nWXCBj29MJsRVjxBFWhTuY+w6tpcdqM8TDuQ1MTv3BJ2KsO
b/yq71hr4CWIAmp8mxVHjyYg2v9gU65pojBNSD8hfJG6MChX4a1+X0jge2MMw8AllwzaeGozVmp9
u2Zn0W5qlaNB13CqXutYNDgsencpYhUPLplUg5wcuTBddfrPsXLzK9w6bgiDkbP9yYxtWJC61R+h
UuCVpn+N7N1PeKmkc1eyyH35wx1hwFjH0PaS7NSNnl/+UBMwOZcuolHD3uAXnJRXKfHkGfs/DL2B
mH1q485KMpfoUVRsNJAvHQC3afyu6Ir8Uj6vkDOC/cq/Kd81AFfbyRiqA0IiPk0dSMZGtF5y7Aev
vqsr/jZMh/LN5Mozs6nZ8h0pWPYRMHokol3i2hWUrWosvppQ6HdlMnoHhyIxrmCGuYvbOz9mWiVx
vNnOF5SONoTRMlen0PZVwCaguTUS2GlK8JTtUiUfhCJkR33fhAgbq35v5bhxuRvAXq5Rv0uLI4yh
WkmYKcn2TpNbgZvbxkkULfhWQSoKDxcukTwmNuhM0iTTy/cjuFg+jclgvbS0HmElTyoE6lbXwAOK
PFsLfnM3RXH0Osm76U3Z4ZWwO79WkfvjI0u0aDOkxBLXBAyo8KgigEFd226I+2GBJFDo9NQfVd7V
4ynMEpzdBl7vJcjdVnhbRpmmPyLwB28dR09mJqD0UzFHj9KeW9BU/LJhKKQ7ze+YvmxqLC5aCMab
/OE44IUj+EzUsH4MQym6DagAHJgs1oirNUuwHw9oVOv1cxM3+qteedTsltFzKF1xtgzKnljhCMz2
RkWHZOGjCPWDOLm+rB4p42yLTRhWhXuHO8d6KOL6w4WkQEJ2hhuy0mIxrz1KehNit5EFwpYKqGuW
T/lLSuL1yUtVCB0Rnvx66nVjxyjUPSHgqK+BKltwElZE+1JUAVaIim3aIB5txqYA0OF0Npp+TZ1h
B6wd/3Jsq8+ZUx8nfs2mxqQcp/va9UDpFn6e3JqI+j8BLZeVTNobQetp1FO4NIKzSU8O8TynZxu+
/EGavnuhnowBdgQZ4gjtM/fK+SnGRgmNCw8x6xT4WoGws+kl41ZBcI+05HpO3fmqTSVbhr4Kd90S
4yuWc5I587lqZlYtBA2iY2gQK6w4+YLL9ct9kYY6bX76svojgxcI3W7OtsnhOinEUtI141eYagX9
sk1SWb+WHZSXq46z34Rt4TCM1aRtBCUcbQzkPHaQu1dIIvOXxq5G3et0mRCWZBWXQOKZXrpirMYf
s9JY/OLHYuDt7nvRkocJ+t418L37ZjOqE7+SxqPZN6oh15rkvtnT/Je0hja2WCdeyKvsQhKJP/Jc
js9/kn/+P4X2+uIu+1MPkPAE4SxaiJCGBeqO/Q/l8lU9qjQ3dXWJtNbeaD5hbd0YeEeWQhdW6dG7
IU3MqMbRzOytZjVbOCmB54Z3VT8HpDADftSdP6f0yia7//3FLZae/+e1OYbQLQeWmm/8Q0eR1AfC
iaGhLlXVXP6bvTNZjhtZs/SrlPUeMgDuABxt1b1gzIwgGQwOErWBUZQS8wzH9PT9gam8Jan6Zlbu
c3FvTiJjQjj+4ZzveBW1YrCP+9u//yAoiiRwQ4Da3q9vAMTekaa3H25jG6oz/3OxtBReuX1/mH9G
kn8xkqSfWD63fz+SvC2bLvqP9SuRaD+p0b7/4PfJpE8yFkmcpmO5i6jMtpCH/UvEKRlaupgVbYRm
77Ddn2eTCD8kM0gudO+H2aTzwRdMSHDt/45it/7ObFJ6P8vTUI+iekQNZ3s2UjeGkwvB9wdCr/RV
1bqjZ59m05HhvItbPBlsVbmgsIXcGOieN9zKWM5jbiRjBcHd/AKOizaSccW+7SvjFHAr3kxIMrbh
RGqNV864uMJiHzVCXysOJtJGffdY6gKob9FWq7IIjWNHUOgVraj7wFZifEoUanJSNxJjZ1V1CZSI
St9tWwrbEn2IXddxwf4qELuk9gOEFCQYRA7M2Ti6cXFFMISURNrXAYqz+g4Z/trjfbySeNz3NV3A
lXIV0aj4MS3c6IFO/TVxDV+1Yw1rneDPzvsmWTWimG5Y2YbIPs312JtvEZ0ZbVtrbIIksbaTOc87
FJ+wa0N7BzK7+OhPfbJpqzSGGSI32djcNSmbdyNMu9fG7sQ283K1qhyMESJ3efwc5jHvlFx3hfJB
wOj44oUReznILHtSPHyoM1T9Q1X1iL6Su2byKRvbdAbMCU9FM+m+kmaFqMB0xDqMly0R2lfO96y9
Zjh4E1k+LESRX2gcYAAG3s7P9b4iBJ4UMXvB6ZbNSorQXNuBuTMga0CBnZ6drp9Wfbe8CKDI646+
eZ1NOlwx3iKVXekvOdoAQZ15XRVWfMTGSbyWTZD67G2NOKu2KH+KtWYzTJXkeVe14+79wEfKuMTq
pDZS+Tkw8M7F4A1N7XAO0y8LPY5b7uMY1JBGHWyqj0csFvOhtRgfeEyb0ENaztZujWndjqbkfg2n
0FHkt2jK2Vq4cgMg+HM1VvJIDPCBZRqhhA6pSrptMA1lkDUFSBi/rup1lhmbNKkfKTyf1Tif4Bh7
VyF18dbAWrKxzBl4KLyRmXTQpO7kLimDZjUQrIIaCutdbfvfQNAma4SXzppr4jFjOuUOXBKqCe/9
Mim3OkyRBIXAflPSMXp2XytQguCsOudQ24n1eZKztUqb9gjQ6gs6jRH3lqpIDUumPYEs0ABneFYM
8n0SINkB05nJPWNYOmiCuqBT8u9Sq/lktAD5Um8M1m7R9isojvXOUnyCpSAT1yW1YBuI5Kmx3fAG
11i+FeoL+Qfm9UhKCENk13jMgF8slOhIruH1xRd4uwrBhmuC4mUXX8V+82gWVCkYudPL7Cm5btv5
Bu1ctlXQetnPRu52TjUIAaS3m2KkxOxswzzHbjNvzDnNNxap2Svt4COMOkH95SXuwSIffBWHqt/b
dnjonN4+toap14YdVU/aEbyL+BLXtkzAMYT+sEakUV+ZzqKzchLziVwUE7kUeZx5X8/bLiLPxdcz
5to5LR5SQ0znoNLmtdW1AwmnLpP81UCWwsat1LAI8FxA1EW6EXRdW54qAg0DpjBZLSfM7dmuTN1b
Q6Zf4t7F1lwweeprVjVa9cbam3k/q7l19l5ECnAszN8IpFVrlG3ONTtg6Ftu92Cq+KBJGMPOgYdc
Ns7FDZJ6M5hMz0GHM0QdiBaTkgmgXftvussueBHPgaXPmS4oRpPY2k2x8S2X87TNmvnYdN4pHvjz
sMR2gwsXtZBFQcIrc7ucwc0aHTCkKk8o2t74tS4ZkME3emhLewR2tChA2R+h7tIo3UzFbj2m6WmK
mkuK0d3NZHtMjOxXvxYo8ONE4KRsnYfAhlmZe/5GTyTX8FXbjbL+1rfZAMdoCm4JxGWJkFnWNY18
umWG22/SiY4W1hlcIz9X+0iYd2Vmf3ZdIu9CmRzI5XpWQwunKXa7VTYJ90DSUvFIPBhemWbAcYor
JxqGVR+gdyId+NG29NGTXbNQnK8BgedYCMrsZpkwFWYD7ZcUhUBQ4gZ1/VvTaBO9Kuo9Z9blTkpN
WLgzJZt66LLTlA0NgxeyxRzBtC4jrrkVES5QZAKTnPYlvfMRwaDe9vZUbzuVLUoKHrGY58e6l/GZ
fPFTYnETGllYYaqEVEqJnm0b7ThXJpMzRB00B/QeR4y8h7AhNY1di0GAEebnDHrcOspr9yVLx09D
oGFRTd7XUlPDRmHG3A5+9I6VlQHkKwDrk/f+XZf1ZzOkzK+lXJ74cFPVLS2jYxOFHFzKhJ3E4Mbb
sWaQzoHGrDQyPmqfhhHqzlcB0oizUOuD6ueGs4ZN1RQE7p7zN76OegkYhxEcvizDWenF2qhQQ+3i
WTjb0BvE1s7QEI6ysnahl3wceqQPxPs+Tl17BB8MpNEIfxNG5V1nRRZsyUgBZV0hxHMQJW8smZvX
qqIXKiV3cjyzwbaBcrQe1DSLgtw2aOJPMobKlnLNGqws9sRlxXIJT69VOTx3sNw8voo1cEhM3lx9
uboLnMYfKkSzeJr4kpVJ7rRijz0fHQ5LQ1zyT0IPhQDJNE1Nq8KN05ac3kRWznSuy5Q3cC5C5p7b
vJT9WMyomgXDUH+F8oCFMnSFLMbKhRG3mZvm5p/yuujibvqL8tqSZFL8WXl9KL7Gr8VPlfX3n/le
WSv5wfMdzACSNT01LE3Y98JaqQ+oefCnC/FeVts/LP2tD57jA+n1PIfuDHvIv5b+wvvg8R+WH/sO
HvlbhfWvS38IIsLiWeD8ECyu7SWA48fCWsOyiOdoNA6BmEdosxkgxiRA+weSn0IoQrXZX03tNK9a
bfQDhYJtndyoyW9mN5DjyrK4N5Es3n/12HzfzciaP/tmQvxLSIYBahZisNcjeWEItebic+4E4oAH
xb5D+Ofi0IBfccNKXs2rNMmZGpOi4yI2Vw8ekc6XZtT9ndm/5mWDoxDsxnOHbvSlTOPeWM19Vszg
GirSSbIuH69iKq8ZLV2If2L0GVlciY4kzQ3QxfRLhMcxZNuZEyw+cU9H1TSRaMYuEJlrBkFp8YMI
nJfBzDi3sRXlJdRXgBvCTwi7Udw7ap+ktyW8MzqJxOsVN2UvxvZQZK5gS5uWb1VbVS8lcYO3up3M
lRZZe6SQGd5YIRQvgLhJxsbqPR2ZZ9f3oM7CVzuy4YYkNr0EMs1e59XK1baJYEgNt7MzlmeGKCU+
D0V+09WUD94uG+P0VpFNcS8zMW+riTi1tjxQg4KurYFo9IVurlw57QY79s6ow31u9SJ/G1tyAMSY
qzOePcadhFo9iAmlZQz/cyOHSeyDubI4RQxWAU5HhEcyzfqoxoGAqLm16ut+zogMN0MHzDpRid5J
mbldrBpjyp5FXukHLclrS7QFDQ6io/UJAmLwCZDtwouGVViA/j4NM2I/0E7uVUlVuRrGYD7NoaU/
ZtyPKfj8vDkNQVMfmWD3JBMyAKEVWYIxW/iqd70ssk3F0QuolCgCdvVMfW+AfTQWhZFOX+t3NVw7
IggO45yJkZ0M7WcoakTQEYvOPS6tRUjsll9Y3ESn+IIFXXy0wzy+92eHR4NC3DxYaBK3uo7k0bIT
EAqRLqM9oBAkbBMyUbvr6/0AA+wSEni5cvNkfDGKsLkG+uZ/Y9PrNVvXZL9HkzOoeINdyb+AxSEs
DKdRSWxoKNwz8P+FI6+wO1357Zy+yYqqGKQLuucQ8tTad9gQ1blVPPI5pgia2+jsjUl701pTdO0h
Pvc3FuGu5OoVkjUzCYYLlrl8VKI270Ji4VHS1vx3qwzlDVWBpq4r8+o2YQ4TtzRlfMs/jXB2l7DT
kMht3p6RCSRydXIq+UtZWGHXXY1+T3wDu1Z/NLNTYbL2pSTEEzQjyUTBEPSzGVymAZD7deREyb4e
3LNF8Q0XxZsxDoGumGTjP4xEU/ebdtTZSxCwEwIsi7fc00hywKfaJWtuyjmtwe1dTbHVrTqCstA5
x+atBD5y6tC77GSdOFdt2dK8kPK18YM+3SjBorzh+3IJ6MDYGqEieiKzBZgHGBczOXsxin1/LStQ
Jw9ybjHhZCBeCgfaZ23sB908SwAD90aq/JQJLfwQAUikD0lRKZmT7fKFMpItvJFK59M9DBf7oBca
SblwSdTUZvdDI9AtfKeWYGPDTrrxKj5IAdwkXygnVh3dkrMDLQn+iQkIpU+uucvzm4RR7/TCSvGB
prgLPcWhl0sSED8ELl9ZEBr5NQtrBcfHc4TU7BAsJBZrYbIApmzvYjAt/sJrwdHGlm5huJDoE7AE
47SetPmxWEgvwcJ8SaevTdsfu5n3MOjMY/KOh7H8FOJZGz2N7+wYIDKKmu+Qq+oNEXi2QW18MSeI
MwEGIKAYd+6QJOcOKA1zZbYS09FbaDW5WT70Mekr+ehRFy9YG8Do/dp+Z92gKVA0JahZWVNnDOLb
hYoDH4fJQUtlA2t0QedMvup3pFog8montveSJCnEjWl0TYg0oRmQ9+YXZvftjT8ONJIoc20uo6O7
QHtA0dps0ReQDynFO8MpjJ1EdE/wLZy56Z3905YEVOPare5r0o8uTLiZs7MBz+7TBR3k+s1Xr4xM
xhUhhXbu1xujZWrNmGS0lmOWadKV4vJ79NB8rh3LKdf1AiuaF2xR6IbTbbagjKbeap5mompWBrB+
BPnxvdMYNV8JIEgNTCA4M4CRUDLkD30WBPfOgk1C7oUkujQnVKP90YfMsE5tMEvZGLxGC3jJXhBM
9gJjihuwTO4CaNILqqkT7nW7wJuIQeLkN8yPzgJ2chbEU5SMzKVAKOKv996GsQesY8ASnPU4bcU0
+1s9eNlvbhsUt/OwafWsT0MnoUo1C2CKM8Y4JV0MdaqmM7jgyMvW9QKlEgueyllAVf7YRm/ynV7l
l2278lJ94SLMyDA1s3PiLPuHBXwVLwgsyzLPHr6J9QKDOuQLKCtTwl8beoFnDdZnp2+gB5AK/5Av
iC2n8+yPHRuwbftO4OI4XGhcqANWyDELYqoXWhdmdQZ0ALywVfvXTjtMGHzi8eB23CLHdHYPRma5
1vqfOvl/UicL3s4/HUM/A5eIi58N0d9/6HuhTOSnjVaBeTbBbgqMAHX3H5Wy+AA0T3q4rzA7wwGn
SP3DEO1/gNtIbJtpCpeN6uJrZozbRf/nf8Ha47chY/VcvP+27bp/p1J+1+3+uC6hCPc9SL/8Sp4F
wXO83h8rZXROKJym0NorRXwLnWupVo3pI08vpppxh8CeFXyesJFxnqkwejI5hVeSKQqaqVDfohHC
H9qQ/oPI1iLi1nPUOZrC6thwBD6WBeNAxiHqUAcdWZPBCJVG168mzNEmXgPyD59A2RTPNjL1c5Uv
xtHeNpqvTlCUR9I6/JOcRue1MOsMVIwND11U0EKvyNHy8fyUBvJyb3xKRZmP3zAO+15yHYO+uo1K
b9MwW1PhmBxNdDpq55JV/IiogrEu9Fstca/alrW2o9J4NKRTdZzVKKUqwh+uvJqwihZjMoM55FS3
VjNm66HWxheXqrw/tlgVeVtK295jqQxPScXJyfAVQgItU7kJ1DA4W6s28Tu36ReZz8UxHGJIKuq9
EpfppyZpcSBZAdWNB4EQItLwbNvJdMlLxwoPktH0rqzy6ozXwPR2zLjkwRx746VrMyw17Tg+RdzR
1mmcZAxiZyZkz1Ub993KwwsFlLCZWc6PSWDW28APs3jlseW07+pYzPXWACb4+G7P1RUBV1duNlQv
MpTqRHqt9TjCeuZdTi3eC5K1rUc/dRgfTPZgPXInIQs6q5b8jk5kZs86t7NuW9R1S/RKy+xJVAWs
cgUCG7RuROjNymhqDKEDuUhHq2G0sXr/28xK+FyDymUHW+uCPzdFOT9DsZN6p4pd6Ivtzznshw5O
fCIVy1lHu+rU9RLTbxaFGBjC0fGfSV6CMFFgzHi2tNFhPFI96ah+Iy1mVw4vI9c4fgcP9SiySV8c
RNQ5rxXCrHYnOwUPuBnb+egTD8LrzK3yaIdWOq8SOfOCiCLl99SNTI5dSrNwTTAST2CwanJGvJAx
BZPQoEJ6nefBVUjZxkQWUluyVmRUy7VCGWTfUhAiymi7wGToWvXYeUPiUL4mCRYe7NX8sxyXXxuV
dZPtkIp39ao0kBn3bBgXl7MEphEgzV1evJo7qi3Cw3kHm2Hk38w4OQ7SRX42AoiEBNh21QsYWGMl
jYoXEdCBnRUz1dP7I7p4+8Ztb7jiMGQW12bdL8vvZICANZC1oFakFdMsycHu513TWPLVRJesVjLE
JO6aTfVSIwfpWTWMeLlxwsh7LMj+JhV1VB5iwf17E7haiFVtx/z+UIB+3E05Bt8I0uZHkL+T8fz+
LFU263CfTbQN6Lscnizzca4ywCTWrd8wK2Z62oL/aN1hIYksY+eHbgC+u4X1wkcK22J5T5IlO6dj
x3L03Rbze1Pyz/4U0x9D38ThbZRzvAP0xAXhs9HZ4d/ihPIS7LUMyaxpG9dV9ts8O1yRiWss1xTG
Hhp/x1D5rtRAI4+elY964XuN5CWn3bDufHveY0ocLiYN7blPpuqFwkGTBQI3QXGdFjlNnPSrU6f0
CrUl+C/HNmrsoDbp4DoviGliRObdugSxHxN/8p/5MFE4MGexLgk+VIzmDJlfOqlbGMeJPT70XMX4
w1W+xbpqIz8KnXsdd+1bApEJEDA3nefMz8YH5UJPQfDPhW03iBrBJZXGyTWlwasj1ktAEUD4veqG
JhNIjAr4UbxlhEKMvuMR4OZ7b3WVeGJjFaUSGxkMi0ewBXIQQl86iGJ5fydGCM8NnFi6EoKJecB8
uBvQxW6wzhGxbHRiYNYeQOrOYUgcxEh+ZZmpiGKRO8Z9AWj4AqmVBJc+zZISUV1kP0FPZr81NNM3
6eXiOmiwFiUsdb5maLueVahHb2tyBJ5qLKTfBNKER4bA06HKiUykYSZ3LTaemsRoniNbtmtsx4sl
0yfhfbKQkdijkZ2skZhExEDFFkXjtCnoUL/FU8guBmJNe1QOwjmEKR7Rj7jkxcuEvOMI5YA1jm97
1kFTYd/kDjBXZxgIYEBXbGPyD2YPbE59y6g1/4bbJZKbWTV9hj6tnq7hdKtbtIoXKzfY47HGFs0K
0W5rnTKA0vX9LEV06E1yDBE6bmfgG2uiS6ubAVcxolUdnIu+4TSZcOPGRqUvoMDBSQ/IdTp67hAV
aCxOVQqs+SmoRPk8RFnzkA3yHDl9fUFmG14NYWtdAiYND4VH25bpsVN3NXLzfQydDfZ4ZH4K7WE8
ykA9zqHtfmQEZO/K0cF26gwgSvl+VFm175tx+eIP+7FCOqsr+9y2iGZcooicDcksJuBJXHET0ELz
nhjBcjPS9myyhOlGmyBpuYqgUFebbDAJYGIYNXwOqpEBBCE8TrI1c63z/cQkj27DAjDZC7bdyCS7
R8CV6iWGotdyK2TToRMJJd40qkPvCq7qQSSfR27vRyR9+hbr9ucBfP9Nha0Azc8wVsjuiqA7tS6C
lF769sPkG/I4jYl1n1pu91vPruLz5Idl/Tp2Ztbfs7AKwmPHrusQktW9wpv/yQa2dx9FcDrSRRJP
KQj7ukMllbWUNAy4r3UrjDvQC+6mtQVZa5OXf8s6nA71YjNmPULUStz1Lyp2g3WYR+7Zr3znbtRD
CDiyoC1hAedVtx7goxszIAd2HZEtcC/TEosrXlEwHhkmO+mO11WbF59j3ZEwWlaIsCuaPbNhzkjw
IOA1Z90m5ovF6i8ZkvZkTI78NAwhfa2HEHBlBa21wcUQHdtQhncCqOWN9pq90gQNpJ4NBtS08Pd7
ZTXK0xB1kleoECXQumdr1MQa1v9k3DKrsyGuRad8UOUevsnHAB7+VZi5wPntUiJp7JZ4DDTwVkVI
UWtXWKlHBgqh8IlrwzDAdsnlFr71pTBpw+1K3KtQumflN91DCRGOGz34A15P1K3SGYSr1/U3OJqB
5ejwyTVrUOwNKHULL8IqLGD3+12eP5A1imo9ofzY2qzT16OdJe2mMgmSBXXvwGElEOCcMyvBvWJO
j2bT9MepFeZHRMQcULAgbjiBekThgE/WXe7fi87sd1WhI/7RltVR5HN9iZycmIWpaIeNLgucQNFQ
WtcaZiiuD4gGTeAeVJeoU5mG05PZIsDD+QFyVEefiHEjUQPHEgXF2IdPfYVrzGtHUvTqVlwjpx/3
oxmiN/YjtXW1y+fQIcJzr/IcsS5hYNpttlMaOXwTGPGsIA6DdY41d0eIMwxVgQHtqkGqZ6KfjKu+
GpsHnPseK/86SDbcDnGCJG28rsFAXyWhgaS7yC8RAZ5I+BKW1jNpysdSTniBzWjSx7GRuBNsG+AP
PzPeeDmr9ZXHefM1qbX7G9LNYYNpx5n3+LCzt8rz6j2TUBDdS2lV5W1zlfUT21kW46B488TdkAzE
ch4X3UpppW8GfPLrYMq61dTXPft3zz4yZe9v51ZV4on7W3rTQdzB6pD7Y36mq4dtkDrlhWDM0L0Q
kCXmlWOgq+w7zDWqGOSX1LLNcIvTgmAdZvF4AvAk34GPfUDXPp5Im2mx9KT+uErIi79vKQNu2MhV
nLyTCD+xISQCbhYkRgTSfwm1VV7mYICkRhwzinw9nZzWcW5rFJgNSojaWJN9SqIFMJTjaNXTThXx
eLacrn2MhpxIj/pYKVYXNfiHu5x54JvLabnru7q5tnon2DWheqZQG+CDN+vea+R90k/EfJI0n7IE
HvMwI0JhBmkV+zAurkBJLVrwrMBXnKOsvmhhVl/GNM9CLh8bCTVSVuBTxcKbFAyuU90YJJWSN3g2
/AnpZDQ3MZFlsaO/qK56rDSAF3izsZaBvYOYKNi2jO4ORIV3Ka3sI8THMToWGRrqkyjM127wqxv8
ZSncFq6FQ8rwnc85mRhwpknkXdDyOebHOOfv0I00pJOdy4qsPCdmSGNkCCaGj3MEMEKKRoXeObSr
+szd79Dl3EGH/Q8br/+PyHHRMP6gI0TWJ1hw+SyScLRKpGI/N8ZoHoi2DqlrvaaRh0HQiTpxZD/O
kwf5CWjuX+kWfxEu8oCSpZVjs04zJaXCL2IwrDmT65gtktO88U9EQVcvbH7I/wIiFOER0tjjTSlv
w15pcWgaqAHTCpFzlN+Q+Jhx8vHF3rjg7Ju7vOmt29xw5+q6QRb33Ecwd8CbUgDKuQgo23KXtKTQ
FD4NvezmB9s1gmZTj2mzj7WmzCR477V0+qF7aC2f4PK5syzE+gWKVvl5pp8Aq6VGGrYQ+yW1PvyU
q5QT4xHwaPUCFKH9yiVT/KbmvngQfkhF38EHyFdoN6sXM5fjeArpjYzl7DRpsGAe388GAvytDw60
3amwbPYTf7C5k2VlubsmsrCyt5YqX9574dytrb/QdS7Tjp8/dLSc7O8VUdysKX/FKqZUyAEC3XLv
TEu/7MSkvkMNyWjX/vzqWq6e//ZAPl4QxexDsKP8+epSDR0cdqRyz5yRj7hSpFp2Rc3nw3dPvrYx
ZiZ6w5EmZOYu+/J3H12ZC9vSBdZHTNCv8tXKmCwPSwTZqUllP7rDoNZxHU/Uj1mzL0eDR3U7jybA
GHLatj9/cAs/+C+vHdWsbcLOtDzh/7fXjovBCFB1lfvWwqKMgyXU8sZLa/uxSFraZgIoePG9nMpj
R1owMv2m0EvUZuiB6ZGj9fj+hP5R2f6FDMC2lctg8U9Utt++NK9t+pMO4PsP/aGwdT7gqpfSkVxE
aFSX3/d9vGmZKGwx35uuAoj6LhH4w/wvMP8LW4BCJdtDoc7913RTmn9nmmkvKoYfLy3Glw5tEvk6
6NJdhyf289cqE5pY8iDqT9Refh/dzGnDCBVHAGu1qTj1XiynKj/EfRB9w8SoYKTG6fDo8H08tHMX
PGS5CgBe8PRvoG27d3bTuqcx4dZ01WVGRUgG5/SVjb14W8yx/iTBXdw2mB/pHGxfU1uq+NYeFYtz
pwnJ8EOOtqmsiNiLyREAhHJnFXgM5Mxe5ec0NYszKYD64hcuu+Ol5XxuAFFeY1VT5EkyQ/1k1kPw
THTf4mZRpX/JIpVfkLY+I6lFpkmfsfMsLzy7tTNfTCtrLmNIChL7fRfhQkci+yC6a/gBzE9J0lvh
dh4RMkoPP3mKw07HRA55Xl7v47ZEIiHh5JzrumrPCOyjj5jt9cQYI4GfTWjX1o8868Fz6ujijC5J
zybN/ZWBRpEQvsE+qbp9wobP/M0CotBcyV4wmSA4Ci6JxopjjV/ScWyYEPZpuzeNPj6hLUYRVFRO
+znGEIbCis/wKaOmu1VDH20N0pium1xyOEYUW2tAKh6aQLwdWKaN+Gz7bbI3svBuSJOEyciYrufI
SVZkP/t7cyiH0xgV+lQYVnwbWbmrrjoywx6mDmFCOsLM7NzUxtszkghp18WNV5vDSbbFtAd8J14T
KUowlVb3gNIkGwkZN9JNYVckiTaRjYUV2zpij9rc1hZ3syLIinsDQuJDN8nuhQMw+22yW/PRphsn
6G4sqOcc41bE3hbzefeJ9wraej0W/rluVf5JNOBmLLVEF9KrboYinXeD6Rgbgyb5az207R27zvKU
jN248sWStptw4SxwIt9/EyKBql03LGOvDKRdcGhQNmwkttl7RKpQ71y/7pCe5TM9ctlvFVUiozH5
iiRGHYtlRiqFU93KhjECWchMbm3ytaM2HLejZfjjpjf85FTNUu4zTFF7s4fbTxxBcjYrv+CaIogK
Tk9VkQkQGG9w5hGzBYwZyJYfSC3HKuzoIyoJj/Mriq7jlGU1KaAJVKbM+RRbufmxGZOROXRqbiLG
4DcxOCMCiKu6v28AML3UWQUM1ciqEfNoHD76MnXuVE0kC3G/u773inNstt3FBjSwSR3RATPtkcJy
TVLfIyDXxFJ0xCa7bUe8awspcaAqdYODSBKw5b7VHFAr0rir2gJ/FaCnAc7QBPkzx0h1ZlMy70kV
NzcIWxwaFFzurH0LolF6rOdYoeHXRBOVe5iHd00k7bVbu+JzRn42NDWjGT+2QbSgR5SeHlwXDQ8s
eKTRc2JFe8cN8mtN2QTintRkgjKM2um3RTWZd0lAkDDr1iLNb9nmh8+eBaWCXX8ZVCtZ1wEnSVwR
I5aXXzP2S0RAu/l4I2YPxlqcOnGK9KU3nglhZeyYWA5q/swg3E/EVlJikipqGx9gPcPoQeR/b2em
9RHQaAGNqrKbqsYXWzrmeIOhQY0U5iLM9Whvm76CLL0Kh8lF5TeaujUfAgZFk/sUennVXToR6X5f
EiYSF3g50VfMq04lOS58ydR5eGiSMVRvMkyDqFhFMD0H5ynvk6H2NqpyjHRraN0lXyevqqx0p/iI
Gm5c3Nz+qQP+og5gIWxTo/37OuD4WrSvPweK/f4jf1QB8oODl8VzTMpmmsWffDZw1MH/UAUgyqNQ
gBv0RxkAiee/lpq+D1EGM55wOVRBCP3f/3wb/3f4rTz/XjW3v/zzfxCBey5JdGlBUMtferelpkXJ
pGjdSPxlRfoL84dVo8qScHSPuV0tYynXw2fiWsRrkFPcGlXHGIV8AsQ9aS7K4JYtpeWgsDENBCBz
B+noIQPRYOTkeLmcuhtjZrAR7FWgUbxr0eNg9FhIVrdpROfobem3cnaOHYNoGNMIuQleBPaIH3nL
si53T72s27c0HO7BoXmkjtiGt5KR620zkBEgp+twXdnz9GCoebZOZKzGsMIgEpj11cJyYb1hNaCl
kfdnDiMIEy2A1zB42me10vUZbk/60NSB/9Jms2Ce3tZ6SR/vk+roFk2ELnDyPxmsu0seYnLnzehn
NsF/qDKLKzExKoe8qO7SunBfahR3mPrK4TOW2uQ8O523LfWEexYL6iJutNHAlyIyuJGWBrS8Oc8O
CWyJz27r1J/sVqD6I9fVfyt99ZaN060ySVNlqI/BhP8Lbnrtijug8uaefa216RLhr0bkZfwZ4df3
OimiYcWqySRzFOAmQmb8rFelLhkOyQBOPVuFfk9IeX7WpIQ8j1HOqU3htCPubbr3W3u65ia1CAtj
5vskRRjxPsqS+CvXg3OfpGjBN31pG3fgBUhCc9xm35ajhTqvKx4jtMy7WWmuTbI/VqSMR8wcVGff
SHwSHw2MPjD7alvclTLUa7/KYHx6HqGcsTUfs84hZ4OpiN5YdqE3RrS4xZGpb8Ug5n0mExLJmYLP
n40pr7YqzowdFtn5ICN7fkN16B0iGqOHmSLoVht1eSoN6Po7XC8Ts+DZJWFzO/Yscqlr//gr8i1J
uWsgRq8IG/sd/1/3v4cBVG04FNdItIYMX9bveQGISdDHWHh/6b9Al2IVicgYevvnRP2fCEdsy/I5
k/79iXoTv5Fd91r8SNL//kN/KKztDxS0CBYsQCes/93/Eo745gfJYen/2HT9caaqD+ieTTxovnAZ
YP3YWlkfFhA+qmz5HvqIZvuXM/VPz9hfsGrYHy2xKL+RcTN0otv6udOqRwNjQNYyXK8kU0kAhXk8
7huH8jGIzIIBfxnBtgWQYhnDUzwW7KSrKaqaKwggzitkl8K21pOZiB4sJOrRqcFOw7fjGNo1y0U/
KOj8MSwyCfrhnf5+u/jx9vDLzQGJM08Y07pnKttxuOH8/MxBUw1YXObmiAVvvBCWZkCghXc+9QvP
yiAC8i8GHtxyfm5LeUhpskJbND203LxnPz8k7jxRGboMj67rn8rOMyAg8TV2d4mUVJHIdo16bzXM
xfyh9vEDadnD5kb02wdbJ4ys8hB48bLg7wGNsBEJloV3R5/G2JitbFnokdw8lA6ZDdJxJxfxTNJa
TPTQL7Ggt9KAmU7d1DmTb8CUwOWHgvfacPvxks21WrPHd167omLlntSKh/KjoA+R8wRkvkNMoPka
XIPdv8snAqeug6CzDRhQ3kxubD82/4+9c9mNG8m69bucORsMMhgkB2eS90zdZUm2NSEkl837LXjn
0/8f092AJdcvnzrjRgONAgolZjLJiB17r/UtYfMQDDbNLG3njFYl/fXt3FaC0zHC9rUbckbZDrE/
gOhYPrkJr0Rv6ii0HoQwUD7EbsN3a3RSfzWw2d2GCgPKarRib9zaLGxfrR4g71rB7YxuWPH5RD5n
ariuIhofde1EYCZrw0KmQWhhc8F8ybWu53QAe6rcSVVfLHS00anViIjckI2Sk83CQQaFYj0YNuyr
z1QLo/FsWy13Lm5GPs/UlmN51EuDjhDhRWoRKINLZ9Vi6Kq6lE+Hipq+5jjXZs9JmDCy26An53lV
6oLOreTQjagCzv/LWVnRTYqGbKf5z/1B6HxTx+ouUh1/2mwA2m/jSfIrKNm2zZcIxlx1kLNJf/Cn
wsWJbW5LbGREJoxOiwpimkt+1p6OsriAMow2ZV5+Ene5OXCM6agNDH8v/Jq23wYCBqXH3DO/gFE4
3xmeScWSjLy8diiFt8HqK9ptQ8B2xkRc8Cm1cnERl8BNGPy7nL+dmigIZsLTg2otAi4df3RBvwQS
5KrTlS9h0jpX0xSqJ6N3xfXQV9ktmlBMAYOMD+CFibeOrcJ9KcK0/1zZZjISvccjGw0m4omhR3kS
JQhp1nkWpNOJ4FFn3GJk8p8MVTftnRXPBBk4tHPmhefG7R1iKDI3Jmc6myjQEO8C2O3aFgRYSBCm
NqceaVjfhnzkt4vtSg4/pgSY3Vf+MU9+VOMw3sdL9zpR5OuuyQZzXhqrQM8ULeInRuX8PFlqMI80
goHfNh1mBE7n3ix3hpcLMA8vJSSSReDD8Ln5QjrHeE/dzItgUFKMh9iqLLVPafteONaizQrGBt1M
nyBiSQJrvOXgXR+6aIaryCCGW4+EhKuoMaW5zlAWURehDNwXcN3IgDpQUhdFlFr6IZ1nw3gyOneu
L1s2d01EH5CpHdY+lt+Zfof/GEszT++DPtGHMUeOtQ562z7OvWSBmKece6nblns5motOzT8rxioz
14cg8xgvSFaV6FTVyOF+SoTS0eCHKw2f91gBBLEYPkr+yk/pWCFL6yHuFk4IhX+kvox4mC0OsD4L
hYeyqvzm2oO4jtQit/OypdFspGGCVTIIdfKshR5C5HJd2P5lB16bftasEIKs+QBtDsmQBejN1Rga
gQ8kBg/m9qdYzeRxOqG75jdvMy2uE8IVx89eF9Tpd8ctLAu99QQGn+lmb1k3OfvPTJHdJaE6BoXl
5XjkSmWax8hCNw2mCYLQyohD85lwa1pmmGavC9v0vzh9h7ZkphnWh+OwZlzZPU7lhL+5RZRH0x78
XQdOzM4gJtlBgN0tj/sB1wTY0U3k5s4B1bUaLkuZ1Eb8OYxQ9uxk5Shy9MpqofVmFdmWlWc+NRDL
13ZuPqMFi7GYADlJJ2wKcQQJ7iBSK3zN4LN/Xzp/5NToAruiuuwGXU/bNNPjHdEk4bNj98U2Z5Pa
lDDh7706KJ6FxJdsFWYYoA7MMU+2rr71QzDWLunK9sqa0+wqrsLs0UrwizKpaXfzgnI2+nFcFzqc
t30+kIqRzfmlI/tu26GzvmNZr54Tv4s+9TK7HVxzTPYacf+unmD8mElZ7HsycT+hyMoeh1w24U63
RXHJqURssrSeT5nhpzvPlpwJaojPQNRxGMa9XT6w6VRfCmCXEZkxTUEJbZafI6WWW5vHPqwBgqLW
iNvG60qNNrDPHtV64DY/Yu1q8C90rqw5CXeQrq1rJyRNcIOZv5iQ5VAObBq8Jxd1k5d7L6unbA3q
BBdSRJcjdMRdEpTVfgmx3BC/XH1JUl0N7FK9OhbgxvrtlLvdNc714JNfRWpv4H3ZMWxWayMxZm83
gYS5NqK2vmDBng5mUUzHwRD+cW5xc0+N1sQHy25dd1NyiHCCP/RxP/9lYjq/wDqHC7nQfrb5uCT6
rZiTKID5Hzoun7PzQuP9VQRcl7ntJVkVnMa20kQVYJ03B5tNiFaVt0lM4iUC3vLDx1ddqp5fZmBU
RbQMkD4j1aUVTN/g7VVlMEduNDj+qc6YcMW4T+t11VrUGB9f591g9Xwd5S6CYKo9ZIDvqq8+KlXX
+GFwkulSYeBpwMy2KEudMWDp+ecXY+ghuJ3Ahn8LZkOs1BghReAJuidGlRLNbhMpcJHLcPbjS/1e
yBJ4hX6bWtwUNE3fFbJ16LuVMZrqBD9WXJ87tySZZOvGawnBcUvvD0/J31xPcA4RPCamkiRhvP29
mLvy2ma5c5oXod/PLaiIaHms0Q5SjTTxxO39+Du+m5Py2/HlPOLusJny470v1idsZi1KH+hfqqC6
cs8iWBZUduBitNgDJXgVmziQnn82jYTt4+MP8PtD6sGQ4T4zDrYsFPJvv3RZyNocs1Sdui7Wh2Ew
7OMokID+f1zFpdsKRdpByPHuBczgFRUB+UOnsI0YeuM52LveNPzhZv7dd+FACXGbyQcv3rurqNa2
ajqp6uQzaNgoBH5rC8fSP39MnEWNBU+NHw9C0ts7li4t3ioGxWAFmoQlHfFQkPbljgwdUIm31YiY
+OPb9/v6xZrOasLXksvc790Xg88fTNAc5MkoA/VF4FM4zeairiZUxSc6fEK5rpqZR+Tj6/6+sjDE
hggk+LYkQb7/qr41xOZcOdYp7Xi7A6IpLlrVe5s5QaH+8aX+5ivycAALogZf8vGst3fVBZnApXLr
NOoIkfwiTz/rpjGOsmIvJzhSpv+oSeGPvl2hvUUjQOOWuDp6qe8u2oOEsMHPilOmkEcXubSPmelF
ew46f3zTl9bEu4shuYGILOV5KvzbmxZ52jNZT06zbnxGeyJ3AKW5ZnbPEFVflwki6lUwUSbDZeVU
Qa3VEPbUj8FOGo3kcFE6L1lILhvjViTn3lxk0a2XKlIoPv4t/u6T0vqg8YpygwbN8p79gm0qYmeI
SZ/kCc9tLhTDIP5K4D37ZZ9gmF8lPmX9x5cUv7+7cMZ4q9ieIdl77rvFPoSxawXscfgODGpdJsyL
+WIc2788DeAFMXqwPO9AS67Jnau/9r2DMwIs+XhfN1ad7euww/VBlRTv20lk0T9+62ngo53xeBlY
Ja13b71ZM0bsPd76fPYouk34PSI07FOTIQ5fDbX5pzbOb++esqEFIM2ifqC/8v6CddwsRf80n3oZ
IJgxk0WBXhc8piNKtn9aQnAx+kZLvAEJrr/tAt6Mujis/QlyzzjeMnv2LyFp0ilyzIrj4se/9W8/
9XIxjzadiWGG5ezdW8d8WYDSNKeTgq8Bl/bstuFF5JT48YWWKc/bV06xXC7FA/QxtvT3lREaSZDG
uC2pIHTU3Jqc4VBXe02bPgKtnpuLKunphJxdQdEQASPIKtfWELmWbbCsx/sInjgB4gOHJbRoM8kk
yOUY6ytaWXS9wP8SfcjxHAkkU2yLDL8WyTjW9Y+/ye8PA6oP36Fh6jtMft6XQnExeZWbN82JGYq3
OTuL8iGCvWxO/7jqgiHAM4Bvj4YtLJ93D3obmlbbj5GGR4pvxrMYWq/qsva3aPhJTizGP/YPl93r
l1VYsq25Hvm7/L9wzN9+pWLObQFiVZ5UPcrv+AX7E8Mo/+ncEFFuQ1ennjPnsRxH6w8rnfX+EYFw
aBHXqrDcLIEc7AFv1zqZEccjBwDQAvR3Pm+gXKu02TNC6hB2gDjwXlHKpnID31LgtFlEe4WNbfJg
tYv172xoM7ucLuKcLv2aWrvLwaLT/PMMnvuokSJCPOXv37rQ1EmOKIfYOfgg3JZ4bpIQ7xwS6Z70
8nihwaF6mFpN4HavF8qRpZrx1hlGjDpNkNL3S88OrLjucS55SFLSK+Z6qd6YIs3vBroN2DFaA4hS
rG5LLCDzvsTni1ClBVxqurVF6pyZEGXQoFPwVxHC2cs2JRIFfl01DxsoXzMH6Dk+QT8Qa9lnDqmt
nYggN+Bnj3GqrUoTm9CLzTi95J05e9y6SmTiL5wHKU1xI+F98cdqaYai+YluidLgn4mUncujKmlR
7hdRdHRQfcqpqKhn/u3Z3XUuPvs0oPPiZ0tdU1e8a1GROdMPuuWEyAJC0hzcJ4205QjLZ7yvxjmP
bu0co9RlGtZ9e9fYDT8IRmve7lLkVXpfzib7he5aUe+EqWAxm5Z3GSpiCO/dSjR/jY1JCwwvhTN/
t1WBZE/XYmlFnf1TI4GyKHXb3HnBFEJTsiIkGD+IlcjLnrvZ09EAK0aGaIvlTFWA+Tf0QehctTOy
zr2XT4qRHFmkeEcIrhCv87AEpo9JZ3waIYLN63qx3W18s5C0cKLMbqybYuid9l5ACML6weMS3XJe
ha4nJneo1gb8omPf68ZNN127oFVIEGEObLGEO3A5qlOBs07hrR9i91L2gRiOMGNIdWlHQbZpqTN6
Wl7VNRgGAbVhnop9uoxhZ476QRQOXjZM9jxgReRh7jNizd5wrgPo2fP0zaGi1RCpkr6ZUK49XSD9
GhGdzVM5/vDbObhFHTve/mzBOVnHh7Ej9I0Sh8ZLHETMbZuuGarDz9cKnlLGE8o7M7h24r0UKKM1
zflJPIhRRPGBbi+9eauVLONaOTxFtac4maEx5b5azdIzR6PevU4xCIXdGNOH/zmaEcS0ouNdColQ
Utt5pStfcpEsnVhNe35Vock9jMJcDJHL9ueqjiZjRO8Ki5PLPGKVmvGY7EovNZuL3Mc8ts8rY8kA
nSQ3Vga9tHcI6cL4rjkLXQWmXL2riPy6L5BPjc84uWzyETPXSdN7DxxHd+WMmXhQSUJyZqeDePru
EcEBPcurLXk3iYoucDRRG9u8fwNmhpXDGIBskoh2Bc+KZJqT8ga3tvuZwjxFleYADoFHmcWwMxMG
w3NObx7dUXLCXUe3fspoSu7ooM14imQiyTczz0QQOuStR4Ns7hCl/Nzx/6s8+aPyhOnhLzv95qV9
+Xe2+PVL/v3//p8Lgsa7b+n065wUecjyH/1nTkpc1C9DUgqD/9jr/X85LooT/HdnkelSE/x7Smr7
/xISEdff2+uhrlJkU08IZdLv+EdT0nelHLWpKZS1mPspVolqelcsUHxF2puD8NSLgHhU2xbuHfa8
GS1A0e7j2vVPvfmaGAMYoVoC4AZ75t9j0moPGk/J3q5FvQelQrjeL7fx9mf18OsQ1LFQ5r6pKjxM
z1SySG5g7QoW87cb+9ggSE1RCB9d8rPLGx+x3Y03KzQxiEmcdCU6snmFNOQ21qyIIfAe9l5IraPf
BX95RSHuGkRgtd5WGNncz3NlhNdTBOAPYUsjvuZR1Cq9zfpqxrqoDI+5UUJ2BOJHrzE2kj3YO5BY
OW+kmRZttBEYE9MRCLyb6sdo6sNFiZ7zrvlOVt97QZNNG0SreNSgONFf053YQrtKtqP2H1DBRKSx
+oNn385CddhGq2xF/zvHAp4RnLLqhqR+zafcJBLSxgTTnw0xMRl6E6wTZxS7HtJidmrx5ICkPJtp
EpJv74qazWVx2hQ6eCI829hTuuhTHSZi33V28y02I33j5864UbhCIYWfKhJBHtyzo8cnqdJtupb4
gag/jQb8ypghDUIW9LnXtbSnywKLEBjYFC7Z4hsyMBCZi5PIQI+LqSjNoi8WEHd3BbR1uDJALN3N
ZyuSG00NI9UeI4U7fzK7MINW2zEznX1kjswWRLjzUkO+srIlK9rRzWqk+z+jYDJjdW96aXXfc8SH
X4gY2elnF8+UrUV6hW60sR+TUMMFY/W/med6K6fA2tV+NjxMrIirImJ/5vTg7CGMF7sK92i6FlpR
hnGM2s6FKw6jHVRbIO7Gyp5N8k9M5hlybhmW1KG6467XF1STepcg9zuFwvZPvlDeKRJmFm6Cwsy+
VK1oHkq3TH7UgyA0Me2M6lPdxPO1XVhMyXrT/Qsoo9rJoK0h9PLt6d4vSMuegVBctuRxAVfczfUw
1qsqraKXlMd+ZVt6XKP91Hjkw+HedGF5I/LuL5yh6baZjP29rKNsS9pKwaiTeKK5aO37qIXp2pkg
RkMdgxzNSMINdgNS5mk911J9cfgja6KB0Bx5frclCEG8WGESMR6dpu9L/PJVTR44UIARvznSiWGN
B019RbE0a5ThkTgySkj0phzsKVrPrVtMe5RKiMNdp2m8lVXnrgVKjJ45gar+tMnCLITe0ATGg0ON
5tKzz9qjP2pxgdCidOB3mNBTwf43q5xz/2WYquJiZHB0aUtigyhgk23SoLPOyBRPVoUXyG/5IHER
xjSdINFXy1iGVAhCA2qKaUB6O7tEN2p58fJ2RYvwNkSX1e9RAuP/tFp/uHMLM3b2blqqY9rqRz8a
5le3n8ct01N59EkDX8WKkJ1NJYhHYiUcvpKI6sGx9BSRYnk4FwI7r04XUWkxTERVaPe5CFy/2zg1
+uBVSVJIfw2cDWWJmImtJC8Ll7bARZxfTqXbLvqAvj+WIYrVTcMiQoQQiNQbuKUK718cWjdw14Y7
hVmKyXURoUSZiia7gTJBYIrlRURw0tMzdhpBVr8BQamuFcvBRR6RWbDqgix/QjBWE8xpt/iZoVpc
BTVIMoPU32bjLqAyvG7lg4vUDItrF8uNuSDNFM8oKS4L6KxnmHk1WHhNY2tIH6sFiOYtaLRwgumb
VwPBdGdymtOk6bckbOGpMSrhwGLYWt3Sc8+ML5Udzgs8CxCbdWayuWc+W1hhPN8x9fW/69muT3QN
h6/EJAHrW/BuogX0NkJ8Y5huEDKxYODMMxGuXeBwkd+jph96/QkcMOy4AFvOHd1r63PZ50CzpzEH
Qa6b8JaWHmrvHt4sDWU3ap7LySSrTRIM7Oz1Aq0LFnwdB6SajFkx9ldUUj0UAjE40WqyPUhH6dRG
N2iKgOE5fcPlyLrqf7C++/e+EQ272iWPRzETzNahb86XGGgpJyc7OeoU83w9AOFjbRiPyQLm6xdE
X5/y0LHO85KnyA9Wk8n4YtXNZEP56OyKdeIA+hNn5p87WQv/rxGESZ2pgGiauovWU+r8sx0ML7rI
UV1GK+CHa6sX7paxzrfEhl41eGBS03q0n1BOVMcEUeWtb0eCq+bfrLqBUug7qX0zGtVlErD0z052
GU5eALiwPPoueajkcBG3LXJjQwu02laVTK4nzvd7icCS/2AeOezwosvVsPATnQ6SomV11iaPJiBq
mv+LPdN4Thb+ooZXcyGdWjIKqiL4jI7ff+sXZiNZlu5G5+W4X+qS12xhO/KUOvZanpGPFPPgH6eF
BNmQSRZBZ7TRSXkLTdKxI7CRoplduZCIJ7mBMufbu0kbMakfkOeeVNK2xbZeuJTyjKiczrhKLOSg
K5MzxrI9Iy29yB3QHMP82ENu52RGZIn+Gi8kTEo4fi4ylmTS3ximTO8nU31Kx8DZJ2eUpi011L2i
iewrTrvANhd5802QIjCjxCqfp4XK2XbwOQFW8nuRywW207CT4tl26py/CdXTEvA9yWkHHucu1E9c
K+KyYTnjLVqooOG8AEKpu4CFZh6xLiumQ+kL81M8mQLpySRsAI+JX50SEIfuirfOkAhpMSYCtg4A
+Rpo3e/Jb2zpXCfTnVQihhDYmzamAwGzEwaOseua5h6nKZu14zlXRAFGUEV5xS5ji0HRBuIYnDFE
M3BPnFyCA8R9tAmSCcJZMtavHkx14Duz4Z9c2RDoZiOU0ts8YeoxiRk7OG7o+eglyi1XftmpyzY3
Z7mq4gwM8ogqBSF0kvSXNeovUn1YR6DwF3KhEfmJ/mxBvDDuegC9ct+x6d/x1s6kxPAMBFu/BOeP
mISdQBJgWB8IT5QjFO4gAovsSuqvMrO9T+MoEBzULvmVMpnUhadTFtrIX1KuSpUlVzglAKmwtOew
G73xSVt+fS/swX2uye3elwrY4+LTMr5JERgnjqZ1sa8bTeKSEeamvYrEzJZRu1G3j/NK3Fox5Epw
x8TjhZ1L0mVhyniNidM8Vsy5zXVBbv2qsTv89yMgTLu9UN5kleq/xzrOY/8PfOFlJP3LeeS3Y91l
2cXNb4Thn//Vf8513r8wAtDPlTY6gbf61yW6g7mi43qKzAxvYar952SHtRBXIEm9NFxcZnOM0f7t
MbD4g4zj6aJaNOspjf6Rx8B+d7ITjDkYSEvhuJwUXVzbb49P8aSHrowXnxAPLhqJxBD3ZlTPZKrH
1a6sE49Ms8o1XxvDDR7cyCchLS+Ck6Hj4LQoTOgmuuKyNFWxT1FgLXtKBnWRev3BA4OwcSOsTdvS
bP21iJLxRhRG9z3BzY2bLcyeaIK12yr3YuLKUNSXpiQTq7DcfkPzjw5YaOph3+bGfGAdUp86FKJ/
8Eq/m4JxB6Tk6OhwG7in9Ibf3oGEYo2DalUdKTXHWxU0/p6axaf91C7fi8/9yyPyd0fWtwfW8/Ww
ddhoabFUiPczcssQ5himaYVcRtsIv7JXip6e6Rv34OMrvZu1LldybXQO6NIcxnvvRQdzR+jaIto4
AtVtNhbL96I0NfakE8efkEHK/RQlwf3HF303wjhfFBYf/QIeJs80l3//y1AxMa1myKk+j7Q/J6q7
hZLZmAhUN93oEPP7z68GYJDJGZ095b6XAoS+N8RFngCpNweHBqbO592otBhuusx/+PhaYuly/DLA
WL4ajEMu4jLEWCZ2b78aMtosymkPHutozOy1HXGWR2ealxuPpv4qmqLxpuM4fzk0aX8gtLKttogh
mn/8nRncebj6TTpCLovK24+Ricad8o6Kse5SOn1s9M1GhUHw4KsKCu3HX/r3Z8hB8s1WzWztb8aT
moOy3WqVHCsxz3elp4HCGLzBFdSwiLDE2Ek2buGn3h+u+/tjRGKRwn8gGFW6ILzefkkElEMcqio5
FkPdU5Tzaw52NwwQoogh/fg7vrvW2fONPYk+Gj8vfu9315KxMYg+8uMjvf8QQuyEl7Iy9XQRToP9
+PG1lr/1yzP0018uFiU9mWPybGx483rkLWcUarfjPAE12ZRUC6cstvt/s07fmMl+bYy9b4udfeyY
0BBbnB9X6+3961TWaFWOMXmuTp9QzXCeQDBaWHCgbedTFMc5yGiayIjxIaoEW05a0c9cgv/1M7x7
dpbvyoiRhY6hgLWEUL39DBzO0rh2Wj5D3+ALE31Nv2E2wqvAnvJTGXocZ5U9/WE9fy/AWC67yPAY
9iEwgM/w7ufsQ0V1h8/gGBH98lknKj8xgJ+uK+xYew3REYKHUY4F2Zdj6K4DACn9cVDF+Bepe7X+
VvV+fkqDAirzYp0LCJI+BXNi3H38JPzd50SQRWmAWBFqynt3H37eYGByaByQk6jXaeqkXvfQhviJ
MjUofGEcwVZTYrguVfgAK4sYkQVtEwTHLi3lhd/6wREQvX3tG6pxd0R9l8mmjHy333/8WX9/aj10
UCjY6LVyVnz/UU2/oBGQDTE5xyaS2hTgScrZpWm3H1/n9zfxJ1KDU8gilnu/N8aGxU0xmvhYAlm7
85HHx6sCLNgFVjXn08fXer+c85wsYjj6xwjJ6JW/n4BPXuM0ckxYzsFsbUIv6Ddmhu0M/Hm6A5SM
l3kkF10wz/lqADbcc6Rp/3BjhXmWQbxdETybWT8sWooCPs67XSXTlWHxZgQHF53zdHQzi8W09Ue7
OoZdhbMBh9SrEwVkW8YdmbCYzZOQf07JnVG56Vw0YR+c/K5Dk9D7Vrdq6qTCOp+1HQnazLqvsqgJ
TlFcW/dzZgc/ejjhT96UzVczkuoBjJNWn1yQOeiAPOei1yYLbpMP1r0DCPYTEBPz0MI2v4wKOXUb
s4rBzLp4LqYwsLtVRsMJUI/ZvmTBZL7OBmUc3tRpXsEhDH7knuEwocyx7KzwgASHuRGyoVUKGWxl
u3qpEcqUFCYc2/Il8gPxDc+s/TjYdlWvRuJaiMAeA/kj61s5bPJ2tCNiNZPoKrR5s6XD0iJ0H792
EYt32YTODzrLngUQkrKR45jphdgq/LAjeFjJ/SDR+GwKd2z+8lwSOgnGcr+SL6c9aE8Jzxtvf5ju
0tLn8lWljTvPYvJKT6Vzv85A1Ddj6odX7vLfNhx0SaZwyGQmLacZVi4uyAe/tKcr9pnsqa6n4eZ8
ewM1tFsLVdhdBVM0JbfYzaJjIEJlnywzj67SkHS1LenFCZ3m82rViYmoppkV6mzmKcqUJ7I0mV2u
s4yMty6uuHcTybsNpGMzepBjLD932swMUsMActip5RabRPJ30JBEV6qFO4+jIH7Vpj+gQdN6Ckmv
9JeIHYdNgcAD+9GDxWitDIt7m9tW/JqFucUcsZQvtJnQiPDSZHoVxPl85ww0utZtyrjY7OvxBsNP
j2NAivg5Uy1LE1DxJzGZUA7t5TnMhzI4eR3uIei4XkvU3SgoYHAczLuiB3qycvN2vsJ8z+w64Og1
rdqmn+9yx2BwNBMluAFKB2Qi4QvQBU6GOVg3PGBb8MHVSzSEJrMWj6fXSeV4q4MINFAXcWKAp248
qCjlhpmhnK5CI0tOqZdt/ZlGHZ7o8QY7DxFNCd1+7ETllkwkZz0Zpb5DyhofTU8XFwxP5DqGCsLs
vTGvhF3Mp6421QE5YPAQtu62lEu8hSpS3GSMEYLAcW/y2d2n8YwPughGKIKJ/RXkwLDCsLM3S9CN
RtrZG9MYZ5qOlrUWGJ13/ggnXmoMEmvuqvXkx/1NDPXvlAh/F0W1vRu6qCQwnoityCCIIc0HuBQ5
XytLPb0mlTnbTH3bQTclvap15FfNzOkKd+ONZgC8wjk8bvrJk3RILKDXdfyoAgVptKmsi4wcFLNL
HWTssCBSPzdBEgqYf7OpNn4FSSL2o/smml79ynqpOqPZJkZubyYlmTLQczoapvelXiD1OKEraJmj
x64GTPM5t+Vptj0BHRuKiYqB5kv10PfBRVm44ZcW9zisjGk8RVnOAiyXGim3pmsV2/YVWQj1nYgJ
KDR6gt/nWV2mbo1maoX5ySV+Y1lEwuZ7babVYRJlQpIwrG4giKGN8qeUpVgFRuhedk7GByozhIr0
e6350YFRuhsxVHbbFgDORStEfUOhJKPNgFULOp+ZPepqCh9pWQ6fptKhfiibysM718/TVYpPZxvk
GOFl2np/JXmsj2OmSDOvfYi5jPHtKx2a9xBYh3t3mKatPXfddtl/nBW96z5ax1Wd3zYtTUGXNy07
MrKkFLDSMljriVoEhx57YaGaNWjdmKUI1GsoA3YEFwX9oUo4+nQ8f5ucMm8Hapte19DT0tWVld80
ZvtElla9EQzarmU9e8k6JEKHBEKVymTHTDO/wO2V7oDYOLdmNza4Dbvwc5uEw4XdjZs2DoZTMnQm
qSLe4D/byUhQtlNYTbzuWSePha+jk11TtzNp8prD3Oc8mAm1A0eEzLjLJu1u80mT++w5gFBBhHay
8H60ckwnIgeE9WDljvt5HGZ/3ptObIBYH8ZVUHbUY8VYH6p59q9HzGt3OmNSZZcl6pi2dolqH/yD
jycOUpHo9PfK8rxtNSTTqW5t4I3SvPKJg8vW0heX9JELSpjCJcsj8++yoA5or9qBzeEfFiRtCi0e
jJg0PNFm/okflUwUp5s3bMJEmBZGL7+Ns9ncueTmHEfUShuvJBvaQ/kTqKQgFSUInT1+zWynvLYn
Cy2Wj+nUlLdh29iEjIjkSIafdcUdjDd23q9rRDv73nF4sP3iClO0uQ5y37oN68w50N23L/2QWBtd
zeToYVvc5N5Q7jOU1LtsbryXruUrsdDgX24Y8q1xTizsR2LZ9xGCWxKDhiUutAnCp8Ic7evO9Mob
cyY0HqFuqVZVYyTFdkqNUhJ21IPsTgv3q5OS7MhXCwmYdLySBG7S4CYoit9bjuOXrT10d600yHe3
K5+ROvNs9nTpD3rpTDrXnNihKoAU4AAgylMmppa3qwX8m+TZbaWc9saD/n6wEd0SUel7h3yc9XHw
ChieIvAuUGYGV0kH2kCGff6aFkxPthCg6s8yhACqVJL+8J08DtaVy0iWMBF6SUmmn9ymes7501td
l4wPfGcm0b4J5v7FZCRBFo7RGMcQ9GPK5mq26zoqyMBOyFISwRQvlKgtv3i8TXO8loZfwUGoUOCg
j2iAKofTFeO78hVmTY+JJGHa4bMH0oBF0udMwYbBW3srzL55TTS+z6TO2DVYBPDKEuQp3Tp1Hluz
K1xwmKD15MpEbxn9iAxydFoEwREvdltwTGqNH7WKCnCTlXUdD073aIBkf5U69oBz+rpYLYFN2WY0
Z4/GtzMBzs0J+8yLg6EkjlMr8cNtrvrPUws1ykzzemN4PTFTSb1MLodUrKmiEDxYk4vPsKarAdn6
6JTZCAlVtuNBFol5hXIyw842sGcwypryNQRipaguy6hbiaQeDyIY2pPQRExtkG2VLGcTyfGenVjT
enSs7oi5lm1E0B3iuaQrvw6b2XgAJGTufOKRtxWbwh6WZ3uqAJJ9qzgbLdORbFMYOXdBe/FzgJEV
kS4lzlXkVkTQuky/D8q0g6cJy9SLYVXGDwvpx2XgEfriFHOyFiV/dpSj/yiwV+CPdDQ8ZhlTTpr+
mgn8I4VxsG0DRYBUWt8r+ylkZruaZpbXIAt4qPInTHXmyvSMe7cf4ce6BRZn19uBsiBxvWintUzN
fDUuxFzXjQgRx09IXEDM4cWG8+mP8WuaWfCADM7JZEe1JVtleADpYe06NXzH2unvOctLgFeWv0ux
TkCGVyerAbMm4l6scqfbeaEfrrGhkRwa8DjjNhYXk5PviSt9gUSkoO133t6aagya+ZTtyTMbP9XK
itYWTpIryLM/ADzZJCzkxUr1PfGXNHa3Dd2sU6yn7IAmkQ1n7CfeZ93tq6g1X9MW3hVnfHYdCqGT
7Eq5bfy43uVD21xiVE4uUzHuUxVSzVNwrTlUqw006JsBWRKatVEdHF1HazPvPY4mFb5FL2KDKIPb
UTSEr2YJ9JC2+d5qo9xWyLX3QhHtm9f+M+btfKenSl20Fb2DmcFHMjR35DC9xETtlkEE0a3zrwmk
OuVG/XXI55suDU5tqR4rHVyx5NIwguJ2QYjsj6T+H/bOazluJEvDr7IvgA54c1u+ikVSpCi6GwRl
CI9MmEQCePr9UN2zK9PRipnruZpRS2QVgETmOf/5TfJoRdF9YNd7STW9JpTxLTIz3FYKQMqgjz7D
Hu7Wc7u4oRgWTOSSdEtT2J9H4kpRciZs8ql9LP2230S2ucuVhIEQ6JVK/C+Ea8qVjU8w5DyDjiDR
Sj3NzvxlHLIjIaCQTojG1espmpInEzMTdMqwaE/wd8jwI4UVHamzt9ChNtnziF/tgSCVs9d8MsNB
QQyCmp122cfASdJDoLF7a5tBPRt2G25HpOaHgR7mrHC7PcAqWF7zyTx5uLM9+51bM1Bq/HDTpbo9
Zo0PPIqpL+1EEKXjXmiLEhqOgruCczSTSeEZ7Q6a/L2HbuSrieuAcTIkfsbMgqMuNPf2YGvniul3
1xELCuHgQ2m3y++zmyJ/mwCdNcAFXDEMWntWdKALxr+gmm6+JNKWMBM73GhWBfXQISBV2bjpVR9k
m84QebNCZopxQKdpOYsoW7fKjl9CHLXeuxgN+YpPZcTgwYFoKUVopDZ2KGiLEpa92gi2F3CmZaYx
CRW/KLjDmICT7kvKiUeM1jzeNJxxj+iGp2vyUuiSs8DY9lPjmze54WXDtscp+K5SAduS7giwra2l
O7GycfiWz7a+zf3JOkPEnneQlItTWuj4JcHkzMPqO7Durc7rt/BW6USYwJqfhdC+d92nw9LyRr2Y
1qknu6cG2u4mLA3f3EvLaY/U9vxqw68NEuBo0BnPQrELrID+ignxq19W9iZrKf9Wbio/eC2xjNZQ
H2vJuHPmyD/aRcdB2jnxyUk9QAHMIa5DFYARLJOay+cN0jW2E8yRY4yr/J4+Ydij2KmeL/8kQjd+
b/q0/cQrR3t0r/PBdgr51lU9PdjY2qAEoaNv9UzZY9BsMuuZa/9jVHAzEcmhvEYUDH0WoFiWI2OU
EQGnKvjjIo03EZ6n0d6I+IpVqouTP/f13idv9UlkPRdABgwue+k4w8rDDARmsPVcQVSmtMf4/Rjr
sT22Xj1+KEbq3dlIzQOp0fM1pixTj+Sf63IrsHDp0fY1QyoFjpV5s6dUo7dXqkQ5De1c4948g4oA
XrIZKPjEsYlnlnAHrzkWMTYVrH9zNs6RSOQb4F+2N4scRDEkWaVtO5tUvKgHksGjKyXFfRY7dM/a
PZfEAtx4EEKuSNJlQjZ7gFfxXJwu687AxWSHuMqg/CefjRSR+S7tuyUpYoTmzdEg43eD4TGgCG3W
XamWe1Iqpmz4993xrMYbQQQznulDtHYtOV/j+l7vifHC60LV83Uwxfp2LnHCFSKbd77LCujdJVIk
wiDhrixz/2NiR8Y2ShH4YfkEnh+gnRzrwHyuTH4EBkJ7DOrlb7F4aTeWP7JgEQpP1wO/aAvBi8jy
Rhvmc0ooRr6BCh/ts451nxqU1xYOEryRS8NvGXb8PlsuoFLOanJQVm0WYvkbUGJNKndtD596G7+q
yNLxaUhj8YbpzvhhsT7FRSHlFXYdxWxS9/EplpZ4K4IOUhiuPQgDuuES2VPG1j3NAVdYQxFVWDQm
BRUw3IU9HoL2mb6lfeqj5fZWZlmcsK+frwfCrO91sQQoLS8sESDp12qu5FtDrAxhQ6obTmU/xcce
yLVaqdDo3vCIXycmiFzf8HNRmxVXbL6flUdmempltB69/FKbYbSOGObtu6GNT2bP0+mJI35q0Nav
YzVFIBY1URjt0G8T4U/XDhD4tSR056WFAk9glT9bV+j/rFsCh+OTVy4+KT2dj7fBIyPam44H+MFY
NNx4yyrQmL2cPekBKSBKHEjegNy30pFilQSz+Tkxc/nGKNIQcEQk77RovXgj6E5hALI/Ri53ijA8
42GmIXgPYskF4//KGmzNiZXnIaiHZIbqNCSA7mAEKtwEYUDbF/rp8C306ZNJQLDG505k4+uIfM5c
dRTkLVCqTLYpZQUno8zJuOyG+ibVvXrICJj5KtG8vWdihD3speW0SjQnk5vpZjd5wYSvDBYQxyFq
4pfc9zysk1unjbGkAODelGhzpz/h5//y13/DX7dNplHfoee/EB2u36j/3uqv3/PX//qhv3gOBMRB
ZggQFqLsgpVgMpX8i8EeRH8w3vDgojPSg+UA6P8vmkP0R8BkMaSyRZGFpwFsi39ZKQZ/LHNWC8pE
4AbA486/Q2D/acbPx7PAKS/MiGxm1KU/jYRqU+VtlRbzIUgsDx/Uwa3PyUhQRQWLb50knveb0fsv
AxPTxIcCbgcieIgfP/uigxukUG796YDPTXuHPfCw9hfJ6ncP4W+oBL8M+bikhbOAH+XiPfHzgK33
OnBXLx0PeABnMD3H5q4QLVwCWEtb09DlyupavcE02rjvUK5/+uePh0Tw8zSTMT8ubdT/oc1N/lnN
zcyB7XIKelJ6ccQFQEvnXRlwJg/4LpxHG3khDrjodybmnNZKgrIsKAYWYOuOfewjQJCVrATt2jW0
L5xzEiJxKCh0scOqiH9bignFj1MaePuMMueg9LBj9dZ9OKET66fiHgERSOAYEsTheuywgd8A2XjN
c5wRR7GMDxD9JBYBp6JxmmbF7HA+mA3qJBwX5E1LC/xAzzN+6B0Vn7TfyTc8sjJzDXNwek+RA+8G
QlEfSwWDucvH+hxbhDig4sGRUwu7JgLMFK9pRlQWbBV+UI9ZdO7Y77fMtjGyHUC1N0MnTXHkVqHp
TSCFWKQOuK6ztxnesJsHnQ3BHLcr1ODsrqNIb71mrvHUITMMDil9rwyy9k6UA5y7IUCdkPcBDZWf
MsYhgepAzaKx58laRPx2c0e9Fp9mFYx7v7HKY9Pj3205/fCY04g9Nvnsf+TpEIUKNwMXaABf5Y/N
lwk91ToJLNaQrqdPaR+LF3jiPJlG1ubB1xHvkOZgc/o6Ovtw6g9Nk07vWklSX1p+ZDLb7skn9f4c
j4l7bJLeesATrHvKe12fRyGic1WF3BF8LUk0ditNSKuvZtzjSoKaOolpC2Zh9hZIrbiXfhqtFGOS
NRHc7Rc35o9JAalpneT2nBwAnzr89lQDB5XXOTT6ae9nqjyS/CtvMNnFXIwA4HRD5FpbQ5WEmCI7
HLf7GQA5ALzaG1Zc3BM2VQDWpc0NrIuFNZgM3woTNl6NldSuKk2TTcMSeCc1w2NMltd11Az8Kied
9hLZwcoaueJIG/ImxpVz7WN1fGsk5gDiyLX4bh4x08PxgFgTluKQ1sM3puPTHmNP9zZxeRLxgFuA
izvypqJ9rDjgFPe1oPwEpfTwPI9zwNqREpIRbxzf+0QnffHgEF/XOp0+2UQc7EFWC8j8DS7DaFG+
mjnZiLCsUc4lJb2Kwb3tEp4jLqfc6mWJljU9zYRWYjcX5IQADvAkXF9Me9di/cNxRKyaBPGp7IoX
TawFg8S2uk3Cdxpvc1hlRuWnqy6ubOw+vVcT+GFReajHxGZtrmyjyPa2SQvguuUrtmsD2CHZT6Ry
sCiXkmhMeVB+YPS7uHHlrWRAcBv12rtV2BA91FknX5Tni1cDWAmfMlqu1o7Fq1N501XuGN7HMVwG
AEZO3UUEDq5tlCb1OnMmgxqNmOjLxYUpLwHxM8b9OMm6x2Qin691OHVPQJ9wcwUDztWQcH+s3sI/
qMwJ+NBmduiFjWJ2jMds740Z5IDSx4zaxUw+WIZYzTNy4uicmxP2hb7tNDe9byeh/RQWeM75L4Mg
GupL1ir3JbOIqEsOgzPX7iHrZ6PeOqap1fWEMb530omj3HunAAhoCE/8ZIX0Mzj+YBZhEUsIz2j2
d6xDD8gEZiDTh7Fna1L1jRLMCXpW2Mk1ig+92Rl3BPneG566cStZ7WApe3czTRMuFGC/rZeAIcfE
qjSMnQJeogQTt2NlF586qFZbaL+YX7nT5yxkIokT1lfi66oj0elfoCikx3T2sW60lDwLeMbb0htG
oFXczaysa/Bp7K7GvsGxDXOL0zgX0cYC91+jhkxI1EqyG3dmAAemOkzrlg7Jz8OTUcgGR78G4bKM
4ubo2ibyC2MEDyPKHruxApZ9VZbviZyZXTnegt137rTGGPZ+qoNsa1dGdJWnibzu/Fzv/JQXtskr
6yqb4nGrojCBcMODtK3BPJpA+IcqoKuRvRMSU23Ya+BHXktS1vepGZCPYFTmlfay6KAS6yMmdRGt
VNCdrTpyyq3Nvf/SSa39tddEBg706HIItyr74WBLDPHxaH6tyQY5qw6krrZNdUx0ZIGwRrjderHf
bKa4++IIrfaJl3DmcYCHuwHviVWKLTExUX5zD1fRWll90e0SkAO4xgVSzygcX0MoPSvsGMerekxI
yC6L4iUijCRY+6M/7RkWgjMFPm0dHIh0HSBZpUJ0mjuqM2BLBMzBUbK/mhiXxhjsE8ZndyvJe3Xt
lh0Bc3M8o0kz7SO+OkSapylvVbelsWpWNbbpuEla3kn67fhpRkm9bomtWoddfdDlxhkMARDsz2+y
NL2jPVXzg8ylSODcR4dx9qJjpeLpQ1Y482aIVXMqkL6QplNWLPcC3axOCgZjjnsXdG5BcTBZCpmS
JqFchrvGGKotVn3zSnsOQrrIyZ8DPyEx05w06qlpWKloMHaIngSwXHVXWgZnOe3GMcscQG13GDaJ
kUSPJeZ9+zJjxfuOSI8hBizo7mL3Gl8H3NoKbdxDNghvrGaeTgtJtGRKvkQfNj4piPid3qRLLmJ0
iUh09RKXWHok0lVuWiyhfNZRphUTmSz126tySVtU0NBd9E9LCKONW/FVeolmJLzN/CarqirRBdb+
iDeBORxnVDBrib8hlgKlRxCRyhiYLwGRbp90Xyon9xlBd+4wEyxD8JT3YqcczjotiLBHIQIwZ4zI
lpfMss8it8S6L/VSF8jmDruVEid/sr62IRqYK4ReOPHFU5AHLL8qPbbO0J5xVyLajjgJ8gPwpMkO
I5qqbp1nwrud7Dg7kDIsP9uS3pgZ41Qsz4bGbymR8tzhHFpYCrnXIbuyGaaHtcTkhSEi8XXaxgTE
LDoOHMku/F6XJXADXjT3kkkq7wD0i3MQm5IAQW9pN9OsYkgjvds5y4x7Q0h8OYbMSXcKQn24SfB0
WVcUediU+iN5YFLNcpsumZXWzOk8KarCP4uvJrNxx7SIdSIINMcw1ku5PqsC68c3b7K3lKH+xxER
QLdaCsZ6ayO92eSpXR7hadXnsp3ng2t2cFGEZjNuF8eWSjI22aRex+EeVcK4r5NIPWbkI94SlVJs
as+XN8l8+RZR8+ygVMpWcdMsmzLEhneS80KG6gHlCalq1ge2wforCdFi2Bjw2Ti14fj4yeKWWbV8
Hcb00z61DAL2MkCNldUYYQ3G3k57IrGmKxPH9C1JBXqTJJzlgmLrBci5WnfTUv5GvngJ+rE8Mo4x
V4th6kNYjdN7OMlsP86xgBaDA6EFqYV8Ry/GnwG1eXkskDT8jgb3dz3EQhCkXwog7C0s+O8ZkQw8
CpEkRn9IDLs5xRGbIeVwUK8bjM/vGFFT3jv4Qg08mNduwsivxpkhxgrB+11DY/1sURLRzyzfBMIG
gFawmF9//12UIH4bnKI/uBmV/xpzEO828Ht7mxCSeppcCsI04s7injJ+CBJRoTj0nAPY62sS1yzM
Gnla5wzTVa1l86ywaLwdMnv8pKm4d//cfVk0xz9SSfmyIcIBWJ4YrpGC9eOXDYOwCAbD6Q5GttAY
OlDYSfKimVaOBE2x6jiKWGDWwIrHzDPcmJxTyyRdvOWSujlg4vkbyuel5fyBzUbbFkD8Xr5UALH+
JzZbohrWSJZ0h6pymCZi0xhvulA151kbw75tVYpXcjlvJwceFJQQKqhc0rwG6fKaukNxn2u3OTml
D8Mp9sRXND7BXegncovh6nyIjVY0q6b3jM0/307P+nUhwpYPAS9oqh3/F/KhpwyoKpPGHqLhTENI
JvNtU5FqIKCvcC9rvYlSJ3iHhTkcYF0mO8Oy38JcPmlSj7cZcZdbw9PJRslKXA+t7b4gK6ivs9kp
rkyzcl5tt0jHa5nIerhq0zQEgreKDaKeeZcBYO8rtpJDEmXerWkRIYsyiHq1rKIzBSTjixHnDTel
mm8bhX/LssPYrjLuhwQCnwFiBtkuMb2VXbsuUuWOPdZ3of93WkDHV2xgIKzU7DTL9CVJwT8iGIAV
0sLxgrSx1OpjPTd3hB0ue0q0lO0FBT2icERPaK0/uswCtvYYkxhBCOA5V4xVBuh362RIh8eF3Jsi
ErTL19aBO3jqyzlAlRXjgPuksZzlSOpIcvKwijHJ1iWa3TgsST8oPTy7x/1swwXV9qOIXVJUG0cW
x8Cfy+SIui7bxPPyH2IK+nhjdshu1nHmI55deVTcV+QSdl+DcolHdTU1fWumeQ1nIeWKkzpC18om
TDLwSCkfwKJbGZi3rGmnzQPdN1ts6HZP2G8x1q5J0SDbCACzioDYL1Z1YerKz1Ouil2b9dkSkMP7
hHvyIWaC0W/S2lePfVa+Bi39I8Q2+RLq0sk27bTwbZZ7FxUQQU7zvIhkvNS4bzHPOVocHHcF6Uf7
uEjZ9NDMlscetsUbAerizcXijHofg1d8InmeDgHviyt3eJ4aExGopun3y7p7qmHHPSFRc47myG7U
L71djbx3ncKz0Wt3LkemjKVWO2tOqmPb4RSf14GzonYK7iqnVY+mBaURTF68eR2Oh7DXpytp0T1v
cBHhBOiF1SGlA1BqCC66YVwX8Aa77CZ9XIcbJ+zpjGLX7YO18GbekQ6Kg7UaLf6yN+fmy8WsNKxm
SIR0hysvc0kfSjkTG0nmFyURR84YLUdoWrFdehPRXoy8mmc9EcZtaWAWhKDRGcub9pRNQX32SdXY
txyg+9q0vbUI6+ERp1Haez1lmNqAACGmljdVAT4UZLTJoa7nd6aO+P1mIUZMhV99GMZAfmb+SLtt
egkKJQzAsd3yiWzml9bGUjgv33p0Fy5XmAkWhiiXZ0Cq9tFaXtVx2d/NotAb2Avy1WtGtRtbUl9X
uantrRoykJGlec1wGCLveHSbO7NueTIipxS5nMWyTjCaAuuZELgCrS9FL7iOwywUYJWrK4PpCi+e
6XocQNcuy5DhCYVEUjfmYVSY2LsJiIfTTc3dBfGpHZZPhZHx2rdAThqE88eSmGDiOyioyhB7RxWj
krzAA0ZicBvchs4WwHFxKl6Ga1k47Qq4+2udpu+YgEzXM69bvR6nhGJE4zO0DhPQK1OOxX0j3RHB
NGMK+hRKMiWYXTZkVmEB3POIE42Gf5y5IhNrSECcmVdQYC7wQF5lCvxXmJAOFUQAZJvAGQB3eltX
vDHJWHm3NoG7SBdMk/QFf+jgpmGnyh5WNM8zelpsc3rdfElyEBf4btMnotLAbey2PBoLuAKdj22N
jp7J6ILULCPyVUipAV9pzvhNlQ3Y08xscY7Fx1/wm8shORLyCriCCS7Grd9Mc17K5cDg8ZUVxVLT
mcXuz6UJpWaHHUJ5rIUV35tWWZ+lsItNg9vnGZpD8ywsynTG32BqaqmVdeWkt4NLp8V0qWdzN7B+
FGUkXseEYqc1m+isA/ZZoVNuYeohUTBrhwdSFFiHkDQJlONTnmPAEJ2X9dwQLrZgMqKDN1+CSEZZ
QM1btPw4h+h0lSEIfEgX1Ju6ZDkFaNBerZAl4c6q+6oaBnEkgCe3AQR0yL/L+imwvKfVAYz0uZx4
Qb8u5W0YgZAmRV3cV/hH7BZa4sYP4PJdzgarBwKGfZLeBmz54E6LDYThubdBYqCZj3QUnpuIMqSZ
CvsB/vuwjiqGWD5yA5JkePCpn1sP0newLFc8yAiA+DiVZn2eSUE4ezZFbLU8g5Ty8KXrdCt37Swo
zrXFbgZv7HHSlMmyAJ8zRUlCQoW/aMw+9iwIWn5BH8eYNmbbv0CCQw9oGdqMvBLCe5hWUn527CZy
TZtD3ARjsV0jRoqTnman4sXe944DCipKXooJi+lXBNEA1BrM2MliWoWewtnxsa+yAZe3HPYsnss2
OwbcDZAjeN4k8DzR1U9wB+1q6SegvJ/G1oHFDGjzCSk+gzfMISYIfgM302R7SwfeowJK2pPpD5Ie
z2GtGWZ8P2rwMiL+quxYo58/aVkCIi5bJR6K9rYtnOJ2Du2CR5l5oF7Qd50m4nxIgUx4J1vQ6bpn
3othkfXgNIH6RrD8uO/56jBsC17cjKi6ZXosP3dVS8nRdDPZSTUvWSaz9Bbi+esweNy1izUeFhS8
KkPBPehLk25o0M0zVUnurtTIsHdFlEBE3aK8jOQSk01WQyp5FCKmgpyGaTMoHvhETuR1YQOpX/54
eTGnKueIMeB8fvE0ZypaU/dYz/34YbSNaVeleQa9RfBCZ1SVSeCxyRA7ndy6MpgxwfKy+Vr6Mx2Z
Dqbd2BXvyp2FD9OGBvYCFC9UQtemM9XtYlg7NrRkkJTVHiCBK9YINnJ9UKH7Am8o3czLJKYHUNkq
j3HrqoCTderjXvypWfvvqPJ3o0rHsv5xVHnzTf/P6VvbffvBbMv+88f+Nax0/ohM0tIiJixMy+n2
/n9Y6f3h8V8w6l5mjt8PK13rD8e36FFtzG/wmV+GiP8aVoZ/MFXELp2/MV2LvuzfGVbSbf7S2S0H
OtFIYYiSjTi5Hzs7uyFwxVFeewDJgs1btw5JlzhSFleE2XhXo9k2w8fEg78izCxVBHbV/V0qgcb2
BdAG1DDQKqqohTyFp51DnwXBzZYjBIYkdrM72LompjY1oQJRA3doNPQNY5XUAayFPDPatffs18Mb
lF0q+7J6GJrY+9gXiLI6XKrEQjgqawlhDOcDgBLSJZjrOezjSrs0FGEeWvedL5xVL3vzOSrIoF3B
wLDv6xrST7eQH8Qi+vYlP6iB/7cu+9xNNcJHsQzLuo9n29hWJIW8d3YLnwDvGAgOQwU/mKARCA6Q
xuUbusl+O2tIT7ML4HW5URcT6TZIP/P8M8wTO34afScskqKdwz0ARCTWeaWOc5G7a8hn/GCHXZIN
HwU/RzRVURU9DfncJOu6DM3niyjlQrjBnWw+VCa7f687mAmG4tOtcFGl5uw2XYZYXGcCqhg55a23
wk+CXVZ35KW1eYgPDqIy40UpJp9hT/4Jcy/HOrdhF5l77SGWmYoSEf6QKOu5RdcCCjma/LayQlkc
ytJ4n1O9RMw18YlOMv1qlN14I1Hu7i/fr1u+FSsbmTUWZQtzqOdhXOqnwA9qvTNbVe+Z2g6Uypzs
meAmdwwatoQrwU0LevgySWgh3V6pnmr2jFVjmhKcAtXtQMho6+xSj5waqDyQ74mtnQ348KI4za44
Di1hbqs+H9Suhy/yzFkU+jtLThAGWSrLkVmxFkIJGQrDkA2fnq2jrsMegC6UYTA19mNrOOXHVLbT
c4PP1zmsneghhze0Sx279TeYsjunmjCVK6ZF6VMOqo0D2eQhXeBhhxDCibTpofQNgovMZ+Jm4X53
9d5D0b3CqKvXKz/CTWvM5fwCx3fa0/ZFeH/Zzrv2HcDJuK0qcv8c0gE2iZ1nBTnuZp/eFKXgd0VM
zna+8G1tr11n4AmvhhauHJBQ0d1D2p/o93WBNqEAru3N+LrySRQjV0yHe6uPrF1bpg7T5LDYVyFc
qFXBiBMGd59V4b6wzO5jL9xnukB1rjzzCS7YBBgBuTNd5Wo2oIcW5XWV0HWuO+bLO7oYjEsCW64V
/nOnhLEyJjoqbDE7K8WHzp+ruw4N4Q7RCeZo4N0nRTu8sjDx2laB7x5mEK6tHbnzKXWbxcIIbuda
l57zaWT6j2HLhPIkbik29KjVyiV8gpEGbOo1oa7oRbARZiLSL7hdnGPKpjuSAKXTXSuym29x+C6u
yKX1PvReYm+BCfoLwGcC6hOLlK9CI4I2h+Wn2ujRDJ6H2ciuY8ti3NTmOUYexFZNPPpZMsyrMfnF
2c8SeFpNOf6ta5OfeZuxZAo3Rt6O9QFUrvnYRCbojR6sdKvSwckWr7350+hNJtm0TXqDKqnFW18K
kpi8aW83AWNwRoaiBwyRsNzqabYW2XkPJEF8yZZi06MsYaOwcOPX5mbwgVl1LMUdZMXuKeL6HdxB
kQMcgX8CJPlzQumLomRtTMy3GSigClhVi9npymyUWhMbIjDjrRFrYqKTPvhBYpJtXbbF2qZ1vBr6
vKDew6ANyqztZyvHlyDt0TAyo0pqmNbVG3a3zbbNJvso4ia4EZMyHqB0LpQ1m7o80iPs1aAueyqx
cG4/QDguThdy30Vha/sE/yLChgZ22Vmaoo/fIeoXJ4iBWEZYM7Tay1tEBc6odRH0MYkhdMEw2VYH
WwzsGhMnTCswABmpHY8EANsurwP6UcuD8CdoARZLj4VHWw6UcNokSWuVoquobzi2p5uuLcQEX3H+
i8NI/en9GUzx33Lpd+WS6bngxv+Q4PjWdW9fUgW/vu9+pHddfvKvismPqHBC/BjYiJ3AYrP8/4rJ
+cMzefoeFhEwqzwHXPUvfpdrX0hcmOmTqetSzIAG/1UyUU3ZTkhaLpi/T9MGX+zfiHGkXvsBCg/5
BMwbCIqkjebb/TRDiJzJZ4ZsyAMxpO8pyOjeCEW8ykLzd9kjf/dJNtk7KLbhB4G+/1ialbVbuwu6
dwhtHKQqU77KxRsbsyj1GwrZ330Sn4HWi90bu4jl778zUsEhL55bnB6pNQoFc9S87QbsL/1mfvzu
gX/4E5z/3iribz6IuYtNNgYfZ/JZP37QEJQgve2MYpL2pyiLd1Jm33P+9z/5GBz6rYAn/ssz6mEq
dak3SiB8EoWiEC7WYk6zLsbsP7h1rFVckoIIuxYCKH+8IjbwyhUpVzQgjzyT4g1aI7ABb+v8Nxe1
/Kbvxx0sPByalgQN4lMw9P3p3gUDVRo2kfKQaijlvprup2R8tIzpUQ7sff98B3+eTl0+zMF+gR5k
Sb756bJQpAjeTYGN9pJ7E9B5H3JEDCthZG+o3BF+uTgKUcH3//5SDH1C+zBIIrPll9AWvxUMDxj2
HpjUiI8KZ6aVFxnFo5Hz//75Gpcb9ssNZYLErrDETwU/tT6zyhWm3pU8GIqoFgSk05ZSNv74z5/y
d0seYun/fcoyCvru3VoIqRTvJZ8SjR4s7vGR8Lf6hDPuf3Trvvukn/YLjUOPgD/IAinVtPHH/G1G
aU4W229fr4uz0o+3jmyPkEwuDEVc2/7ZF0jElRdWQlYHybm8keZgYA8ggUJmt5q2ESzFjRW1Ft63
nncw21FsSISLgH7c+gSNFD2fBq7dhmOC6zq8pS+XqXuQxw7mjqa1U0HxjmDcOSazNVzTuMWLIHUx
no8YyQnJP8FysdoyFbFhEzreIRib6m5qI/upCGxx9OI8fh0q8BzyK71DvCQSigkyvM5Zz0Uw+gnz
aSwPV8woaYMaoLi+T+utKsp62wMqfeyN3D2Z0ay/NDG7PAmsfHff4lNyV1yhOh7ydRqEqdhObokj
dZEa6GH4PgYF7lsVc9EFCtSdiBJ5C+9JbHoPci1joJhS1MI0amTq36PGiwESGxPyUN5AQDBaaawr
k6ubKzYu1Ob9Gi6nDd+UzSUlnXbr+xwB+EpYux7VCTrPyHJObgXqlgNIXiEzxSeKTKl9GOFLgVOw
TVTi0s0nVv6ahKJ89DWdVdM58qXxK/sp5trlKtCMkmTlkjvio2UvV0gfox6HxIl3ffRdmkQD6Pux
03h3gFFWd/TZ/WvMrblK80be+ip/Ny2eqcp9+4mm+33sdPyx94lo0MvWmHaduJrKhZLRgs4hX4vw
Z/yQZ6QnEKjqHtnRe0I24RcOSemsKAMoSUtb1cgCcI1ZuQpaV4IGGF1UUr/jbmrdIL7nJqrSqyFy
acgNl2VfdgnyfzMOz0j/622BMeVTrFIQCBcpX9XI5IGMmmWiEWTFazTT8leNRnnspQQtQK8SM1GV
rV/uM0hV8tpiDBdtyFkYntNYEitqWwPe/3hlkMrhM2A5G6hgnkKj9h4gw1Tv2LqKE9c4bWtIaiv4
1c3BRXf1KDCqfHCQLedrD0AT0Rls4gJX4HQQOzUyg21Hek3Y5TyCPh4LZPt08zhyJoWBFpMs3K5p
ee1cVENofDni5ikKAYfloFZeqWX62NdGMuxVWOdvkcY1E3nDcI2lJRToLEJ03Q3xCMwYDc9zOxd7
T6q+3OESZ2e7XDreTOsSwsDCqpY2DCEc4RKR7L7aM++Wa8CT2pTa6z4N+I69JDmqm2Ai7BBMhS/b
Mt0+wd3P4ExplPUE4ronL02K1yax6xN+4DXz5s5eI4V8B6+NoDnjTcIXQauXVNPGmLolgQG2J0hR
BKcuKaN9bvCElMPRhyaTWWPIwMLDw+VjPrQ4EaRyTL/VMvIOdeEzfvRT1IWupZ5lN2EKXwlwnEix
EGY03yf8QRH4ZUz3jR7KllWSHZJ861UbbNJu/Ii1w6EXAz4vU3aqap+pWowylKMwuEsVLyXcvHHL
xGW4Hvo22iYF7zlx92S3yKB4ChFLXZnRuEMmj/fuPMp+XWmSFLHkzOmt+nLps9px/JCWcHBrlUe3
DkUlrCbe+kLh2j5gX8NYPZ+2c8vuhgJ22FvLuStdrtuu8resM8LbUOcEeI1deOcMBMUJuMUPOWbt
p1Gxogo21FcVLdGU5SQ2Q83le93Ma1Qh8bzta6W/dEaLtDHp2HNStwjvLL8l7dUs33AIYCLUsn/4
qRHczRkiHRsbl00c4C6y8hwV3sWiaBmWKnayS6WFTLzBKqBSZAfnbGK2Ehuf1LFNyxzzkHVhDyvS
0l9Sr156txpIsDNZwTTEbVbeOrIXu1Q7IQ+hkrdds9TVwhZXpSVZTAD1eJVXlrsuAu5OFkeMXnzm
UpddF07/S1+E1jdTs1sNyxrxyGe5KUjjucm9MdkNWBCyx1FJgA/23k2eeLsOXgoATos/uDOzIxJd
vR5mXxC/zh2ag7hG8B60a+LS9FrxhHFZNolrSjgNHgZJBGzo1zWeXQroQ7H3GAm7h4546YsBt74B
C9kdATANg1PyUZzYNj9HluqvmExRjwp1GxZdeeh8c9jn5Cbvqygxrvs2u3VwansmnbG7nca0vwbu
eMpMR8P2hbUfTiLbu7PlHWacq5i+49IrjTb+UBYvQUNANny1d5HEyRpl9ife58d2MFGBhwK9Z1Ih
/Tcd+b/sndlu3MiWrl/lvAALDM4EGucimXMqU4Ml2fINIck2p+A8Bfn0/VHlOtuWC67eB33TQGPX
xRZsmTmQEbHW+v/vv7YmJKNsi+CmHOtFs0sQLi6bHtAhpo9JDFWoYOVtClYcPffQd+sCk+PMV1r9
ucg6VlttZ76DLbUXbntHIVX2rCIgC0D1+9ywrWaHNmBlMLkeV13rp/jdpWQxSynyCEWHGpAv6M1s
oe/p+L/xHuC/bPIGpkxNmrCszCRHN4bZETXrWOerKjce2tzIj2NtwnZzO72ix4i6E15zv+5FPhmS
qaEqXec0jYbKZzYf2bD+5XSR7mqG/yN6ijTWdhY5t/ERKLEJXxfb2eAdUSGXAItol8Ju5ize9M5q
9hv3Wzulsbfyhiz/SuBwhGItcg+KkT/ejMlvlsGWrTOfVazrk+dmUxJ0TdfdFDRbVk1q9T6cfy+i
fVfFjYXQrBcDIjnRfvYyPUOAreSHMTUV9gvhMJfjcI02tHKn4VjINFvjaH2xvB76SoreciLUwbK1
eGs4PF8sHMMtmHntDClIQ7vvEjymWca04zk1zFWZIq7rwTLvjZpGsqrD5yy2s41L1tPGWDTzEIJx
v3aGutAvhV3DQFhfkxvUQ/6W5nzhcY1eI+kikM1EqzGxx3CbSk07JMrWva0b5axvlsPybUWcTqiW
yOYYLV/a64o3vM8QkOSBN9n/BIx7U+39dBjFcoWBS9d9G4UaISQ/n7DbeY6IkNXlnkEe640xDucu
6nEuew3nhI6j5YVIb1gJxsy5IvOb8sQDb586M0fMK/x/KtTej1S85fXQIRAuHQqK3feFWkRmm8cS
um9y8djrjFwz1tTRhe4r+7uQbt/29yXGL5Whrwud0hD64QL4e4+yQ5hr5xGTV3z5HMKKsA/ZoNiO
iyIuT5o1lYffX0/8UtMsF3Qh2eFyM03z/dCooPeZWU4mWVAw565YJcp10oJcW+N9e4Z4SIwVmKxr
x/bGm7dtB8YekVWxQVAQ9ggtCDNp01Gsh51q2dd///rMv3t9NhRa21lsgr8U5ZVKwLLBJ9rHeW4d
+6HNv5Um6SOrkWEK+AxYRmojMSinqzgV3WUJYViJjFdcCQ7auE6eOcoUR8+g1TsZVJ5tUuGmklNv
nywDz1XRpA0CiNaHMkN266pDQLiPQlZlU1G4MmXIww+mpVvPpgOqeEXLe9h5Glk2WE3YgMNJyUc9
SdLPb7tiURCnG4xzZsT/8FmIdyRZi7sRpqoDcdRxbDT4v6gkMfOwe2X7ziG52WZGtYKkAafOtD7V
wAj2SBHR9SM63tq4rQPI4cfffx2/1NlkAznLKJOJv8lt+u4VdBOEySpBCeRTb+9s0lhOwLb+aRn4
pWPBVWhUEL1HzKDrvm/E9Ek/hE5RJnvH4vDsRCxcReXA20H0G62cjAHhlFI8MKkcPv3+DRq/fsYc
Ucyl/4NKwbTel8PAR62hkWO8t9oxClE8ISnXwtD/nPccjSGD2NO1r9n+I1TDx8yfaugo9ggGYrCj
oCPrjACaqAHZXjOsMVEAVxwnCWHYc/5GO4fC/ksdLogLLWwpXN9e/f/2q/+hX01n0PjteP/jVOZJ
Ef3Yqf7+O9871fB7/9DZc1yH1VenYU3H5bsRGYAzf+RiV11SUN+m/n81qnEvkx2Fqo48TIf1kxv5
r0a1/ge3MC1v3cOOxd1k/DuN6nePHQ5kWxcWVmjBxoA5ZVkkf2g8hf0oEptslUuff4mgR8fy5fe3
/bt97pcLvOsRNsqUeaW4AGEJqxhPU+8/I0BNfISgX35/qffkUkyqaPjQSJim5dMl0d/16iZBjWYT
KHjGzEfUZLXKNeI/HSjjiItq+zNWkMh7jbH3dvpOx2KkUb0T8JgUR0TYdZR/KevSc7FI4Cujvb8L
QeTtJq/ov9K5R4521TdWq1kn3anmg+ScGjb3Hl67E22PMryf6m6bGol9bLtU3KR1SR03kUxSUNEU
CJo9s7GB1RHaNTK7HCCvrG2Zg99kPIjvtgnAFQ4uB7USP+oS42PgJe2NI6GcyQN7QQ+5Y1FDzhyc
xy2dHGnmJ7eDeG0rZ754IrPHzxro+1VGgAMWpM5oAEMxV7m2NJdyM8XyqX0YdQIcMfthL/S1Cl5m
2qlw58om+Z4l/L+rxj+sGgbnSx7z30y5kqL42pbd84/rxvff+r5ueFAKWBiYb/FY0sr/AWDgu2+z
KhACsMQYMTlc66+Fw/8Dez+7jGVTdhjsNv9aOEywBzzhtPlwH72JjP6NCZfgsfq5Na77AqCA4SJN
4gXqxtuh4oe1w2STzDur0E+FrpVx3SNPdrQ18uoQO6lQ1SaziG9aTeZQNVsIKQJHatWZX5WSiGzy
OSlWWIrbM4o7yy9pc1K9qllaFlQs0o3XYyteENJHD7nipoe+bn8cUHOf8WB2N/OIwRDBSGrj16f3
AKWVPwwGR/nVTkvjbN90aXFyU8QxNHdvZdOZL9qIIe+kYzTGMusY3dWQ4th8MLOwd6/auZ4xAYC6
JjjIQu/0JZ2nZsWgWAWhw3QZo812nvBZzcSSrc1GN2ntmv0T7ZURN2SPtf+cmQmiVoprt9pmi4gE
C2/uALGjBbipZJg8iHiizo+RfQcNaEPnAIoCwTUukg+O1RuH1u3inaHSL5Jc7E3iJguaoE4I1hsM
Y8fycj+hl7xxUjdM9/wV84xNLsxxYqP67Arg+CtaheamE9qzAjuLETHNRwT2LkGtuEU3rDU+/Qsk
kGsm/rW9mTn53Qld2ufBt9VGdL0rDj3BZOWpm/3wcc4990O1IGWbbjK8A0MJUyN3qLLlwsEmGdVt
wvTTgCBxo7ERBhknbj4DTox1r4qjQ6INwDSXz7LPx2RJFg5x10/TeELkHnmkzVTxxk2c+a4uIivR
d2HEKCkTWFO7ZhpXRjfuJ+C6xdr1JsikVlinWw9h2N4qc3Q9M/h28ua0+d6XrrQIVaSO2lvIfeRj
0nh98RARXwBarqdWVdpmxPbatjujTye9PaA7JlSLzAY7Ec9AAJuIbw4ioW1LH8WXFRioyC8zbYWN
0kP66rRJD8kw33lx6IAtgueYZeWYBomN5dIiFgSNsI9uo8fitJKzhtqjtQ2cyXM4YF/0KiRK7n2m
sGbaBkzt5mxPXrqaCdVyk3JhodYBbqkd0vXwiChuW5AM/aBp8a2inFw1XGZLvxDtxjA9kTMBkstN
wm04TB90mbaHGivPBmtfelXnGtE8tpVtu7A2jr5WEPhDM2HTanS5cgDNR6uX5Xb0SkyXcpoPes2j
aTjSePAn43PRweOtReSu0rjTaBOlwxYsbtcBciPvgZyol4Y032OTWNGpBs8KAjfXN5gvd6UGWMiq
eqCEhHhlGn7qXCuCqNZILaxwhJGvEn+1UboyocBFHJYVo2QdQbjVZF7A9B53Uz9FV4UN2baFZrHD
0vChS4g7EgTErAbDRmfUsNHy6tNTak8aGGjVVQdhmuRBLE1TDwImTYd43JPnxECHMz9oLOggdU0n
yf5Qm/Iu85KrWYT0dnukJcZ8nzjdrtRbop+i8Q60IPJdMGfYeTdRyqcfOXHgDdZDW9c7b1LnFF84
FqNebZtKdpshnAGbhtajQ6twNUIChCctv0oLj4BRjA4zrrj/kGgF2VhCBH6HjAn3GItg4p2tigZ0
miuFg9YXKxJ5rFsdx/0mV00RuP4wcm9VrSj4PpwdNEYYp7Hf771Gvs7ulKywUPtHh+Xy2Dcm/tHQ
TC+x36XogU3IwW4ibqO4vh3SdgOSfO3NZXFRQPCe5bKaZX3oVlR5rXaqKsO6S4zaOZYVAat8YUQK
q8qncRh/0rUWW7ShvsUdUXWR29KzSmq5wvs0BbYW+kdqOHPTsqzfdkjYgM45/iFL3bvQaW5hA+pb
lglwqgS0ukGbOd1H1pV+bQxuOKwqs0svqdHDh+uybqfzRW31su4vdmTHd6ZS/rlR+t3caB2I1PwJ
744RpH5PCzTfFtA/Fi2dS+5gi+KzYHWhqYNaId3iATZ5eZDDYyvBLxazO9RhwNwCXFja3UuGAlsj
n8MPYzaeK61uAiW69MHV0gc78pOV1IbndvY/ORFGdCAQ3Md9BYxDYoU3xi1a/0PppDvfSEFTQRO5
GCKqd6PXvBaAtDbw8dq93hn3Vehm3MAZHbU8lmRj1qN+iYV51/vVlWzjRyczsB/hStRLC+kkKn1m
WJ8B2baBaRHWuayllebdeK25a5NU3Sm+OnqeQ4S925m9z1kYiU/S9px1Y7o8ahrMbTKMoLENm6FG
ceUZ3daG8n8iSsVb1UOV1AEYkTjIJuntaMvOh7js9l2VHockzHbI5ElE4ri4SjCzs5nJYA59umc0
7yDZWL31apHOuLhZNO8yAXu+jfPFyeE29RmrOOjkcQCnmdrxS0UjORiN/kolhPYVo3wQ1rAvMPv7
w8zGmvrMzZruwzC1F5oP+euAis73pk/kIMjNwPth1lRmAQrd5DRMeNbooW0tDJtGEAEIvCh8NZjw
QuCepBKKk53Y0XbSzGnV9pH5BL+5usN5kBUrremIBfQyVqYhN4ubSBtoUJYNXquOfa0COrOHrZ2u
KeWqbdFX/ZWBKSpIDAPVQ6/jmTa1h1gbl+0Zp2XpkObr2ZcRWcujxvDiWo+qQa2tSVq0Eac57e+Q
5noHv83moxrMB4vw1hetGbRoH+YFbj7bHc12ZUoxoim2UI3u2WfRKXb+a64NNyJ2aRlbY3fX2sXN
WGgaAe7abT7F/TXKlY8tSLJtr5zyCJ/jo9da8l4lMBI1hMmCt4eoWNafWV6t/Ujz+DmdRbMZ7bA5
mNBfNykCup2DD4PErCoL8szizbbD04J73sCS087RMGaPTHzJaWC0+c3p4Wj04IBXdmzKZ8qn6QPj
E0qQ3nsyM7sKgOu4j/hFkrUG1DZg4pne4yzTV2rU253vog00TebgyloeIr6wdAUXAVeLh1Mo9Xl5
UdPmhO99qZrsZdI19873i+Gj2Q7Qovv4wozYZg7Alu2mlaB9nDQWEa9VQyCf3sgTvd8Sp08PTbQt
orMw5L7LwizAoYorovfLOyCTNX5TL+5vgZB4iwK1/qjN/r7sJnVPWIy1FX6CoNcHeHAFgudLnXmv
rM4S8YLjr8lQ7x+SVJwc5MG7ymcARhZBsmEeyAZBuP26MzBIxbahw9wtU+NS4NEJwH/WVynRjyvZ
tdNVzpB2P5ZCgReoX8k5EEGvZIL5vhrEBxbIVm1MYjKJ2ejGGJ5uEbVbIgQzNq9WK55IvTZP2PHs
LbDk5HEZcU3MPCRqWfq75oc8NsVLIW3nhZxTIBtzF/mgLRl0EV+7mXs+c4P5MiYURlQIBY4u+l6k
u7T4TZIgKVSWbMaiAUu1KIRzTh5MWJMhIoU3FBgUT00/utssH6IPvsZBVJw5aAU5HsjGnw/03L+U
oePsCAN9IYAG1UJXMbfF6nQIQaGuZmX7KzbKHd/c0U6tbgU4BD5vSaq0svrP5G1QSM8VEH3AXZTO
TP4aksTgfJfAtt445xXUQ0/IvdkZ1ipuUsYi+rgJG/OSxqn5kFhOs5OV452SOC+ph7HQZODUp5mY
3qFu7hpCjXe6eOllzKEpxceV5uEDUNV8JUGqh5pFzmRcVevWbhjzpOGxcaZi49ZyT7BuHuTMrFee
b4ig1IoKAdQAUJWEZPDnyO9BE+IippE6Z/Hn0e+uyPfxt7rHx4yx94FucrlBVwg4O8lPo8M4MxVe
vqZcYaLYaSiaI7diX5TloSytO38kPxIIw6ss+oeymiA8OdAgc2oVo7OxD40FvIyqW1fWBOi1spuz
1qgBP5pmPMLDIXdI5vmD6tqc1NOU7W4ibDMVDWbtEk1QbKPYMdKyvAKe+YAaQm0hFgF0LcPkS9aI
tVDuzNCXOx16IzmwFg4C5YUPrpBXzGGtS2MhDenr4hsHYLxhcbsR6VwGsUZUtLKGawXVYDvLPn9o
rDRZS5QbW+Q//sYia4KDt2evJi2VpJGwwEyIl7aA/eqL44UvettEaz9TDAzGTN3Wk4uAoXVEMEmX
k49gqoPk+lKoqb8wvArysh6DGWkvDGh9ujBSPGo4XRhUliiSh2FYub47Xnmm+6Wk5gDT8mR483NU
OTtXtIjfO7ZiI822o5wPoZcNm1nTdjL+pnk1KF6n1aFJptW+zpqbOjEh4cQskXHtEcKa6NuqosQd
jMbcAT3bGSXibTNNT/AU2ERTHQ2I94BBy1yZyfys3P417CM4vRn3T2ne9t3ZLcOHcpg7HGpF9Fkj
oyfosR7igSNW1XSvZt/75FVM0X2/3GVskCu4T9C/cBautEInZsCqbtORE5rWpnrQ9TNclgx/PsNv
qNRY5W+AksDEzoDesy2kIW+X3aBe6VoVbyfPaw8Nd/DnqYm/mhkTHeKiphU2iBa6p4UWBito/iTL
NC83SSLyC9sWyRyqNCWHvBLVBIC34nbsDNjQmqoXkUq2SxMtaoLKwB0flCgknpj+JIEaByQidlU/
jL1HyjYq/QMn6wzhV1zsLL+wtgT6RCf0Qs62Kfr7qQE7U5f+te/16U2RaOKbnbT9aY4T5whLqdkb
clpYq+G0tUerubcKJqJeYzxTx6dnGLMU+ZGORyEasDSW0ZWpGO32GLLOjNWA7MyKdF/SXNagmsvt
AKpt2/mYYxooAqFZFLsBtvo6UiCR8mWKlLQdGWM91K/C1CGq9V7gVKm5MWIZXjuoofaunF5AWvnY
fF3skJJPjIPtuehlgT1nOsBrBsk9DhcCaZYkodhlP/Y/M1hM1rXnmus0jwe4vHbBUaiZ12PGP9/6
SBB4diJHceSj8t9aBtiBThnMjlW6jUFxHTg7Hty8wDMl82HLcmVvWNEnvnq72EhEXylTLgoq765P
NWtHOUzXxVTp05D5PqdpS8/ObNfsRCMVw2Vq/VPRFh458Cn2hNC1V31GiCwitlWJrwPdT6szbZHJ
vs0sETQEvOGKafVTl9XdsS3Nb/UMd8xHZLLUF8acXASr+0aBBrhJG77GEh9N6mcwA6UcA23UxMoB
0LzOak87jVZKynduYG7Mz5HjPpae32InE3WgKm5/ghe2hdB30UjPAwsS9YwdTwuqh3/KI7E3Sbqv
c1ndOmV3nhbPVUNowgxDg04DtZZhEmaBTZfJYMzbwwiM/TfQY8WqbOvhPi5ls8GlbXNwmY4jT2pA
hjlqrr5jjbRFA2hseBnc9AX+ycGz6huFhORAnpCxpow8sUQ/VuFQQMJSG8ot7mQxuUE3kE3A06Bf
ZtEbOzJ6aKXMbLxWZx6aStwhnyGDuN/Mg5MFdY3eiGJnLj7WlkbrZBxHb2tIcc/aeWdM0cQ7wuaW
OSPVlzcyw6Mk7DSdFGyc33QF1iJMxmPMxAFwb/GC0cW/TSONL9Kzd8Svx8hFzfnBE9aNO9O7VpUw
8Pbr2661IYA3JNsFHJY1ABDuBFvTTe/zMP7qifrSzsYp85xnmvfbSj53gpSAzvvWLAZjGusIYQTZ
CG3ur+u0CERapWvGvt+qDu8Jadqf41qLNzVCg2DRIGUGXi+Jf2TlzqkfrYuCfgBhxRxd0DKlZXrT
xCzQQds3jgoq9OzXGKMNMmJjB5ZyBI59HCjMh3pq+Evs5BWCjRUWnXpTtKpo1nHnYvl1ThXENtR3
gZOqnMNYJvstnZzoyJZlr4ggcmt26KnukfXNzc5CKeOvsDDBtJd1eOOxqnWk8ojGBg8f1yhDFKfy
7l5DAtFuc6/FpNdo2dgEpohptxGRwVOY10aPws7yRQ1lg8/IDiv6DuAU9Kve9ayXNlNu1iGI81u6
Fqu3RvR/d89+97W8POdf2/9Y/uFXDhesc3H3f3/+sf3z5+hruRB8f/oBPSOBx7f912a6+9r2kl/9
M8dx+Zv/1T/8P1//K7HJhrD1f+jGt23Cf1WV/NyPf/u9v/rx3h+M8pbGPrrz703373M8X/zxp9HE
YHz2F0qY//uXG1f/Q3B2IMrBsBZbru39OxM7mvw/992ZbSF4FQgAHOaGuCR4bz/O7GgJ13ZGMtKB
PHIA6xEUDxANPBvwwpE7djHxePXCsTVEt0iEQBlYq2EhwxI4NT3MMO44kEYL7IxlFUqFLyYIIllo
4O5P8NETr1A9zRX2VAN8WtLPpzDBVMWzUWFKE0Si+VjD9rxKFrkpxvl6eQOIgi8z+6BOwAc1sQkU
PLVM567WWMuaFL++N46IvxfqyBun1IW2fSS4CnktYZfFFS8TdyicdHy0Plx6dCUY7NCJHqae8IaV
E1ucqfdyquiZfhDI6Qgt55QlOCMS3vhliMwIW6HvcrrVhzBKNnkfKYzGiK7tJwZ66OEWwkMXn8rO
zBBYjJxpx5vacBevaeSN0WX2tdjbltkkojvi25wtMLO8JoSIQHRW05be1RrGv2kfhLX8zQiMiftJ
NVlFakDN5C0CWmSvnClm5QpJxiUMcPQIGEPg6ogIq13uhFh5kMNELzkE9+vBnUriqGdJl9id6mpF
z8j7NPeqw/QnRrUBLgZd0pnXHT+t4CWBFkjr4eJybGyDTI/MvXRMwTkclf0YIj1u5C35knKXN/mC
5PMkEu9t1QxEbA3SYb/hVFBbdUVCUGZww1Qu2Lg+KQNt8sPbwZnUA5tZ9klfApNd8hQD0+7h9SWZ
/VUrVHrnAU1aQWio16T9kP8GweXQAbF6gq7HxhPHKH3cpjgkZG0drRAJkBDyLkagdjuoriAoh9Az
EO01sNvR4QBQHJQ/3QM+GRrCNvz2xV5oJTkEorWiUj5kkYOOf+wYd+qy3bRk1QXxnEhOxGBSak3E
u0iV/qsDEVJSFDbpzaA59XM0sP1yCJj0iz95bBAMZrUjjB9+a9IL/bZp6VWPsEwfTUPep1plPDmw
vaIANNZrgmLm0fF4qCyEMFu2dOsQUd7SqFYgi8zxaxgSdjXTQdz4RB1PcHSj7pk23yadk2Yv4hGP
bzWeBiu2ryUazq05zGjySEcu901kZYfSF84ZUKZ4UkbvXQSmaI5tI5kCaQazxQLP31tle9/2ZXRt
jna5z8zcJD9xUhfpSWZbUWXfop0TF6Tn6ae6iNMnvlG5U6o3T305y31fFOCxZku+VihSQwzFkUvA
jjnfEIY7UNigXyIKQwyrsPJcThUd4VCaRutcA+R89qbGvCW+zUEZxSOxl6oJaeF7SXIsKD6vexoT
V0NjJh9VqwPtMKdRP1fZkBAwktX3PZq+D0niVEeTjLONBoz6ia5mitjU6U6dXZL9QMM6PeqzO5Ps
mMe4gnWCZCvU9rtu1qO1nvretqkH+5s9oB1GWjN9VCnUFxqShyKrcgBV4RlmB3itPsZd/zbGKqKD
4VckEukTrU2Tw6nVf+mL0ViZWSH3ekSbvbCpmIRoIcElhbs1Yl3B7nbqF7h1/UknO24rLTSaTmGN
t2lJ6Rln3rQvm968Dadx+kRW/fxqh2K45QMJr1VZkbHjTmJR3OdrnpOOuECVAiK10h1RXw5dj77M
HqqkkTu+dp4WjXgB382qL0AYu93s5XQQVKibG+UoC0RS093Av0ZxNuTTgp3G4epRTn+b4WtqcIvC
nluZYoamwz3Mo+GM5+Wmol94MUoj+gTuXu5m26+3Cj/xsILUop+dJCOBjpyMi8YE7XZSAyHWop38
q7JcdO5SXcu6r+BQ8qAe+z5CikqjNyecuOPgmonoWJWUFZHnLHE4ZnHua9o1rslSQ9fzhIk5PRq1
JT44E0OuQMc8GLS1M73G6aioFzWPPDhIB+metPD6hYkhw7WU8CGV+ZuwLo3PKWUzGgtb7mpM7fei
Sdu7yO3ci0FPjtCtGvYLeWn1Q1uQuKRsdyZEo9Keq7JnVIuA/E4mRMUxkGvdq2Icpy+4qdOJoL0a
+X9hj0c0EsMubMVwGQAJHA1pFFsvqevHEVn7jVqC0wAAzjszUfEtO1v15Cwpa15XuN+mJMM27nQt
oRB+9IUORLqQdOinIfIfERqfJtXaa2Q8HQ2/JdfN14h4Q6JB2pveyuG5QistgwFvOzCjWSPOKbbq
x7AnMq4kq+LgveXI2UukXGGJetv6Q/3RiwrH2VhllL+YUeTtiiWQrl+i6QavQG+r8DvH5NYRtoFo
ezLY3+iodfLSWTpuGC9vz9mSetd7LQ3iUkMy3mnMpKyMnrV0qSaHov/o4UDCpEB/lxHeEqfXmmN/
W0WtdzUvaXsgIGS/GCXYrrFaRSc5dtp9HNvOE7JGlp633D5aRWT4sWhXaKOXaD9wbCXYpcK8JMxR
WZYwXmWenAh/W4IB3beMwP4tL5BAGGTfIi4DBNrec6YTLKgn5jMS3vKsRQW8iiV/UOjKvBo732IZ
nIybaRngw708L1/gsZam2M1dj8y8SBa6u3FGm58eIgOVXxMX5U0ZGeaDuyQiqiUbsa5Le6e9BSb6
RCd6TGHImEuIFSrJPmam0d66sJFf8Y8Tuyi6al4TaOl/EDbCgKJuDQJ9G3GPq4zQxpy8nJvsLcrR
GBSpjku+I/aDMhh188p7C390lhzIWqdNajnq6HeGtxGJVn/FwUBwpDbRDg470iQZQFVBuyRMFuHU
3lSzrG6yqar36DGNvQI/HQAO0oLxLagyFI37kbOAca/gHaDoxkD9zcu1/ikn3mAbZtUn4jyJ8E79
WxgWbcr70zvOHbjVUH4vcZlplyJ4XzI0HeQPMFtom4Zs2vX8mlRNjlF2yd40erW2S7a3iTYStyYp
yvmS1RlyNt2SP5Of+rcoTwZgbro23yI+UST0FzPqawrfhuxH0O0Dwg0oF0s+KPtdsR2WzFC6ndNW
S4S7NwBZXb9lTsGoSZ44oJE4Cl2dAwgppD1R8UySM4jjroAaf7BlJALubHkDZQmtAFG6JJq6esnx
dWinTUa5dec0TbwaZ3M8OPpUXNOFYEgpTbKaIsN3aW3OMR3IzNhl8MjPCGA4TCtOqgXoQ338MOgy
etCzUj5YBmdAC9GAFTBuqq+rrPNPc+ZwWons8AC5Gy1JpKcmeoeSHYyWcXhAhEq3Ri0RsAiy6IMn
g0h6jph+uaf2Iy/W/J4em3WTQC4AbfYqHOCnKmiLBPAwwXW01jzTJJ0uxDkL+qAJGtGoJqa2GOdN
xMH/00yXO7Wc+2gJte1Jty0Smo6SvNs8c8VnMjkM+hxSBnWIpGHl5s4nsUTlTppL/NMIe6degnQr
c35uYujrLsnTS9QuQU3OWi7xu23NhKbsiOTVTQ3DDWYVRYlwIiMr38g0euBrMbc9OnewKn6/NiWH
G00m0OUS89za1pNYwoDVEgscLQHB2RIVXC2hwTSumAXktAfQSFWr0sUTyuTaZAYHeiUieJjBw3U8
Wcaj+ZZK7CkCivUlqhgFphHMS3xxmBFkPC+RxiXZxu4Scjwnqfk0aYai8YgwIccR5y+hyGqJR66W
oGTCG7JnrXU3xqJ4yQnD2ld42Y40sPVzvIQtg06xoFcQwKy1RDEnFdGLU9vNQfWW0Wz1ZCmXXXQp
lgRnP0una1vnzaXEOydzl1MnVE1HMxClxQ8asr8xzr9XN+PANhBeMLsD/OxRH/5cGMYh7YOk95JD
mreUdZoiJgHEEKv0W3C6pRf1a8VZqmDLhnr2+4u/l9MvF3d0wyBexoZL5b+7OGouJiFzlRyEIhhj
Thvgb4mMsS752d3vL/VOtEoBTD1Dei2Oet323Pe+8wQ1lKNiaHKiMuBh84xMcOAAUn39/XV+MY0s
F0KA61P0Iy513sODoYBMqFHc6EDa6rTFTWgdnP4tpCLpoBpmJC0MfsxkfLLy58rF08GqAltQC+Ol
uGa2Vmx+/5J+/YoXtR0GV5fZBKKld7U/Ycde3FFlHGrAuGd94WubKaPGlQV1SKz1KG5esfXxPQtC
Ud6u/d/dGTonr03Zlt+6n3tBb/2dfzWK/gf1j8yFEfHD1/RLGtXHZ57zIkKD/2P76Puv/SUDF84f
KC9xrdsUwsxKEUr/JQM3rD9AUNB0/Qnv5v+h6waabJoJf3aX/l9DyYIJZwEER3YJjm3pSf07DaWf
H1w4HvgusCQgMF38QcJabrkfZJwzBhvW+d65zQGrkXGbqP6WOOuFSTXW7ecfPph/XKLeLkbvCns+
xBaHt/vu/o1sZYFx7VCHaFP1VFicUqZu8B8zwhYdspB0nMK6az37Q9rs/z8ujWQeG5jj4vZ/t0Al
WiZouwvrdvYVl/Yb7NnDNEIYcPvFa+0pGt+t3kCTJJmZR+r3l/+5a7e8c9ewEMl6tF744t5f3jAT
KFcADm5lTosIeufQMQJjDFcdk3K5nMo97+r31zQWV9u/XG/fL8qtwoIhHDgn7z7uosLnFVW+cWsj
QL8vMMcfjBy85JZVxn+s4DpfsRVz8R5iZbuL0WN+AeqU7AgB5XOombHsWNdStccCHIUbYNHWMzYe
tDGhPejihAOZZSdZzPSrFvFFvFYSbcM/8D5+NhH8+Taw7NjL/iZ0HFE/36LeSPWl3Ni4Fb3GvdJL
64AaPlNbr1XiXiZTecIA3/6Dn+DnNLPvV/V5PJA5c+H3OxpIKdTDdiNuUzGQ/KMt1l+3iL8RdFzf
TmImjtaqxAWDRzzTBu3/KU3t1wcTeyAkHJwjPvfN+2dlQOWS1ZkSHPYgHyTLAzP5ZJBGQy0uv79R
xN/cKGynPFke+zcd6neLAFEbXaHrvbi1El/dMfAlqWNIBGyB0DTbLxzbrecB2wNPJ1mkQeVCsyXj
yFU3b0iL37+av3vjUIZYLeE04aB9d9camCl8UBc6Y++ah8RyQ1leGcD6iHcq2HN/f7W/e0hIK12e
S/7n2u95Q6JK9UQzB4NmYEeYw0QcADR6VZ56yoZTjiv3YDISPtV1wl1O1Iu45IMPu5KmtDYSNw5N
Q3MGdUdnQUWbTIfs02WDj5Lawb0fD3AKCmZ1ycr2CoZ4nBh6uf39m3hzrr170hdEqIWbZ8HieO8e
kVRGYe9NvriFG6LXW3R3zf7tvlFdXj29WfSlN7LuTXyAuQcOIoKei7Z88ut9NZEEtUoyq6ZVNM6S
kNVQb794ja7ufv86/2YVdCGV/id7Z7Yct5F13Vf5XgCOTMy4rUJNZHEURYm6QdCihBkJJGY8/b9Q
srotuVvdHf+tfWE7LJNVhQIyT56z99o4W23e7F8sOgZdzsEFpv/gAOKlalkvM/R0ouoE6VpNof/T
nb2OYH5YAl2BGQKADoI+LMbYpn5cO8oOZqLI5/ZhrC117XSl8xoB2eFvFlbHXqxIY5Dm7iZKo4h0
7SEj4Yp2UfAuZUDM4auauzdLEciXkTt3EAYPAbxqFs71nrhcopZdw8XqDaSixb9zPUvLP0M9sU+m
xwda5l59w8d9m4D9i22UT/Dzx+KT8D3DV7JNGp4/g54WymqvSef4QXGXbAPUEDrMaBTcoWmeu2OF
YmLcZt6QdSTKGIW7xcQeJfsANMxKJ8DvBDu4Jg6ZhuJOlJ23J7iH0JPEbXtoyzKerY1BLNcSCmsJ
iPSBj/e+Nsq4C4WnFC28eE6crY0gow2FKXgysnbsd2wBzFjzjLQj26+rB/pZybXfltnZLH11i2KK
mamvNLjF2iyMjwy68zup5uIz8TsAQ6gD8GDPzKR5f0PyNjtqJrdhTqow7di/ge04JZnxVsb4QiQc
+qYkcKO1zSdCBDR+sxk8z6ife/zwawCh573jjE1XuMliRATaHDiGl06sOcm6AQNg4lT83xuj0HBa
yrbLj8u0dOamQTCoT2YzpwZyH2kj/CQNmUkxIbogj96hZ5U9nRHCLh6MEcc5sIKucrb0gXIEcUR/
1ff43QtUVQHa1NDPxuAZ0zvbbs49wjxtdZyqOSDTIxnj3YV95DFc490px3ltIVqn28pntaEEZCEe
EBM+IoTnxwgiIEIQ1YlBylWE4wEJfeGdyV/Je3ZmmdA1wOzR03+4Ik8im2+IlGrOxhT4ch/jaEzy
TZ1O/glRKuzJPOg++4if1SamA34QaabDAN/7rTZtvdcon/HF1S8jnPmPjJPSK3Pwp9CnDvh97hSB
1mmD3AISzd4Ew/qpDFrnoyIKb9O4dfLGjTJ9iQFPdpuFk3soer6ebRKRsw3aEhOE9IYtN1YpSJKM
qol+42wY88ZX3ZvNSG07OWlcPxmOT8DxUPlISK6qqgjKJ28gPgT8LFG9ygtLD/YZAuTZ9mjdbWwn
iEz+KSGjokIFF8+UaJPOwC9pzKP5rj8adDIs3m6eMfKfm7n094ZYi5/FmR5VnnOlSWZT1wIXksVq
b9ivjT8SrNeCz2FOj7fn/WS0fGMgztgU5pnx5+AFrCskMqaHdOauxPQo2UxtcDHAw6VHUJRu+WZd
gqCKTZopaD0CXMsYjNxeSDr56vOBJRtPxQPjfriqy+zar5ED1jdOBfVqh6Tzng6J8zpFS/A8mgD6
24UwALcnQMGwWYcIUMe8opMGdwFPqL8l/oZfPzcOb44TB+5qL46eexcoHAGQ6hpgvvnUiJVHPgP7
P3cdqOcNy1lEBAStf+aYsuO/YDzhMw2Mi1DVYSRE4Y0We+87XBxtslOjKbT4P3Qis9u+alhiOGX7
57gBWRR4ano0HZdNPTVYUS9rJDUc7S2HTRQ5vj5GysfIjK8JPIS25VPb9vzr5d2WDCIQBzf2dL+m
sJm0NtP5vrnUInmB7OKOREOwK0z9bvuFb2QAa3A9oyh7GuSCqNzM5sc+5bhhFRmBAOvAO+kmEirm
tXrEbum8ynLmQ/FI8kp5MrRvpIuBnVr/bdBzjbcjo/oU+eC8+sXKDVzLo7pgt22CuHnJ8pLqd0La
83gpFJa8oVc1ZYX7aq6JnFlb8NU2vJnJ9LM3G20c14IAqJNqDHErEh5pV0UCBmmRK9LeF747c323
lWrYeNDRHekyTY9kslGEK9UEO0fm9UvUF+zmhBYYehetbDG3XcjDGBTkj1PTat75wM8MG6XGeTo3
Bkjv7aXA6ddSJV+y7u3b4cda9+Q5C1bAlQO1bEuKYwMTp3Z7m876DCurdPBQeBYjLLYd3mCNX20B
nFuN2Q7JTPR7YSS8eHV5hGTkZNN+mPRaBrHzdKEeH3x7bN9wYfEd1dC3cHi1b0Es2YBJCGBtU+tR
JafHc5CzpDAA+Hly+aZvq5asQD6OuibYz31MkQbMJLOTjwmUn5kruXfytltvT6cq5K2IM3Ymms78
5mygXLX9bO5v6jE2kmOZRJwBpVtx1/YJyKOdz19nwuG4gTsbjcWmk37wPA2pR1yF3xS7rhHQGxhP
4AZJoFMk5cg1nWryYb4tAjmBP484irkqzA6CM3Js69QEPGG1u748kCZ/m61PfdHJ+iWTSl0HoNSP
lPvNsYksvtXUhKpUsJFzHQiZuSY2Pno2GPneT3Psvmq/43kVSHd3ZrowvsEXAw5ME768udyJtLxl
ez2mLAGOpEbfSQ1Ompq2idv7YIrM8eSr9QvCo8LSZILqPZYa6BgpoBO5sBxHWwxktD7RxPfUQOYY
l+9wVDuvaFblk2mQSLxlosLWNPnyabQ0F9kyZ0nYYZQFTJ7SgGlZXPOgN6gW7i+fkJ2IGpk8TEg3
6KEPlwPvQvDJyyItHtGYI2rK0s0AlyPtU9/wH9XqnmdyRJW2+CPf06VivGybDGS4o+oCfYjlJ3z2
xalhbpi+AZjaLEPd95xk1quGE3EKwmyUxRLq9e1cMjzyNLJfQZrxvFYJBIUCyN+jWGYCwjxw4vu+
JVJn47Qxy1Ga83CZts/qmLTasTYJtzw69BxAWpJGTIvGwWuOc4qfe+fA5HYeJ41UHo2DnS9bAw3Z
KyGq3DX83xAeJsGxtejtU86ognCZgGymqxLCCH3zPjGbd1KYI7dIlHOhl3VzSbPL2jeZmXFQsWSR
X+0+65Gc8R46/JJ74nIBvq1F68F9yEzWhXVhZeDPjnO5d6N4YlvDJkesmJfOv2u2oYfL/Ym6Ljpk
NAJQsjZ2fuP1PreIL3p9tJ18uEriWft/3BDlWPpfa29AZFei2Tgy6Qt2CHOc19ill3K5KzDp8FDk
ZiRv8bXzIDeVhLG1dhvy1mAQBhMLJxtEeFaieYFa5zWMow7aoTW/SdcPZJAhjONIM1jQ9sifzRRC
OuTsCdDP5iNwyzFwS1zyVWQR82R5IJ0eTQ9EwJ6AwOm+zxSrvZXKO8czlwdO6tzUgpy0ftuNLNqX
FdDOu7wMFZHg5baLjHX7BnUdbyxv5LFZNyDUIjG6hi1jdRYFFeshgsPmByxX/fpus77jMbOamdeN
63l6LGkc4w/jqPYcTDOFnxPzuQHd+9zdpt3hn7X1JDeaWmh5N5B1Mx27fqiSO0TkBHNXLKO3Wgy8
C8dH483Oj349FKie9FPn9BQhKI0CTB4EJFY1Ipk9j8p4b/em9673p/IOGdvnxIhQSwZZe3SKRmw8
zcpOgnP2NSaMbeMREbmx4B7mwM0sHuCJ7TFjnNFs5xRvR0fLM6BCmd1nhhhc57TmC1XOuBBS3WfW
XlTYcTdxA6Q8GVDEILDLbiy7lRKLgFOeONlPx0rW1bwtaoLnIuIMvwZTQb3gmoDtML5zh+nW7Pzd
NLWduGrWxf8qw/+7bLGiUFOhfuEEU1REJikEDhVdNiRmRTQa70jc5uvRZc3fm0BykWCYTfd0AEem
RuTmWXpd/JsVfFuuJR0CzOkxj0lLw5Jh4EsYeWbWg3KOduR6tAIeVRT7gOsu3D3SVGk2mUw4Qzsa
eafTZTOJEtZt5q0q/6KoMdldgjrYZeseLo0seo78iDvocjCMwaLXVyCEapa8jjVNwT6Lrumn6SPg
x+CcrhC1sYZPGWN+gdPbrfhE2G2ulaM14nZi4uWa7J86Y3Pry5jVanFT82lYiX2XdROlEIsjCBFr
NzfVKnRf6806CvxzqYFWhFFN+2qc7PolLxiBqY51Tzc8Ql3BzZNGRn5lKGfvxuvKjFeKHYizXXIk
FC79Yg+uaK9BP/LEIRZGGpw3cGu+VRhIVnuDnbnMK98+4fES3okD29QdkbL1G7/v9UF1bY+IxjR9
ziqd8yqQzT75vqRl5zC23NLn4ZJ4GRm6G8wKnCRKl43FHWb3KaFjjRDYs061M/E8LGtI1beS2RHl
V3yYWG+DqhQEPpWev3PnztzzyslTovvp/bTiHRP0O+/rPiY2iSeE1ZnTDvpEcKEeUt1SmAxvauNe
Gy5UP8rpyt9Z2pqOZuwYn/vact7wli5fCqrKrwqKIuX2WDDccWeTzsXq+qAoI6/BHz/avF0d9lFU
4K5qqqzZkczU4JWe0tvUQ0YWZ276oay7+J1LjT9t+xKKY946K2TEYZRr1RFmQi//rJqZ3+RUIm2p
lKsgvl8qgxNrIeIRRH8nUDXC5XRfLt2Zvyc8/5HX4fl0f3/B61BV91r9ROu4/Mz38c5K+TEJGQUX
JIQEMvfP8Y50fxOMcYTlrkA07vR/iITtdcYj+COTdFLHZmb7zxmPTboPZ1TWSEHf2/3fZjz2Cr3/
UxvMEQ74Iclclnwh3wTLvM5U/zTlqXFQmFE0E9WFE0kiqi8xqowJeYJO4+bz0VO5VWGJiEmo2qRW
fRPTndkWiL7f2gifOPrYkkwPXyTNdEqWBjcEwir380Je7o4EM9/GMljPZ4X/qfiQLnZzVu0i3jKO
E4R70KzvN4J+7xziYh2sQ8rz9h6SgAfxogmG4QrLoh5vNDP4XdLlSC0ANOJImV3CqxkEb2UfdRs8
KWfREwq80bVPgndWLWbYzPrT0Jua812CN2OYEPzNBP58cR2BTH+2sG8GPiPZHdpizB+2m6Q3xaDG
EzIm72joXp8GVWaI7NNqehga42BSQYbKDEhSnaxDYhQd1r5Yre8KD++HyWnrLVZM/MWcpRL2Hsjn
GGmlxIQDgivsVZEh4+OIBPAHWhxabDwiLbKEiOWPTRe320YsvbxPV14QfNH2nvz2zL0eaYl/5oqQ
udhe+ELLyhrqvnGHPE31tsu03NT2SK70Qft1Qvz7ZI43hJcRHl6sriIpRbXHBl4OUCftJOmsY4aG
TTUTZvt66L1r5MUVnswtxCRpIjFO8p4j7iaI9WQOJ1nSHhlQdQUwlzuaS27g56fYNzyvDmsT3cZg
mfKxbamtMTAa01tQeXX2NeDY8XWOKF2tW7NqnVK+g3An926Xepyoai/yPtYjZS/n62A4k6ueX7mY
qrlQOo8SnHt9dkpxd1k7Tr8PUir6sSlIhCjJx7t2xtS90vC4LbG3hXNN7othSnnlZ7kiDF4se9K4
80OuqKLSenrsOLGS0moUZpgGKL62RdPFV77fefbWtrjadD/96IgOGF9MYc3OqZyE3i/B0r4qsy4+
m10jLSQcxBluOLQjH/YjHxMmOY+QJNpAXrUWRmjbigsUK2kmj3bVf0oye6Bpo2zn3uAKOqhP6vhT
rG3Bzm+Xe3A0xmGwbHAmvNwN4u36QLDJ9FCpTq5uRj+7o+PnYQTxR0iapsivV5IAZiAE6PSu3Oo0
jMK5TSHN4qPsCvvs+tlyVSGiwgIj2FP65JX3CCVFYI3vi/jWTVpkVb3tnoXntR+TKY8+JToJ9qQc
DQeMafaOYVN11dOhep+1C8dnz3lY7+w7ZOwi9IQF+qSRN0uGuYdsw27rW7WDYBLvHlegFl+VnMWd
cvL4Y1yny7Vu7PGsSAc6tgUt4Tl140OWDfkhSiG1Y86n1IF3fKhdHbyLbdqFLqDMtYn5vJjirrIy
wDJYxs/5MjhoSRrjCOh2/OA0BE9uKHpGAAKW+VI6M0refl4U6otCWI+uadOHplHw1YC8TknP1div
DY4T/OrPtNIDyDsIt0Ojn5tgkw+u/a62xinBmz6oz7Y/x0/Yj2OBPUI7v+OnpcQGGMPvqI0Tqmtz
iyYJomU/FKdRYLXP4cpvfZCru2igVrOq2D9ODl3pkWRlf9OD2d+TNiS50fsuvZZB0j+hIsTbxPV5
ahkncltjQzfnM11AY+vkUXA0iOsDJUvc4ZWvDaJoA7vw3ya3Su6Dwk/JklDVm5eKICzETKxXXUJ3
3M3KFuiBJVHO2WNHAXiaLQAEOXf3O0lOfbmR42wiELWi7djh5hKZDOfJgfHiMVC4zYqBlZ2xyCdV
xNDOkx6k0yjtLJyE67zA6gxCC3T1o5rww9ueHj9g60VhZGXqxizqnD6TN302pgrShGl1X2OsokjD
mmWniqQ9TLZpfTRBqtwtMg3uBrKf7+fKUfv1/HZval1fQ4kW7zwJcnyLSDBv9kq18a5VjXj1616H
9tSrR3CVMO1nZGrbJOuNjS27+Ct+QcHoo/JeLLNbjHDh1totLDnbBIyiuyH3kx4UHbCTP2Jy9vzB
vTGbJabFbFjo+KT5Pm7QjPujk1ypQDNikFgGOTgPXNkgmb+ks+7eOXA2MpiRURK2Yi4avGc4qKOp
YQhEuPlp0fPcb22z+VKWcFAQRAUcTUx1A5gk2xpWo89LpcaHgpg5pMHBTTOYTroB4JJEJHMa+U0i
ZBPinMw+Fe1Ap5Ku4Q0FJICfUbaon4noerQD6uzBR4+tpigl+S6yybQkjfZOD3X+oUSZ+yH2K32P
oTRi6BCl1/3UgCrBj/JeanveJUJlhxmD2S6auwYpedUmoc2nRXaL0LE7VcUyQG/x+ve2LbA3pHZb
hQay363r2MTMikTcN3hcrJ3nR+qqGg0c+mU+ztdOxkgRRirxnr6yLa5jR3084Qx1BtA1oFrQZkJf
Wa5kKt3P6GCEsVVRld7HXTLitxPBh3lx4KXYCxu9XzEyJaW5TfdI192zx1HzKfIGTYK3o+nyEzOW
2qE/Tue+UXqPQaSv/kZg/nf2OYt5wK+K49svw+vbj7Xxtx/5XhtLamOGvhbQ4T+ilf4pfWIc+x1d
Z1IMM9D0WJ8dOJmSivy7gw4cJhWsj3ZnPSg6TL+/2wX/GJbiNPy3w1Mcez8Vw0hh1pdBSWcFLjrO
n6RA6I+modK1deNFrUcer+2wSkr4Uc5SiHBOiNTA3aqukDk2cqNkw4h0AYAyungpetQvZycSvfnR
SZb8VkFOTK4bYC6gwuoGrFfPw/VsDfbwkb6SDrt4Jia5ns1pGwz+EG/qjqksitOK8IVxlo893ZiX
aoiGu0UH0YQ2qFr3/UV7oORQiu9TIB9HTxOG2+uc+AavnruDi4xJbeokm3JSNBUrNLxvmirz7Ln7
ZMLNdkTYuPQhfTiSR3r04xs88Plbg5D7Lo2doWTOXU53EcHMWI6ZZomwrEs8X6Rs5N5JzdqmpJI9
hSZWZf7UagG9rPHJTF3IfZ5PMUEWWViW84QVjzeorkmcIy8FCFppPZjwCB4CO4sflywf7poCYWyG
lzwck5KHOmoVPPtRe8cyKKpmm9lqiY/p1NGx9fuclYYWWVffWLn5Htht5y01/jahuuYYSSftD2Vk
Qj44IHDN472nU7GIcCKLsxJbGhLTreUtZSW3LP3Gia6UIlukjhvYPplr+1WV71K/MIrpQ1sXdms9
DszANmgBJKJjJ42G6TZvBjuIdoh+dYCmFwrIvsYOhmzAwtkYb0GrZxH10Wzs2Y0l9H+n7SyqfUoD
rzu3whjIbGR44amjaEcZEe2D/T9s7HZYbxxClMnnczBaTRmZFXnpktJ81XV9X4tbSZZwZ0Hza9th
XMigofHQyo8xBxlzeZnSYq70G/niHbmdTk64YvTwdzfgv/ILW7Bdf73gjf93fC1rVJ/6y58ln+a3
n/xj3fPEby42XbmyO01W0D/knp5Joi8adPS7wEQgb7P6fF8Cnd/g0UqMsyi//oiu+479NX9zweGj
Y0HywRFeWP/LEvizghrlML+IUnddUlG3/ST3gg8w4TLl9svXA7G1UKqabvz8p4vyL0QqPypvCL5b
XyRgyV8j+vjHTzKuTg2EoAY+Oau52Wwmr13CxBu8LUa8bvfrl/pRqvftpWwui+cgKxLOz4oxRZAS
8g5ibRnVQc4tUArQG4Zwvxa8RZx2xxKqzWFaHBsYMIbbX7/8Xy7nqtxFQeZJKZ1/oe2EReCMrokh
pxqfzNL74OMa+vVL/Cic4pevL0Gcs4ceGGGF+5OMSWtj7pFINUdHjk+TYz1z+lTb3gQIKZbmy69f
DMnfjzvk+nI2mnd6UqglaF6t7aQ/tYtI0rDdiTPPEecrOeV5KYnPCIzyKnei8qqAf0hLnJgNZood
kRsW1Be45AFRHEzg2fNaEEEMGGIZAM+neQAYigiPQQ0BTI5LtEdLe6PamI0k8qMk/ENngXkCWGL9
bmbjIR7aDt/bGjmsO2E+z21Qr/Zk0kGBtVm3SdNzDklyK+zFPD1DWdZnDpgjQxs0V1SxjLSeXMxA
H9LZU5ugxMMaxcq5Q6OTP7oOza/BBurUxxg1mLtIwl+DKFwTQjY005r90C/LCV/TDQSUYW+V5Vfb
Kx5Van+msfLQaYRHo+2XV7WYPsWYPXmJzN1RjIISBWQb5vXSHIBOY4+sZOi02fiF03Zz8rLkriYd
ko4E3Q3bLPvdqEb3dgJ5hkfQja7Y0549Q0ZXWZJCpm+9lbk3fOFcEJAZ1abhLLMMo3oTP3Uu4/ne
z7ciGOLQI8sFzXY0HHFGR7tMTMkNXZhtnzDQiHxwqw6O9nzH0acjRnuc4wDXdga5MqUz/tR4zEkS
iq+t6afeuRZZBtq3ljRwqklr971decaHJB+QWSjYrDt/mswnJXM6RTrtj1SRLbM63ZV8q05yHZWN
vlGFcHZm1eT7cgQUSFxydt8oNW+zsZLIr3sTmWkhnm2VE6Iw0KEyktTsX/pUwB3dilmejcWLn9KE
A2SVkjkS4ZoLk4YG+mZMZXBaSLQ5R1GiH+qFw06p23OEeuQFu1n3ZAM1O8IOkTdystxjWXEvQOBI
931XTQdCzV8Sjvi0GVPAU4xwJuD8afAgiFY5EHmgb9DEqfs1a8ls+/kGZUTdILYrxF6PWfOiXCdG
N+ky3pGTkx50YPfXWOOId1wS9z712n0UWarEFepJTKkxrtY8ARLpfJiG+Mouo7XOHB/qOX9P74zD
zMB414aYds3wPd+kyE42Qx+PD0Y0ygMacnGUggyPGRrVyanb5npWghGUiB11V87sG9zRNJuR7sXi
wYqa+bXF3YcUwajOA+Or6y52TeInAmAuhUEYWlYyLMKn6IWNaHi1OF+DtAPs31tlTlBl6wT9iuFH
L6QFV9vIj4NDHEXj9US7Y+upnsMazIRDO4iIZ780NgR74rqN+mlbMmuh11mMV3iV5XliRrWPMjd4
ViDdOCemVeh6yasVWR8CucBX7TrxmE6zOJqD9Qmo8Nnwi/hdroS9kR5XGjbWVWcrRFZRrjdwi7sw
GoccGpIECrlkN0bbALlqoiKsmuUtjX0IvAnqz40fxcMpMmIaQ4Z4gAm27yYVHzPmmBsV1ONhIWYJ
76jbvNfS8MpN245GWJOgtu/xi762QwEXMqndXTvtiYWznhzUBugkczAHlTe0971RW6+s2/4pLUcL
hlyCG26g6ZwkwIA2SMWX26jIURZaUT2/V9IvzixIy0lOAXWx6bxoNcLeDdAvjJymGZlG4IFEQgB6
dUjYAOD90qjcxDGjyKKU1W1b+qdiMN/nJfJG5uxQn/AHkv1F54NOcxjlhn8TR/mXaAqItGtanA6m
/doLu+Y8YA13tQ1yZ+MUPHssCe5dOmfTOXBlcSLvj/kpijsUKMv4UU0jmodU88oCTynzXJcHCK7Y
tHZ9jeKDHBvBgXyxH6wlc3H6MWOQRZkxLHcKC7h80u1cDJg8J+70xoHBuEMZxZG+rbY59tBnh7iv
4xxgH942ulhZ4pPNiYDVo0B3c+gXj1BuKx2bjVUvw13Z+sYRi5S7bRrvsyetuNusI9GwQW0EFMn3
noiilwfSrcudNu0ZxNucHs3cBiHlBskR3AUJP1PvHJ3Oce7cVBIEY8TxJ9/ZkfgzH4o54fIPyfRe
snKFoF1QB3ZzgVEEh6kjJO54o8vNd3bj7lxiiz50AEw+TQOBdK52lw9tZYXk/gG8zmqtb3tZd7AR
M+682cuOdg7sCta4EbJ5fq3y1qQlqhmMx1F7IvpqPA2ZxZrxLaEKYNKaV2Wu2VWXrf7vkd9/GvmB
m6cg/fcjv9sv4//dfJnSz+rHCv/yY987G8KiMQGgfU1FZkb3J0Y/oc9r7IeLjQHriOeuPYY/qnzL
44co40mdWPsQdEb+2eiQvyEek66PGYOE99WM9VNj41eNDuenulQQ87RWxZjFaJkQifFT0dgwElrG
uMrOGqLU/GozkiBRwvY6eyeAR1SsziMb2XxMkWyWxkmZSe3oNZarOqoREDs24/lN49cGAiZqZ4tC
ZFiuJ9LKvvCUemGK00ovzbFiW2FKssmLcbbfYYtd/D5m5zJNuvwFXBe2qBkIu4PQcMkS0Iyp0XkP
g+oHUgFI4AEZ/s66xN2649CJl8IasfWsSzxyDw20riqvUt8Yt2SpscUMNP0Ja40XJ5+Ss4tgqfbf
Jaa3rBx24VtkBUowaZSjGUoa8CmYZeXOz9Bbig9p43VLj2pm8E2y1URJhAHJQzkgNdGgmWn13mvq
+d5BdkLYxjxm/Kg7G8unusKCfvP3A/hfnbJtx+VU8e8fwDv9Jf7RUUlfcP2R7w8fc3UbpT1+bo7L
q33yH0dsiaMS6y5iTYdlmQeU8+L3I7b7m+maKPt5vphZ8XD+4+EjAp5kHZsn8nvszv/y8FnmT0c2
AQ+XbDHHdBAGOCRl/PT05W2/5GMfpFik8JoEMN7ERFoqLoS7IKpt+8F2GzRtlMi41gmCQlWwGYfU
hcTFcHq6bS6tKI+x3KaFvdRZj8m3fpXjE6Usti4nLUSAVX6MFyi39x0arzcS4Ef0T17LSH6rZYLe
zOylihOqFzP3h4MK7HhXJk12VWaV/GrF5L9tgrbxfzdM5DiT68dXHk4ghMLxwhyAUw9Dn+gQYxQN
raAQd3meqmFbWW7fb1DslfkGIIV2NotlG+89Yfzu09sk24AzFjhkj9EjJBcwpdkZG1l68gan/zQy
YN/Zog5wZFRu8qg9P2eaoqb5npNXFDBmHku9s2o+MTqiBYVY2xR1GIiEXmuU7+PhQjwY3d9TFoz3
LdtuduuQ7hDCefPuUi04k81MvVNqldnZkvC3cuCDKQDBK7oUSrXTdVXINzF/jGbSHA0OUaB0SJ59
59lWFGxaNUOJJiR2OKVulFwv4zR9hEUjnYNrT+IUV9awC1j3qq2QGXNWr3NhN3qoJz7MetJ0ZZus
3fqEsl8ZbSXI5nUYYAFLXghlzUevB/Ntc0sAi4JS6QHDXcLMaVt9ISi+dIwnOURo7qytSVDoFAZF
MoWp6HEgrI4jJBzJV08XNnGdaX5sU7vfj7Hlhk6TknGpEu+hWewJF0OSx6GJV+Mhd0t9xYyQOq5s
5ANxYyNcjNK9imyobxutHfdt1aOFE32pW8AXC4rXb4aRmPhgwroroz4zG8VTIr4ZTKipRuwmgYPm
GYBJVkLzYLpT1fd23iTqtEBntPEcYFaqMEOkrt70xGqcxyiHG7YBHub7NGYldGlkely9h74lG2JD
qLf3rqwr6BUezpX6mXROj9P5avSZL54fmLEcw0kE8NrQhZuhrjIVaTTXNaqVsvHmmvBJL/c2hT+X
xnnAR9JygpnULbG46XlYrUluVI2v5jfT0upfmuuqnE/TxdzUwsyDR1a4IiF/hEDqI/stmPEOhA7K
iotfCoKJt6/iNL3n4CIR4jYDAHOlo5InO/JBEVv1DKiU3jhHpRot3nBelhQAiglLeqvwAlphTQi5
3IqLxCu7yL3ci/RLl33p3UxLOd5CQhIHWAR9mIC5m7njbGPA4IWqrDC8FI6TKga60Kv2zLno0MpV
kmau4rQOUhunTdE+khqSoYLtjc/QzVG6tRfVm8+0zrntlNUu+65BSryP+1l9nHDX2Bt/ldMti2+q
gx3VuiIbg44+J8Sq646sRDMFcDCp0x+2jqIw3UMhQLnT6iCp3VK1/spc8L2zelNIx2mRu+bmUB/H
PJGKMJkZK1FtyGurBbCxoGh4sKtxTVe1sSDsspjVzOlFhRSoyQ7LZPlXmeHPOcM+Y5rOk0TE6Vlt
tYS8Un7w/ajdFTJG+IoaRirkuEsWmottPRhg4Gjl9EkRukFmXisX0bLlozzcGWmNddlOcBPXC5oR
YRUm33Nux9nvuvGy1wyC1XsMD8NLC+NM77SybZ415kihkS3WrpSu0Z10HNvbwuqzdofeItbX/A82
cGijRofqmG49Y/nyF9JkiRFzKD7wKjm12GTEAwzh1BMtYrYux2fH1TEKk6EejsRQWGoXdeXIEQdV
LSYMVdU9ygBsC08SXfIz44EPNrcwnc92VXcHlTCPLk6lB5dMmzDuohkAfULzCZ2O2FXY23Yc/gn+
5Vw3PVZRa98W5DDjPNNeKW9GrdTN0i1kWfiNsj423fQxnqYBa4CbLiBt06jwt8MgunbTI3jobxgb
rT5H2T7CpAQkzoh9ih/kNETahAJJssx8LC3oXU6GnSSKo6umZdW4tTFi7f+up/6resrC4f+remo9
0Lwonf90nPlTReXJ32jvmT4dX4ClLuX4PyoqL/gNG7ppMy39JlX8U0XFcHY9ZKAu4ZwNW4Fj1feh
hfj/iRzj1f8sYcSQv9JYANzQgGWs8HMLXA5uMwgRq9OAzy9lxBc7d5Ye69ulGP3/td2+lo8Brnsm
LjZDnJ8GJAOju4WuUnXyrJE7e5ixLvSI+S/WXnCRwe5PX8W/mJWsv++f9m3a+zA+BLNtilKbsfTP
9m295mbVvuD1SskTPIqaVgvZZYi0J9s6Vd3qMbEuZptV/f3rF/9Ls99BCQmWmKheWAfrofOHZj/G
sxZTH42shSjqt7IoOckVcvDPF8jBxWNIJPl/+sg/lcfrR4Zh4lu2yxD+ryibrkVFN/oeIM1STvc5
HaK3oSpR8QepBnIgcMb++mP+5QWZrK2ndV5xhar8PPXPhAENvNUBfZ6IPWPles5Jh3rVt4xPVvRd
Tf3vdQZ/ua6ecxnWMM/j4qK6/fG6zq1ENRBNw7FHBp4jA4taE8I8aqKNP9qr66VP5a1fVGjn51w+
Qrisnqu69kYSxPKF5Huv9R7JXDP7jaZq/n/sncmS3MaWbX+l7M0hQ98MagJEn5F9x+QElmSK6Hs4
HMDXv+VBXSspVUbVnd+BqI7JQEQA7sfP2Xtt7F1tOpxpGM5fCEz6h7vA8f6X60XuybPP6CfgYf90
vTU0LILpR3FwPDSzTxrJ7PHVkJTwBJJGQUK7xJAno0kXBPBo+Y0nnsHlAeU+rgMdqOop46B9hNqF
D8gaqFBTt+ReGmITjsLqGzdzlrL5TbqJ0QnYK/4Ok5M9CTYO2wrCCkyXWp+B517M1d9dRP8aFpl+
e/HptBrOGkNBFeJMGS/Wfmqcb/5EhbWhDTFPW7/ozPyqt5z5zmWVcDeZj7v5gO9ReyV4KyDYvefE
QtWRd5h6vGEhaJjI79QwfucunWHfGUjxZoh8wWTfz/Uiz7WeYv4CaCnpMNo2+5laCPoLMmGeBlys
EsVCUHQYyGdkjW9C+a7WXreO7lTggJunqX3zK2u600lNxzjXkSITgbvENQIa/P1iFSFGDUNrNcXt
m5WOGNc6zXhyRuEDV8mcd0KbTRrNSzC/uc1ITwTBOJLaixUUnzrvlKkqgzS4PQwolF+QqIoCMwJS
tvdSzNxmK4bbWDlqRcCXtvodzuFudd5/0kUSUqo7ALPWDkoyRqpg1jC7DRMGt5/3asp8VUQpLVhx
nRUzbR1MjBAcHN6suUztsB/khBNN65ciPQVenFXHotM6kkw5j/tiOwLLe00nXPB+y3q6QZaJZ+qn
UWqqcTg3g9++4Zvn4b+YhZcerzw9ZKYJdcadMRew3y/+v15f+PqttsHghRpcbiZXnV15utu3GQVI
FSVNAeVmQi5DOUS01lGga2/RYyqSirTxmvjKdHn5/O15dFBz+xyjCs/b0IBPh6irA/3m8nvGOAb/
j/uRdWNNDxrv9T71xmkjkyDYiW7gBkZbjWdnLGR7GIY8jq9AyuptNHGiIKJg9gPyplA0WgiILcgH
GLj1/GZkiNU6oV8V5vyI7l1HzRaj5Zt2JRpelSylVMYEAOlHaYzeNDOj1Or0NNAN0PaLLuAbdIm2
xA+Yq5wyTMEG4CBPxRifzTVY3hjJy49p0bopkkh6szsJ+U6+Dnz8DGxq5EeDCS8wXGEZEls1ocDT
i4xT6gTYIRmeWitOt3NGdkxcB8sugFTaKfk/I2HyN/zcunF8NYyZ5IGR28xsqZmfXPi2hNQx/nVN
bbnBOuhGg5caXwbd7DZMk9xwXGaDqJp0fJBpx9RrBG74Fb8tKv/UGqRF0Fg2X02eNh1sH9ZpKHTk
86HerDd+L5KPbmDZdKvMO9VZ6t60eh3EoVjt5WzUsuILx5TfIIROlDVuHT8CpodyM2giyTbc3AFI
6nHm6A/BA2uC58UvVj3QC8BV+Uz6AieHvnuvDY8YOsaX9qGTFks2eCVuup+evItfPDX4l5B1eX5g
m+NeNmNCuqGuQDKRKwZXoIDtm2OMwYuK5+KEn/iVEkCCilnnNH5R7PKb1sZOtoD0h/BQyPe58ZOX
3HFZMBuzgEit5695v/JgBcpJHCs+QebhNfNbeiG4n+IaP7XfMOyuttAN683A20h2hlX5DqzIFSHl
Cpnpa9Vr2nqEEiD8o1X1wC8j7EuIlXujR4aPY/Ib+RCOu+3r4lQGbXzGmZvcwQdNkf4HT/RPupdy
7N+Xio4Ct6DxwvBIbHLYzTfMl1jnndbITkHTml+FRrJ0VKaKBB1I75GRZEG3eJJHxxKEkFmyI/sw
NTz0Yk3v74LarG9ngad2t4J0rFK/3TTzAG1yAo6xsRez8ziI2w5HFCuub5hE299Kw+L3t+xY/TMO
aDP+ho0267FetXGzW8m0LMnAKQRkyqHQzqi4BB9dRZjCihj7y+L5zSGza//WSy2dPFN8gZ7BGTJa
zHh4I+qFWqRViCxLAlctjImvtQvwfGaknrJY2GXS3/T+sCAezP0bTfk8+wolxIaWwfBBFmeAThB5
ali4K+sQRBEAHomOD2zW1K0k6L1tkrQxbhgKsJZ2rsmangf8OZPJ1bijIsrgQbUIalFUiepiNiUE
VYYZMOkkTAu8C+FsYV92MfNVm8QsWO+VJXdJJ9ZBsuNJOr0QGBhba1HuN7xyzmZC4wQi5h1QHJ4l
RzJj8xb28abnha0YzNe65Cz4lyXQY4TZb4G28y4WqZfp3Shrvw5FK+njCKEz4HPAYPSjNnzUVsHO
YVg9d4S5ds47ir/5bsgc1unKyfDvLh1ScBXE4lExILx09z8vy6gdkAJdmlNJxJrG9uUpxypUIOzx
i5jvxona9wIvMtYSroIpTTTLaP+JMr02sANakd4HzZs0uza9NR2On9uMFhJajWnlJeseNciD3bUl
UFumDsTHYuNPuqJk5KrDjYmS2XZPohjwHpCysDzGOCPf3NRgYV16LT8DxZ3xL2NUIYpRGMmTZOZA
yppeumd7tfyBddEzHstG00+tSLUfY98F+1TIYA65ZqqcTMNVas6S28IvmctgXR2NJ6vv2J6SfmYa
33vKM57MmfpEOwDjpMygz45E6xPPi8BhrB9j1LLnPLf4mkTFHVcOfI2a0XFqGM1V72HhAMPOGJ6i
VMVXutgon9gqPfnoWpkmHglKxpURZTJNUv+BCXDgslW1wQpt1U+g3uyWgmgm4zn3qZaT/SxHMLoG
Llq8ss420216o2QbZ5tRkgIhsUPuKy2gBvFgyJwKu09vrGqcsC+my5a/UDpgdzuV+dqiCkm7h8Zn
ZSmmVPsya0F20kbUK9OgmEKLXx1QMZDrMBPqVQp5GQK7m1qP01D3git7GeKoQ2Ga+CzpFtkoO0NP
jE2/GlXYz3N3bKYxwadTGg+1zRKD8GRkFjQBHTcKKpLRrYofAJrwr0xNfAjWpsrCsZuaDU+gpHNU
/6j77odWLrfBbMsj9zWFgej022Bs9VunWqbNpFeROyzVgSFyt6U2jh9nVyy7nE10k3cpccG2fWvr
o30N9aq+59tmX67n8sTOV6HyKHAgEJMX+ZW7TYLyWhQ2wY98VLf60ibAllyBJsC0bpqJrkoEPoEC
cu72JWrZjTvdWZXxQOVXb00MEz+wmzgnC9VxlhEoFeR0zGqPvGsfc/76OyY/vhBb8AjvkOtJ+vNC
h9FERTAhrGIHHsIF4jorSKoEJexXrIYjgl7RmWCgLZIprgcoCC1iLVYburjckeukYo7iGWPH3VLI
PIsmyu7Nr49t6tTxl6OxTyPCU6MU06AF8fnYD5I4D9jx2kN7cVtTxuJC7hUD5dev87fTD+Miw1CY
MI79Nge3v57Wghj6Yd6MBIzULouxAMH6BDiFzp0941Z2bXV0uSyHv37dvx39eV08o3g8OZnanBT/
+rocyUu8M3N7uFBiRo3o62qYy3knvZT1q6nq5cF1U9ZibCJUub9+9b8pJ3n1wORUzAPORVy4cn8S
+i1DTvfEcJsDGaAcQMAam0++WnVzb2C1HxNcdqGuCG0YOZurnwyMyyX8R4LwjxIE5MF/+rY2JB/9
kWikopX++//dsNmm/xW9902ZfTIfM/r7n0mo5/zGMcsFEucqYfFFa/CH2NjHRsxjgzvHQMoJGJq7
718yBPc3hzve8plNWiY/xg3/R9/Osn7jt4K2Ma0AJUuAm/nfkCEgwP30CAeISbFaYLSAcatbnvJj
/Okm85Q/DqRsfpjBF1MbBCrYZR0SqnJz6gOIVlPLeMzXvZQsULLK7CMFYUBi3jrg4zEl+Vs7a52r
Yts4TdIdtLIxyMdl+FnpoOlAMFUZhdoSp/YR9rZxg+rIPo624JZeTJR6ZH5ax59AS5kj+mcLB4VQ
EZp4DtIY94U6e7b6ygNHOLY6KTKWOhspcqmffYpApZc3NXiTUDQYG/YmHNt+S2GpfsSKqbWKHBqV
2VHuC4s+C4dNxccaB6ATF7pDlRnzQ5+bVPFgXdRgaPb628Ssi4YYpL7xT27gQfLydeAwkKzoRSgc
lFETnBe1NmbbhWBXQUy3an60gSKMmGbSH3SFz1FKkHfPBKvRNJo4WFNqPa+SCq+2FDPK0ikt3Qrg
UmICu8OMC/4rdxU0Cq5lizOREh4zJt7Xj7zP+AQucN4M59kbOsJLldnz2y5rYaUAdUuiShaRcAFo
krlaqbBkQNwUWUsN5oTlAkbFpsK7tgte0y+s9o2zLe89uNSLQuoWcBjCTuvUo14oqLAg5INFkdl8
ncfZxPwoKI61KtvZLNXnSa6hqoTnip4H9zX/5ecXChqBgjFReB1TqG/4UjHylQ7DFxhY+LTlhVU7
F4iMN0RwFNk9HS7eQrMoNidhAfzqDyVHLacUfC4y16jA0llT9c2CQRU7qseZEseFQyqzUt299u5g
Wzu4yRrpnnL9kcYK66dPNa3iUj6M6+DsFvKGGAvBl8TYOuT3HqYSm6wOECStUZlPNQXK2+UsyHiH
G71gZhTvKAH4k9bY5Fc2Aq4tVYiQUaGQUnRjyKvHibvB7Ae+2cAaQcJcjog095kRlZ7HBk1mBzef
ZlL7xhPintCT7fjhkSSebPURSFZK9hHz1WDmC25oQJuE14JoAuAIteVUE7lIoz0gJnJLq437zeCx
PDeM7e3DZbyn5Zg8sWFaXHe2CmrVSjGRLMAn8L9kxR0TGwKALFVUwuRJwXUmdZ/QyaJTpop63yLO
sHKIV/GNgT8M/2HGiQWsgKewQcsEnuxySCY1Mn653MKXGnop4G826mG/QNVil2O1xJQvImliUJqZ
WN1VK51HO80V5YoW7cvPc9YIGsiK2tJXDTLFeP254/8k4nGM2ruZqrcvNVCns3CgDureVkWK6Rw1
KHSFazzZsoHKpVqLYcshuYGmlVRR2SsG3gVQtaKjJiDWkRNKZVhcng4R9OeErrs0sDBncINpCuMI
DoTP59Keuxz9Fn1lBaFPax0voBipmHxrR/RwiHaBW6Jp4c6GJTk6BMx6Q2rd5d2UeButx5W/HZM1
2Ohl6x1cp9d3P4+iHeIIKj9sbnNTcP9Yc5/I3Tow4N2SWc8TRmuUC+IYA8DIxGX9sAwzJIhcBNts
6TgX4rR+KBSzxq8LxqaVUfLnEGYIyKqg8MtHeN66IrmOEGP4BDmXPbTc6FlokgX1VuiQxgKEzvt4
TM2ny2zFRTMW7/yUJsfjECBio55mibRW3vCM1GQlEMzkiypNGqKxDhj0lDQeByGrrmAFVXFOXKki
swrb5Ng0Sb6lUqG9hsxkaTbihXsqpuCD0uiufK39ALdNlwFP+FyDj+oEbKPcIc1pg6CGrnBFkBQB
JgOjgabmLpUE4SC2UFSajLyup4oRDbDVqoW+NQWqViTvuFmgOKia2ETA+ZEUeMaz1OHuDngJeA+0
BojfyK9sHMwHTPb01C/3vA0M6sIB5yqB3/Cr8FzwhYpSiKpPUaV0texN0uhG2BQI3kjCGVjfOAcy
+08tdT8Gi6LwdbDqiO3ii/y5pOWDQUHPmY9byYlpnR1zf+gwruNX6LetoRl3tsvTVZYwoiIh+Xgt
6s7LE1dNvv0i63EmPq1z+nR3WVmbJuW0LqGsvhgZobcvMkmW4tWRFutEaatVyphktrdTSD+B4iPm
oqvujVSYdBLqjzqdg2PfqnG43+lqcyamr2U3YNAlV4XdK6kf6Do0fmuEc4o4hHP8ki4Hlh+rgvKV
CEqIEOFYYwBKXIOritYdxFgvpivVI94v79e8/B2kc+mB4Bu15OUChaxHDm0nu9YVk0z1w9E34lMh
Njyj9ylNBtP4st2Ppq5e4Kv1J4yYAunBgqeYOsTqnyh9iWtTG9Hg1uUTcpb2ij3GvzMYqsc8u5O1
6zuLNg6kzBsmQ80VuZdJNOE6f868jg7tUsdfO4bvmgmNdYBkG/WjF4EZ5xlAFGNUmjyM43IcUtGC
RArQW9/pqd1EQTC+1h3NLiT/O831grvWnsK88h5iE8ry60L3R2OfaEgXPMLNqFhVIYwwCYOfRMfZ
3LRMFDco49Y68hjdoEPo7DxqG7M6GEaHPCyzWz/S7MLaFbXJqN8jxVEX4KqdPC2KSPMkrC+zpoG7
W1wyttHCaBkap0E4Mx9/GlyNlr3e+ijGTgP0yHsvmzvcnBqR7JU0nm1jIroJj/ltthb+yTNj7l6D
E6+b+tA7/LzlbN/OjFcQuVwRU65fM4XSrRClxPxe2k3+vHjVs52TtX4ukQ/cd0VKntw4SD+yMc5y
lLemHwNTg2+pTzjXIAkFWrnJtp3jZRu/X/odYeLBQZ+6abPMY8Xkr4X6YNs5wzlryK/9PkXXxOfl
fuSjX+9WIWP28UwHli2fg4Ccp4Jgw70Xy69MRgDf5t43UneWh9RZ6B8TEb+zCi8PzdHp7wfSOCh/
anfrzNX8HcXbE8R0TGlyGK79LF3vCYB0osYT1a4heX0fB5N3boPM3ibd8NQh04Hy5FIZbYeqa67H
FR1HQRR75ICK3SbUDScBt/HEUFM7OEEzHItA2OfGIgaLD63eThiQaEpg6Ji7zt9qAZrZnBULX1xV
3NldjmfIP2lrYdyyCSyUfIQQw3lxj2VvLfcJyehWbdUHE03s3lc7hLW0CFWSgBlhwRcGjlh7GzDf
bdC4B7BBnHuRVeaGjEf9oehz/wzZeXwGUKOdl6oFlaD5Hj8nqV2/jVOJDSXGzXqiHd+RyDM2X3IV
nUOjs5rQzVd0wM2eFoYnLe1Gdzs9Yuf1SA2zd8Ij4T5vigoEh+e9a0VFH0l18gyvpO/Z98NO87ht
gCVLiBjrKPZ6DJnZYUYYsfgnmxV72D4m1fY41c5Hmyb21iRjk7a4XqrVyjguMFTe455c4A0eacR/
jbmluu6pBDO9hhqrFxBBbfcp7lhRWPn7aotHiRFKZno4fmEHVcCJN4OJZcKRpSHP8DSwArVohALB
QsJRu9uMjv4wyaI0CI0q+4VavMMW/JDFBtAkJaiD6rMOU/LB4p/s0pw5CsPUFrLNVLekX8EEhElo
xXv0hxoLU5+5B5/YxRcNWwE0ZRcQcpgJI9307cgJJO22yLab62zgucgg2Ly0GNuPK6mlYcD4brci
/tmSpMi/5h7IBbzfzzKZfW5xq2ps7ZQh7pzI2xZVFnwn7iJRfN+bdBqHVy0NBNB8/9otanqkVAOP
lTD1L4EclPKPs8t4KjoajK+D2woddpwbjCetM1ZTHFi1gh1ie9FJZqMalVPCwQ2L9RhIqln8gyE+
q8Z/i7sS0m+c5xIQsyYXAiORvTHV2HvAVVcHZq5NtHUyaLpMogQQlPXmpxW7rikAGkZ+5lt4xmXs
VFcd7dJuh8uI7qzuVAw/p96kze8IalAYOVRbtRwoRNzJZm/KaB8vJ90g/+GCFqafW0ZVp7CiGKHa
8E8n/v+DMISjs8PBnugQFCAcoz9pM/Du0XMbs/wQNwGt86pprPl1tVcxfLGhpHc7QM9UIw0DQOjm
smDz/fUF/D0ECUEIbmQuxPMtruJTf0qmrtGs5pgcHPDhitA90HMVgRGbNwZK/4RiM273mZWlydXY
xmuNnn+Ib5Katravww3E20dV+eur+tw042pQyaAEomzHoqo0R3/uKNSWiJsURs/hZyzHzO7PpLKh
Jr2AEUewWtVGVEjtNtqUtG+/fvVPaQuIyi8v73IJRNLw4XySdtdA64kvhFbgLHCnGSN3C3YgRNRV
zheSLo5GFU1qyVPhxdrRUJOg2iYC9Gpi+GDe2u4yFWuoF2OSHkZ1gm47bBo/LuN8WSsq5j9csPo8
/txEDQzkHvxl0etj0vz585qChIgL3HSHOp4AajGtFYMSmSgwJdqCLsImAd9pHrp3WBPLQzfSq+hS
zvJZM/cPFXiGf7iiTwwOPkJERwqTgKYL5fvltvtTT0hzOm0FVpoegHRSNl5UCBfa8kCLZwAmrY6/
F7Q5ghUAkBPnC3ShDIgMUusIrhhadQbjk/31hVn/24Up8h5xX/Sb/9YR9Rjc42Du0kPrAgSi1OTs
RdolYGlvVuLuoX4EuubbRzjprBgz1pniNNnm9CDsidDri8QBWg6nZczT1MXGyDFWyzhEJfZK+Z4p
rUUZq8icXvV6UBrwZGvEM1CaMvES18Rxjx8/D6WYCecHsaouQL3ANEtjJYWYckCnqo57vwSi1FDC
iyJ0vJYT0K8/DvNzW5zvyTMJeDToG9hu8FkclhoaMRPM4vdW6rAGms2KBMEX6qhzwRhftBqokSbt
sTbVnHquUi5rITb8cQ5cPq3EIjQgclatRI5t8498WPw6Q6pLtpf2kGWqLrPsc7o0QjKmPzQJHTDA
6DCOt+Td9Id1UdIwxyxo3sArZFzhcyD4uLzZ/3Si/6kTze7CEvYLLw7BpH/Rjf78gT+cOL7+m8OC
qOsE0DiqW0xr+n/6zz4oH1YeHFasmn+GXWC3wR3DImrA4sGexoP4r/6z/xvdYp1bDlcNP4788t/o
Pxuf288eJiEfeoKSp6Jv+6zDgxWc4EdwnCOjozbemPlaEEbexifHtqcIMtrwikGHVPqeM48h5/jk
lyg3AqTez05NY9h28+EVAN7wmjB8+gdZ4uetjKszdd4+F2haLqFof93KAuH3MRZT+5hPdvPupPZ8
B1irPtfOzLrYwXnZB60+RUPbFPY/7Avs3582Bl8BQXmw4YPC6LjMB/68kQKToTUusu6IKPtLBX+e
PoDIgusi6Bt347aOd4YTUbt8TK53NdtB9mzQH/46r/X64YmBo1QLM/2UlPCRCleU+7HsRbFlcO3e
e+g4loh0b+cIQHk8G63V7nD92Ej3hNK3VtiEUeFUt6m5oJfy0Fhg36M6DOFgehsh1grvNnP0LrTQ
/bHuueYbfmi82LTcQpY9hJzIRNDjl+IhrYeak5Rd01QbLR+TEHKNNGKyx+E+s/VXDRc1GkHvSRCU
TLDB2rHseG5b3/TYZJhSq4qzb6zpsLAcR4W2Wphz8OGEqyenDsoYCn2ysch3MeflS02gshNqkDjO
jsxjNIjL+IpXimDPTC85dWACV4Hojk89bhXLTqalu58DM+OgbWL2hhvTPahj3j2yHpT6edJhfWyA
Hjf0FPqNT7tkK4XVZ7sJ8S8ANh6lhxkT/oxbuHORQNJpeTKw+mzr0ZPiSMRVmWwYnowPM1GgaWRY
Etpi5hr6jrZV7Id1PNKGx2FA/2drJ6t1Bd2BRkeSZKYk8oJjCa047AgteScHZzJNcqVtSnfpOF+8
fPG3qePWd0XdzzsmOMAfBRis0O5HcB4Q/o0d4AhSY0bpMK8wtT1tUCRbqTntCj3bBeM0bXhSgyNS
8+phRTqIKq4R+WnN/XzjO6NHtART2LXS121QtiNU/b7BmEIJuoZeblK908Cax2jq6mFPorMBMdCf
T7iTEHLl6hQhU0mer+ekv9tSn4gXgs4QZrVX/c5Oh9YNWQoRQk5WVwrK0GUhrlag/q7Xu/mGZ+8R
ERjqNvKfBMKPPIbL9Gj0VTa3IQlwmN9iRiJJlM8x4BC/HYuPOmdj9sOxz/em3sgP2qGVgaArxQkV
tlhN9Wugrn32Du2ibA9BzR54OwxkdK5itY5gK/Ppi9KfBucFUuD7ijBAEFsvsJF5RqeN30nyy8tN
H2DQidyxsbPtKPpa22IyWq7RUwJZH3RvNLZiIqnucbEILz1A1EBhosW16gnWPSkuvUBh+ZUBAJZc
oBAqwXtxCCpIZKEfVhpBt1BH6nOfyqzddDSx3sFmQzan5uJWn0HT03cvHqDUqsWQ/hycsqy+zVdB
MrsgjgQka8Cr9eq9LWnsPPbxakh6MEOsaiN7eB0zN7dh7U5c/ZwAIYKSvR6yRra0EhzUO5NJGRU4
uF82qeRBxu0mZg0V4Cy+6Xkv9Gtg6I5+E8T0+1F9ts07Td3A2dBXXJEpspQHvHM6O8plOOaKIlNo
44T82FxfyoEIgiYqpLVCHyUNIyYWgp3AWN4dgOV6e/KnTOdvBfpOm/toMRIbS5exyulLncxlNoQa
6Ix3sYwVt06/DldNv7o33WBwxZxRG20n4Xzmoa317b7zzfKWGRD6TVIZTES7Rj7TJkk4BzQND1YG
U/aWjAMYoswXG2cDVX86Enw+mkySxrQ6V4igoTVzBdy7Vct0FMvCdGN3/Zxz0HBisamH3vtKP0Au
IR9OEUQlplADoI276ISbLH4fpp0n3xogoDepuwSEILl5E8a+DmieBs22kEPzbTDGZ2uW7pE4ktzZ
o12U98ItrXKjFXY87X1av8A4wMrTDGyCOLKdPN4ZxAlfp9YU09/RlvqclpJ+KW1Wl9GVcL476Hsp
Wi0j3TUSgLHZaGtUIiY626iIr+J0Ss/CI0omHDsaEXPntw54mR5TGOjlY0CLyCOJI9aeCvaZlbcc
LBs76BCwIHnyTNTZA6QPBrP4KJfRq5d9La2F1W9yybJiHYfVljj2bo5Z8IfKGl7/Uzj+n0xHyqzy
y8KxKN+Z9b5/Kh7VD/1RPAb2b0gNWC9MmAcUIwH9hT+KR1r9kBJcF/mPeYEh8L/+JV5QDAV1dKRw
Man3/lU4WiDXHIcNlYaJ+rl/q3BknvLX6giIA5gGk/KRK2CI/tkG1E8FiY2u0Z1I7Jg3ll3uRppc
4KBG/96hDmiOTgADMRwhHsA26F2hPTP6yGEeXLScMwsAHfeqCrKYzAyNMQKm3vLKR+Gc341u3X9F
k+a9Oatbn1IjKa9GmZubQGkfGYNm1QkGD1CQIoBCO+X1OW87DbVC2jas+aJd99Vi7BO5TlGypma7
q5h/BW8Tqkr/AKtdxU4QJfBlkjODisV0PDq+WXrmCYQBYQFOqKMgaX32pVFLvwhEGhUS0AaeYgsv
2j3TmkzHZKeVlW5HPOVZOtPNp3mGIzVFVOTtoLOs7U2Ds4HlfWYVinj8cjs+QDCyevSKcHvhhtVA
KkBnA80NTAc+NXOUG99ckQmHccnn2YXZUgmafLET6OTVT5MHQSaNDf27lOVAqH2RZg41FV1Fh35n
jdW3iCrRr0TFuYIudVj7pkYc4BjYTGBTf+1swFs5kfVR4RIu1EbEzZmpV4Qwr5o1/6CdvgxOEY1V
sjibKQHuhXjRnpK9Wcxxf+NVo3bUSfG508GEh2ugWfjzbXSEQ1ofU02b9gk8zMcCoR6zlkFHrYwA
/d4oJWkaQbu8A0UHt4WYgGCuJd1kRGvsJvT+Z3jO1r4Z7OrIAFvsi3rqxrCrG3xXUymOPtkQnkiB
ZlV1s0FGkdwyD6+h+5bzxrXJsrBH6pXcTZrDsAbxfU8gz2tcayPRi3gzwxVV322Zu89FUyX3FuOE
O5lO3j185ukN+Oa8SWjgnfo2ne+5Hxpmfk3GzjjHd9icF5DOrWZGKHspdZjUkLiTeTdBUMQvKVkz
B4I1tFuNptsYMnoIdpPXW+fYjcu9hpRi3Rjw3JcX5pFIRuPSfe5co35kLl0YIV2OhMFJ3llzxADO
m6OGNuax7tEnEbszVFtBZORRUqDvZVkkL7g8rKtgBYYdGq0jn2gsATL1Wyw8G0HWwA9D2hTCsD6Z
QzEXrLcFPYqQeDjnjvOcd+yl85TDtxpyYVuhbc3e2UBckbBPIiIO415Mt6hYSPOY5+aAQg9/Rr7w
XUNM7e+p2OuXfpjr/RR77TeJh8Xo+inCwuGf+Kar7dICfl2G1r9e0efcx+6Qnmp77p8Sw1q/COax
1S6Qs/k9b3r9SltrtvKus7yTLOdgZ+ft70Dx4gPetW4Llp0eUOzlj0Hhiy+6m5evCwXWqyXHTEU1
+MVrh0GcmAGeMCzH/Z5un7kNPDnusta9kg1U+8rPyj2ji+W2DmrnJOcBwhTBryQc8LParZFnMBsc
QCwcA/Tsro7zGcZXS63ZwP/iLqbFlDo+loQM5evG1rpl20jRRjIGvc7nMgILL9Mo0fSodQZ5avSg
3nCQNl9sJK23o9Y/Z2v/mLea9zE7RE+AjZp0OlTS8ujNY8l+ghZrX1XoIM4oZNuQEza5W1lyDOzB
u15kj4a3EcPjCm99g4ah+e4K3Q9buTZ3wBnWb4T39B3W6pIImEq2oPUT+zlJbSdyu9K0Q1l1Cxis
ILkmlVu8jY4G+ZtxLNorPWLihVefGJ4T8WbJ+2CRdFNKSuVh6s7kYMmt48p5k07C+mJS2R8szWOS
Mku5nM0Z46BduJzfxtHUeOLsFFor6opdT3XFzET3AS3kAzk67WjQ6lPj5mnIUMQgAkKHQGgcidqm
snk1UjXEikRaj9MY+98KWdEWFBkSiOiSLwjZbnnAMs0kjSnVu0AndkXeKc3FZVSpoELpgRKjxtXA
cQ9+mLQZnCrRwUJ3/sZjVLeEibAYnVsMl5jYwZ+rqHDDdkHhRhIWNIRsKLhFnSYa9fl7x573YCDo
PiZaDL4CI3uU5FCpmPgFe8Zd81kbOcIGfut/t5ve+dFo9kfWdubZ8MA2RkvHoR2/wrajtctDDs9c
zql/HVhFcYY5TimYr99T7EBhpzTI9jw/N3r/OHfMLX2jT6M65gSRYYffZbSWCCRdg/vO6JstqeQA
3+1BDgcC/G7KYkp2tsjiTV/3BmAfx97nDHt2PO/f87X2HzoTOXdKofiU4O1AUNe3J0lI47ZHQVxe
Ow2QQWeoJzz1enLQ5LzQiq7ccY8puLnnzq1QnZOrRcR4/9HNjJNCszXK26K0/ZeEJOMTVwgdENB/
1Dgtp8WycKq7KtacXWkSvWjUoxnpdJI2y6BnZ1LUvZDgM6AMYhYbW8zjG9B73BA+yIPJK76Og/Et
79oiArmwnif8TCJ0B5ne2T68zXpoig0dVlKLrHn4YVhTsRXGIh5z6Pzbi66jSeh84JvyEcZr8WM2
GcMNzZ9xLwOr4ypIdIAEaBnbfA1wnIGgZO7fp9pRMnbPbCaktfzWA7r42s1S7BLpFx8VpobtsuJK
Y9n7Cobm977IhiMONSVfKCDwOfxTTBR6uGC8PUBh1Y863d4Nmktzh5nFOBOekH8Pch8WS5lqe3Lf
oPaTXnufkxjKDDvPdoCxuyP2xHYrgIkeLOJTd95M5aXJxtkXZjpdZVWDHK+cGcmOhqZtdCa7ESDs
aWvBvPk+OpJIKRt5hoDSJpbUPcjJwszhXK827rwa2T0yg8DcNYbzvdPbeyEwstRZDZggX/cs0RqJ
MeQSZzYxFymoyKxYqTBKshUKvbnx2v7e07HUDB1R2RWhNvDuVc/gwYcGB4BkTXagxf2ww2EbEq6G
iivFs7eWyS62y2ur0rSHYJjlvnRFcLCXnEG0Vd1rRX3H4DbdjZVOqGqD2tQtl/v/z96ZbbeNZNv2
V+4PIAcCgfaVYCdSolrLsl4wlLKFvu/j688E5TyZVmbZJ+9z1WNVySTRRMTee625QNKIdUr84A4v
WbnuVFWszbAklzDqodsNEqOI5shrrUM5wdruPGCzjPcqASDoWeJbHdjaxpqhs8bM1FfIHS02sjRi
P5D97WgI7zXOZ+bBGo9f2Wp7GzL6ra2RWkFMVrS42+jIeVV/MeU4p5Mi1IiiU+4h7+bbLLaezcD5
9N9a6v9US1HJ/LSWuvlWFEvIzUsR/1hPvf/h93rKMQFFI7OG0wBhjqynvzTjlz49S7+Hzmfpty+t
5u/1lGmAxcKGTw//exn2Z00F+kHQp6cNL/BAL+3zf9GMf/dr/HUU6TpEAUhH6OSWC1B3H+bJGdW3
yit9xmVepPMaOBWdTysbyQwKSMpYpIhCUjLF0NbHzq69ldE2zQUrGj1MVcOr86NM1zzQuF1mrSPM
bdoKr0JPc+y1Yhe9Hm17PlIY6WszZu9dKayQnDy1tkVUMJtrZWcGRyGJU3LjqBmBEns8pyiUEWq3
7Igc+GYwSZh4TswodN4OpT4Fhoa4y0T2vWk8vUo21L31PaLjqdjrtYcBWEy686ISacO0xCVPz8iW
9rgsNyl2mylY91Gxjx0Vf9OECF9HpcVXE3/zZM1l0lP1eSbZulmQoGGh5UV8lNeyw1shqhONdirj
9+w4SC+5jsuouxrGVtuJIFF+oLO0EOw3TBvazykk2zAZ2NcISJpYw/HU2yjrqEI5K1WBjgLXkp/c
hssM6xTJTL9YtgobOmoBJmJvGHW4MTyuvBmb4jAqL7/pNGlvO1vlt7rKypuEqcV1hKzSIFaY2CDq
Z2BLrqJpPkbO1mDk0fmNm18Vjgj1DZEEHBwboMiJX6BXo7nfXfal+dRaYXcvoIC6O8YgHohLFMJ4
jIAa74qml49TlhpbHPfuDr1lMvmDCoIrFAVgkKVOAVgW6sqyhvbOsTGUbeyzC2rxQ4E2KjYmFiln
uFnyBdbtaNY7yFU3Zg/80wfuJBcBQ/9lqQY+ofycroc2sXwPO5bWup1vnR1aEV4tubi2kF8El16V
FLcWJ9YrSKKfcZLba4Qj6XpenF/F4gGbe9xgtmbl+xGDmF6Kzk/TJLkLFvdYv/jIgsVRRqNvlyb0
NnNz5ITS6+U6OLvQvMWQlniBte0Xkxpz51cReNoW4BA+tmixtPGQ08VabG6twvCGUpaQGQjkpPwY
5tourNuSp82H8XKEDhytcre215janxQuiZVaTHURc7cVWc58yxbLXdhjvhM99t1sMeQhuAgvqsWk
ZxHceYV50Ds4SEfXCe60TQPXB7HnYvAbap6bs+tvWgyAFQ3fVY8Jep2c/YFMlujjLabBebEPDmFs
YiW0zXzGWOgG2RRvGZ6MyzhCKBMDYvJuRxzfzYmzBjfg3sDSOt5bcJGwMFqI/sSjIFAr2egExR7t
RndukYQG0efJVFj7epFkhGZ6C5wgQ8jN5w/xCei7wZCvKvVVhul/8JtAYt8AoqBZT4CJi+RiXOiX
q4zOwLiaUBSb5NOj9Rruhzg2x/vufRgQnicDqdSH5Euado0q1orgCJI6IqvlVFbZnloPLeOhNY9Z
GH7JRRwy+I4EHLNUK3NMemM565tpVgJ9oIinxXE5zk64zpICghq+xi4N93Pnml/6shi7Vyf1RGrj
JFceDJCs78oDPXogFwxzwAJOi7xc24doPNCyAhTrgoci7W0gYTXzVd/oGkp45NPT++Tyv+PyX43L
HVivP+t63kXl12//76LNXoqvP3Q+3//wj51a/CaWviabACk070EQ3zufC4kJloju8Y6yj9Pg/HOf
5i9QZC3iFKbpf+l9gq9EK3Z2ay1Uy3+xRyPC+7HvCf6fbArdlHwHvpf8KBeqcdQ2ueeVhJC1BXiy
qKQhwSkenS4RqrFhPY35MFxlGkmMSV89ZYSl0ipjBFT2GauyitJ1RXuL82te3GS9/ogNOaTmzOqE
lQxck6IZetGg1cTuqzlblB+E9rbOqcqGdGVM4ibBIv3iyfyKTJQrqY1YBpjdd6iVmFAzds0GGGg0
T996vY9POdfRr50KT3pR1itdcxVKQQaahMIcS0+/sUUrV14zvizIM/JSms1sknTTdPFbmyXsz0D1
NqhhT46cdiPCE7wzxZuXFlejGO6CyYrYDPstHoMrouZuzGQ+6iH/L0pcdOrxC6eIcl3W6tWiCsgG
8Vo69lM9t1vKFdKr80h+DmpzHzcuKj0dAVDZBmpVaC6xuvIpHbIXB/3hlnzXO71Jr5Yr0LEL0mjI
3pJqcYiQOriV2Uw/MAcw34cOp/NxeAjleLc0qX2XBI+LJvNeOQF4OxGZe7T5xxR8+YVabF7a2HJh
dJ2RTXwwFkX+lE4PNu2FsTKfIpkemG29NHXygn7yBBOBHoNtthuTHzSa8VvZzTcmrMHtLLtt7VXM
esz0oPAqrSaGVCtSLhE+l1woI2pwBVtNt+IYEG1iEnd9qA8l8kDW41BbrmWUv1C3cjhaOL4dKyJE
mxafD/8HrVY3Y6vfdMa46yN1FC6+Gm3Qj5VTaj4z1TcJG5ho+/gqTacjp0Zr75aQRJOYX1ia8yOJ
6dSInZ2RsiA1Enb5oCFmvBx5prpsrORA0/GxMcm/xqPxkOvWepqLkRz4BqJ8Gb8UYGo2mTG9uqU6
DkYYs4A38Smtnad40n93a3ntkT7g26PYzka3VxaujnoaHlRt7THPdTyoch/m3CNNdzM/7QC3o2Y4
YgyKNuPI/UQWI8Hk8CRMqqP5a+QSH5H+WITi1aPdh8WtYbAQZge6Kg910z+YU/aWA970iRwkYjSf
HmQgolUadxW9Bk7OytYYeQEw8s/XXRQ2PVvzqSSKeIvi7VRZpkN9yd/xO2nWOzyK0n6KnWam7uNx
ZIs4VbS0npOA8zVRFfOaFsJwKzHQrbMpDOjt0GCbGeLvwWsOh7q0hos2t92LadBAukOG2tSqyq+h
hM5bwEnDAdRs6xtaJl870T7PQ2NfChfdIU9NGdfmuqHXnKy9vJZrJ1XjS+CUoO7p1COVSMy6eEyL
4DGf6LGvldl6i7kd404UnMwifabHOfigUzZ0pGdfyXhddXOzoUcVQQPAcZ2sYlxOB7fsEsb79SnT
opuiJLsOJOVjqdH9wb9A46S3XoA9Na9FAWurgKu6yex65TpzsqqUZ29zymcIqmVwIzoiXZkm1ABm
jNeShBl0nzmU1AEi72SIrXQopfkWC5KGx7BmhLGeUCWBAnD63WTw0M2p8+Ro9qk36vEiGJo3bWyO
pp0e/rLp/IN2+G/AMwy81ICUbOdZ2Edvd0zMFYyglKY2vOAVoupuoZ+eYquGsynsX2iJ2JR+kJgu
PnKPDU3CGTeF+9GnD/qhL+wZcnjIq74mGeFgZBIDBC2qX3zSR8UUn7SolmhsU66iE/ugvh0dZ5JJ
UJV7o0tfEAGkq2U5TsQ4+5LxOk03BOHbn1/Lv/vk+UzXcGwkZIDbnQ90gFAWXuS2ARkFnRVtrHZ4
ABCT+Zo096NmZf7ye7GOHpuW1e3nH/03Rer593oLo49CHDrbBw042shRIbwp9m3eyHVC+/ZmRom0
LBdHcJvpXvem17GdUNiMJCknQ8t76xVy1UTza0S2U1ioYx8ioEUrsPewMvtJT1yyOx5Hm+WbaWrl
M1BY1WVyVdgNzrThbsrDR92KUFtO5qkHw+xPZentLKusvoT0+HzTZXn4+S/9h0dImjQGEN0K3TKM
DzfWyGIP6pFZ7COj3ZqlfqN7Cg8nff5ffM7fVG88QaYgSMmx0Bhig+dZ/ov42BsFjGp3eVY9fOKU
UjczDb+NTnNiVQCHXaOnvepCkd9mw3zjdHp+Gy0ubFOFb/XAurwcVZKUA4QwpmOoIbHyxv5B8+yT
bIZd5LLcW/B4QECTdllPBgBVy5h3eWhUC1GLKE69ae+KdHqcgJZseyM2D13s5psRbc8RU9pbEFv2
qkgz7uLklrtJS96CUj26sE5UR6UxVXKP0HyPRy72w1yd/eTH1EFla/TqxpmROKGbEERfa8+NlZKA
IThj/fxC/sMKwwx+Cb6ClGkAEvjxOirahrWJgXWvRnyCHCcmVjZmojaeDLn/+WctfaEf+kbcM0tn
nwKX4XjWRx9CY8wxfp65wHk03BHTc8jLXy2Y5zfpw2fgrjRMdAWCHsXH3hScsLTLdJ30A2+otm08
GT6Bhq/LSh8rOe86RE2pYe49zTiNgRdtnCI7MAj93CbJ7y7jdOQ5QwPYJ5H7IWETjzxWp2rOr2j4
vCl7JCk1ANWdSVtBYZK4/jCoX2axvRnc6pNLg4VmvxtemHNMyAqm1BXIElKgvLraGo0RraRXG7t+
omelG/GbxVQPiWh6NUwp0VxwoRH1cEAVlLAWkV0Ftbg/6N1dWRjRxpTq+It78g9vLPcCVTiRebpp
WsaPD0BhVOTozHmxFxmFwhDlsR935Cwa+LGuBOotEqFIiMxm95QjOSTzsSGiWuTXcKgfXQjgjHQK
qOWBGoHyiJIWmf40JpVcuzo1NdnMpwBDrN8H1imiM8gokJWoQpO/Rov4qBvjq2r1VezE9wjxOVXV
/OBGm3ZppD/OHMRWVRBVO5mNiGjHu9CyF3kjz6dZsfC19jBCsiY6Mw8yb2dY6tGrmuE94eE/ckD/
4SVhz1j+Q/+U6u3DNRrD2sm6cSj2IwYqjji4CEa+jkmHL6jCX9wREuf+/p647MIsa0Am3L+9k7Up
Z9pAfbFvjLbYCLst126QHAJ2Kk9wf8jIYPo7UyANBstUknACDDPsWhwA+zKwEQqStYbAqwZurxgc
LOPeYnZ/b1NxyWDgOvNyvCMep/2pKOVaVu1rnqi7KaPp6iybMY9ZKNOXYFxOqaPhJ0q/qnuypqbS
8DmubgY0eduOW3ouL5U5yTXaDsP3FhIdw0U/qcZhWwV9t8pUF11MAAPORVBQTOV67ABmFP34EHcU
ki6dX7KNKPUsNT40XYjZzyQsWw4o0MQN3nOoSJzWBOh0zBIz4oR+reX8NxBfeSCrftgKs2k3y2vU
ThaxnOODDTMb6laq8T4BncxqTkt6kFyBcXXXjIDaTUPfqE4sXrEuqC89a3qFnbseMcRhcoivYknN
4k0cxbH9PCXRAJrARERdWnuYJQdyvg6KlFnSIHiBuy47UBTv8oCdJQ4HHkzeDnvsrtDIPUftWBxS
YTFCBpxnNLO/FEboI+LdSD7V0eVkn3Xmk9HEv9qP7X94vTnrWEhuFvay1D/skxlguxqDcb5vnfm1
aIc7JKYnzhdcPIvXejl/nUvtsvPEtvM46Z3f+SLqtvPYjqs64c9oaK3Trkg2Xuqt3aGRDuy3EKe8
4RYbb+rnfSZajQItzZFYI2wlGCp8BVLiXWEqjdYKbOKGYRQeKtZyXzlMCjTWmKSbHwfJcUtvZOUj
ZOj9KexSRpScrEMKw2o6RrLkhoQcs52EzHUYGKvGwAPpUpJ6fXY19P2dacG6KjN72iCclOt6VEeg
g0BMcpC3QsN1Us6vdquqbYN90qE62KexfRrYRCgy+wcJkHY5zXfOH/vrfztsv+iwYakTnCX+syHl
vuz/Axrp+5/+0WNzf7P4p+i72YC9zu2yP5wp8jeYYhwo/hQR/qEttH4z8H1ZLswi20QTx1P/h76Q
jGr2OotXAp2hAa/r3/TZiO/8sFZjgNEt3eRIz/eAPfbh/NTHBjr6JC7JLXUQSXsEWtKFKGKQgUQa
be2ChRxRcOLeerHERGnERXyiO16uhyxy3XUDg5AHNZafUR3NN6VtFPdDawfPQM1hOyrJyNsBrLCv
msVUSM6ndYyX8sxJi3Lyx4k8kDXSRnLaIpSQ8pJzfnRieEW9CG1THnpVZ/Wm9mJUt6Tac8qjsUwI
iUKM+NbmqGcAB83mNtVa8zpC2HyTRoHpayX9gI1ea/JAwAMye3ScBQHVMjKii2Fqq9VQzvaVQXZj
xXJGTkSfS8mkyZUXrJp6sZmyeviikxngrYEadt/4FIE3wyxwjAR9QTPPreo44h/O5nfuDWJ8u0Hq
15UEOzMu28c6B9cNZvj8LeaG72FxgoUuLEArQsXBV2VbrMApdvzPlcKV7RP53H42ETR9LkY9vfNS
HWIyyOrrsQ+KhwqzyXXXNsN8nOoptBBv0N1aBRGTEYZrmQgI5agZMKiocm+nlO9Vs3mwTokgyFe6
jIOJQnVyblWsqmcRuu5NkHGSWbGW62IdePBu1kAzyq3j5i3bmXMxVXl1nYrau7EII0a3aXrWvuX6
bQek9pfMN1AhRNFiK0fSMJ2Rn7FVlPcwHdxbjTqCKiViJ5pdiwhc9iT2GDAqOIkusO7Lg5bBpMGg
U16nTY2FTzGb2dhOIg6IbEYfl3VvsjcbVrsn17vjNwu5lUVc/04kdf2lQXL9mVkuSSYerS97UVm3
X4WWuxvQZh2Iy3H2bifyWFYzu/I9e1R4O0HyCln4UQ76FkGPNPBa7HwkUgAOwILz4gKIgNkqvMuq
kk647Wc9PJhTUsT7wKk7dQH0mWIqDnrt0sAEP0L8cXJAKTjUYRIwIO0uIoup0Socq/4Os4mF8EhO
UDNcTciVoDP0qWASfBW9+8OJ4UHY4747x+2zjTwkhhJPufbdYX62m89n6zmUyMVftBjSyYPEnJ6e
jer4lRfXuuu47jZszm520LZad+jONvfsbHk3qhazOwJmCwXr4op3glC7R+1GiywNrpw8R+GyuOgj
7PTB4qvPzhb75N1vb7y778Ncd4q1s7jyLYmnJlYY9/XFsx8s7n198fF3Us8uahWOjzFirbXmReUV
lql607KHJQsLIM6WOg1DjXCx/UTjI7PT0N7zemsPxUITKJsGoW2PzbLClAVvIF7IA/bCIOCM1oIj
KPgO+1mPwRQMvdGv526ajhps64uyp6c6e8VdqdzLDm0f7jbRohkrp8MYJ/3GIcCc1jI5P7g/dnTj
tK+WYqXJgsavA7WbXJHs5tgAAkry+wnx6D0wLUJuw3Hx/FiPommwOvRkUKm5L6/ht94JKRlHN5TC
eLIg65r1AptCGedi5d1iXPeZ7xZHvajab8nsnHRlBF/qJh33E/zb+8LmcJsMZYtaF/KwmbXDjegD
ua0Xq+4YR/POtNUprl3SIU3m21HUZttZoGqdNP5K0A8AHd2UFYAK9aUMkDoCSrlWVXPVjWmAUyWi
WwmObVcHRH4ltqZfoUMbr+0WzS5JPb9jaah3RSzcTRzMwRYbMPPywGr9UpAurUoOM9kwaIcEltxx
ziCy9E74vLhK1qGg8kkdMCSG15ccTMrmMxm1417Pw+4T/Z6OB2PUdmEzvfWNne1mWCebrhnFwyCM
4FmmlpavpoWghz0nB8RPlXHR21QLe5mb1rEA97YFf8xctUIrvavglR7cgH7DpGnObV9F3i5WbE1J
DqO6s0zEUYOtnNPc1gW1ITLWZOPWcYf8qQ4evRpgtbTyYMPeG5Fn7Na/F2VaUptMcfpUQfHAV0Ix
HcSGu83bztuVaqi+VGOgf0a4pm26ATZgORbqhPK7PM71CDkT7PWt5H+4au1Ju6aUfnRwKOu+8MDn
hC02HYahYlohvEvFwZqS8NJLc9ejR2bV8ILi3vFTg1MjNGaUzOaIltECFOwPhpAniRwTOUk0EQtF
MtXOwX21cyonPSDsw51VIdar0fk/dpXeIshui3od96hTddnc2UFS3tLs108ySYu1S4QvfkkeA3Pc
6pPR+tMytDEAnsDBNTVCCpzkm2SK9g3KC304UE/wrbpgtNgHbehstEmkn8y1tV5yfj6VUT/cRQiH
v06kL24qJCmXdWA8a17/FsdF+IQqiMzWudD91rQ+FaalwZRpU9+QKRxzAUlDzXXwKWzMHQ3W58Du
X12jtnaqNDtIdJgMCPF6mofZW3dZaawdp3mpc4JxB6lfpGiXkQYY1bcwcAYAchowXXge+wH4bekb
ajYZUATihkSIZpO2Y3pbCPtUhLjNaPH1m7wz0BcaBLt1/hg1Y7VpRa5O4dwFmypvv/ZJ9MAYgqMU
5wu6MYLhxQAZBQ7amukialJvWVxTq14OM7Xrd1R1q4ldbhMVQfxipOmDZtjMz8Zaf44MB5d57Drf
4J/f9YN4I6965TYxcBjN+VLAoULUCAt7SnXn4M2Buqz0HoOAJPY5pBZgFn8YizRg7ayqDQmUJFKF
g9wn05xfyKG6sGYEgIktPsXjnF5mPPPIDG2xFU1LqyHpcJLqya4ZsupQdtO9qaJ2K1RUMNlcMrsT
9bXj/Ol3si/vadtDUkZESLJ0Lmf6KcWARLnsQEq1+XbqAVk3mvsahMYTNKfgi15b8hqPNWQS10I7
2/FcWa+5kQuS+HoGbVFcHauCmVxfG9+cfPQ5F3yl61lHeC+yCupkO+7dCi1Sa1bmJobKvRpcO9px
YnHuAEqHa1xeyVbn9HhtFE5w0wTloeGml1kD+kw/RXNr+iAJeESZ4BG1MhnrRiTiJKvkE1kONlPV
qN9VY2whdTKK8q6PiA5IKAWdAWYS5oaVyZZ+qdWtvW5t9diBelsOm7UornHHhb45elR55RvBbnsG
aLg+NP06GNtrlSH+iLrWb1qH+N38mblogV14ehjb/qYSHRL14orTGhwJW9Fp66A5zXMP0pq4bZ84
eaTxbhZhVZWxxajKMa1L7L7upZ3XBeCMZmXMWCBXtLnUjdEU6Xsb57+F368KP5NF6GeF36fuJfqr
pIKuyfIH38u999RdHfWC/kd99r9mMmH+psOPRvWqn0NBAV38RVSBA02chRZ/VHqLwUzXJYXgYiP7
l4qKc+P4L41lgNKMj2jKLeUm6aMf4dIlT1pUzjh1PRiYKvXdsZrnLb5isiFyU16kE84PfwhhyrWW
yRF6nll6YjoLc100+wa3w/Kk0waDoLQ5k2SjebZu8kq0ulyVSKkCUhTlqPeD2ue5bQbjnebMcLX8
3hsQm3yKSAHPq32f45G0Q+zsnBmzQLv2cpOAyrJJWJd8tCel+yYrB37HfqR8noaL0EEYFlwEKLET
JtZuPdxXAxf5XitKx2BmDyV3EyZjw6jesUxJtiVvk87HAuqrdJvYEiNcOjtqpvOSm5Bhxyw+gcyN
drVjKOmPhY1kKTcIGiSFcM+PYtyMQuT3kYbyg5uYDVaKPEpup5KcwglviOKV30Zl0L8EcfWtRsec
ruK0IadHT6hFyoGDF/03xbpySNhSLAeWaooLh+E7/LcjUcF5IXwEV9MpCtNBu5jGciFAplo432uz
6JW+hiibLKrtyjKcnUGWaI92Wi+7eg9tPhDES+TpUKfTHerwuLmqyMwsuAk5k618uDg/5f9dEH61
IIDh+anW6nPcvpYF7pkfVoX3v/q+Krj2b6wHTBWpU6m/vAVC8r0L5Bm/wcC2sXia0j27Sf9cFVgB
AF6ZqJ6RsTqO5Gt8XxxQS/M+OwAa6Q/RReAb/gu51Y/zAQRWHv0kqRvm0m1a1GA/zlAMoUcpDAX7
6IWQms9paJbgpVcz1i+/Y6KMHPx/W2W/1AW8f6CDMJsmkKW7tlgmbX+Zfqb8akzzuXWUloFqeQF2
cpqhN5K59T4ktuz088/7sYv8/fNMm+sFCg5J+ocul5eA8UapYB6dMrJfEo8PkEkiHlpr+BWtbGlI
/7nOnj+KW829pkGnLxOpH38a2IIo7FNhHtOc4KvYSZq91Sm6VOTDkqWHH+zRSTmD/B/yA/7hV/Ik
WTwNQJuYiH64jWOdDrOuNeaxNRIc+m4FPApMAD1kzKe5//NL+mHKc/6hPIFI+WlEIgY8bzh/uYdT
iVOXGtrE8ccoc8VMQgcznOgMqYfOgbJcSIiah3ya8JfNTTTAixNL7Ar8As3XF4zzz7/R33++rfMw
2XQCHFD0H0F1CV5daKeBeXyPC0PQE+90chp3/5+ftVjGsSqYggfnwwOFe4kMGhpKZMaSoNSbpM44
6JruzslrP/9ZywPz4wNF4xjPA/QgnVnaxwEn2ioiNsrePA5B9NYayLV6A/3Ezz/kn64dixBDQj6M
VerDU4uW2AT2kJlHiBQkL7gDQuTz4EmoBdT88w9bGul/+0kLTNDgLMIl/Ch+cAMpBkUf7JgYjFzW
cuAzRaDBOM6aFgo3aXwv1Je8pLGHcjvq5AUzKfm+of3Hqeg/PME2ClOYUcurSvTlh9lSwKA0COzU
PE5uZxwkYdCQiQOA/JXW8oTWXp5v0tRocDoqJtp4n3h5rYreAitIs//5RfmnO4AtxYO8zp3+m6Qo
zTybdIGKl3dJvONgOJIA0KPEYAK1+fcfZSMj4mDJ1mJ8fKJwjzZl49TyGFtcXs9bdCW4WFnqXWa1
vxgH/7i3sHwvImIicUx2Fufvj28VdSWdx0o7BATYIfCDR/ClkDD91RINMBQLN/rnP0/8uAQvHwnr
y9FBWfE0M4X+sA6CoAPNgK75oAeMKE23oHnW4qC+o/s03cUt5z76PvDrIjcBLxjySuUTohdHK0iI
Ih+cRtdy5j2vIKTCgZCflQH8LSB/j/wkUf7qIlnnLfbPtxzZI8hknMfWEgwqKSg+LCicAhNzyqV5
aDM93+oqUtsytrVtKNq0X5V6Pk8hGVxJUwZ+mVSzvRH8Y7fgpCDjEw2+YO6REMRYIMPuK36+7usE
tBxHe6R4rwyGmdFabxJGGNY5K0GEnvlSR4DW0Rk2ez3hzxqKhwtnXmDn7ZISMS7BFd3gMOINTQYp
CRcQ6WAy34RxRiamDc3+kbmohiHKC2qxF9AMMIY4NE/WuQfdERp9HEjsv7EklLuo+QyXK32eFQEE
1vWVOZDKiN+YKIA2KnlCqnMcHdU1TqgA5eNhrBaQdRcCy54bAfvvnNSaJln9Bbm1UR0wOMx3eMcI
wjQ6DXw8erX4Wcwet8xR0gZMOOJKesSEy7PXpfZLythLYbc0CJEQHokXolp26GGwXvI5NV4rUg/2
Q+3Ud42N+8YanRrgbgjxmvV3sFYjWfO5L2ZMzpqseUknCnPyqDRfTiZXdElamE0j3gWSZJAzJ10r
DaD0Z4yiB6Drrm1D9WgMDCveczTOlZiYmvZrikYL46aE/q7aAIuUO5ND2VcLz1ELZuZTQcFVzhOo
8arjupm9jtP7vMsV7NSAM+DlrOY8apI9+d+QqGfH4ck2IxtLKWk+yjlEy8EEGDTW7SXqUk8MuPpM
xKYNzjaCLSz6T6c6rnlqsJqQ62EvIPw5SSqwV6U7g4LQA9LTqmW91AanJn3THMhwA+TDl5GWs1ic
8e5/tcuI96/UQ1iLOdTgU6TlSwTbmXMblO6S/jCb7DddSnb8ShTIOcCsad5jC6x/4WshQp80TOaV
WDhKXUeay3bO2JdXXcGI1K9kqK6Uk8HYATdvvTCZIlR0GUit2qLB0mXNogECqYy9UiMRBUZom8/F
MBQPrornKwZ92bomgVisEi0T7lbEenOIs5LKE/YS/0o2MaosVNmv9TawH5BZxgjH7QUDR6D4fHJ1
Vz/mZoQUN089D7NvK/3J0sAyFGp+SFE3bECkVSCddPzdBc8kXVy9LW47hnr4G4I+/1ZaTffmmgqk
i+H0J+SYdJfnKaGU7VNWJl9hoNuMwEG5CNpcPdkQiNtta832K3WmWBPLVlyWrd6EW126DsKivorX
IilBR5R9efKYgDDcVW30HEoNMgZZU1ezvegDizk4CrhF9c5tR/sLwkH0E0RXPlOnlwdpAiiBPWCq
5yKr0w0cQeW3YuA2uoHFRCEdi+ekSpxuXQxRu071xtkth1FA0hORAuumyTXM+BFNXg4v29w1UOZH
jEkK7GF3fdpqF0VaVxdJQwtytvr5WwD1dBNpsXY7e2X+FKcDASZzgZqqiBloEsC5ctLmxekY/BGT
qEHxziOfbr3Y5lXJP+RqJzTYOsu/DMCPp41EkL0kXZXY4WqPuK9VYzukaS13vhovOem6e6ypgFgK
YiJXZoBMjhGMFzByDKMLt6xaunQtahBQ6RsjL/tPVWrXZKwW7bZf5I1FpL9mTls+Afc2VrEn4NNp
gVz3Gd8D6nR+y66E2UCxvF/aZj0yxtC5o05oJJel4xU3etdXtKc7HmrN5kT2Mgeki2hGwivRgiab
NmXVkS+MVp4DtiEnGKistt3XsNFZkEgjgLqAiwPaRTcQ+OD0zDndfrL0zQLOQRUOC4cES5goyjcs
QD6BMKebcxLMOXyxaz32Y7e3SE+FYUG8yTkVWBdT1e4QTrEEsRovHVQ6QdpEHUXaLEc4e1BMcSqT
V7+PrHpvTsyZ95ZIGZdUPLZ+6TDWIvOoyL4QPRByniOScCVkueSqiqilQwrm363e5mowSf116Lln
TtduisQcv5G4CO0ONZT1GfQEAQ6R1+5JvGCqW0xh3BPakES/t0P3klSW3Fgmvjef+VXdPmWKacg9
827aOq4RuacBuQPO9jjdRONY7xPNVlukzdUnSB25s2IGPn4arCa/s8PqzcjUE9J5cZ1C/9uzrtLP
NjxmBWZfGV/DLgq/qjge78Pe4c7xxsOcGMC2rcwQ1QNyxDidV3XWOgcGJOjgpjGrcjq+rOPoGNpw
3Hck3xzNupyvcBPLO5vZk7Zq8rQXK5u7ABSAfsKjVgzQ9CfRZVdT05jXDPCz61qY/V0euySKlKJ9
RWOfbcpOyd+xogxHpr5qSd0wYvKvXcloDpL4auzV6K3yOmO5wOLJqMw1D/M4/B5U2ng/dmF6K3r4
dozJred0tDHwNsRWs1cWUOXrWYYnD2noVTOhzdC8EdNLNITtixEzY8rxC28KuulHYetasDKh6TQ7
wZK31TjMwu0XhgFXA8v+tI2yQj7Af67Qo0l1X8URIJa5V7cdhI6VN4Tjlz7r6n6jt60ZH6Z4mizf
LXWNmX4AEuJkT/pY7byob/dUudplQhDmJ9pgBgRAuPAoYTVHT2k3uuNpZId/E0PdXvVVNewmNsJj
kbR5tq5I32ph61FeRCxuO1TogrArThaaHw7OcBsaw4gmOwlAa7QseV/SqUMSDY3wEpofy6jUsaP4
NVFghInlYEX9rCiNq86ZlbWavZpZqps5JguiGL+VBnr3rfc/7J1Hk9tKmq7/y91jAi6RwGIWl54s
S5WTtEHIlOB9wv76+0Bzeq6KxSiGerYT0acXfdRKZiLNZ14Dw2gTlNjY2HZlrq3UmXZNK6NPTWZU
T9CSmmc3pV3VDVRqp3g2/IQWTTMiDGn1TrEE89hLhJ39KfypZ4p3SOkQUYAiRCmcc+Dk3USekqeT
rJei8KM7lHOHJ73utRsRKStYRFZlbVz0wOQix7x5UzVS9MvCjLxm27J3f/lpOLyUeCP9wJhP/gQW
jhSFDqGWJjaoQBilRSppjrpW8YvOfxWt6pBG+A7pzF8iHIL7Js5gX0xRow4W8ivFoihoRoZDhLiq
LWuQMrzOdxo9nLWpO75aeQExezCNw4CjWgFzSbS2ciGQ0ZXTbNl9hmKD27MMpvhOl77UQa/m6V2O
OxT4UHPQjiES40ve7MawqeEib9Q+D2E1+P+o1v5vLfRCLZQ3cC51/Hep751h4A1y369/1kH/+X/8
Uwd1nP/wLEfYJAbYw1p/Su1BOCVIwvgL0PA/jZB/NUck5oKA+10JdpnKoA6X4l9lUOT5SJbhpVDw
IoX35N+UQd+m4MKeUf0WySrNGWQmYLe+Ld2NMDYsNWrTrvDXo4doyY0b3/2xGmcKn++HmCt06B17
s7o0mtVvh/B7jOEC05t2lDPQLXXnZjiFFpb0v9f83xhl/hV/lOaQMeCuDBlF5l8b7WsxvOIv/z8b
4iTHllFhI0PLEFzYUj+O0aqavn88hEHG/qZQxBfBD5VsHktJdgZg8pPlaqD30jshPRVaXs+EVr3H
+Lc317JnaOEn6SdLz/yDnrb+Af27djM01rDGrNHYjkPXb6Oyrp/NkF79MpqaeFUreTRF1qHa0Q39
tVdzpxX4q6wsBXnJ6HzkinSzBdWH0/XjmLhA5WMZX4HTlzw+5VcMe1Z0YZs1/o/dro25XUH86wsN
FXvY9TK8Qa9gXCQVCBgH2WDkAdp4H+qpvNLdyfmiZRLF2lCM4Q3gROcq5bZaTrrWEOwKHu0AmY4F
L0wKPzlpr1svm54i4NmrsERyKZbVD8fM5MGPMmvtamhfN/SRtrbZXNvQo5+gENrH3keZR2sl0YBV
x3s7Q/csbQ170yRuRUReGjeuTnqGefOwgBnUfbIoXm7txFXXEp7XGsiUOS46rtEb37c4D7GHAhcg
maMfd/0PT2XjsZssXgLHH5Bb7GLGi6bXuYv2OSzbGjoDjlpPDv07a9VPxmtdY2KIHoitfmkzN3KJ
1ax6RofaDTcDNtjHrtP5i+YFBk17U4yCDCFT4L6cUTirrPQVWEPfgs1hB9naB/hVInlnJGgMYWDV
prF2i/zaq2o0hNdG1f6Mp+HJnsxXL/fEl8EU9OpbLfqskiHe62PFktRhhYBRb7/S8qu9RdhX0y6u
9GFBNYWPIPxJPbc6fx9Wj0iLDGBsMk80z5E2yiUhs7zKEAa/KbPep5xUG9sWkaxjn5rxPsitbuXV
Zb3pTVffogpL2C8cJ0AKfPQRlqUWRjrnBgdBmWA3GfAAYnOCQF7FyGRlbrKLRdw9JMXUPsA65w/X
XsPGcCNxTIOxmBunycGlb7SwtaLFc8Sz71yP5VxUluGvsro0VxQ+5a3qvTjex6aTbeC+R9ViqCKA
oi2S759gTgfHMYj0hzhvkwFtu0jcmcTS2zAI9K1h1/53MGSWxy7R/Fuz96g+4Zwq24Vt5PBYfN++
G8PaXI0BotjDFBBLlnV1XQFm/QR2pts7Xunc+zzL26YMrXtpZMF1b4tnsC5EejJEHG0Qnb5rw8ox
91VNsQKT+nSApRH639XQpgjG9MBMLML4Ldxl9xdmWe4vLfDVstGa/qomc/seAixeB21lG4u5O4J8
ivIWGNbM6+HribPCLOcnnl2sZNPB1kWCWqdaZYw7kFfmdRoE9qNOBXTtj6h1MJgwtrDzako/dv/Z
Nf3uKyi48KhnlY62GNRgssIBqpGMUA/PYKP+MBICnQqNq9sW/eJvtWXlN3kbeHeDMVmPqafgWaAR
jOJ0BQb6t0MkxNQ5DKzdexST829jKPojGOfhfohDdYsVCkzlQY6zcLe4Skor3xoV6XY5KuehRGCV
ivSIeHWvuWjt6CYDVMZ8eaWmr471BEaTXNNPiPAcR6zQTC02nY8yjR1R1VqEaRE+oCQZg3t0mp3R
cQklWtZs2RrQ0dFv2pQjaZ8q+iBbNWXUrHhV7HWr29VV2jsTEo1FRcfczHyszruUv1P4obOKPekv
TZlPB35t8Gji3nNAfrS6EminwynzgTjFDkZ4C9xGvb1LxLApYAGtpB14e9F4xQap/WJd6oG2xf0o
gtrvWOwJwFzThihBrfURQSathi65CEFDbnz8SSG2tfgtmnrqLTtfsQ5DMeEMR231Pk9rAMOVUlxj
XXJMC9vdhrEOk4Vb4GsUedO66KTckVx3r1LPp40ZuOLKzI182xcR4EhXi8tvTVIY31F3Rv8zRVD3
VwOD43lES+3OM3ToxvMfN3NHPGShXe8p2WYYwAnZ30GfHcACjjCPXMpsa/Ywbg8j/ok2mOh68XtI
klT8FRzqaEvgxSiQW6nSv6Px0rzIQTWrDjJsjc69pa2jyBlvcjRolsBgzU92PvhfYupPzxioZ1vl
tflWiMlfR5OhU9RCB6ivdG+Jfjn8pqL9BtNR7V0UvBJqszGC3z7i6zC1qZSOdXfrKZ3ly0OhAajz
IqhZQ3djaIrEdjSKYVdo3ohRa2mgoGFaHX6zLggO3B4HCmKFo9AVjKdpp/D0qRf6QHbjRYnzYAyN
/lk13XSM7IZPV6ITuhSlm29lP7tYTmXLsFHS+4dhAtNuoIxK5aDSHsvI6ftZ/V2tXWsyqJZY9b5N
rfCnZ/CnE5RmH7LaEVe+AUU4cJpmhYQU8I8KZf4t0Wi9t0otee49mA15XjkPXjXr0tm1t3SVyrdB
4kHbmx879IBAVc2V0d6R2ppWlbcsPOD+oQ8YxqpH+5tB/rwma5oO6C+iQMGOXtIKVuvM1vPXmDd8
bzZ689gkYMbYSME9kOYAxmHrPeRx1i1RmgCqWpc5mlPoHygCUtQZsAu9TvscDmWT5SD0fG24VyqZ
jpOmd69d7mtPmSz95aSwHFhhkvfPd0rU4P8adX7sYFsgOW1qwoIC/WPgJ+O9he/DIU7Ndo0jX/Ql
bxu4HEU3bDS9FS9WO9ovXa3ZL1DJxlteKmcTVqG2GqNIW2lAa3bS94ubKdDqT0WIRRNYs2ytJdZw
+3vVlcDhqmhc985M8HlFWJKHr4mvkAk1QFaHxTKn5EBpCu00hFj1K1lhmpjPCPlsVNa6rDKIu6g9
coihWBxac0zvfNcI9kYWAmf+vZcpG09HaJK0sslQriY3Gm7RhfHXWSop+toKawwh8uROr+Js74yD
89nzEYtXvm6LhRvxGCKnxOefqumGDucE8g6sUdAj77LUxyTkCjSMT9Qbv9fJONxyKYx7s/TzO1lP
E7LJog0WKOzC9wQAJBb5RNJKTxBxSCOBBeGh0tBiu3hnJaG2aS0zOdgt8Ia4p8tkyF4DF18Od5Vs
eLplmKutBNJtkcpnMlmZRk25zTVCvMOGtNuDLZ4Qpbab8qZXKSChHMuHx7YY8k3LhUMMlMvmyrBN
dVcFYGLr1kF9O0wnVGuN8oDiYr+xTBCSiyrJtcdG14t66WbAssBGwRRBfHOpB5RmFpjkIt/fRDDp
3K7CkYIixlYZefqst2ynjD7IwfIi47se2OONnVVI8QJf+j4iUNAusDuzSMwb/xA2HMyIvvJhGvrp
WCeSgldvI32FDMUe5auuXCCUAeUxozQ1LFQ3O8nAoZmOujNw5jWLah4qcs7wiNZvQHUYSf7rVtFZ
mqki96iFzpYrEzLFmBfY20i3pj2a2FjB0uWfZ3QngXcuJ0+gmDdFYJnbKHswB2R2UGXL11P5W/Gz
UDVuKKP5dYRPilhMXj1YnTXiRBFpV4Hf3dNmkSi4YN2A+farWym5Mez8s9WmBrpdaAUzjWSV6gU3
pwiaeuO6db9G1tfcUjDuFjlxyZWN9EwLZ1OXFF/R3iwnkS0V9CiznH0fGif7AYnvRzOJO7ol1sYc
+myO26q9G0qgFFP02BfhhHydhr8cxpQsRLcE8JavAj+rNyCsP2u5VS9VbFHbjkD2rlyMcBeJhXyM
7qIangsws6ksmW+O6sqssEcByS3zm6H0b8o8DJZI12K4RpsjWmA4024n5Ji/Bm0ndslgpDR72qFb
D+5UPJRAILF6DnSAzWDkrsLYKe/zPCk/45FG98Icsy+NVrY/yk46D9LAywY52TLZt904HSgpJVs7
DdudFiZiWBVBZd/bbj3dx4FTP5QBpdguayU+PcOMMp8cZz3I2gcQHIL29aZ4A8aNlBxoySGI0Zpd
GKr67tVTdmUgib6bklR49arHgbIvN5S7k+Sqyb8T3htfBid3bwyvVfqyNkVx7KoYcRdEovp7f0Id
V42QBhCVazbKbTmKWaajp4yNIsL1NV9xNfjiux1SrEf7fBrvbEPFx1yoYtNic/nFqYmvFsDmzdsR
RucXWpPykNhR/uKPePKiqI6CoD6/kI6BRIseuuFuyPP2KoxcyD9Zg6uuQhKDQn5/SEXQXfXamPxQ
9oz/DWk0L6Ah+vedLLOfWSP1ZecYGEs3cWFyREp5MBADuIbpJPCvI8HGRya3yXUbu12PmrKfLDxn
1olPJX4RdV14W2jja9JJ97NZyHyNuoWLQgSeJQINqmXcwTUgxpt4CsMsbBetNvQrZ6y5yeI03sVl
ly5KR6IlnPLaHkayilURWhPOIO4qaMpp1UTZI5Suz0OOoH7ALb+gcINvnjeSFBvlS23FcHGdtI8W
ui2rFt1NT20pWGePSB0X12pKzT2UFEKpdZBhzozYclK6rbYDaaNlO9IlR3sdVdqWi74We6N13Gel
VfmCvNPdksX01H0j/ym1NHXNo5jeEyrG3wZaDU9xlVSfy7Yc5LbUaApifALnmuYYxLxFkhDS2JrK
j7hF9DnyjNHwlQ66CcUFyc8DLILXgD4yfCTXuB48N7+yiGx/5ABMlyOWSytHS26nokNQusE1ZKsS
usY9n+o66coeVe6qVLfAloJb1M/RisJ5pFm7Llo4NTrOy6aOzU+c/58qh9RH5RML5FaaQGp9NR3w
1m3vE50igx2kIZodNBj1EU1kA2edY0NT5ruFbJIdN/1XG6rS1JqNvZEOAHIt741tXE3c7KVmLTlq
6QO8xH6mD1X1J6ED5FoiGr+hZYq+ade1C8GO32luYW8RIJbXZuKMXC51K/chZp+7ODaD72IEfZ5z
Ey6EpQUbNxjkI6kO70ngZV/9TOqrMvBe6AT1VzpQNDwNHHNVDZV6QNTzp0zR7+yQ9PoeTH636ZLe
jVi3Mb7xvKnfdjX1X69w3W2F6CZkF49FsXz5IrvQfoy6AvZSG3Fg4WcDlCGmQmnZ2whNbBUcz3ty
kOe5g3c3lJNzwKkKrfReOesyzf1vhUf3P617d6dVVkwjAc/QhdDIYsya6HZoIOIEXZ9/oleKopmp
HbMsU3vljtnRjzTnXlZ6sHKwArs1ws76ZQS4WBQ4wa5rFBcPfh62d5inhdcQ+MWDXcZeDqR/8rX2
S4zmtB9i+5Nx3a477MhWkxr0o++3zi7ty3ZZIC6wHTsrfVDcuNCE8nLtoV2/rdP2MWhpmg5Sdw5W
UKAG0tdfQy+XuzgIebEIBA9cpBokJK+7JpRD4p/W7S0uWQnxb5H/alXcRZDfy+9WFZdfGprrFSlA
FSbfC1yz9CsDVQoAdLO1gYZepB005mNrasO41EACerdRWgfmkkJ+NSwsiGY0DvJhIjULa+8W/aoU
FDVEh0yMMIgj6HIlJaxHx2xeh0GhVT0RqtSVVR/0qf8hBVmDSE3ag0KQJFUdBCAjifeY+qIO3hg7
DT+dA+dffJaZ85yhJ4ccShHQNWvTFeWOH40ZtasCEf8lumT35tj3O0x/6Atzc8fTNbr9R2Ioh8oZ
ZSKtdY0fNgTXKxsz97VTWRRS4D/fgaXedZ7m/wodS9wLXTOPzeD9qgZbew44ek+mKZFIF02BVZdX
I6TbAELEy0AUW6SP2rUZVfnKUUG3cHMqAB8XQt9XQU0QVECDAF1iI3iq/IQUqZl3mlvvehTYF51G
MS4qC/ZktSUfzy7Y7b4rUbvzaCiFgKWkJHUKYJWDGJQoZL0bi0As9Ib/igB6rtOgTFcfT+zcUIYJ
g9oFFy3eITZ1/JcpPxpMLHSDRxBQPBlgFG5oXl9S7Do1EQX0izSYnAnzQICld1KvNhKhj6nFUHmd
t9dJqpKdU6Nk57N5F1UwZNuiY3P9/fwg5cH6BL4JwvtkUIF/tqkVUbMbE1bRtPkvp6ZkR056yUfx
vToYakEmilFSQvGwnRMsY8LlP5WlBv9wDC2UQ3w0IrTKjfeJSUUzpfxxj90CFcR0Cm9a8CwXMJ1z
Jf5P/Nq8vqgV0L8BCkyP5qRSPwZ2GepJ0OzcTKMAnzNBp+qfPl7PE2Af7QDMnkw2pgDoixbZLGbw
R19jMHgulGfWO6Uo3UpM9qJFIC3/NjX1CbS6iT9j6wGSwD538/HQ5/YPUrXC1HHx84xTwK8n7MEI
TKueiyTjurQEAsjxXAiWmo6pvBUQgQFU9dcfD3vu6MPZITbnywJapPX154ytxnMKHH/rnaxidBiz
7snxKPkFwARAKrB/Px7u3IG0uGOArbsz7eBkgYO60g0NuNlONko8Vma1Jfkf1hW91gu3zAkGeG7t
8C09kMZk4Fw0p8ITHg7v//UtnantfzS/9+botz8HGNywp1PjhpKyvnXcSf+GvzzFJCja/8amtZAn
pHc+0yzeHRppKfBger2D428fBQitmzLgiv37ReUTzu0r8JM4rL79hjbt59bOuHp+3wJd7NOKwP56
YeC8c+H7nTuF9m86iEVV3ptle//cLsmAJ/iI9d0OZAtK5n3x1XGLrx9P59IYJ9OJhDIdHup6Z5jq
ZnJqEFbZ8eMhzm4O9h9qVWxFcO8naFic/9y+RjV6VxK73gStbh7MAn/JCabIZ3yv2JJ5p98FNW0W
0H/6Hkj5pRvt/dFDDUXQQuH8Yb922nu0RdlaWuHBRzFwqlSFcpa9kVTXqYZFCEY0+erjSb9fV8YD
y4MZrwAqfXr2KtIqFyenapflAwGKMx5laMgLocT7Aw7eHeC3oLRrIiR5csC9wFBTnaTVLlKIVjUl
9NOi7K4lEJMLW/HMSEzCFRLjbmGBb367FT3sZKEPucWOqw3uvdZcWaN8LOv4+eNlO/OZEKQ0deQa
5+jIni/uP94Ep8wSy6tlsZsifV2n37CYX0JuX0aVf0HM1Hz/xmIU/cdQJ28sNSoHI1aGajuPwn1u
A8LtpVKLAZMUcF/59DQiOrAV9D9wz7Op7ut15X8B7o1WwGSqdUz3dws+tqFBZ1EAz7BjPwg3Lg+I
qGv7oA+nGz8lD0R2FvuvgG4ReZVCCFjF6iC7dLjti5YK9ogl5pIyG56ciARcmKj9XsCNF5y+HiwD
gSnT6WMHvFWzPMgHO6Ci6sXLcv3W6NxPo+NE37KplYc2hQdep/6XesCoTyYjNZPB2TsO0twQrpfG
bB9ktk+ZT2KksCzOi+xT2WNQBvBwgWwiKiAJqKoqsiT+ZzGqGeBMUdfpTHnAwQ0dLbuw0fya+pVS
rrlknHhFCU9eJzZYhjjB+BPOeQhmCFysDIaVTbjisVrm7H+FIt936ff5hUfrzF4z4fuA4ODNIuQ/
2Ws+inREHyPrEmvNdWd41p6vPuyCuMbIdPCtfvfx5n4f8CAYIlE1tNFLhix/clyrwu66vsyKnTdr
NVBvzdZVUKtrxyrVFhNmdY0CiP5oR94lFb8zx5dobiayQUp+n3OgCtdpYevkO8pc4+cOmemvFf2e
R4RT49e/niQAD24jah38cxo60hcl3xzbfJd1NV2RzqCJRyeoWWlxXu+dJoncZUODHUtu0Pd/f00R
V8G40DHYJYI+eWkk2n2UnXKUbVHd3lZ9/hjgCLx047H+6zDAni8pAxIi6RXkjLcXFTWgJiiwhtiZ
rvsyIva9Ml1ka+rUsv56mxJuAJgCGEX2AeX87Uhlg29d0LUpuIK2X00OhVcrvut74WAl5fz8+Ou9
3yg2HHUkcxFMo4t8+mxBBClzO62YlsisHaLbeUEPkZ5Ok1pJc2EN3x9ABiO0ITQQNLRPn68KbEjo
tBkz0+zH0NJeqsn9GQ/WY9A7F2KQ+Sy/TWgYirTUYWrc+ackKaCL0Yg4PtIzZbq2qJV6hUgXMu0w
/827A2XKS9Ho+RGhAQNjmw/d6fNil9It5hErozskXvmtgOBh1Um1aEP8JcPW/CvC5ByC2zqBt/U7
6mDEkx0pGvIO5ctkp7XtAdunnW0nd5GjXxjmfWAzD0NqCOeA6OO0oNC5OiqU/NW7TjO1R03m9r4c
eBE/3ofvr0pGMWbRBei9DnHj200/aOaQQ+lNdrVFRYtKzzKN218yd45xpWiou9PSGi/xtsz3LyWj
cnHA3EKiEu7p21H9bFIeaV+y88RIFTz1KMPlENBuBmT/1/j/gdsfvRQebmEn4VJOXknbS5dbNQCC
T+kjbzBeeZxGUX3yWmzsgrIkOJjDgqowxRWwOOfJM3tnF6hGXKDmnf0wLoZaNANns4/53/8ROgFJ
CLHQ5ehSnc7X8ejFKAlT5/z4w5y7IAS4SkpKUKzfhZyZXfGMBEW6y5WEB1R0Oz0xHl2pLkUtZw6s
gBQDqhKtRXLYt7MRUDvQxM+5iIbSAsjih/vB0YfNx7M5dwM5hADYmpGUs3ZvR5li3RyCVksADzXo
0UieqUG0at006XdItH8fRZMzAhPlyUBWCEbR2+FcnOqxm+CIjon/c167OnKOWe2/fDyrc4fH5bTD
eqF+8459ODRwX6eCw4OhnnufID6xMHzxk2ZLsakD4f6AthDvqRY2F56qc3fe7CNDXO2dSXooneqh
ZXcJTiHmnco1zMswfo6fy3h64Lq+MNq5DU/ag9MNRFv3XZEsZY7SKZtkVwZlss0cITEgjLXVx4v5
m2d/+nTMhgcmzxEK76cJv9eaA5ZpVbJz215/Romo2Gggjhd+jFwUvTnZPyFIVCxb/NLuqjFPbkUq
LTTbwXROY+nQWI7LlVH57TrtXfAYbRtfym6NsysvybA5mVBkTwOf2m900WcZr81g0yZQ1TdDecUS
VFmzj6T70g5UJ2QZ0sTIreg56btm73vF1xBEx+SU6lD2mb2niuQtnFEroXMxj48X8sxZo6dNCIr0
BcXF0wcxhb0URwPhNtS7n+VkoB9XAqbEsNMrxm8fj3VmORBp5WDDXaNAfBrGmMaoo7uqCO1946dO
wWGVCf0bZoj5DmIWtm7CURcijDOHzjDo2BHR8GK9K+t3dTriDFIwvVh8DqNAW5qgduhj1NPCMsfq
qar72WM073Z/P1dUu/FhJLJBW+TkprQ1D7ih2xQ7crXbyulrqtLpkWp8sAjxu0apM/j7uI0B5zKA
aZD9nvpHcFZ61UBy2mk6ssujgahenlvq2MOx3yEVdGm8M28O4xFDWTxsBIsnkQ0So3YYFSzt0AV0
LmzoyHpVVCuYrPLC1M4O5eme5eKGRZ3/5EEopR2pLCdFM7wivxdphUytVM5V1BrGhevr3B61ZuEN
eAhzpd98+xh0QOLyicoALhztYxsWr0JUjzjT10h2V0cX1/K/To64wCBdIFxj0j45PYDGQK/NbCbM
FcwJjJ/sP9VtvYJ87lwY6MzFTEldFxaWXwgFePMi/xGJlEjSA6QgBcTG6yUYhq07VY8fb3ph8Xec
3MpvxjjZE54WJ7E9q9ID6Dew0orKQyMa8cls8SfxU8y0o0BHw72vy1XjxMFT0dcSsBC9WqwmE4p/
LWhIfHqXBUz9tWYZxrp3x3QXWarGhcoOj6aHs3w+dv4Xv9TzbdYAziK7HRGZDXwEYV2aFDrcLGGg
krpAANT4hLMlYKsclv+myBrM1DsUKEighuAuTnWiwyKCL5xgmYxbUrg16mbcpwKIZmeF2U2HO+DO
TbzHqEiaJSucbDJqRfUiBCi4A5yYLYp+Ktc+pEzAwkl/XdgwAWf9083Hy3tub/KKo+lB55A+xcne
dKqmUqPD3gQm/K0a1Dc3LO9sS9sgGLv2cU/+N44dMTfBHuV7GkIn44lwzCsM0/KdqvD34h7rzWTf
q/xC8Pq+5IdCEV1DCn+zKsNv+ew/NqY9JKFVD16+A0R+LMuoBjPoYlD+RBP6BkDKshXm16DOL6RM
1vlxqdKyoiTXp3mFV2YV/DVBTQSfsM/hoMMSqm3tCNFFT9dgZshxkC/11yrpqlWaAxLU2pyLvDK7
vQDlL+Je21t6q20MZedLH2AoG67c0u+kg+3F34XRkagPQAETOQUrTxkOtRc5IePqP5iJje/6JBCn
VrENuXAqg3XM70F2s3yF84E7nptO2xLZ2g2MLv73bBLLsFHxWmJU/1xZ4tKnOHfRoheDbgdtOD7I
vGR/fIpIb0SWJ5hY6NCi6S4txl7fJobqLuysc3fRH+OcBkZd2WVp4fX5zhWpDqfbaZdZGK4/Pi7n
QhvHwuNFmPTbnFPxJL1CSq+ya6xk2gJ1JJEvSMZfigSNy7AZL5DOzg5GvZKcxYPddppEODWXUQ55
Hvydk5GJTtvOLjH6A31kqUviPucuAoeyP68FlL13wW86jpYTg6LaIed3NBvpQFIdX5DkfFURmIXQ
ubCSxrl9Mfe8SWCBEMjTPs3UlCnrS5wWD2kIy8s0Du5U93uTWvyqsLRwZ5f4jg2lZ32KMKPdjQGk
BvSD8xs3wKjew6/vSUIJgp7hB8guf/ylz/48LkTKSNRvaV+/3bb94DdaEhLm9FX5annBc2h2D6kF
juTfGEei8khEiTTAaXDQdNoYluDxdmSiJdUc9S0ftX5VtPWFh/Rc2EpxCtAGjkse/3k7Iav3YHCA
vdwpOCNhA8S1z491IQ6xa9ylRfWYpd6FQsW5DfzHkKcBazzZKRg9Pdtp/bAN2uLVs1PA7c6hLroL
OYd1bv/OenzUoiUd4dPjr3rXLqdBZlwz5vhVheWvPsLZs0MXBA3sOFhqpRYtM27kdVTNXAPNmJGZ
NaA/r2tekD0I8dl0m11rwliA1QbPKFTIj0weNjh5ih6u37ibQfbusyu4NRcOIs2zNzieBslc2izM
X3pvQmcp0D0p9a9x0d4CxSnXipAvcrt+kY1WtG6z0YQ1bwgee1Nc2E3nVsGbmbqUONi3pw3YFD0h
yNklkV857WF3G/DL7RdR/lbse1ERtlAfb99zn3hmZgGUkRRbT5e9jI1grAiGdlHlaeDi2hqBY7Lf
lRX4KXY0Myb94xF/YydOAkIQM2ihYgNPGe30jQ00FDodN812TjZ5y7BvnQc7NLplbo3iKizS9Lk0
MWCJbZCTv+kCbqjS56yd1FoB6dtqfQ9y/eMfdWbdCTZmCjTeX6QT8+H745HzHAyxUf9Id4kX2Ouw
xqIiDwkbx7hoXmJE/XfgIr9/POaJDtrvOjCoBKo+860t3+W+wSCm0u840c3kA2W1AnsDINXaNH7d
bD0MCRfsFJCTIl17QR0uR3oyMC9sY/XxD7HO3JUzLxw4BoJ3NNrMt7PXgUY4mYoyeMuxRWtk5jVE
VjodwVbn4oqVkXsVg0aGYtUsgpQiMk4P9FEjpGXue7RnN+Po659Dm8DbVJP+mbA434Y9WwrGVLIB
1Ce2QPJfR8DYXNnd2nZmp01LwwZUy9UudCqJlWcrkdK+MovEekiwXr/j2EJCGzkIL6HbeodUl1/0
dkwuJObn5k8HDA46Nous63xI/vj6lNtixF8s5p8mw0MILG03OEP0EhlauPl4rc8NBfAarAFsdJ6N
OQr6YyiaTlWVzc+SV1jhqqzcmc03lMnBC9Pg5eOxfn+305M2V38tsleewdP0P9ecFMfkiOSgE767
QMAJEaRpso0tHprdKpepcWWgBHSvBrO/NU0tOCLkhegIOnHbMtfr/e8f9L/yDZfkG/SP1Rv+bwqD
kcLZa64iNe5//uf/of5Gdehf2tam9x/EMC7dFRo5xJHcTv+lYmtI9Gjn9uaMXcGE1SEo+Ee9AV0H
vjp/nKqP4Gab+57/qDcI/pVAA9a1ZuCgDjbzb9QbrLe9mPnnGFSX6ELO+DWEc09Ojyu7Mcsgp76G
+lTGv1IcKS191fOUVrghK1gqz3EaRGrTjGAvlk0zCvFj8OlfXhuFKCpzU2o2HkVJ5WqYQOSeT7SI
Kwy+Ak+1nmmg7Wq7hJ4CbWAIOoygra6Cq2ml+HHjHxe3jXlHilyiihLoyOk8hWompNKHCmaiJ3p0
WARM+JLASGyCqBIwqGKYK8u0HzTX3+RdDMsWWnvoIz5z4QzORb3/fwZtdAWJPck0+AeW1zsUWtHg
bahgHL2WTd95CEdj3z2DOGz4gTdeIDyGHIwoz35VDj5uj5TysNpYYtNdM5/c6IPh6eOf9PtNf/OT
0NvgngNLIVCjJA16ewdJNOeyoqmDn0aqi+QG6+3gt5034l7bUHMinPwyGeHpNDscuC2ODlxQqOnr
ZZHgot6MFWoGLZpL3Mddg8/35AcTJs3pwKdYK4QJp+ewdqBRrp0pqZzbaUqQOl5nng3Cf0EC1Erv
wgP+Nnu0UZ2c96BHcCyMOXQ6ecKA9qPfhMzVqw6Rx3kQeaQVn7IU49T7j1dvDrP/WDwGIk6YwzMq
ICzeaUw80jv0JpgLPykWUuTlefYTW1+YOid8sGRs3/UNIHdsjxyRampZGoHsPiV4M8W/Pv4lb5+S
ecr414LKpfNKRvuuJWZQhgEDHzs/u8atnVtRjjGYKBTfLGkdAtwNsJH9eMR3i4x+5gxiQ354bl6c
4pMwzdYk4kPWj7TFf3BcVWOpgRjv3Mn/y8B0nh0Xlw2Uhw1Pk+Y0r8LvLE1K/Kd+gv9tIvsVeqoM
wz2ujey7AKVBljgdnVkU/28nyR4iJsMxgPLWO3CqVadN7cVJ82PQPbrXixjGTPfJh9zE6n481EkO
PU+Sqh064uCb2VHeabgfF/T++s7Mfva9E5Kx+PiD/6KQyB21VDLwg/Ju8CZfz64LhAocfS3+H3vn
sVw3kqXhV+mYPSrgTcTMLK6nN6Ios0GQogTvMoGEefr5klT3iJfdZMyse1NVLFH3AmlOnjznNyot
lvtcBvhjraqSgBivSN+q6AYeP0Lm61TVdgnxKRHhfBhG160+EszV0eHVBoBmhYAQ90Ls9d6KlqO3
H6I1adY/6rkXPAVmXkX+S1kzvphNU/kYgwLYarDR/GCw3q4+bUYJ1t587p8ch60Ynt3UCs94XDzD
QggRcECGFEoQtqnA5scpbVke2CZFgKJDmeBH1AkhcDQFGW+ru6xaRlw2UV5d+sektvIIOzPfns+8
anZluHn/adkXR+NE90MLJLFNIOWG1vHcesnYimoQzWMaZmTfqxwVguUacyLBolowNpvVPpKt9C8N
J87YTbJ2XQ4DrNRngmVUuMn8gwVY5b98qMR8QgbpHYKystwm//USgF24iOrWm4bE/yqTCLFDeGZB
wUpFFgJ22qoWvc8xXEOnZ0bSKtYh2pB0E2dc7acyvMElt5++gYQghVh108IteWPnOXkqrKHM7/Kd
7Xbaj7gD9o8YqO/m1U9/xBnCWjl9LJdrtn/kfaVCz9IUC1qyCAxq7hXN7HqwvsL7bmECD/Bplvul
dwJ1p0Tnq1tJ5YjfTeucCLKC8dYwZ3ZKbRO+MjggpB1z1APY6DFdM15GU6XSZDenNWZ+KznmNr/p
Y1HBr2R+ICt/76kp7W/6MdBWVHM3URJbS+HmybzNk4ivhl0V8euLM+pvw/Ohxbk7KrLuW4fIizrE
ruqyi9Kt8foaLTnVZ2lnzMPpMA0Ta2kKYx35MpVZ81moZMphaca9PjO7EC1MoNOQl3HpRqepLaDs
vbyAh+sPr1oDUvPzjWnGBgPqmTXLT4JrIIiVEPcMYIbonPKvLMA6Gs2UtkAu9vdndG2H9i9mgl6W
rllyDX7CTkqxGKAS9kx89QRSMz+dnYZ3Sl5G1UUjlJHzwhYrKeDpfVqcIsoxoAoE711/o2MEZG1z
G/sMSztDkMcpNzH0cmkizFt/OUWDeME2j/28uq01RynY5RSKWS4tyiLsKVVHyFduEluUzJkzmXwg
oCQrDnY9vqyhc2q4eJ//6KpJMYZYRKL3uobzEVLzDkvwPflmCbCaH09iv1YFtuYL9lDUAKyJquZm
9skWeYkcUZvponNiVSfbBgtJnjiwFVFgKxZH8TINyuI8CVgkl5+SELE9dRpJxXVz08zwyzEmzmkp
4kiZ9AFnl7BxsEXSiLfnf45Drp/FjQBH+GuaBGzBOcToA+8o6NHuQQE74PFwYUPdej3FyiyyS8ml
2vuaDS4/rCPg1jwWfo16jDtVMYLDNMImXi1hoNdcSQroHvKeLl+wS0xdtV3r1FrdocjBPxEuLNnA
Qd4TG0gdF7IMd8zY57OYFx08UszSHvLOEXpLu5H+UIQcLGYCs8iBf6FO7Ki7ICtsRgFJv1bOBzWZ
KANeKOoHfGAnJBLW64VcTK9qJ8tgsLdFtFiQosPSm8QmN++i1MsitdHwbx2ZgC0hBIPE5M6jTtI6
u76AgGTi3bigV5wos12uPXR0WP6h1DiebVSNFMBJFDAruESgTRX0yMweij4SVrmTXTWY16EDSa6u
ZxgF2Nm0dvStqaueZBLmOcRo0fWY7E2llMZ4VsSSS/wB1XrmpnNDNCIeaspUvEwd53PSfEI+PHbr
y0Y20RRiC5O5Y7klEBNutigwYpu2TtqhiaD5krdPahUDx0sPsZODHklWeNi4hf9jGT3DTXWwnXnn
KEekCNNRkU5pmpwXOK7BEegnjMdYPFmuQ0rQjzPWrcWMdhcOO8MkWUOxk3VFctYsaCi0O7pEg7Au
F88hVGKOxyhtqoL5qFeTaVhDd4kKsE3IzesOv81tjdgEZwE+6yOfFXWmjoJo3mq/ZTNDnEthw9WO
/CZXmI4/w6Zex6XCVNV0E/W5zghTdHQJT60L+G8861OD6KAYRfaCZfeSBaU6AUbvhNnvKMGFc8JK
D0u58ODpZAx8tWshvNXuCJccR2puA075CmVOdh49AH3I9jBaWY4Tequ4sQehmIkPc5ga7tWEalCL
8uWMxtiBngA8623YoIW/Wipbp1imAbnrRxV23EYWd9D3EKK+HpyxgSsa7QtBVI22SZqPjnEyoHEj
8EkInWTTgTaPt645xN2nuJt4+azh8J+3akY8vN0F9OMYpaZKAzZ2jrkPiyfMsCjCsfplWVfZqP9s
dhuHhbtkk06c/cbQ4V5Ca1jukfQwGWMnEJGA5j7DD2Z/GknGznVRYg5wpIMz0l7aGWF3I6MCBW7k
JKzZ/w4LvBSfzGoq74BBRzlrSCAHdurXrSp2fqOG9gcOR51xJpLKcC9intSB6Ntm6CMRc5ddgQpJ
+eTm5SJuq8avxAPKbuV4tURGaa5GA8PHM4hxY0uvMkd1rV13ruPKYQfyOFSXosP/CVG8yqysc6fk
WN3GYa+sdccc4TjYTGGni1C1Eu60TqZC6ZSeTg7qHC7ixHa0aoUx998Akg3uJ7/sZzdZ551bTMYK
iOUcN6s24v1j1mmcQNcmk2U3BpSR0XCJsnIxxS62F4ysJjbHsPL74mI0TQsv2yhInI1HgrbcJbmd
Nhx8fh+cShzZwpXj9rYFaoUIN2Nc1ctog5p7gIgKbRg6wl6ZHOgh95uuMbHujqPaRDxtRBRiF7eT
hWg1yEc0FdLY8Yzrtmgq9/MgOzgDe7MN5hab+wZYwB3UN6e/QLqsNm5ddFWW+x4eZbnyhO+Lz0uA
Xoe21fQD0e7DyUvgAJooQ/gbbKbKYh9nfT7tsEoMK/Rzi8axAZyKRXbho1XlYf2U0nRUE+oL/dz9
jHLPGYb1ELRNsLId6fUmcjl154WboTC90t/HlVEgMWQFRoFGgt+S1qY/0xDcDg7I6J8MdrOxvH5e
/K3v9GgAYGzJy+TXv7NvCLexb90iHtYg/QyQQR+oLf6Yrfd5nL22dTdtPIpYkU9hdAXGUUEIv5Wx
SatsJ9DIY/3XhsjZhsKZlD5WEJTQmxtiqz5rOcDZDqnr6wgHXktnmKjzxVa8y6HBJaV+MWgnZ0uX
GKSkXtopjh5ktHJOGcTjE3vZo43PZ6Lg3ejsj9K2vjngP7zwtDPGZGW0H7oq87969Gl4FKs1gkL3
fXpqDe3QeYRJT0oy+7AwGKW9i9ig/3U0yd0MfI/HlliWh5k+NABCxCNneCVR5FZW7S/OIXJtxDQO
NQQQYgr6cSYvSl4CBWHteRV0kxPaQjZn9AhVjdQEQ+OeAWrrQJ+c6OdPPKlI0oDvHoIlaJZPyvUw
fFg3CIHyYWbexOwl6TWC55dRruNk4QYlv2LnVsQT1XErLfEQiUjnq1GsiDZ2Pwj/ESZh3ex8Ow/q
86TJFcdi37Y6l6rbQKcsKXKQjFHf1H5v/RoMORfRZiwtCAi6bUPdYIVoFToymH8Lj+Enhs86RXou
9/iy0qfU7xMMgyDGsWhMXbHwI1BB9cpyYoOBRCw5jxBGyCouHeWAANmo/ZL1EwwSYRnQlr9HYunY
QquhdRYy0qCm33rXVL1fuZvCQvUHKRyj1EsxwxeGO0uFwsvXUljUnl6mkQPTsu65/g39XdjFE2/s
oH7NHA3oklsCx9BCjek1GlBmHH1TBRYAxQEn5qQaT4CT+OoO1zedxVr0VSg+CWTMsvSELrxOKkxM
JEnBR3vWF/nQ71gsFfU6a1pnI8L5WFwXNllKYsc6m1cNEqbewWwTqcLrpU/tJjv3IeTyPPPi6n3g
OMLkVVVBkgkezNVbpKvQvLhc6rzjF2Ll6kTNwuD6a9ZZeoE58ZB19r6zA4SXNsnL6ZoqlXBoDs1I
orp2nJYs0HeEzjd7X69HuGk5mbXJCOS/4iWo+YH/r3+brARFn7EMA45LK+W5bPRFAp0aFv6AWMXG
wnaTh3nZHkXvMS+0BRomFW8Wp6/OnQmhnO8KJaMMxVcrQPN6jd6iXqbZTE6Q71zh6rVb1nZUX1Sj
lah+k5RoMQynfEDlkNSOzczcDgYyJ4jHL4JXMFuV6WIFwKV8E6mGKx9K05l4UMh1ONUKh5W2J7jM
o+ucu6PVo2kUezbrrDJtfQlEVJ4bm2lNekKkG5FecvFknvvZW+YzZ7S5P2HwguTsfrLhHzyoFPAc
WddL5iMTU5FryCYUvG02RQWJwe8bcbjUEYnBhOAmt6866Rx+SrizCAR8YLr+QJqpW65NQ5nm2kEF
luuISkUijQMGTc5w5y+lMxhrY8Q1/NrAfVfn7H6oszCBtgL7LoiETuQTJPDVXQzIgVnrKwq66NGH
Br3PTCivJkeJvGa5Z9R1xF2sjivjSYcQ+ij1/YHl5Ht8PaU9jHj52JaY7B/aAL2IdFsHE0v/gAtL
ylWlCMmjXrZerUqdWpUGsiC00DpswwC1KiX1wqhHXT/CI2HWSxKc11hfme6EZyQDAgkRCfAIFSPN
vA30Fue2nLQXPp5NJK/zmCf7OK2n4cafgkWeoPxklYdQ2twpONgMl/wAiwRF6MQqo+FjIrfHh3Wf
d7XORO3aJopj7PF8a4TJiOboSYcABUGKhH/w15LKla27nkrfAl8uFmW86IdGWnKckzW7bMY6pg8X
bryuCnMWOpckk9UPqaJmSjNr0I8+wOpFuZbeYtz3W2Oq3eIiaCmO8IuAvpdrbHd0wOqZRgN93AIC
bY2oE567dAZSpy4enGbSN/T5JXJEE5C7eFVZhV6V71eN/knNiO4zQFMaOgH0gyOEcDg1UPLQSXmc
4l7fMxUWLiAIDXfuymglB8H7fvCVx1U1ylQh11NNSrIgrx3XWee2rkOz9/tHzx919+ZlaZShoSu7
77/d26+iz02Oq/nPFM/Noya7jfjroqhOPGJEoONTA0MGH2KE0Qxi1/vf9VwN/LNMCc6aMrWDZQug
3bddKWlashzLwnmcnGrgIjOA1mAler2bsg1TzBY5Cxe/IWgMGGJLiiiq7CAxt73NvZsqhO5s0JXV
FR75Epl/9z5qdAJ1ihSgS5OdB+ht8NP7j/9mqDQ2ncQW6TCu429kPSYRV30yBt5Dn1kTz8EBpa+F
HK5cod7/qjdrzqEwjBKMTyfon4gxkEZlNp3i9iFKQ2eYqUGH+XhvLYHeIn4M7vKjJXfcQrGYmMAH
3cx3Ajk59n8TnXTChPr9AyqXOkb1E5vtesiI7LcJWF62chyR75NMzPz8s7QDU1wR7SrvpSH9L63o
joeZrilYVoq0tEkBfxyvyLFGfXyMEuc7NQmujnMK+fBHWCNX/xHA5HiUbVjdvC2kD76N4thRz60g
MQQ0n1vfsUQPiou+LfXVPMu5qR1Uqm3CPmg8vka00DSBUUTZmSavp4GOb9i9OQKCIaKy3wXCpqwg
4cQ6zBEUZ+Y1Fl05oYeeJejwrYPCSzkZ319Xz1CGP3cgqRaUSsicQQDS4Q1DlVtiWlotUvjotM9I
HtLLWootVY80yvcvaYsSqU6NEUPS8ft3UdzwwD0528rva86F8WVwqhyrEepVnjGzixtMWrktoORd
cyRAaW9CuQmd3kAmLrOKnmgdjJ4+LNU8NKrZpLHJxofeQQ893/TBQPHIGsWEkI0qKNEhDY43WX+S
0VoOl01TGDq3kgqTHRS4hB1o1WtcuZgzv83IbQLp6CO+bUXLYwUvBXpJak/UxLtQJ0152D9nfDYE
n3Yd5xUSNit0nUbGP4S6TmXSVhOuNWdQeCjLvj/8bxYcigmaw4ayhQ0k/nhpD9ws8ERf5m9N2jnk
rEnb6ytQtPQ6A/hdsn7/K3X8fjXhhFqArvRoQrAAwTHTmkbZ3HcyHL9Fia9rjAMAvuICGIxdGJem
NHkCbew0cIma8H1hIjDR00/z/mMcvzk+flo5BGQqr/0WSViDhh+Zy/Rb0VD+PM0q0Vef7WK0xbkt
+w9wi8cRBEkrL3CoFPlwULTaFGPyB54HFnOSpa2U31UHd+7eywO9LLBr05nV++9lH21pPl1DtHC5
hS/FpdQ8yg6ScTLLslb251r2aDviNoDy2Q5P1IybbpaPnA5ory8V/woo2LAuJ9Rq7rmseSJctZR1
KcFw5dH9+3ZE2Js6AvwJMmxIUFChAoLAD7wAU13WmgxdBgh7H//yExX6ukxcVHRH7hQOorycUXic
RUmCER9hRVU6XnMhKKbuxDCIo+UOk7HEvXh/EI7GmzEAhg6bGTQTzIA3HVMPl8Wo8ofp81Dl+mSG
D6C3HEQHbs7vf5VztJ71nBK84BPCzdSuKUcxe2xaaqqWG9+FbvP8XYNH6RTgv071B0I9Ieil914C
0mEU6qnWVdLfPwmFIioOn6PJ4HpuoOuZ3AVbIp1dSZgvJ0aRD8ZyLtmqPh0sJFXG/ewMXJi2RR1z
Pc4Wgpra/W780S3STSQDoRL2zhKaC3+mmkpP+OLlfAtasKTDwcuFXFlUQPuN4aV6JnPrWd04wCuQ
ee9FpgvLv1to7EjWbk7Pg3MvjqlyIGhqVSMlkPeHNHw9fVokjU4+AgIYaHMWvlGf6ngDFZpt/KNU
TvA1F/gI7mzaowe/CFuXGn/a7xJ3is7mMCvjTevGUDHsorxXuCWg8gvZiqZp4qwiY4bj7ad99xkJ
IkfipSZVuk5DZR+yKL+paLX9UBijYS8pjHRe08vxr4DBNWepmckLTqR04baeoipsyNz5stBHVqcx
iqPeqi2B82+oGhb3xmIgqNqXUzquZSSuXU6lYueWhnMRzEJt+nbutvTEy/tUlu5pWdp0CfK2p5zX
FCMtvN4qv4Oa8M6gFiG1PiydaeEiJYI7m/P5oU0by0OKxU8pYSRS7u28ru/GwBnuM8dJwUGZBvLD
BnW7b8WAZSbWLOITOuaStCgeAN8P+Y42wdyua/pF03pCat1YIXylTrHD2mJDAXA5TPP8y4CHM1Xz
GLndfhTN3ZIPlMRcMI5U+wx3DRvmxu1n89Gee/kdxzz3czp4wzqd/OqsCGS2dbM5+wBi/jpYsyBo
KxPMIJbYkAgwqn0dPxvKP0HnJfUT8zVdRzYWm1u/bPqcaTP9zx8sv1cH1MuXoc0BIAts9Vuyaby4
pHYiqp98M6jACE3mnVVTX13Bx71QrjNw/0ua6oYWYVB8kI+9WfnPrwlWh5YNQfwYJTdoe4XCFdVT
V9dcXEFY4qZZORbAt/df8vmT/vcYfn5LTJUBHkTo5WFsfDSkk10VtgIr82SNDXvGsTkuVkjzWdkG
4YHgtsY3QrvxQh42EXBuN45qs3KvMgxfprIH9gVYz78SvohOa6MLPnPeYvtIXbG/ryqSF7uvgfHa
veXeYGBd/6oGJzyvKc/eKHu2v0Q599SV1Vhmu06K5MqpUGdYGUHlU70p6MVZY0RhTUTzU94kPa2E
QeysBNqvicPbemH+PsiFjnTNGBKdBpAGMS44X79BuVtGICc3nJcneIgMfpo56d5p0IRBhfKhtqLy
m2NE02awE5oeHb7fB7eGHLR5f2Y8PfKvZgZJIX2rAwwIcAz5u9eL3SriivYBUsPIyZZ49NYCDWs4
PRHyzeXSb5RbTYegwn1llRltRbenqQ7IIUcXqvVVv0J037harMQ9OAv+VR6GU9+rjHo6klTGBbop
wfnszPvaqZw7aqDlVWNo2Xqfxhgabv1E2wU8ewy9PApuSRtVsxvd7Nfs59mlE7TZvqBSfMiSpr2q
vL7sN00sh8cZCfHPcAeKG6MOOSD8ydI69/04oESbJXdafQMj4s7kBdLJilaqR9qa/nWX0wjhTPzk
ekZ4nqU4HlhUteMVTQfvI2K9HrvjsXW1OBSHFDjZYzrSQEmYeQ/ipy5zvUutL3zfZs48b4pOy2iN
3CU+2GhH+H1WVcA1C9QteCTU6oCrHU2naZei4uj8iQWre0rZzKhW8TAbZxQq8x2NiJ5I7yXiqcW1
/j5DUOwcxxPzxlCRs3t/aT2TJl6/Pqkm4ROyWQAS91gfQ4yVJ0PkkH8myAqU3Nub+HsjFmSou2r2
Vp1pF1Q4Kkj8q96jVrjJU987pMBhN9RJomhNwxNDCdH4wdesL7VewkwJvTZkelH4SKl2Ds4T/pBi
Ieqh2rjCN9UeEVmxcJFOWrOCNqC1FUKYNe3eYFh2edEbF/i94QZCKcM4fzafnnGzrTe5l7U7VNew
UW2srDivaPOSUToVgu1oGtVASkb8sBRNz3s4vPOWXER+6pGaQQi7dARUb+AyrETaRWufqt81bgko
PAcg6iY6mvSVer8sE8TEg/ZibCOJ1WTW+uBqQ7uxTrRLL5xfP7G/9KLJvg712OPOY2eUehCK/Kjw
9Tb+sFIiQHNA1xAceFPXc2w6oSikFz81qRavU7yhHkF5zHQNmTLuVMHTIof4xK+Nx1nlYw16VLXV
/2PBohFL2owwbqS5Hq8XLEgpCTc6KH8ipzcPm+cJQQY0Lc+z0kflYVHRXYdO7w5z4njbRvH0LQ2F
alkn2My+v2KPCnTPuyd0dW2Z0AHW8hixu1TDqBrk5X4mgel/6nxL3tqlYWwCCrsovFfD5VB2yF24
dXVSTo510eO+QYm97KfrLEhDAMn1qM4zY3B+gZzv8BtBVP7TB0/5+g6gnxKuqOOxxbWOzptrtKri
uYo6d/hJ1btLPpNZeHJNJXFeDdJUlzYyMfSU5OKHm1B4za8U9yechmO7HfdO0Mh7LyqTczMYi8+2
cAc6JJwCOziaJcOd5MHa7Wj3vkz0v3kWd3P787/+4+EJzsoG/1KR/ej/ZE0ApuXI/Ydj4xuXzL//
nb81v/62bsqhesxesS5e/v5v1kWAZyZoPPRqQh/pGssmdX1hXRhB8BdMMbT6uYVTZaDM8g/ahRP+
heUbOPSIogD4EZ8/+k274I9CTQbgDynLQIHz/y+0izfkHu6+noklAtBhYNmUA15v5hljFuL4ZOIa
0qyr5FdJbjDN8UkeYvsAjbrKzFOc3LdRPHy1CmOVO/KDfOZZR/t/Dx2ArTyCg+aTQ9kH9QjrKJ40
CBO1YZiYh0bM5uUQfsowrYJpwaXL7sxxgwEWGJIS3xMcs/ac2fV2tL+5CpRNuiFhTC7MxVhlTbjr
IwBKgXXZpYhCuJ7SANKNofCZNtsfyD7wS3gz1KSRxfdc2lv9n7OLCV82f5YLvb0KwS9jO3vRwW2Q
JiDF8M87U9UI25t9M6wMIR1nYxYDPLsaqRWQf6wGaF4hUNNk5drOWTKMARXZhUsQLxDiPZaFuPZ6
OUiU3pEoZ567xnCDkma7Rb5wZRtRf+NH3ywUx2QSPCzg07ZVjhOej3mGH9BDjXAeSXGgLzdqqvAL
Km4nI77Lu1FsC1ltVd9+H1Cg3GflcJ3I4Cy36scFgdg+L9YIxJR7mozhasSHcuXU9Y9qcqHeAyRe
zeb4Ax3UTYIt8HktR29Vkm23vuTLFtQGnaukgjP7vFn+HVY+CCv0p3Xt51/HlcPD+JBlf0ai33/l
7wQuz2XrEy24lD1Tsex/hBJkiP6i78RhTA0RCq5mV/1mcNn2X1xZyDBBkbs4/YT0UX6HEosoQwmF
dI8qE227yPq/hBLv9SHHfQS9YAyANRWVmAVf7HUooZJaLjmgnE9Stu2wapcKoz1gMthXLWUVnbdu
Im5SLCh+tEFh36VpYdzaUcdNwzUoPJRZ6K1LieUPdeVy3Bi+te4jo916k8Lr4tkGy8d+N1kZqsmu
cwGdaGW0nnPSpFOxG7i1bVvw+Oe2QQ0AX40RUlcxY985F7dLjjccDtUSWx5j+FkvxgKE1B3dK2PK
0qupLjM0GmU/PoBInR/A3uKJm6QM2zqFLJatRCEwLyzNDs9Po30c7DR/oLc2XxvoraEFms/fZrGI
ddRSikCrcOl/KpFYK7st3ZOELt1Nkvo3Vm8gCEMT3f6MzeRSfBBKHVbAH9eX5ynwYeAyq6ZWug81
ye6POnJFHTY3Yul/WoSDF6MzQPy1J+HjxTKRHzg2jlirzK6iazJa+7yGXZdhCRQ23joD7blfUvJl
qi3NSbQMCr1f/LjswW2eSK+NL8DL5G2qE3ovy/OLwestKkuaVl2WcbhPUljfg3SaK1y1Pvclxkhe
O54HyWjf2am9D9LoKe/87vGPTXL9clD8DduNazQdevlf/4FL9NFLu7r1piUrEPlCReLo/Gipuiax
2XJBbKr4m6VnH10u6yt9yunaoOkH1BO/QRon/dZNa0wdK9BfO4kd5QVwfPOxLSyGIfLG6SqhsX86
No73KZ75r45M7Se4O+ssMezxKh18wI9JhwZQGN9TYbT3UZaV9yAhcAUsSvOQcWbCfhMGfvGOv5kb
0W8Xs2JNO72pzszFear94XwUtnWAXugd5lCQjroxDMRpLraThz2yiav9zsu+lS2ajq7bjD+yFK+2
snfGHy1w9RPwlOIgeqxO4zTFUVQNO7gD0y2bsrgMlMFmQnf3UDhPZpXl6MpQGZSbIl+A5WLAu87i
cBo2Gc5jXMDgwpuLoB6TDeEmqOvpFgCHT7WyzvKLKnW6c1BX9pcZO8ifYdnhO1ePQiJzh3UylY/A
At8g5SGa2uyMzpZ5EZNPXIe1pS68ouPlbOzXoCSkS36YRZpH68XF9BIiFJ6avcWAgnfdUaNeDoCl
2ZtGsdxUakSNIZUYhVH8OXcBDmF6N00f9F2OYhaV45CyvG6DaCk96nnO6w1jJ3hGJyowbtPexNFW
O28atPzvuWCC/w8GWMyRXjsCq6jRRoVUcqrjYjPO6VPeNtNl69vxadeb3Zegc9tNmZbmHqnlr1Pk
Fhu0M6vPVcenFEqgP5srTGBL5v68iSGnmn2ybKWHxtlcNfbtZAps9agHR+t5MDDsSzGmJFzNOwCB
GPa1S1OcCq/tra3XGzZW2kPHZ04Kx0Oshm+el22bdyCCtL+o6Dzr3Gqb+FdThubXEG9YimqW/FIb
S3eZyUzkq6rFKGyD1232WJvFvmuEUa1hqKCMALzU37vzUgTbIkzDqxAJto+au0ccUj38joaLQF3z
aaGDG3k9/GNnSSNZRHxri9Y3UMsDAz2LzviULxFvYOU2CP9OGnf5nFEA8KY2ai+AFaZojFF/nwH3
ToyMXSIXH6LR/FAoH6XpqBvbBM6kQOLcnXkZaizWSZehp/R+7PlnL0BSx2P5ADzplh+tn3oppLDS
JLgtfYQlKCRMl12bJLsOrolYyZo4E9NHuebySoh5tmT16TY/mLHpnVmjH/9i76HQYM/Ng4Mw07kP
HvQUqO8Q77oyjO/KoKO2m9YJGdz7z35ELXsefGjdAcAQbqU6/T8a/EpkYnFH77YZcN/k+injX6zm
ODyAwCrBbmTLRT7J6aoMtK9kFfIGdl37J2GbqdNGu7+OCKojaDaKk2efV2Ca0T4a3R5EazfUV0je
gWyxef8RR3F71ctR/gL+hsV6lLmPMh6HE3NZ8D8uumW6HtyxwExWBWLd5t6CbbUgDA1D/MWGRoyj
mRGe0j63QZ4H/q6UDmKjZTp9E3697MWo4pMMO2t0e4M6XPe2Pf2kF0K8sisXA0bZ2tZ2cVoIe00B
plocJLisbuUUbXtSusi+1dqWlpxgun7eenFkJE8iNlK1BbLG49VFjEOmsG/hCFL4qBAEXUd2lz6Z
rVx2uZnG31h56qdbogo38/QnZR7Ep0NWLxcud5RshZ2XfYsOmbmaqa8DbdTKfG7nZxhk5T+cpmpO
uiSdTmgzy7UQtlobbmmfQ2aTGyRyp0sqVZwl7y8EksRXJygrAX4sOYMVErN1OniUNhCrgVvSkbwF
aoHR1myywVbPsRlue7efYww1Azyas1W6wJwjFWsffBQ6bhY0WQuc/uRJSol/k5bY3HQZooaruTKz
Yq2MHOWNJKl3fVfo7Yq++iPKX+VnzYN9tEdX/RyywDU2MKWrYCPTEB13ir3lhYIjtqU8hzDz5NZO
uSqdMi53pRU3JhYB1XAIE2PazEsbnExu9XkaG8vhKRH9XBs2KOjON27oF83jRg7m8AQrhBBZ1Lo6
iZQlXncSW0u8jYMy0ymnnlcc1PsvcioOnlGoeTPZ2bKNnPmL1bb1xmlCOuLmnAI5zdkQSLywWHNb
umuwccEPSrvVRkB7OEVoyDwsETjplQ+Meb90cBIubJxkonU7FOk950B2L428LFcLLfSQqmKVf5HI
QwG1hOqeHPBKMKd15RANVhLY6JOB6MitoUad4IipOTXDiaMKruJGLIA/oPAhY9xPaWXyugUhr4S5
ZMJuFPw3dtpsgzm1l3gdArd3N+VioZUPGeIEj11OncXKnUesp7J5nVh+W5wZWBeT/kTzTYLyF2LY
SWc+Iq1GXO07dHVmIru5NmrcnBNvLE5nFkKobSCaM3CGqMx63Pe/4rCI/P9sDssNnBJIG1aQT7eC
3PLQG3WUrCTEtF82bVvgn4uxpdiCt2LoxxaClWIZt67CvzmUPlxFX8TBahQGqzAD+4VjQyI2feRR
lPDa2NxkzlL+ClC57JuuxJiatDVejdBeEGgoqssgqNJruwrGNYdBxMjgxHTzvJH+fbP94GZLYdPm
JvKvb7b3PwUuDK+KbL//zt+rZNZfADEcShqUSLGm1/fXv1fJnL9Ar1HP5nbrQ6vy+abfV1vX+4v/
oZXxKIbrKjA3zt9XW9f+iysv/TGXtALfBoxl/vs/XwH65NHPf14x3NfxkbszchAROsaoMejmm/7z
P65VIWyIhfoSlK+QfBY9wXCVA/X+IA6/vj9zb6EExjvqWxxi9G+ArfGgOttpkvgw0Ly3EB+L8K2f
4uZ73avpGusa56RcukJsmqVvv/0xH//kEqXn64+b48uXI1ZAaZFho1x99IpYFFAdL8LokMCTKnaB
kCPVJovv9cziNrfs5iGJqhb4cJ05G7nM2c/J6GssiIXvbCBgaMfhPNv3CvCr0xnd6QC98UrCJTPW
eRmjRAB9jwpXslwMMohvK1xkN/+PlwCwhiwJ+DEW0tFN0BRu61T9Eh3IJuwtJjTLrjLQuc6Ccf7c
OaZax1YROFujmrUh89R+GyMuPV6TzDxfFk3Xfm1P140MQ7hZC4dIlC47FRblCSZBxQ71NuuuyoZ+
N9cL4AKjqrP9+++giyR/FkP1IiB74Sx+rvs+J5x/LDUJfGCYgzE6ZE47wsddyhXcqXkfwGd4/5uo
Pb39JnDizD0SLqi3vV7UnrJk1dJEPyiH2iuYOyYP4sGp6J3uxvS4Jr7/fUeb6Hl504IKNXCBRfZc
u/jjzWxL1nVllHwfBJEbIoqkxptEH2iv/pPx081xEFeUo2jTH9WzI0G4KEeDHNYes33IqLU09Q6F
DO/ef51nfPHRTGHQgukXG895GxTyBDHdkTV4sOFRniwB9eT/4e5MlttGkjD8Ko65k4EdxGE6Ykhq
oSRbbbW37guDLdFYCZDYSPDp5ysAVAuQ5Pa4HDOIQfhiS06iklmVWZl//uk52ExV8cVVGxhApow7
oWLISNi7qjQnN1BdhnMjUJd3XhEfrzemuXufVuJiYJUwom1VAU4qVTJVbrRdXiVRXF342ObH0rUZ
n6YfFWPEiM09qSvD5UMOW0M7AyvvX2aalX3eW0f/8tuLbNjEO6skqQLKkkoDfIoOKMWulSy1ZVR4
x/QAzbmuQjuU7BcwimSL0S6F8zjMNEKc5OshSkdzM+TKg/EGl9EGhuJS3ebn4TZN323pcfDJJ+jz
nRUrn1WNbnfTqYw/bCjsP5s76yxV99pvKi3X0TSl+WwG7U/0QVNC55xp1tDTggj46LmxNo9dv7pg
aJUa0GvEccYc0Nw0b90C8FcJZ/g13sW73GyX2pnuWv4lQUY1S0yf/nUNwjLChsmHdGkGi2AUbOax
uvPy6c5d3ns4ntkmC90F/JHl7TYCYkD7qm3c0E8MqmUpKPRKjVDPYMivVVhJNMtVN7kM0yT8lGcE
GQyvmMabanQLGKZ6qKoqI/vv5WdumOsX5pLZztPA8ihahPR8jsBFvTc9XfmwLbLNZ9v1wq9b1aPs
HCoM2545qQfCAeQNrSoE41/sSRzO7Q3DM8HrRIugCg43x51j3dIaM5nnEz92pjotyLdFHu/+jIPI
XCk7KDoODpiKZbgehaPJ21EcjeaG67tnIzu92pCVmkWWujsLNWdxKEc0uy+3yynl8T3tRimD1pn2
Qo9rcCP0OU8iRgoAmhiJPoZsqm70303P2k+Ng6cs3HCzuYFGpPo4isJc46fK8R2U2wAFKoDpZwr+
Bb6DvX6hJc5kURwNfZUytfrXAD3Fi5zuqdkONPSH0CCdtMUiSuitip2urxJIgs5DTxuBdztMoMTW
4vRjXGXMWqYYzldzCKbZganC+6o49zz9vbbcFGecbeUipztuSr4yn9Byrz3oKd95aqnb90w6fgsD
hgesEuRe6UbFvFgKUoFNXsxSRbnaagERqEttKHAO7m9x4L6F3fAPj7bWS5qolLuleoQLJLXIi4Ur
bRPHc5JiwWwUWM6nHJq8cz1N1Rv7UOyvYjrtp0nJmOWNQpGoCHajaV4yXt5mUD1HVLGfqYDHZ6DX
D9ejiUujOoQhswpSsd9HW6/iZQ7Lcw9W55kX6gyVp1+wxLjKvT3HDYXnvjuxQEPsfX8Og4tGQ142
ujaPCfPYR4kySw9mtQr2mfK+YHrFZAomaaKREgm2t0do+zimMnV3XdEhvaAdK7pUdV+5tBO2izWq
EiUknaIdQ6Yk7wFpAO+FBS33GOCmBPF9Whrul2CpFg+QLVRf9DLdX20mk3IRlg7sMe6W8fbKaHux
y8PlzFwq5aJQ2V+jKtxOC9iGwWAqgZ2pi9h37OOOsRkModso7mZ6GB0PH41Sic/B8XoLptNuz4wo
MWZBVSynjl7QywtG+8Y/0J4cK5t8CglcfBPERbid+9Zhd+VslXBuJUV1MbJAee4yJTxfBmX1tczT
ffIO7GY0h+m9ZC5lpUzTRAvnW0EZ6rt4DvUI1aGmFNszpSQly4rTK9vKtbM95O/QyyjV9TFXss9H
0h23Ghv1XeUru2IeLhmYR7kxKddqwOACJ2K2bRUE6b1nH1w69X37kwfY6iam3//DSCG+4FLl3UKw
QnRSEvIlyR5MiusEvB10CeBtVIVgRrHCu8g1dl8g1QnnocJsPX9EXDgyt9VFFKr6Ym/swnOGthef
oIqLSHeZ2QPNaMplFBicPRRXp+Smjm8BRpLHcAzeq9K37yB/WV7ZWYrn2tNyM7MArM4DqAPOnLRk
5bTV3TrKZj83C1072zEJ8YwkvHt7pC84m4YGGeCZ5kTZZ5cBY7Mi1XkTMKbKRVkyuWlJGced5jos
5bM8DMwzHTaQW5WDYXYU/djbXDteKgHzEB27WF4Rq5gzSGSAf02i9Kq0sFeVYsxXYuDyk1+mnOuJ
truiQbykmmka2oWqMEkbyj3zGhDO6K7iAzxaAvC8xyUY5rlZeeYf+6WZutMlSN87xYZFYknp9S5V
tB1JXk/9okzM6yxUqS6Xu+QiC6AZmBIv6tfmgb76HYeCmhY6rP0743zr7Q4LwJGCVTjwzhN9CbVG
XHxQlyOaAXMouc1wb57ZvvJruoydEvo7t7xIt2XlXaB+O7xPGQTu3aTZZldizSYEA4e4qKb5JlXg
nNHS5Y2z3JhbTtYqc0Era4b37rCHbu/YAKn/by6s7UIEAuOsJrV8X6zT6m6dgTd8vL+Jn9a1oQ/J
j/3S6SL4sqCWTvNvrsDcPyf9K3D9UvUbf0tGRPNdXjwASNHh5xTXTDJx7fOPN1FCRNP8eDSxxgBI
QHxSyq0fImzu3E+U9Joavr3CRp/f/p3OCu4ThpGI78H1k/hpvVoT3VudNMArOuhJ6OjAFL1e9BJ0
F+843PVhSOAu3yiHQPR/svhXYUMqkxK+b/U9EU9WT4FfkE8Cx2kWyZ3sqQU48LTC9SdIfxsL4PYz
LCVAnykgRt9jA69rYTKmmZQl8mXXDwL7WiAXgx9CWeLBVIalBd6bYoqcEkhgQQUGloJSvngQ+FQJ
HAYTJhbR3wsSrH6GpoSGAVtOCQIGh8dXDK1RAhvsqRI4DMai5QlbGNrqVcdoNmeTdHz0Lf+JPzDG
Ik3CmQ8SUDwceZ3Vq+oYExFTE61aPc3x89/3B72d/Bf/NJVRkeaRswFjbGii19toFtnfCDRnjgHU
kjIVaJdhnQMwJHOCSy3fUMem6G6ih/DFLQB1N3PaW2DpsFYPplN07skt3xjTiEFBgHOwebp7YOKw
fJGfh+yifgZ3EPBqIO6klKDbY81kxAXR4Ys2AEnF2ALixx4hfhTP0DYCgEVRUZDVArGFmHrAJDTx
9DyiPRlb1GhAHrbOYnDBEVSC0hEiYTCDeyxN9OXVT3c/2OYYKn0YT5icWD+DUwJRm8AfSJmCYY/h
MxE5frtZZd8zasoYWhAaZdoQcnCeAU4Bac+oTcbANdgTYv7c08BgwjVhYusGjOePOwV9DykwUCkZ
SxqBLkq87AVqV+3T0wKHItViYsf2PBjeNYEXkz4VtTF2rgENaS9LmHrHFiifG6JqTWm3fgbnIDW8
lqwtGBZjSuo+5XaVPS04xhgsAAm7FqcwoK2ggsBrvpMfvykYxphWPIXWl9b/9/IGqkoYRYhksxmG
FhoIjEa/3eqVrFHvnvFX3gQgCKwSXIVOXrHnDyxnzOAUOqwgjqifZtcNyArowBDztKS8IvlD2EVA
wMP7Vj/PrMDCCkzgBQIpzzM8r4jHlr4wKWOA/Sq4n5e1wI2BZK1IHp38xuB2BAigJrspcSJoY4yd
BkGACfXTC5YdfSzuk0Df258PzjniuKW1INoooe7jVOg6RZoybYBmDrQWzU4ZnFPktBIoXLnzYEIY
KLgFbCZAiqfvFMmz0kouIECNFhqjG9CpCNWG6AaV0gK+EepGzgOSMfXT8w2ETTTIKUQP7Q11QOvn
lQSVjdT6SR6ILUB3YM8dTEzKSZgGTYGNYgbnFJk5OJENjXRlTCMcd2bR3vA0MHZUai2CSBTIY/0M
bvkasFXZ5YODJTFE+E+H3EtnAPP9GFJFHaE9awdk/PSii2Z5OeM3qZJQIKEhtVk+4e9TI6CKIgas
mTD9Pf6cDxyQFjSSe41vlggGKCsK6hB78vL1gJMA86DwLMrP4hleMCB4EiRtgaQRdg6Qm7tw/fQO
BNjkuEqTTmF8fP1RQ7ICqF5lwwGOAgIejYmQbT6kt35Sh2RLKLyfyk3DswIYQaWtgHoKiXIdiPvj
jn96IoAzwF0QNFGGr5/BJVAJVkQlUOpcNPQxNMIW5NZtValvC6LqRJa5biQXahhc2oDSoiqtBa6K
1A1Fu0nzXfe8g03WhPQizfnNsegM7lwQAbJ0gKjDAsFNCE/TaKFnCxOFQIn0oYonqp/hnQvE97Kn
ow6SgBZw+zF50rsm2KQNiCFpVG7PjeFpwWBDy58L8OpTQIKQqHm68RIc8hRWMIW2kDUkF0kftuxW
MBTqSmTIoJd9eStQcqBXFnj06UQYXKBAtMv+lXIOYiuAtCN71CjhWd6AGyWACzpf2ht145OHZAvU
fWS1gC1MHHj0IFF50RZg76LDCPYuLKJ+mkTFgLSg4x2kL1A0Ztac5Cfn0M8hkXMmoEQLLQxtcFrQ
BIxOckcAwoE4CZhJW1QXqJ6nQSO3aFPQzwgwVv00xjckW4D5qfFYP36NFPUFUgmEhe3B0AuXCBBE
vMQoDkFX973X6O9Q0iPUewY71EMN8vbX2UtY8Nd+4QRufv7zFti8ePjnPwR6ufOLAvPdfHYDaRN/
/6VThKozBU9+eMoc1J/T/vd2gc8/uvNZp1Wd/vHSX6crmkKYJAU+vGpf891qA1D8X9Hqz9Vm9RR5
zRmFzf31Js/oDR89wt8IZr78SY7QiagPnP7+IgT+++SmPhSkXcE1PlL6hdOQsayr7PSK9SvXOGxZ
ybNV5H9N0rhL7diAuaRlJ1GSrh6Sp2/doGXlJUP0ep/790XeEV7jEGWFz9cRDHXp+qnkBtIkLbll
4fwbRs16J/y4FdJIlfoPXStsYDiy73+xTlK3aylEygLbISv5dU5ASWUsHlZexwBbHILsCy+iyI8T
v7sjm7KutOj4wV/1TpGm7UZacrLvmkVTgZUVe/38bGrKetKCEVDch9XJvupjr6kVyYq+SWgCfabm
phAjK/vtyo87p0eL/ZCXm1bRKn54qo62fCwvOstW916RrfO8Y9NtcUZavn/PdKxVt4uqSfnLi8YX
ZEnesewWbCUvO8t8/my3fkfpDazvZ0hPirQvWqDEpEVDQ9M7Q7SmtiAr+d36z3TVi54oLoqEtbzo
ctX1Wy1cSF7w/s3larPNPL/r1tsc88+Qf7VOs3XnpGpTtz9D+Nv1wb/vuLG25eRnCP89ScPTl1ff
D5oijLRoOD+9N7NVmuApu5uzyWP+nA+Yr8L+3tctMc9CVvyt53c13iTepMWGERFJ91ajNdksadHp
2u03qta5UlnBv67jGD65ctW7JmhN/klW/J2XPKzfLLJnvq1JaciK/y0pXjHEtqzwcz7guSG2sB5Z
8R/Q/poJVZ2QokUNyMs+dG+VbTJNVu7HfOWdtqA4U4CtiryMrNhvEKxJ3hM++dxseubddvPIvvTn
FX4ndhktf1JArZGmP0Ra+DrL37z48hS5Sd9Jy/ez+wSCiu67Nx1v0rKrhNEU7ukla61YjHI+/cNr
V+CXMk2PYJbn+adT3/9L/62bXBO/cR+tV+kv/wYAAP//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ea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waterfall" uniqueId="{1218E475-4781-4BEC-B902-9CDE32D56292}">
          <cx:tx>
            <cx:txData>
              <cx:f>_xlchart.v1.8</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267C506A-9F81-428D-9A1F-DC3EB01C0BD5}">
          <cx:tx>
            <cx:txData>
              <cx:f>_xlchart.v5.12</cx:f>
              <cx:v>Sales</cx:v>
            </cx:txData>
          </cx:tx>
          <cx:dataId val="0"/>
          <cx:layoutPr>
            <cx:geography cultureLanguage="en-US" cultureRegion="IN" attribution="Powered by Bing">
              <cx:geoCache provider="{E9337A44-BEBE-4D9F-B70C-5C5E7DAFC167}">
                <cx:binary>1H1pU9zItu1fcfjzE62clSdO34iWimIy2Abb3fYXRRlozUrN06+/S1ThBhkDJw73RUB0dIWpytLO
XLmntXcm/74c/nWZXm+qN0OW5vW/Loff34ZNU/zrt9/qy/A629R7WXRZmdr83exdmuw38/ff0eX1
b1fVpo/y4DdqE/7bZbipmuvh7f/8G98WXJt35nLTRCb/2F5X4/l13aZN/ch7D771ZnOVRfkqqpsq
umzI7289k5pqc2XevrnOm6gZP43F9e9v733q7Zvflt/103PfpBCtaa8wljl7WjtC2JzaNz/k7ZvU
5MHubYvYYk9w5TDJbh96tskw8Dmi3Aiyubqqrusac7l5vTvynuB44/3bN5emzZt5wQKs3e9vP+dR
c3315qLZNNf12zdRbbztBzwzS//54ma6v91f8v/59+IXWIDFb+6gslytp976CZTzELK8OarTTX51
u0b/PTCc7EnqUC0cvf1x7gOjyJ4gjmNLLrbvL/B5rlQPY3R/9AKn86NXidMf6eb7Jtu8HESM7ikp
OZW23uoOILirO47cc7jNGLXpDsPbZ29V6BkCPYzOj4ELYP549yqB+RJVQZRHL4mMgnJQbTuaP4iM
cvakVsrht1ZP3EfmORI9DM0/IxfYfPnjVWJzdt2/OdxkRR1G1fXtIr2AdWN70hGSaCYeBgjWTSkJ
CHeqRW+fvVWdZ4v1MEqL4Quozg5fJVR/VNFk8pfUIr5HNaPUIXxrv9R9+0YIfNTsf6SQt7HDNi7Z
2benBXoYnh8zWQDzx7dXCczqOt30m5dUH6b3bNuBfrCd89f3kVFij0tHckZ20cPCvj1Hooeh+Wfk
ApvV/qvE5o8q2eT1BrHli0XUfA+L7tiM7LBZBG6a7nGmiRDC2Zq+BTbPkehhbP4ZucDmj/NXic1B
hYj6zSfTbNKn4Pk/DO/XSLmiqxc0q9TZE1ogPmELrXWwMxzFOHXYD6d4154+Q5KHN8aPgYt9sX6d
8aJn8vz6soku2+apfXE/MXwsEUa+JZQggt1GJGRhUhHsMwe+kC709ZnSPIzMvcELdLxPr1JrvU0a
/W2ql47nqeBSarILBxfgEKL3JFFUEU62ocrtxtiRFc+S6RcQ3Rm7ROiPV4nQwbVBwvWCFg2JsOTQ
Da7J1nAt4HHYHuecKW7vXN6Cq3iGQA9j82PgApiD1wnM0dUmfEFuj/M95mhb0VulWEQihPA9KTRT
IP/u68uTgjwMx27YAoyj1avUktOoruf/iiK6XZz/Pu+dKSOKyN25jduXIQDsmJAUgOzoWHn77K0h
e6ZQD8Nzb/ACpNOLVwnSUZpGuYleMHzn9h6BwnBQ4ltPslAaR+8R7kgmfkB4H6HnSPQwPP+MXGBz
9DrDtKP8Ktq8KB+h9xAAaAVSaPdzP0QD34r4DJS43pFKfAHN0wL9ApnbgUtgzl6n0pj+BZ0/p3u2
4lIo/jDXqtneDIck9u79hUk7ekKaX0ByM2qJx+t0+ycvzUA4yCO5omC4HwzHtIO4wIai3LJH4PXu
5plPy/MwJrfjFqicvE7XcoIlaS+T8XZtXsD5oypBFaOg5haGS8BwASzO5dawLQzXc0T5BSQ/JrEE
5eurNF2nm2p82TrrXACfURGLSEzJPWWjhsT0jvxe5CzPkeRhTP4ZucDk9HUGyu9MG9Uv7OntPe0g
l3QEVv1uSVUTkKvEQU1iFwMsNOVZsjwMy52hC1zevU63crqp681l2NbXTfOSATLdA9OCZF7tWEpy
HyI0JkhboOztLNzKs+V5GJ/F8AVGp68To8/NJnxBB6P3GJBBXWgXACOtv6s9NwU7Be2hchGEPSXH
w5BsRy2Q+PzpVXqW90kK8uVF20PQOeUw+PQdGPZCUTTCAXum+pX6kc7cDcOeI9HDuPwzcoHN+5NX
ic1pdBlGwSZ/OU0BNebAgmnl7PjinyMymDekmnPCOf8s9OU5Ej2MzT8jF9icHr1SbFCMqVGje0Fw
5B4DlYwq6Y4uXioO3yMaioPWhNuH3rJjz5DlV7D8GLrE5XUm+TPZZ9oqul2hF0hfkDZKhao137H8
C+8yF7aVQqPobcviTzrztES/Aud25BKb19kxerqJ8uuXA4YL6MvciHMnn7/r9qXeo0QSDppma8wW
QfOT4vwCle0slpC8zj6QU5M3L0pWcrWHGFgQjarXzc8ikyE2qH6OLgDJlnA8LcovALkduITkdUZk
Z6ZqwjfepjLg+F/QvTDEZQxVLwEHf/OzaGtTYPiReDpSbrva7IUde75cD8O0HL9A68x7lXHA2fX3
alMnL4jT3JGBiv6cz2w1aOlv9B44AtCct2HCojHjORL9AqEfc1li8zqN259RfWnyOnrZAFoyrQVD
8/v2536qiTIZmE60OemHe5meJdLD6NwZuoDnz9cZQs/dyMfXVX09vmBMgDImQ6FMsIeDNYXSP6rQ
OLq0g2/hhJ4n08MA3R27QOjs+JUat27zki2A6N9lQnJEbDvtWaSfhEj0AcAHKZzwmX+QAd2lBs6u
n5LnV8hsxy1R+fJKUenfnF4P0eUL9swwvscpfA7hO6fzU9gm9whYG5wt+QmT50jzK1z+GbvE5vTV
YvPVVMntvv3v00/UmVGMoXw+T3Xzs0AGPe9onLFxqGSX5SzDNljZpyT6NTrbkUtsvr5KbN6H0Qtq
DBpmOLrZwdjsqs0LXNDVrGyc83Horau53RNb0uYpaR7GZDtqgcf7w9eJR3UdmJeMzRg0xcH5D7Yr
J+v7sRmh9h5OHxDCFibs/ZOC/AKM3bglHOevEo4P13lej2m3edEWZqiJoyVKynNdc/5ZqIlSew5z
nLlnYxuRISS46/KfK9XDCN0fvcDpwx+vEqcL0/7f8ANQHxtlf0oeRsqZkUQrM6ppW6QWjub5cj2M
1XL8Aq0L7xWjtdokL1sqQLjG4PFxWHSLxYLLAYJ7lNmoJshFgrNd5afleQyj29FLhFavEqFPsHu4
qOH6BZlpUG0OB0Fj79IYe0HhoGOTcYajHb845vsskR5G6M7QBTyfXmdB59P18KLHFAmOiDKHw4xt
/RFigbtFA40UFaE2/NHu8oKFP3pSnF/BcjOLJSR/vUqN+XODY/F50Lxo8KYQThMmlPMLi3YTvOG4
zW0ZbhHDPU+mh8G5O3aB0J+vM0awb4OoX+WfL3hw9PLRq2u2sdxWjHuf/E8v7NHoGsH2QKL7k8Ii
uGQozu7OlizarxZX6fxanof3xmL4vSn8f7qn59dY/TjYudo0m/2bq5HuXOPz+Ls308WFTYuhu+D7
QcC2a3d09ftbyhFW/Lhwaf6K3bhtbrtYtMW4603d/P7WknJPK8bQQY9bltD2MNeb+uv5LfTZ3d5j
wgTOPzqwwflcFfv9LbrsGO5lQrV9dyS1nqNhDEE7KxwqIlOC2onGkcgfN1J9MOmIPPPHauz+/SZv
sw8mypsat0EhKSm2H5tnNz8RyaKWhFElkVNSCFBcbs5h9PBp8v9SElc56RNx7RC/afU+LXhhpZ5d
dNH0RYi2SDbcqkS9zsuxHvmqoYMIB88yvv09yCueW56hQ6KOdSjGdpVoKy8Pe52l9WkqssIaXZMM
ovgukiYezAprlcbMC5Ti5FoNZmzP03BQ6cZxROFfsoyV8iyQUVkwNyNRDVF4IarsfUjsps9XQSqq
pHBNL7LsHVFjCZGDLCPjCc1YHv9t1Z3BmDuQPrBI0Kt7awSWnXINOlfPB1Rxduv+GimSRW0oQ+fa
700el4dNxlN+mPKurtThVAdN1HtTVODUbGr7EfXXjz+eIIa6/3w0Xcxd5QysJE5Z6Pn9OxhNMXNq
acvoKiYJSyKvMUyw0NWaWmW8roY+qJpVFTYBD12LW1ORf+g5G2vqET7Jnh03MszrxDWmZBU5w41U
Jd57XEhs4bsyKpTCGU5N6TlWR0uVWsg4hJFFw4pZV9KqOpuugkkFqlynDm+Y7eZVI+W3RNh+gwrP
D3V7Gpv5uVzjKAQaIilahpbPLdrRKGMx5yoYseek29lFWv8Vcp/mgdvHURu9z33cBde4YWjQNuk+
/ngQLYtpKwRYOBqrOfgv6NB9aALRRZY9hOzKUqkqmSd6W4oNFMlqjswUqfQssoghpywpx/YiqW17
Cl3EHCkW5XFJUAu9L4mgiBnA+szHC6lgCwAaGdnxmOT+pa+nXFQHpiwyf9y3/KzW48HoVANQefyR
P08e5QuJ9kf0as/5NHzx3X0ZqtBP49GurrjsoeXrkciJJGtR9W3N9yPH5/Jb1WLVS7eWKAJ/M/bY
VXq/i4xd9E9sBLKwZPCX2kaqMSsqDsXi/Mt9aQI9xUIXjfUdFx2pzDocmnBWiGwwIS6da/uYT9yL
snqkhTtoyiCViOywvcgKGY9ebpEqv9BZmFX5qhSmoudZF+X198fXbLand+ytQuSHUyA2+kJwFwG0
ZWFL2t53Kruchu9D1VTYBHab2Fgse+iZsNyhYp11UdCknJWm6c38EhVB+58uFupPONLFcJLO4YzD
tN1fLKekdTPW0nzPU2HBhsewXlPvdqPdjOKE+QJ2vw5a3K2SxSKHRa2KrCLi0LFiq0vcMoS1nS3/
GGJUHk1pd8KHpDDZE2aFLPcYKBj0pFGUMukcEc0Ha+7usYH1eaHziX2vfSqtbD9u6iJtP5RTExW5
15djCeEslXV4z4xlZsaVk0yjddEXhX9U6yqNAy+bJns8ycIyb3w317b0G68VtpWey0wHU+bhJo8B
JpFa8UjyY3vSKb41ify+LJ9QU4Lo/d4GoBJX9kgtbaQAOJs9B3l3J4SdmZdd3hXflDAiFl6BMxLY
ir7fal15ZFIWTLs/bq1n2nK8196Yk4L4Dt4a+obJct327GmF5ksrjl4l3MglNMHdJbMhWWyLZEjq
zA9N8a2ooEXlPqsTh59SErLxhNXtiOXQfpdOX7JwGEfltmHVl6EHg9/L86CcfOuwyng8famstpZn
TiTnAGHgXZbqg6QVMzymZhpbaOyU6M6LKk6mL1Mqkz5x7TSdnVaE1QdAJtchfslGXEL1xcmGAdgx
EY94qSc7aJxVIWpWr6VqZ+ySIYgQYJQ3j9dOYI2965ghxlcYBA+QPLLyOTZoCpElm6GWeVmsdVeR
7oIzMzXvqirxKzdNs4pmnhX42XAYcDjXr7mT+/xLZ3cEm0w5AeKMrswNQpTHbcPShGP1FXrF5xhf
SdT1F1uD+WMeEF2k3yaS1VXgDtRWRe32JjbpEWvLHobi8ScurRGdz3RSAr+Ncqj+6Yl1Zddhn7H+
K5vaeTP2LZ/NH61VAuctu1LIb37MJmzCnrZNHZwqGBbs08fFmG9YuacUDNcsUgXHhX4FyhEl31eK
iXVtaWmZfcl4njXMbUwrrGtThiWsUZjUOdmvfGWiD13tBLA4RShMsB84De2Mi4N3fdq5DQ3Kk9R3
5MXAqtQZ3bonsjtvHMuOvFJMgznBJrJDN7a5HxUu9yWZlT20sQ9NFyK6OPLjpJk1v0Nh/z1OWahi
dFlSsaE7eHzGS7vm4PSMPZ/SoDc3ryInuD/jRPph3pe1+ty1uY0gVlQVRRDbTfO+5Qiy+GFI+gHb
dkg0w0vQ3ES2lizmLc3auKf+hT/IeUvTMpqy6jAqKJtNZDnVNlmXaVfU0cEkxgRa5/fZHFOT0cmg
nYqUUKPHp0QXls1BBOTAbcKqAUGQTgtTXbI8m0yc089OEzLoVlMEswCNxdpZdW/0GPXdEbL54TCr
OGzlbFKqooSjsUKCMJ4MYv6VKRO0oqU6Vvww6tN5HcqxN/LMLwd8KgrZPMUxyGS9TixVsXXhVB2r
vRH+AtN9YmqLDABT0wTXNhGoii1wd8Bias2QEJW2ZvzMgm62VE1VYmtN6RSZy8Z2Epq7Y2PK6Yui
+ewfM8sQADLILA3G/SmTpAnWmllt/xlRaoXl6FXMsPtYN8Ga5JGlscV4nxazdWthNg8jWvQwaw0i
Ejwwanwb/0KORbAUWcCxFE2jQqvxRNrGUIlQ0xj/2q7PbArnTr7HIu2FjjoIFxBdKSocpJ32T6Eu
6ScuR1lan7pMGViHbXhLQ2foEg+ZZRjkT5mFhTuaH8lxWxO14ZZwD+4y8bJjgxCyGNSnuiXYIc2I
c3DRAXw/1ofHBTdi3+8tM9SuTNmIBU87P0fIAqOHVeqrIW0+KFk7frz2G+7AGEAhu/MKNCk8QGZB
8Zshh6PawRaUfY6lHFInh65Ai2Y4gmSYgbDiiOBFj7Huzm2TGUgikgS+KZHNnKc+vtpcs/s2EZOf
nQCMBG5xQRS0zGwQDtZWYA/jpzAcZeq7TZuwwvN724/PJJ14Ne6XYSULx9WU6jh0q6qMymM7bdkg
3ALRjnVSBZnFT/0sVMwrezMEl3aU2oe933K5SlRu0isep1N1nhmZ4TLsiaT9e94Re5hWTpxrUXgl
4se6Xfe9cLqzqgz9wbgyszPyjtkV0as8rzTx4qFpK981g1NOsRvmXcUHLxiSDsrQTVU/pu5giZjH
a01Jyy9k2ow88OyBtH17UOg+JD7iNz9ojppQITLz1JT204S0FluxOBqS0W/dsi5iue60CthKZNYw
feqlodGXlqeBv2K8ocQbkZ+a0ZVBU+uVjmifeIFIg0OceGxWpbH76cTXuW0fkJ6EdB1YtRPa+0Vi
Mv55FF2QWJ+1sYfh09AMrDm16ia3zuExVHslKimrz5Pqgty4hTEkrD/qYUqTAz8Cu7GeDHcy4+rE
MBp6qprq0vlOstjJr0JamG5YYauM5bVum763vSTtaxIfNn5eCmeFPECk8sDPrESeaaKsJDnoZEHr
NLwOnZw1WOWBMKfipxMzHbb0RKq6CD+igbOR9n6e86JQR632ozB9l4shKYP9uAuavnvXCz+IorVl
uInkuWiqyhzJmIeBs8ZekSxxi26y4dbT2ol67QYWl2WzCv1qisejPqitMDroowzexkt0z2FguyJq
xV/GaqWoj7A5esv3eoawhZy1BaIu7TYjcwb5PqVK4aXZ/tKKohTvoZ2E43GTqXn5fWpLTbvjWFZF
QA/JYFlKeWMsklYdDHlMstQVvJv9oi2sCNMJmIBT2Qz+iN5VLxahFsH7sS/6Qn2IfSvu07VKmEWL
o6QdtdO9lzETkXZLrWdOQlWNCJMvKvB9azrhPK2xUtZYwmSfwmqXoTixmF+p9B2JyoikH+K4jx1/
v49hCIJ9E6Evs/JgsmaRxs5KbbpvB+EYlSu7SOLKWeWNbYn8LxrQHM/L4lTrz23glKVXIQ/GylKn
jeBBPCLD+UsgP0IWtyz1HNPzsMbsvSIkOZPrOOznFWNpk+DF1GFjXeSZmk0+75rAUZ7uG4MNMOWI
Nw4aXWX4XLGdatiICctXxgo/8CW1j6elIUGSmZNohocUPKTiT5IO8zrnXMfgkqzWqgCFlSdOyK/L
EglNua6iCJGW1ztkVKUXOaFoLSDI27L90sR5G+VYLyuczEHYTpwMp06sZpEjIF1MFxI7C09geKv8
7lvDvMFkZc3Ii9HC71KdzUvTdQQfhYt1yh4ydOh6xhx386kqxsrvINxC/E4MhZEXieC+Zh7vNQgg
t1AhwVrsdo8/1RpfqWJrnpzfjDeL0WLXVN4uxtViEvO/WC2SU2ZHlXWxW2pr+/HbRd5+DkwBTU4V
LTIIQHIr7L4nkSyi6iDK2YhJl3TC3yBwA8qCyL5AAh4Y7YotUGbqGmw1ZN5tFRzlRI++cEkSdqN8
r7PWYJU6mqX4CC3AsVUeaA6/025ij3PQG2SC4pepCuzyu96uoCmgQbBr2zmFNEKO5hUmlz05HFtn
zs7tLbTb7SH9JMX6SB5hxL5Q6Tz5QY4h9mlAqvkxIQ8lfjma0lbh58mKeNscY6ZsXt7tRprasYWU
mOT8LSSqaoxDSYNhd9VNOIu+XVBr6if8w6TMcLVv2SJP4qOJCjUUB4ENRsve76PWQKd1HMzMR90D
36hTtPxOZJBj+9QCESsmX3UIdt/X4LLnL6Td/MK7wMFLmtuzOmSTmOXPWxmE/ec2DdIgWueBg+8N
S0YCdpjUoyLNCdvulSiudaMOdkuu466COEPEEnwJPIDBw+MiSuDnO1JO0v6MyC12ulVRWk0eeXYd
+Hi4iEPclbhq0gLcZgrCAJQNYArbI2WCWZ1b+Ff8LhlbGTvrBMHiMB4zXaeDOWy4sbPMSzVPs871
6wC0IdGkxefDpqzxgqBRpGdZ2eL/Y9aDRBN2T0AVleDy07MuaXyQAn0V4+kkDEz3Reb+gCzAH6d5
7/capjxeD6yksDBOFaats59mcLHZ/mDlvq6PhIarGr7acohhb4LUmCQ53NHJcZOGVbxuwxT57uXI
a3RvHhZxiOU4YDc6UxonxYLVfp/40xcWOqZvPpesD3t52GynPuigxhKxYpgSzCgJ+lrsy8kmsHJN
xeflI0Mx7xrwVfMW3/KnTp30WAHS0nm+TRRRvFTY4Ph8GYEKtdwoncAro9MnybULymKU2SkrSIVP
yJHMOWwn2hr7akuyTESklb9u87Ly6VHglxO+Y9pSbz7ScrCGpeAJ+FKfJEh9swy5U+41KYgJcZIl
ctanhvcRSPggcRqYSib9ET6vHmFp4jUy23nx2ojNVAFtnQRcfJzmAYbj3hPM8muP8My3jnu/rqro
TLN4JilNC3d3qhKfyeYjB401+vuDH1tjuJZ9IdJ6BeoCHTCuAgkkv/GAEaTkcIYa4E8WnzArmWez
28iEP2+3ilYEm2+7knFjwESzyI5Yd9xPIvPVx2Rqe+uiQjANVmEqSi2/wd5if1l9MWEFYm7Pc/CL
3ILxR3o5s1RphHgVkbXOTF98k3oMS/KdD6lMz6Qsi9Ffc2rqxvq7j0g8+PvwaCwVbp2C/7Y8JyWq
+gJGsk+aT3ZQxkHg+WJk4XDeK8Q25ZXuoq6kX2vfATVxUCVtl2nPolOdfJl4S7lxW3iHAck+IQYx
pVJCt6TFLs9iTb0Ov7RU56oelalhtZvJFsuyiEEQe+hzHedp3ZibNO1m+6fHYLYmiP5n5Y3qbP5E
fsPe+zGdfyeIbeETYzDOH/QZ2IlsH5n7XNuIUr+AKgeIFv2zqRlJsR9DUWet1Nn8zm7LIqaEJdJo
dMJbWz58NqdW4FXDWDHlElrZzoc2VEFv3N7OwZ7zcfI1PerLfNbywJpmOrBGnQgvHGFZc1RONvY3
t1F/OANvOUueRKg0fts9SFQaLq3EVrEuthlbHsWTStw4L1r+MdkarGRLNJZobcRusNJyJiHrSlac
r7IgK43vhqVsrYs2EgXm3PSo4nXHEQ3mMC7kA56hunQWq71ROMsk8COuL9pZyQs6lxlXeT/Me1L5
E00iV4R1nmX7YZxCG9fbBQEPPBu9BJ2v+F5eEys+CSlLlfME8bVI6MHlwD5gB1MYN0l+opXDBjUE
8NX0IjRGQmoVBAO0oTcws6XFZw1KOxAvodtF5Sz7E9nd/dxufjyO8+LeiPmaaDx/wbNW7WCsvlag
qramMQYHDCmQB0CTHn/UgkCHNtlo28azQFnh/3JO6+8UD3snKR0foeTtHrGTwRivLHzO3+P6hHl3
axnOoLZRDIQNrzgg2xnHx2W5TyHglgzsHwc3MDsS5XDsc3pfFr9jFPRtHFzgTC3MWCTIHI/XNe7M
3p8MQuen1vnnB6K3CcSBdDQFuThf8nB38klY2STNbP+8HHI4iiCBxz9SYwIzt9PsxydIZtrun/LO
PENwt7ZQBH/ZB/fhLYnMIY15kDcpkqytxejDaSbtR8lGIdYDr51uHRf+VH1sezbGq6zNZ3vOKpgG
q544/NETEt3f6ZAIqdR8oxJTWuA80rIsNmrb6tXIyvN0q1Q94jro+NAmPux65HQRIAh5O0IzNYNz
QGhhhbMgccHKdvK6Epn9WmTMCNsdYFpGD6a+xMehHz45i0ZGWen123pWsTWzj09iCSOAw5/ZsXH8
HZQswZ9FWMAow7Khg9WdhXUyW6bpJhAqapG3H0fLaTnu13w+1SVQAMHBbRtAzj/zKeH7z1MDohFc
UNWe7dzeEIRl7NoGltW4VY2bTP6z54Hyn//SExQDZyn5T+aA9T6Y6C6Kz7ZuCUHyjIZKUuhFXpez
w3j8gbN9ubNNsSFQfprvckA/CgejueAz+3EaomoSyaHKrSoRnsoyxb7JCgrzlAr+/ChA56CChz5R
JJlLU5f5NBvbQAaH21CkE2BHsI9omeHl8Vktamv4dnRoaBTj5xOp+JslywJKbjehHw+FvrRj0NQ7
taIymUPFimVzOtk7XZ55dsYrqlxVpah0uClC0dprWD6oz3Fvwwg+Ide2ReTOgoPDxBJoNO7YuFfL
wdGN+zvKtlEvUlFYH1QTtcN6n4ph7pJocU9wa/6upxyFds/UAThf7Wb+hCzWbUTQkOwEUQRagwLP
JAUYqXeUgxOxP2S+CAJzOCJmEebMH6KEDKPnU5TCvtZlmSE9q2LK83I/S9uJNp5tbFlnK6cSoADf
sYEYJj/obZ0xkUiS2Hs/z0g5nCZB2Gm08rSdjAi4mhgtJIdIgFSUrVIrLrBFdoGTsjAsdJNtuIPM
wYETkzfmdZsCJTer2YcZhUtByjqHJ31HLQTahjrIX3LaYrkR+slWnbE6nYNMaxtzFSjaAje7cMgU
uUndZGRy87rSebSShUrj1r2lYkq489DdBVg3kR0qfj3WdyqdObhQZcfKI+Q8iaT7hWPwyCxBttMd
26iiRIGXDhkuij5AnSGN088M4bhmZ3JsNC+OYmlbM0lRdxX433GbH+p+rFm5CpM2Ax0MZkih+uHG
YeMY37NaE/R25pY4DiLoB13qQvX7QQmjU34So+4m8wl1kLnShtjUpvLMNDWKG5+iAix4sMI+R5vD
OqxKQmIvIwiG/x6REtfOsZBDT78RMYyNc8az3i8+5lrHCd2P89qykaHDoA2NhxYz1Pj3czMC21U/
0KkaXdsCY9J5CBmJcLyRj37/LtF1U08uyuR9hCxfOxXqtVFo1wfcTpv+u7SzZAxXPkcikLuZyrPq
rxyMkNW6zrYUuLORJer0gXznZPAn8ToPU0lbRPc38R8I+Tl+HfNmdobbrZHeRKm5ShOkkpVGp07h
dpUtMwILGxgFMWiSULdPrE5/gnMxzkWRaytdZ5EIhBsGQX8hxkjEqzHq/YOId+wwstl0lFVDdwiG
xZyrSlJv0CI8U1GT2uCyu+qTj019yANhahfaF36PqyL9K7Ajs8pb285dP6z4Gkk4qC6aixOnsL+Z
BOqY94V8J/uoWCkehkDXtqp1rAa+H5uofT/FaWPvI1to9p3RZil2rMwuw6K9oIQXJxW3gpOsq5t9
UYMaR4NMcNiZVq9C3TsfVRGW6DcooquoLv1VGhaBO/I8Xwlfl8fORLP16OeoTueF4PhqZ8w9Hudq
3eMrjxzkid+rwbQH6Mfwr0qdpAfJQNLJHXUs1mFsm4uCo2bgpqCOatdiJvjcD5OzSa1cgGJos0+9
Q6N9mzb2MVr5w8g1lsXecdCH66qpcaogVv5HkJoR+qgapq8ISlDIs0hBzjsah9G6GHNrn9RZc153
HEQITMGqHof2mNXVmLgi6x3PV9oPnb+ijurxCJ0R7WVNeUz2TVs0SL+iLBzdDucMr51GqGxl+VZ1
nGm0Saw4aeKPQ8cS5G+ZORF1Q0rPd0KzseO6eDfgipaTWpJ5h/piru0GXX88IMw+tVXSHYGVt46j
hIV05cD6XZG+Z7k7TQ4Jkc4X1te+KPvr0rIGj0Zk2tR1bCg6HQq0NU5TjZ0bpkXqopOralfF1CfD
sWyDMnBtUkRnI1EwxEj1vK5nKTtGZ3daHFdDWa1p0dITkWaDCwb6i+jHS7v1/TNOoD5d3TYrUJ52
5AZD1qmVGA3b56rJz4qQV1/HYkCsaKPsHtRum6A3I/FUFIjCtVrGN6iYG5fRND8wIDBcamfNx4Hk
ycc6HJvES5om+FyGY/lX9b/MnUmP5LiWpf9KofcqUAM1AI1eaLDRZw/38IgNEaMkUpQoUqRE/fo+
9jKr6uUrvGpU96aB3ES6m7mZBvLec75ztSkZlfNmt4qFWvGS4/PBCc6hBeLG27q9SrZ8fSoi0w3V
uDv+jUu1lzCf5DtGs8+lUi58LmBunFWk88pqwi5JPybfTJ5udxw+hIMdklj8UbaUzAYzOmXb3qV5
MPXlEIrimw5QbNU56kZeUm7mp3RNxQELfZpWRb9npyWcuifwQ2BO1k6/RdOojs5u4ZErl37TMXtb
0b+/7bPc8+OsEl/yWba/PA7IsVsyaxuUp/510QVlpU5mOMmiXUrSOXdOC6GOM+rjsGwzU7wV41J8
jzcVf+KaTd/d7vZfFhd47bIpuk8APBwJdop63ublFXVvUNJ1dHeBNuLrTqbxGA8hAzEGmfuh8yTB
XrZhRSK8z6FTUZGeMAmYVcqM/Cio1W9gzmJ8fhddQjLGB57G5gv0wvmpGDt9Cv1QvEqp92tr+Nxs
GZZctOeyfxgTsly0Tdan0TD9Sed58iMWDotDNHv3kHiJmwda22MYL/a66Ww99+sWT9CT8vHIUpnU
aNtBfkKOKc57oNkdw/L2vEd595ZD0vky7/nyCRt+e8LNlt3vYbCArUr7w1AwegfnPYyrRRZDne9+
jHG96/Gwt8H0JGANPLXbpOYKxAo56JXPX9RikxZN/77f6SKxVwBUAqqFnD618V5IrNlya+JM5KcQ
XmTl1J485q6N4Rjo4GfAIrBxd54me19UXm6owevMQmrP7wSNXbY0BIH0YSmHQrG7NVDtE9Sf4SFI
/Pg+LPobXtNCgO7DdyNRwXCb8Yet4MBCqQr7SzGp6KsNmF2roVvJPRAk+9ZHzs3HLhripCq6MLsm
bNL5oSByLC6yy1UNfznZSwcfvs6LXWYl35fClTJm48MUgEO4+mDOcKxTsi76bi4cDKhw0+F6HpNZ
PsZbEjxnY9GrKt10NzVdofQLb3snG1jRvrvKXkx9HeiRgtRkLAyOmTNmf/H5qG13vJUepC7mDQ8P
Fjhq09qKi4BWoIcqzFC5VFRa5u6h4nBTxTZsP63ZPvlqIkN6B4yQhfUaokS8LhAIlnfaoyvVWEe0
WmiKwqkdgTud3JJmFxptZOSf9tizyJV+m0lhLxEWO3LOEzgVx3nwo647Z6h9LYJWcJBB7VDoUges
HUQVJMX22segecqoS4bnyYfBflxTdLsVyeaI3K0F38Yq0vAX7rMBy2kNcG+vJyhuFx4tfYUHAYnL
EvjN8MfBB2mxxzj8I9lkDf1Iihs9piIqH5cl4flS+5SnQwTh30y4H3LYrpUNfSSbJLRDdyc6uMal
HCE/V/uyzWMZSw9DKrNcnMY+oVPTrnS9Fz3k25pv/XaK2yTM6zQnXQapjuvwLFqtYJNamvkyWuHK
p0u0PAS02LJKcpaYMktEDIkQWuJ7qAL90xUoTWKtfHScJhbGTeu6yEYVSrgumCowA0Dk1jLr0hcf
JFOGwszmvh8qrKQLfmEiQY/RGFiE5jxtOjWokrZzuBWNkFmYdY2KtonS+zBwqX2DySzZic958q11
7uu+d+1b26mvbaEoL9EmyNcVzEnDcqaPBJsHwSKRathy2X4dfDQ86Li3B9fpolKz2lWZAR9VpZRU
vupxSGutU1/avE+wvrpF/lhath+yaYC92G7sHs5nTqpwM+tc79hskqfCdPFrBrBJ172DBoXrARdM
CU5v/RlOSjyreTR5Y7KsvTPTOL3a2SxtY7fWsTPU7DYrA7kVZznxuY7GeTiImdHXUZCwKZZuugpG
g/tIbMk1UjBTp9bAVC/QFtVRxJD+tpk97lsUDSXJsAnXpHCzaVSYTg/gGtflrPTKysKsZKtm0fIq
SY1TZRFKBrYVoKY9mxRfrvEQ3193hqfIMfjx85HD96s1bsq13L3QD9jlsfn3qRjqnqO+wEdgL9h1
+oPNirSyo+reed+GX6EIbgfARMVxIoU8ZCrjTwEnunIy7T7IKN8GDkKtReN2yCLGv0xrtEwljafp
S0yYvtgoZlvJ9Mbzqodoe2EqwpduCZT3fnMVmvD4kaMtubg17H+ILs6+CtaGHyKM1zsHR7mmap7O
MaTsd5gCkbitaZsqY07m+5SxGHUrFsfbRZj8SMStSfejvO3aW2S+Ty4P+mZIexi0ELmn9DzSsZ8q
o/ttgQe2TxAxs5WHVTxgHSnToOf0flAm+t513SLKaMBnKPmQdXkl8L4VZDlcE51X9CxTG2U1Wng3
aNRaor1INS2fFbq2rhIqjslXbLyrLosgX90pWERaL4oHp36m0duNZziEuxO27H2gHind+HfrcoXt
AZ3nYbIMlNbEaHwHS1FflQfsUuoWJc3dZqz6LqJl6ysD+dOVvRu2H8vica/gpkSfZhXU1Z8Obpor
4RS6ZuQuvkA8b4Fy9duOYh446y9MPHXsILNuuSYe/VsZoBxZ6oHNAW2CWYJFJruj74sZhi+Zclsl
TGzqgQQzebBrFr7C9csL0Eqo4cp0WbvhuKKoumD1G9dmm7uOo5QrUHqCLgmmh7hbw6Cy7EYIekmo
arRySD6AlMFFVCWd7Hgi3KF1KSweKSouUKTp5tbGuor5uY9QU8cj2z9GY0fxGE3hamp0FUxgSSvS
aVeVDm07+GNAIj4mj6mNWV6KcO7jbwNw1mCsXJBvnB1g5ImN3ItuSqeiQre9Jaq0eyeNrTJsuNTX
HXy1fCgtKPPE16PzTIqrzxkkncrYrQjV0+CgWsXlBvy8sAdt1dx/tK1IprZecavA3kFKKB516bZ5
SpdDi1ptPNvOBvK3mc3maNOBy5JjQ2d4gK+MRPCEjgoA1zLW2icB4U/cKoHzkATAuCwHYQ1vwgG/
x9f/JYMiIziOho++LlS30Q+qadS9/iEiB+pmhCxDcZNso5Bt6ork+g0pAMdw82dwH+7ZzzZhZEuP
4L133G9zaIr+i1VrF3TlmEOAC9DZMr6m2CKwHC/vtoOgkN8tKCi3B8IL4pPKtsbO4rjDdcPZwpbH
J/49zu3oZE2HxfrxGlt8vb3sJ9AfpgKME0v2Gi9U9WmTAqDt4wuxdvYT+Kh+QY2D3qGdD0rlHOtx
sEy1AB11HwEyQ+muCqyYvuhRROXJsV8y6b2COuyg8PYVUC87rEnTjlvSD41aQQIV0A7GKb/bUfrl
DQuGlMGdc6xQtgyTuUiazO9xcoQfKd9Vboe3ANTPUkYTMuVlYnHvNKBg5E8yClRZoPI7LZopNUVX
Ow1+Ziv3aIYpuqfW/43+vxR9654g4roT9On+biIsrkSU2nseei8bFUtAZK6AQa2C4ZUX25qdZ5Rw
WRmPyiflNq5iPOqFgK7ccrWOCA058VPthAksrYlkZYp91NZLvPsX0wfrhgIhGBpUoOgQGVeUHnWa
LLJmMt++BzvbvCrDdp3Dl1z0gtZrP44/NMZP69Jwh9Zg3AOHbkTzsGtQTmhzsh0V7mcbbDfFBRV1
NFa76NoD8mOOBQdpwxzQUDQXY8VIMk1N4ok5hWbKvgxuSCBYZixqpwqCYk/RoWbePMg8JbaOCLXL
B5AM4BylVqD/KrAms0OBFEbgnSBuPbTovGWZzKjD7zcYgVu5xiJrMpEOl6A1ExB7SxH6APOnJJCS
yFtT5yMtYJUFS3dEngInJtvaoIzB/J1mNcy8shDMvu8AKXBtsOLZBmTC99zVIQ3V9uRxsuukYHnR
cDAfvwJAVRAPuWrvAizD5iuay7V7zrjUt6orjvoTKpj0opOM9t+xRMb+GLuEv0xrzO6Bb7Y/Wx3i
yOfrvgGjYxbKyL73W6l6sr7lG7VPqx46fAXE6+BaZ3LCappJhCgELV5CyIdZXfBpPYcQLfp6BbPz
eY0T5BupMMlpTDgHNqnp68za6bBEI/lItQnLIgMf2elhR3LA7L5ELss/IOsZ9XVkjUPYbBgB7he9
K9y5TTWoOTPuwFRbtm74uMVwQzbQDVdqzHx0gHMF/xcPHO5N3brYYekNkMPoy0VlwB7j1swoCkZv
7mOr7F0bhS6vCW1VdgCgoT6tW7aAhl5GfEtQCtnXRHd5W0oU4I9zcKt4DeYEjCVqat+XqWAFMBkx
912NDZ2DCINc8rRLKADlniqVNsIB/KtjIvtmnze8pqXA/ICzSFW7WP1eTTc2ETNbtS7Uf8mwWrjr
toxa1cPs8hdD9WLx5yid0RD0UIFkNN3HA4uueTeIDPgS87LUISuuQdBF3/3Qi8sWKPMEhpBXYNOi
b0jr2BH+R1b4qqeG6ypbk97XdvXclIPOF9bYrs8HrL86Hq48jDw9LOlK3wPWqe0BypWIIQZM0peD
kuGXvgCJUUoAIg8TyBfSZCv1aAqKCGmLmREqGxny7pOgm14r7Juo6lCf112s5/x23NLHNV4hQ8fR
xB7yQcYfM+iPtnR2+BIbOX3oZZpKjBSA9gjSEwBX63DJD/pLG6ykRW21BVWAyuNeW8SODHSXr2Nr
g7PmuKlr3YvscbHLdFnojAyKzsQddIHsFDCSv0Mx7jNcBm36XUV73GwJMS9O++gsML49qrjL11u1
RiSQnhEST2ZMfjJxN6b1XgQonGRfbMeRRm54QYq3rzXErVrjUk+qOaa2QfkSXkc/dWAW1/CjY377
KNgSlspYgkgnFY3MB/YbuDOpE5osbznK/WOYsPD7BDL+g+AltAw2HDhEET6QBcrvN8AHR+UW3HW5
/QZwenlSlnhW5stEQtwH+1PRBgIVTZjII/YDPaLNMHGdZ4Bm8Oq7dY70Zw6xo843NCozss57uXXh
9B7kQ/LKuziRVQJV/6zUGMKiAwEq4viHt1D/dSMU9CD9HRuUkK6GN4901Qc62kmqF52YKaGPC+9m
rPIG45vATOkZuWzAC5vncobXACN0ekw8EB9/XCNkSKI6nsi2dGdiO8n3MwBzv7yxflvpDzomkzjx
KZdLUrFEkyWoc0eTVWPxEqBs4LWB2+BF2KekBhAY7igbc+L7SotUk+1s/QYVs0yjjR6SZFzzr+k4
LlhUZiWGbcA6RjtCa9R54CfqwKdtC9AmAfsFTBplPGgvj4w2bhrg9QkFotqp6ReZA5+ZGkYrAMLG
qNWLDk5q3wpQTKplN7gd1+AMG6Tl7U7mZxfnC1qYPt5Srd+nfGWO1zCIc/R9iDL1G3/gfDJ2qs2K
WWVhQ1Rszfzdit2FvsS7qN5X65SgJCt31WFlODHEN3lRQbG+fZMkbUkxHLt2c9n82QbtHtGyZ7nA
z8DoZ+l2DRaDhvnKvWFDWm2kyDN3+K/tub+6y3ANM/j0yM5ilCpMOngyf/XmeuoRTWr77KeY1C3b
JP8AP6QoBpzwYIIt9X8wKv/qyd/+ImLcMCtv2WFYvrcRA3+PJUCcyxeCvMQv+cdfdH9QNTEdNax5
k3WJBQTnyBYg8tFzmIJ/fOU/5yc8/eE8/jEH4MekkKxpu+Uf/vm/8Gjd2wwD8z9vr/r33/rbsIT/
+NenSeK///JX8LwLPZnp9/KPv/WX98Vf//PT3WYo/OUf/2mcwz8Z2PDyy9hh+Sc//Ms0h7+MNvm3
ASG3eQcxBkji9P47C/Cf5jl8/mWWf3nv8fTkv5sN93ev/HOiA2a5wdFOb5G5kEYIqeBN/5joEOR4
VDJFFB0Zrb+Nerhl3f4c6YAJcdBMcOZzNE43CCb6H/8C6/Y21SHO/hVPvMBEUkxhgOsEG/u/M9Uh
zf96TdNbhA5QQQKYLETe4T8F+1qPLNHI2+5sZGavEyq3uBwjZa6IyST1kCxwvwq+y5cYRpuXLSQS
iE1oRMP1BAgggFDEbAbvp9CveJBXAJNoKN77fMHdehNxoBUV03XaKJKoqYTfsImOng3bM32w3LK9
okGypmWRU/B/CWDK2hVeQHxAqnJmyWXM4S+X2rcaXHPevoWjKVjpqGZVkfKPYl3fQzOwFDE949/2
xcGlWAd/6F1Aash+9hmUXHjB5J4eG8to1mZB8+GqPWDzCyJk/R1eEqpak1vvNwXPPVPc1B2iCScd
z9P9vvoRTWZMPu9auyuPif/ElI8PXpvuKSqg/JQF9PCyGEYBw16mfQ2ocUDelLqx7FYvX9sOUE8E
J6GCxtzXGZnDK9b1t0lMtEQ60d3niT/kblgqNPgTarvJQaDuk+VVgP17YlMYP7MkJls5gbULD5iH
gW885MFeF5YVJRa7pIlgv8BVn4can1nUscHGgsZLluhrM+xS8We4Q+oU9t1dlkBtDG332OZgzesI
5sRQZ9Adq4SuSTkO7Z7cLQFY6tKM6VLm6Y6uTy6nYh2XtwS5A47ieQ+bwEXg77iPUaSZkeJ8UHu3
59Fp4eRLzyNaW3yXRrDlnY2eXIpVv3mBlrXwZPwKM8Bfwk5lpfR5V1PhmzZcaI0sdvtikjEeb1bL
gISAnB+GsZM41ANCSqVCDumxhS76hPwGq4Muc18YWN1npDN4Q1vYTX5XvxbQ9b4c/Z42bO7bp33l
5rIVkHNgrVRxHm53SBQzWE8pq+0YsGcYJB9oa8aKLpk4d6lm7XVdyOCeQeBN8zfdtuYrWWf7u+cw
u1Kp6JW3c/wq0oTXCHPYO2rMnGJVljhkK9Lw9zYiX9ctsQ+BioImWskvhFe/Zus6mUrScT47nlgg
szF59EMWQlXRPv+St539tAMRQL3Ghiad2WCrXVorTyRBCPfA0mkcwLSv69eu3SdSh2icVGMCaBvo
lnRY7jjLYPcX2WA+gSPPbtqRWUWQ9Q4aD5JeW+jZs1PR00rDL4hAfCHalhoTHBoNb0mdirRXRZVk
3ayPDt7UkbRR+pmy/FPL1C84jgzuGpT5RsPKPNHBufyxG6DljEXeV7xLo1OLNecF79CWWWy6BzP3
V4SM1zMcSGlwMd96KKgXa3RvCrO3x5xtuoVzqL7IPlD2RS9IjyN9fOCBZU8gacFVzULBkoldbVy6
HSwpjj6Ju7NAOTE/R/Cs5MmyEEBwbj2/iphw0fRGjYiWkYneGxqzJoun7txJFjazWtYyzYKgDlWa
f060RGW67NeRZMEJ4bDuKPIBZlUaBQfKPGQ94tcDWr6bHTuIjw2gcC35vF7zPjsk4yJLxXwI7MEk
ohSa02c8bUw0KhWuTIG4VLkTSQVXcr5wEcPPsBYWZmJ6YMmyvV8dXXEE+L5/mgdCz3TJ9f2G6vB9
bevODldLRFsjHQqjuW+nHHR+LMEKXlMU4RGyD/UE/uS87WxvAISr60DJdB8OEGZKmgSbLucJ7kpN
LY2zs0hdjpVKz88AaeNPOc27KkVWsO5oCHXXqx2Me8AmpIcGIb7svLBlsmXrlSYhhzHkvg4CClHn
bLeVFFURetQ0LLfdPQx763+jq3f4aZYdOtqCSMh6ZY8bMz+QqkbJnHWFKLt0DOspIvbMpIetMTF9
B836KzaW9LAugzuN+wwBfmATFKwFclJaSdkvP6IRu02Dp3uZO4gxxcG14WubpfkJ6WZy7RGKr/SY
8+OQBfAUd30yKkdOABtsM2awvZDLcadIj+RMkPeoWCG6c7omW4MpE+QKVRVDNW4en1EkurNZWFy3
Mesb9BYvLN19lZk2O66qMDnkoP637b2dILDkCVpHrL1riFYNqNd8nmEV7CVvBZJfW/ykwwmDkbbI
VxS36D0gjv6hJxuU7kFhl91FUVPwBRe/zOyw2vm6SfjdBMLAT8wbQV5SqrXhw6Duljhuy90m3Vnv
xfe8WOS5pfrnXLS2sWL9LmViGxL6sLEW202ou3MOauZk1yGuJcsfXMhewG3ED2i8xzK3jj6jd5YH
HZiH1vMXC2r8ee3404bjemEbjXA3Dg9tJvfDlooCWyOcdVKmzqQHuhtdIxbRjkgyWcBFyebfEuF9
uVoc1xeocG162TlyTffekHZqIuycuoz6LVblQmA2dGWyTh7BozHfSdNBHtxfZU+K4APZ2s3XfZbl
e40uP6qgxY0Z+jsRDgPUQ5D+/jSH7asQU8ZrePUoZYwYEmRfQhigEw1BP3B0Ijd3Wv7yEyLkGKuy
z9Cyo6CrFdf751jZ7bNE03bJFh5eLZyn4+yDdYHzgnhiFXoBGAxTKLD0DyOOgesWMB0E4qTEipmL
IP3mec5r1HP84mCKxiWNMvmS77a/IA5rajwrqMEQ0/Xgo7z9OUc2OJplpU/G5/NhzefwEGvk5GBE
YnnFgBccIOExNacjbfsOFgtcEZcLBDthUHTIGBFwvSeuJju1mAFhw7XE7oYAypSo+KqVlV2zRFqF
poQ6V+Qldi5yoAZ7W5n7LueVyWxf7mLoLt6EY1vvuXH2TDpvr0MngnMwzykKP4YZNBCfkuIROZsU
gzeWfe4Pgs4FzNRih9mLmFctYAF/MUg7hfXGCX/OYW+88IKvKCRTNK9TWNCj6dl20HiA+2kPOwjq
swDmWBKvM5gJ2i+fkYQsamaK8A6xWEnLASf/Y4/75JAaekSCwkI/36Fsl/kIqmXGDJbKTLE7tZBh
HRIvCGDGiDeBfUg5MIggm4dKplF+TvqEfAbdwKtWEdZVrY1zASwpGR0ul4VUvV6WDyzeexPjIF2n
AsmVTMBKzihYPZxRhnwLonZbWYCDbdbFco+4EYVKvKRwQRKo1I8j7JmwSkVnm4V294qumCGyyuVu
tRk9Y0aYAheC7MGzGbQVDQjl4ZiMqW5AEsaXHO2xq4cx8T830EtfC9Tcb5FPsytLoNJUPYiEO0NQ
mtXw7NriHo5ODO01+1hkbD57BpUkbWlyGIK9raAPkLOO/K4rw3n6JVaJWyuTK0yCgOCJvSQq7jGg
yf+KYM1XC7Ks37Ce9hdkQcLGz0n6gXi28ZXQMmOHAHpgXi9kjzBrQuoDaL34xQITbWgKjXzymWhE
0hfHYpO2Ab/qrohCrw/etOsLMFoNZmXdEMcFtAdWtfsG03mbIfRPwOn6aUlLFSrdzJFbKjltfRmz
ZW6CtEsPkSPZz2iMtjsMjNgfkCFXr2rFBKUK6zn/PS2h+VSMBJheSIYWoBQvLpNv2QUDtsiFgKRB
4JfOVzK36XO8L2u1EjWdI6gYTXAj2sMsUY0fsxC1P0kbSpmtpmzpwEkNcjysqaJHDhjuvBHU4qoY
1k+THuJDQHSzgFl67FuNwSFcugdEdqIrFglX4wbEzZI5gG4OKx/mhPRVF8wK/jxPG5+EErqv83M5
IRaNiiHhV9WjRkEgYUYBtQw/OpHS/ZTBb2362aa/3TKtP1O5wRxVQ7Hduyja4sMKBfP/ov//f2nt
/6IY/DMh4f/H/j8mt378n/f/fzdU+D9mOcJZvr3qz94/D9Hgo69OMDkrw//+s+8vyL/GiLbg0bx5
mN0GKWI8yp99f4xnvSD5ciPgbzNdw9vMp3/r+xM8B/s2xT9DJ5zjeZjJf6fvhwz5j2D/Le8SgukP
//bcpn/UsjIEyYJupeMZU0hMiPozYy138OXWNSoXiXROCWo3Wu+WyPtKmtnXodniI8Lw2Qmzk3rQ
W8wgukgzhBqxRHzaBBENhsth9mKLNRo5j7iRaMQ+MExnnmsf0/gbKoPwHCkyVLagazVj8FqTsewn
wIfljKks7ZFi4CR4GjFXIRNdtWOJP3pHCCzmGKm+HeO3DrSD5j1AGBhK7qePRM35Nwhi8gwiZD+Q
Pj1YsCI1gTBWOeAUj6Fm+WkEMvMp6mLXg6hMFkgTUTp9dKGdj5EL9otxA6xENDjpd5aDsy03Ca+q
lOj47idsSW+CL/ndxnfyYlcd1eOQPTsbFveEA/DOZdt+HTogoAUM89OeWVeLfmYlgxV91BkbT2uf
YAWN/fOkpuysx2g8pIHwKN9c+DhmxaUdoXtMm3gKchaUcO0ExvCsSOHefDYrZvqK3mxs1jkhoAOS
BFnozZyt2QNAeXt4SUQXXAYzYmGJ5h1LDN9rA6b3fk4xgq8Bix0Awlrtp7BXUAtCmt1heBU9JiqU
BwDJFO9q9mflInOf9QErhY0+pZvcfnhh08asmB3CMmGedxjS5YphI4fUTohPqs2/JD3Pvlu2wany
X+EHmWOoYn6yro2OmCXG3l3eTwfOWfoT076Ev7c+4vctRmyVQ662rto29Kn5bb3E9gI7AlryYU7h
lGEOUNQgpYftBrISpCCNSleP6+929cVhJyMK55ndbHxkrhCKXc1w57l664CUw9yb/LcAKitkrZ2S
e+QN3RWTnrD1SIKT3BedalSbYzJMxND17AJVLknHxzh00/2whm+YQKQWoNDJfMrtJJ63aQ4umLPh
HiOpi2sy9yl2giGB7dQjCJudbIBG4AAGFJ1PAS9BVLvd1kva7wcMPUJMf8f0PnjlKq+icEbFO0+R
vIXwOaBaTHgoo8SSsRoiK2vkrLBt8LnNaoPpoojD7PIpCOipoDMaJwSU73UafZuGOWN3M1ia7qrC
4XOKyYYY1ULRukGTOwNdwJzL47DEXGSlg4ZT/EDjMfdNi/T34+4282Qs+uYfxRiz/S4ZLdiDxb5R
detWckxvsw3cuE/Q2HhTaBs27QDqcZ2ySAJ/NoOvVZeqF4WKi6+38qQ9KRRN+i0CByC2mhIxLl09
ppgIdBnB1ZiglpRH5BELJY67dGqHoMFvFdDUMvJlh8+CLIoK2ofZZzL7TDBWc9YolHz4PG4own5y
NgNo7PeixJyGsguTAOMR7fSKK5eKMsegBAzMgFgGzdENYL3JUvDvGfzE4JSPjkxnOg1rUE65taJ2
GGGIJn/rbHK/trJ4lyCNvokQAT5k/H3YIjS/EFjjqFWexiVLfkJzWMQRDbdTJ8yXzSBVBT262SVk
rGhGCkq/3P83e+exXLeSbdsvggJI2Gw+YGM7eiOKVAdBUhK8T9ivvwMsnVs6ulWnqtqvOoqQRG4D
lyvnmnOsIu5wFM668Wgi0ZS0d4uYgNjUpDQzLN5R5VFUkHToy4QAbZphYKT5WN+43iJqJwCfkJjq
AgKMre/qetQwJs+0ZXSqwJt5kz9oGPFXBKrM72yOMabIaHkssOlfdI621RM1BkqEIzkR1Tadq0pa
7SlPKcKt2Y7Q3BB5AzGY7oGuf3Ko3NE71HgrbitRXK4x+QYabnZ9OSd2chE1tJIJ7hPZLSzSmD5p
tKZFOhsMX2WOOHtudwAUmW33asbzK3bSkISFqe11F84FYlEWOqJfMX5N1FuOVlXXbjLU997oQqpy
2vHFziKBd9KUF4BhTJ/Ur7HDIRQfiNGvNJ7XodD9knb6e7u0b6xR3TX9K5QCFzdeOqbYRYTe6g/x
akT7Wc+8zzYR6DvL0iIWh6o4FZi7b2p4b5THSJJjpUfvq3Ds2wX/K2Hb+MSjMzpC9dSfc9dId5iE
vRfYDhCNVCSaY2a384W7uuuVZQvPj9s539Eny74SQTbOdltjuY7nvdIqTCQUyhmZscRofKxghECW
aL11ZJbhPpKHHgMApKBanRZnHA7YpteDPZZ262eEDwK8W2MwFXVyQ5cIm2g3C+8ixZ4SSmHS2uuI
J0y8/8MMd9YXSLt4AiMM8ks8BeOa5KGVyfgAvdLbN30+Fr4xWQmPxtV6hpDSsRbCQn0dPaGuDHc1
vo+DqPe2omucG5FxdPrW/KLNvJ+Q+KrYQ8b7LG1Q/AivXucIoU8D9+HVQO7mlgizvAQKhkElqTLs
tDMMLhNbBSo3Or8onGOxjl+xzKSXC9GYL1E96NfYmCUv0jtUAuWK5curdUyVpn7dz0mpgpQ7/9Ym
P3Mgutu9em4VtL2DvD2v6q7r7Rl7Cn6WUyl7ebeRFy6MLK/fIPAQSJhLPcyXWj+xef4SdWyd0B11
igcEcU1bzBBbW+chCGjPcxUBGUnq9mquJBRLrU+LbfVvdwhsDcmSxMr82VCfNZIWYJj6uO99y51D
OubYYMbZkdADdReXAO5cv4rJ0rUltFLHx3hmxLyaPnmrSaBqwBe7q6PUfhUznvXZSrLVd/WMJwFs
SQT7atxIKw8mGJGYJS8u6ds99s7SpHcfRevPDtq/19/7/7K+B5X2l/29h4+RQn+MdfmlxP/bL/4s
8aXzyaI1C9iYsWYkmrcy+meZb+jWJ0J4lBz2hp3GL/+/ZT5TuiUAYur5rY7/2Bv8rPKZbIcFCHiB
g4HC+dgA/NHG/NO5BFL/8++/MtvxPv65yoe2TNdR14H4GhI3l7H1l3/J9EsUAuxO8N0syxjvPNsq
w9XqcNAWax66DVYtXKbi3iyc8eDVKB7GuMgTvWgK4byeHgkFlvBcwZzCgfSOearToY+yrAqqmsSh
61RJmKv4Pm7Mo5UryDQWShtehKdpyG8nYSk/n2Iv0HKRsJ/IMMX1lkS0QotHHcfo0lqFeFAVtqWm
Edw7ZoxkM439Y2VKyBKusnbcLsU3nSDU4pmfMTb+MBuFuywa7ha5qPusduxDO9kWdv1sKO+hVgzn
uvHai8VN8NLNbZkfRnNNd/BVaAtNjnsqCVKFGfGMs9WhG6t+MDG81qtD/a/r1yycAqMbWttuJOJd
+u7Mc8ynY7UcV73TMTBssR27tS/1zjsWhbhvdNbJjb12VeZYYyIiCBlVyrYMijBPKPNx50d7pTdl
wAVTh16FrtfG+eSnUwskhkgAJ6u8WJWV711bc88lWk0Q1VHpD5bb7GcRz9VxrthcBnY/x2GOrayl
fbSbluRJLob4PJW2c5otemGVQS4t6Vu50xcTC1KD+0cPWUdSbPvE9g39YgQVsj5UnZnnQ5hOtae9
4xphEfDrYtBW2rU4qXwaLv0a6HaNn1mzVKvILWXLPQxP71rGMANCFEtzpiof2+lQir47YpKYD25Z
EbJLDcu9mctK3Wuu0pW/pBpaiE/ywsT8Gaf2JTWiHmRb5iTU8lWjfBol/KiMuvlaw3zcaDu8/ezr
DnXT0YC9qrMCeBgGvtrD9+PzQvi+AhzS1Vqd2WYpp3upRWTfd2sDfwfXfp1qVCIYrrpsuotUXh4q
WERuTOm5juO0J2uICnyw1qZT95I21+J8Jo7c6w8awC0P5JvMCrpJIi6HWexZjryZh3nuECSbr3Bw
Lk27b/uoGgKDvviXmu3MHYrWWvpLVrW49mgHo/Bo8Uxj2JZb7rfvZUiVrD0luZ3mO7FioPUVis5V
bsCOoIHWfrNXQMk7ejXRfVUkWhPwJGkpIpDMniIAWeU1FGphBGWz6NTwkzNSz7hTFFAz1pVvqKo6
L/hIj7QJtZDsnBkDZRuWhy4CHeObWjd/ydOCktVuHfNrm1hiV8RlfLOlAW8cyEmhGhuySEBBpgMf
QL+CIWOzqW/BX1XFekyXqrl1QDY9yZncoO+2zBHwLVx31BnS6E7I7dEpIUB48hpXm3y7p6uKajjb
O0Mz1MrCW7mc8jUnE22bavENetAhqWJ1P4xuddt6TXxwW4vyfrRvMNTHj1HRzBeEXHAAtRiBXv67
IH5MQfmHY2/+vq5xVSER/XO96/8Vr2+vJbiK33/lD7HLYhSeB/HWgbthYA5jufvD6OJ9stgmmfhM
BIksABb/uxIyFQwnC21Bj7aB44CR+bvgpX8STLJgsDj2GebcSOM/Erz+vBBurH9WYj6FLja0wu9y
V2Y0wupNSztKTaOMS7NlPQ7S6h9/OSb/YMX93U2zvQ1CFK4d3Fqe+H1IymqQYSYlqh0htBiPoELx
xg66d1NOYOf/hTeMA9r8QorYvhL4dRPasAmaCGjPn9d2zkXWy9GMjotRyxvd6cYrSBekild9vm2c
kq3AX385FpL/85buNljE1tE0mYy8zaL+tZyY895uDbeLuPHxRfhRW6tLks4xOVKymzYu1kk+6eBj
eEoO+JPJHtBWODiEk6pDa8dDYI+jNfnDXOH0zNLuKOtZS0mfd/pbBWmETGQvD5io5WFau/RQOosI
WEx5kHVGeVfk0OELrVOfDeVUZ5jszZ65Fel1tKiULRcTCHZmXCWHpcXbmsY95FvVl3cC8Nl3yAEr
j1ure3Kb+EofljSc3KIKBlKpx1WY+ZVlCccLkswc7kQ/lD9Wc61vVnPKPgs9zXy2icXebpMK13E5
BkNdTUe9jkDJr604eCgKfgd7OqSh1fhoLf2Fa6j6Gm88LDh8pq+0JLRj4Wy5t06bji1mj5hmuowc
fI6ifu89ZtU4azmToV6TwdfbCXN251l7vRfdS5prcsp3c0KTjPpnmeKpf5G2sJf+MqmabO8iIjLq
IOI6D/SE0Rk068rqbejc5iUDK/olk7m4l1gpE/oevfyWeXByeVJ3Lt1GsdQ5SI2UvtzoUZlBMEre
8qTw7IAId3GDxOCxGGAfvXRh8V4sRGGevGVzlERpR5JuS7Rna8ymiCzXTYrvgw2gHkQz9UICNi7s
Db17gQk97mv8DNidHM32Z4DC37qyTA5JlbwvXdbsYvpiF7H0BrISq52UYc/BSaqouGqLcv1Caa3d
mcySuNRX+G9+Pxs5McBR11Bcs0j3tRrQmZPap8gicz1OVR+aS5pf6lk8fIt7R73lxpIV4RqvThVq
KpVnDgGer8h5b1VB3x5JoSpQexg49E03Z/whuXURaQpfTR5/lj1G5TZqioPWeFhjKVBwaE8VtEmU
Wbi6ju826iLTOot4korhIOle9gpyKeKH3a9mNJg7sk8LEW6nvY+mQlw6SX9rz9Nk+JQ1Fpc2dw/N
9pFukQWzwxi/z6WLAaXT1BUU8fVNIWwGnFn7rSHwf4NoBGdpVeq+tZUWANC4h6mXhoO9PmtDZ16L
lYWVHmB/rbnrGk7SmR6qSg5BbMhxj9nvrprKL64Z1eKYEnocLQq0MVneKyelUReNA/5dZ4CGUlCI
NyLzVxIrdHvL3EbRGZY8WIrWWS893HfzqZA6g3aChFpB9yONhfop7yc4nEiYQz9hWtBqdKNl7LNH
6+c2FxKgN06P7qKSUBq9uzXwEKICLYKnRJGiYxNUXlUdpnF13OdZs+ASA+kSbGi8qdd3KXoObo2s
T6kY4lIBqcynNb4fc3sjGDfpGF87LUlpxF8E5NuYSCEKU+O0fXIhI22EQgCf0n4RDUFzdLoq0mjw
drMUT9kwafaeSJ3tfnNn0nTwLUDsnvOFqSvdQ14CxcHhLvv8RbOb/EGOZXro9M11WJeufRx1VTy5
iI8bFlDQ2ccSYZ7pjta6j8g7Db6tJfJgK5O4oIjaS2Oe7aMoNd3F4rAQZyhXadDAqBEQ+3b7Zzdy
oodlGaZ3R1RE7SqjavaEi81TXYBmYdtALi0fCuvU9Hp1xnUuQ1UOaxWUbUSEiXRkfdFaFjFod3SN
veH09a7oUpT0Rqqg6nVv9kGGEDBA0vxKJL0MWkSth7WHLe7blTaQ8hin8m42rea7xW74kg+Sxvsc
AiPBSVmuOyCrRRJ2MPlP4CTkTWGnzmtR0kMGVTxC+O/d8k6bcpcWKwDXKmBwAf9na6r8Qcy/eDJ1
Nd8WeeassAXK+iEuE5TVnh01NqM6dwbu22L33yrw36kCsZ38pSrCLJXq+7tK3wf1ayX4t1/7w/Js
fHI3bBjdQeKXtDcxL/+sBF0TN7QNwMPEA2VQJcEg/MPyLD7puJEFY6Ion5gPwef4QxTRaX1C6fKQ
WKjgYNT9R5Xgh2n+18IJWdpEDRHUMDg2dPEbtM1mf0dcNR3ZF8XGTjBjK0zWSuL4VM+Lk795Olp6
w6CXsCJoGnDl9f48L/nZM/Im0JX36I1eftYAbV/NQ3E5eluoX3Ou6U8gV+ta5bvZCJhiIC1HBnPd
W2ap71pEEh/Yktw3UksxLw8ycKW4a6JR35GHIe1seXlotCQZY27FjasysjWueE/k7F2W98+0KB8H
O61JeNSCEGf25rAt2xVMtyBouxJtH93u1IzdMxJOE6z2aAKhsLUQkOsTwaJ7Zkm8jR1v79jNc1Gn
P+pYsUaBHEPMEXdGwnoqKr4P0xSgaHTts2NkINq3CmHS+HqMA4SURMqYbgdNzM47gTFUYdRzaEYZ
hThCGIiQ5T9Ers2+43AoaxxnO73lRRk0YuLxjj/zFTgMuneiT9jvoo6fwtmBAbKxNExfxMuGRNTH
zKLAq+Ez75zW4X9z644NrAq338wsnnipJJOLdF/58cIhaAqgSrYy1ru4Lu4kk91DDJCcExJJGBZb
Pv5kinBo+UAmfkzUr/gzqEeC8u7g7WRd/VjQBo6t2YFfiPBQT/kiYjzH8XtUaLQ4OvkodV2FZlU0
Qa8T+9tyPXtLeR5tolEEXSb7R9gJOaWsg0akFeuewOh6nDyOnrkJ15PtIrFpjx8XSdou3m6x2n7X
uFwHxmLelXRKg06XoJaMMRA5f2DvuRtTPlSc5daJnbvcGxnqXQ0n5exKJKax2a4ixc/q0r1OeyNn
hkEvQjzdWeBEtChXwYU1FGUTlLZ9zfX8Y5ak3tjEeH4xpW9snzj3K3/LInv2mWFU7SblER8da36n
5ChhFPB2wm3WK+hQMuj67vnjfJcxmcGx4LKC97ru44RLBisop75F2BscrzjrRvyDm5yr2uFnvYSr
03O5VOrtXohbtXwuGBXmOx65ZYMPwp3n+WOTp9cDhwuL5+OycuanlvuEMT7ReWKxuEpc7g7p9s8u
7I7AcTnDWBgz3+Nu/DgYVcNNMWn8aJOXb8CIRRgBFzkXAiHDirhoi7yPzksljXvyhE0gmonWNru4
wFRNA85YiLDLMVeXncUh1Uc+Q5z0FzQw50PsCOPSbCPGBqkVmQ8qEHNlTHA42PeqoeYqYzkMKA3z
Kw/bwxaUBG40JgVNibgIMSb/oKxO78bEvv64vUxsv0fdGAShvYImQ80KjJEQy2LJ6bZwy57jRK8O
s27mIYQEbsPcq4OPc6uVfH0tqi4dCOg8QrgEqqaVNNo4Nh9XOTjfdY+ORtuJ5mMIB1/uAeIVO0LL
yEvbBbBd4dzid6m1gi9aeIzJkfvbWuV6/DjNCh4pP8VlNANCCMfMiF6b1NaOdsJXXTXei2YgjgRp
8vQijwv2k1Ng5D9wv5q4I7h7dI27uUQtDURlRGdc59Ul3cH52p7tgzdlb1qcLj5aVnUZ5SIPwfqm
wbDq+LFt7tN6tY1LxF25dx0usooRc5casflgrXh8YY58hYLksXdAgJytg0wKCG40sS4jYxoDdAAn
QI00AZXYvd8iWZ4mp4cgVBGWndNSZ1dnm8CNYx6KxBEYHcOp01y6ddEg7hJE/cNqVMuhUTxM8NKN
AbtCJq6MfIRp2GyWblMfaf3wh0u88uPZJOQswo+bFv7HGGix9shrJ7d2xyXR2dadWLatMg1731ZQ
EfJs4mJq52ZPYoTzV5OkTFq9upwda74e3PwHHT8ODRIcxmUOsSPtfJeXvCSoI4kR3aH5N6t+p3k2
j0CLlqLLvLRbYazljsR/gde+/dG6/HM5ZCE3feODVpvPllake6Pr3j04biHjDkFKtu5TyVCQMNeS
W20armlYZr7J9vS8pDMFqVb0hcH2AOeuyCdK2mrWqMwYfMQwzw1Zj6PackISQnhW17XL3kSGc8Ro
Msn2UhePdgwTpfemJrtagBlgPdQ5haBM4GZgccTFvAUW/aRO1S2dcwf5wTFo5OKzmMcsWDBuhjM6
Qk+DI2lwXra4NJpoeIVcUH9DKHm3Ur1Gjzfn/AeKtbY6PCWItQY8/qcjieR6D/Zilo3fESAPMANz
z2fWqO1ilqKdMLzoSk71StPYrKb+mo6G555opvflkQEQSnteIN0FCbpHcRkl0sSh25ErCdqFAPW1
PTqCcAvlsXZfgXs/J67zL8QnKqQ/CULUNRZpMSKKLhYyfOV/VmcKCf/cQo45uumywA9NfqQ5iwtK
/ePQ1diQGf0ZWClX+l/rQr8LUR/vSzsN/qSnu6b+Wz0lF0ssUjXD0Zg+Hnbcg2aaf6sm1Py5yX/8
9bv9rkF9vNuG4hYW06UQDv/8LdeJmTPpWg3HYuEC2SoBmUdayHge/b+bgL+Jt/9CCsb4tdXs/1wL
vqIoq4cu/XUL8POX/lCD5SeI5T/7npsl8ucGQNqf2CuQWqQ18/fSn7SjQYuS+Uzw6IEX8OY/S38M
kTopR8KO25i4/9T1aG9py19vEUofVxiWzvBbD2Oz/fvkuY4WZMtAkuSMFQzLcVHEDh1C68Nw0jjW
+KLHpQusy67vU0CV1+sktwEapW4ESCVZaGwelkwxNzTsxJzfJB8mF0wsGaiH7jBLKCpq88LgHcEW
Y3sz8gIEgY1wn0/uftk8NGMx1Zf6h7GmxmLTbF4btza9Q4kwd4jwQx6sD1MOM7miXT/kDmCXpDvl
Fu6doacpyWMr0eC3LYqo/ub0WQrhfEmxbsDPAaEbzLg5AzMZRghUQjEbB8xUzU6fZiOQktOgvxGW
ql8BR3tXa24Cc+pmj1V+8xJNI66inBzRzRTNdL8MR0JETSJMFMTFrGPeCe19wlT0w21SeWNmlXei
Sdl9j2dkC+rhxrhNE1I+KBndvdVbEzEnxjP7C7TqMjAz8R1PIk0/G9MDfRwT+BEstOtYr+KLvlk1
FKe4U77BFucaJk51YmDS80iH6Z4l0TnkiTd+ThqlHqRUmD+wuHdvjN2KnztGYUnmtcJ8dJwY7C+7
OkgxXnUq9NxNcQWl3SmxZe4GQhjda7vM0xAIa/riCCiOYI2KtyJVhBzXVO0NK03fV50NXqp3N/jo
7TMJeHid0bpeNBER0sp2+707e73YdU66wMdbBtH5tYjzZ5lKSl+O0sCrlVq/Fz3kCQigUdDVpcMX
hTdIQR0NDEOiesrg2RxmMn6PdWUlX3ImF+XBVDWmgK0H1KVks2dAOrVRdXEZAf5IuQBPbWcNV4Ml
WceGmprQXwy4UgnDeNj0wIEJpr5KdsXKVBsfBN1EalEQGcfWV2FRKfoVGT6pblOHit/CaHcZd/W6
s9dl8EXnlVeN0rJLoZkG5v9ysnDLWQBkfLtu4qfIZeeFwzG23tp5IvWXNzYco6Ljpxq9PK7Nim1x
dAEVkys2YKTb8g7DIeKzp4VNgoaeLOPO6exrupDje+Wa+UnvUKOmDNbHDu7pQiYimS9wATO+MZOq
YuRaFj1rpRNr56gVLW5EzPrfWuTswU/0abgf16mOwnHJjRcli6gK4qod7gyckl87YOlAKCfjFRtu
NwbjosD20ATwjpaZT73febJmnuJCUqU0Z4tBUAlsFbKE5pM56slFqyfW2+BQhfm4DZc4cLu1ODZx
5X3NGNh6BQ5k0U9sq+QjfLGaKBewUOxJycbsaHDx7r2kKl/tOJGfu9R60/SpARvRmVfG4Czfbbr0
TO1gYkm14feqZ/Tq3giKLlMuJ6vqXvAdAr1Y3KwBJVFDhdXGoaQjb8vLRABWa1R3Z/SetHy6tyrs
dLAqTPS2Qg98YlBuXqR1ZCMxW0267SaGcJ1Ue85rA6Cj3m/+iyTzOA5WdiCWyGOtMxc30GSjH2AJ
pfc4pe1DnTIbYqdJFVmh5Xb6i8gTSd3FE3UUOsEWCZM0O7iqKU4xEwWuc2tD7sjaVPcdXEAOrFtm
9J6zFluEocyJJ1pE+g+Dg0crhIkxo7uQTrE0rz8ClqQGtPWlv7H6TnuvQf5CSzKy8XYhmXWmWRQz
gAm/DcA3yxr3mpe0X51pAdRLYOKFYA9j1QkclaGaeo85rTbdK2R6s71JFhkBthMNwEitH8+DqyRs
Qr15YAJEw4BoOeGiJK5RFkT3nMo9W83C6LGqQl5I+mI3xml0yvC4hLVhtWzLyse4sodDvwEDUxPX
jQ/yDkwRRu8qkGp0wlaf12+rOeJAGQ0ykDVUZXilySjQjrzsBrNoMQ4XFmJ6pQKrwyv6ZdXw2x4X
14Jp+OzhykGRTzrTQLEahgX6ZcSoIF/IzLkxsinaQ6zr7sme6Pc0ZGMYrOBcXMZdn8Z4esIpU923
aHCEdhiWTaA/i56mzqmeERY8nL9uNZ2TJc6fvMoRPKSwjN97TNG+1Ye5vIV5xigOZowFKs0tTCBl
j+zE9jezO0C6BkseAtHCxl2AZWs9KN9E0cvyGlQZH9fJtT2B/YQDU+BpmBjHY/lwrpzL1uDjr7MS
V7YNZw5wnYoeLK9zTlmaT4/Qb7yWKGmUfDcZfnsDinQoGRrb1pcLlJhroK3NA/t19xTzxd+btF1P
09LZh1m1w35mhtPX3MpmNsutth5jA0ZARj56s/QNIVNuB5xMNs+jAbDzhVCre0rSpA7KKbtti6Gj
/wAxMaqL3uIhm0f30xqdaicTV91cg9eqVothhDjEb+PVZQgix/Oxq2cDkz7BUx4X7iFrO+0mz2nt
hEJM9l0h1+RbpKz0mM4aTuSO3R7vw2T187K6yx3WxOkgFylPozH0TyCIy9vRAGfG/QRiE4Gh801I
JCWnKCbWsC4LyIOsIrc7mLK9mzYuE1wxkyS0dI0wYYw95M/CuhloV1ytrpxPPQtj6jdiuiaz/a7X
qXw3eqhFWDXs9jkdioS0e5Sf+lprDpWZsD0Fyz1D9+4SFmmrIDXAlsCFt5Dlt5Gsp68N+swuV4bz
IurUuxFgIUO1bV19eFaCQcPTZK9h1wlRP1SLfE5FFfPETlAsL9q+HYxAr5gSG4zlJF8wc+cP+Ep7
SNAM1OiPqMctW0iHYQ3wVI1WvxSOSlnHJGoIbENFdwAhQHLka7Fidmnj3SxNb9mbieOivTpukFQV
2lwWT3erIersQjHegcy40pJnphbZ6atwuMUDJvjpdtjRiY4d7D44epwrg7bMqA51jBduOHPJii4/
u2OF1fq1jdYXal9cNblWvWfjLJ6kGtxHTP7NuW3TxxaIV1iabXly274JyIiUgVvP906xvvAA/GGl
yWumnJetv/pm1hvMC7ceIAh7eHGllh3ZRRe3rVGEk1Vql5wc4cPnzU9VrtofJnIv6K6mJas4taaX
+umQFseuXtSdaaNkBgNBYUyxHejTR88ZurBcxXqXoO1AEKsnJqX6/+2j/Dt9FBZcWhv/fAcVvBZI
691v6Ji//dbPLZRhWJ8MEzKL7gjBhsXmBX/uogxhfWITo2MvxUwBPObvCTIMpBgNPTbi7I6ZkLsZ
Xf7YS4lPtskLEl3fdj//YRvltxEqH6NvmHINrokdPx4Ua9un/2ItxSFeN+0wzNdI6jIcJ0Bqfm0y
yTPI3Wm8o7W/nLN5rHLCCbl6URgIP+dWT43Qy6r98svRu/1b8+ZXp+uHkfWXns7HIB5dbnNjaOlv
NqM/fxoanU0u2e/Qg6HSjPO1ivzBreHBcrcyWHOcLG6hsaEu7kpPtQGzura8x9q71vZwrL5JpfQb
XiOBi1gUxme6Jp5xWBw7+m4wdnTe//UnFtZvW1Gb0UH4fJk3RccYr9BvOoaVQrZlLp66NmcGtOwc
xgN/Hi08w3vlLlBhxmU2MuLuiByrS26a7ZNuHsqxWwyIwrX6lsw9xSGQDHsHybzGT1kmWBbczs6Z
uFlnyW0+ACaHj9kDnNHlU5+0H0GSGRiG5lylXTKWh7/+Vpuf+M+nwQVCww6fZpFB82/70r9cFO6i
wb9siv4a27F8qmOag/R7BJdGQy/tdpo7+dBERvH812/7myakuwYxS4QhMg8YxXCa/flt2cvHVtPH
1TXQAOOaQanDNfNfGD0bJU9//U6/CwjbO0lahq7lYal2t+zmr1+wIZG9tqDZr71Gt16ZlN0Vh0iR
1WHzk4R6ywxPlsMFSZ45DlP5ry6a7aL49fhuFjpd2PjicMvxdPjt7ZnTlEIDw/Dktrn9WmYDEaVi
+wz2WvYh/EjwEzqn/jAVLTnONq/d7wBoGbyMSodybGK2xc8EHD5zYUibXSNwongkvxttbHa6BrUe
e3JtdUfbdNbhb8sBId9/bEj/3UDGifKQcgSZU6o67lWeab8ePt0Z7IpMtcZ+JypfU7iLsW9ouSIn
Yy5LFZ+nJM3fYk8yqmNtmWkJEy4lJTe6PxSulTpYktiFaZSN39POdL+NdpO4578+xZb9f04ynC4u
IsK2PFu5O39z1jnsUfQuUeZVZrVNJMm6y2SljJxNrOL4YAJgg8B04MSw50wSF+5xdcCh1Rxg3wiS
4m153xR2OSO4T/GXKSvr09LD5cMx3nxmzIK3ixjUyI49AyIDbBeyZpT11fXUaP0N1SkIeFw5qOor
ppJAjEl5tB1V3Issvo0ZrzD7xeC21ypqHxUOEXPnjHQpjRQ38A5BYMVXO3nZZZHY3gvQBuucEDsm
yzXTzpnYw5YM2l3Sk+Z1sDWnBaCGMdnabs3m96Zv1cOgay7g0VK52DPa4UR4UDy2iTExwNzVDCrN
JI/eaOUwzyOtWu3rUDKGpWnAzjAGtTkZrSy+pWPjcN+bZf6Qymgmdwh6EPWkG4KF43AwoJvdtBOD
HkAetnsKK4N2LQ4A5j2QGWiDUSRRWPZmtxsaeZNE9MN37I3VkaVGTAGzfJHwlVs8E/JJLkQnmwcs
xPZhkIhedE3K9dVzaiKDOqHdPX2yeK/BZHyFzD79YIJWY9M3UzobnliM8X5WmLTNaZrCJR4Hb9/V
EcqJMstjxY/CrrA6DFAjA1j8DIyCBlZ3woNT2zOWZ1VENAy1qjx0tF1ii0YI5bdh7dIeXApAAKtV
e1NNsj/MpjtfOvBni+humFpVYhNPt1kJ35IoEWJ96Sdt3tizkv5UXr+LpcyUiRNfwQnSr1WuaFOc
JdubA9O3VMQYoxRDTCaK+kF3NfOULaY5YAJH/YDnr9O3haztMWw8ilgPcSJObQjAJNaDriCseENp
TizzmC/ulOyWuZDq0ulpbcX+BHesZzPBWrh3tCSLbgiwmU4cYMvGmWggQ5X7qiBTQEqPxYtZtDS3
cAtJGB/+EumVFdR9xOBipAa2pVPhFrj5IqqCvV3F5Rp4q80TsxI5Q2FKcHIF2Wz6P7c9QYGSJGjq
/dAwgqf0tmuhmN3kDd61DaUiOlemq1ybzOzct+ty7HWebsw6iBOXqa39uLZ7ukFVul8Kp1yOet/T
ssT7UdDUm+2lOHTMbNewYVjii9aUq7EzTSenM5aXunYDXV+jCY2F/ktG67s8mR0cBoIcyrmnD20y
mwUSs3GRTEmPNcJNRKIO+Bia6oHF2DwDxhT5fmj4BGGt8B+EsMZW9mHZ0kxXJdiVKNS4VToGexnD
ucP6UuziyIyHrQ3J6UzdnvqkWjNz/Y53VDrg9xWjCcDyJe3J0FML0gkUZvwBtFV3aZ0iCw9RDlR1
6hrJePspswKTmaQrMKJs1S5wr8LXaKLY5uNKtwmNhRnsbHIN1IsciXpiaje0cQPpEldsGzOrcZ7S
jbg0p9rXDtzrwiBl7iNxTWs1Zc/gjZZmPi7FJIZrp5ELk7HAol7ZQ8WSFIP64BdQ0jhaUUqI4AVZ
okrOLX3ned+zCUwvDBWrRwtM3Ks9R/C0PQwQJnOXZwYa9s6a8uFJcf8Pe2e2HTdybdsvgge6QPN4
s89k34ik9IJBiSL6NoBAAF9/JljlcyVKFo/97Ad7VFlWIoEEAjv2Xmsu4uScNpdryKLb1ErbzwVC
SRueUqbupPDGr02XOAflj+wjg1xg7q6CiM8RRZ3pXdUpmo+6cdwb2Qvr3uoX+/fIji1Y99aEg0/Z
ZZYeOhIgSGLxGX9fpYYfPrCfXG7OLGslbU2JQlNPKD3WZjvy2yRjxRer8YtYZ7zBwgfYrNzdJatk
twmsUNfHXoaRfZ0BeMlv7YBZIeacbBwuet0vxWcy6WsBMEhv67Hk0HU9YxnXdtnP+6VhzckvX31k
feJ7wSW+dEXFWQwtwcyrJK/zeR3mikenKdiP3lSdzyPfDVQFMX/Gmmr3VXKFKWOia+g0CZ7nBDXj
cFEypqeDbA4tKRPEwjpb7DvEsPHvtF85IxYQGPtLndxX5QPU/fAUqDQNUG4I2Ayahv3zWIGQX+kO
ea/Ta1OexZS52VndEEt5F/C22MvKtC5hUbWfXYaHNG/cJLVPdRCHw1mEkFFtps5vycYgd3Tf2FzW
JfllwoeUi2s9SKjgrTmp/HH0ylgeSNsoX0krX9aQlN7ehn1AsFg4p0TuULyHj4YZlbtybGKG2i7L
3NSNyS1IGXnGbDcTG2F3NjHKhXB5HSV2+NBlhoq3hV3xmECEdMKji7Ot/V6yIE8IvriltuOyYtPd
YhYB7mlWW14yY3tmdYONPyssesWblv4wpXebfelCUuiMiTL9NId9Z71A16KhXFqWrwhdQoSz1aW1
ZGmNhF0eG36WEX9c6O3mWqn+Qk9+cZcp2cJ0lAe3hIl7mMclI484k6VfX+R1fVF52j03enjv26St
SnUWT2OTrAOBj/yeSkS+mMQfEpTnp1Kt8kTS3Q5HFbS8Bab2rohbK32yatyoagW7Mp8+IWYwQj6M
/Kht4oNZPhlRM35NYhMHcuEjXDqmqP5utDSied8NrUzxFA3cpKndZ861xo4mLkuvWXJeECN5F4tj
Vq8nqhuJr7bhVxuDKkXQPvu0pQIpi62lHd1tVIHQcz9D8+GrupqhwRQts4uoga35OOL4v8+SjnuN
N134wL1eyusqrCwWWLsJCVMvE29c6eFzTLvPsFdeYRW3giCYEa1V3LskdRWBum3BSRFoEXNHb+Hr
8GuycZj0eYqPH0171yTOta1JQjpGeokrSLU24ou8M5pxU0rSIVZUY0N/URRYDlYd8fQ7mQR5shm1
aR7BJPHcTwznU1CkiX/xVpX+16j7wTCaAjxgO/evWynHenz+cRD991/4u4sCbAeMif8Lg8f7B+/1
RUTgs4v72Zzr/IOWC/sUWL28/INFPvp3BwUsr4NHCZ0+Rl/XXyy9/4Y7Fy/Tu91cCOmNcgksMFtK
RKnv9hlT2fcKnmBwMtsSgDUBhegN7fxWOyJ/KStF/5rusL/2CzoEMOCi/NJxyu4zvlDZMEORxjW5
2Fg1kmZS1+Aoood8tiP3rOXW/Zb0aRYfSX1rozXeRMdYt8TP7AZQ+ttIF/7DJPrxZugah8EXr+To
xOineFFqEueqHYKHRNcYQGf4+YyY2MkTw1Lrcs245piEbnpUQhVbmOrtsPKqUDBPLB3gLpZXfIed
eYyLYqbnr9Vjjxz/FpHGgBpcNdErcRnlVWy85ZAljLMImqf96bTPbhSrRx1D92EGl7wajtMgvowF
mTWd9jE14Q3d6MmR15mINQ3sDtYdiI/plfQU46auMtBvvirjS2XYREO5DQOvGBBbChfPcc/tJMsJ
FyOIMFwx+k2eZ2Z3OHIiuRXMFT5TfMR67QRlsJe+IGkhLL3ibrKS5GoQA7wQ8loPZN3F+xiT/4l9
utqbNZXFZi5L764Ew0p7m0hTfzVNDORWtWUPM2/qyoo34N7Dl8kydbOM5HxG6suYxws76BtR3p4o
3lBhScubFxSaty5aHZ51zBHJQZxQuJphE0Czq8N0FymfQadfQgebEip3w5RfEyMKeiISy6Jek4HS
3LXF2J/oFZJQRST2TR0WBOIZUFCvGEL75iqIZ3Bl3oRmIBa+eioGk7n5QIFzZiU1+79knjTK2Bgy
ESw00oliZiEIaqvuqsIesYZJx/zOIS9o4446QaOYyv7UZyVWaS/R8XXQN6+STxkO5kIKRIjm1K9E
0hXs9se5QIzgzv03HMgecsEoKB6iQWdH5ZBFPIdT5hybylPPjRUGpEB2akNlIXah4TBOA7nk7PC9
Qb/UFLBXM52E7KE10S2om9kANcTLZTb6fu9bKr0dUQtel6SJWsULv649uugUOmrZlWbAbEicRN1U
p5dshMqIzBN806WFg9pye/V5FKN3DBZ/dRxwDHbEOMnnO3qZ1AZvdmzQk6o6RJWFHW3xa1Myeqih
bR+CJ25uWeYlj/cS+lYze1883/7i/nYXH7hcHOEt+7AdaVyL6BExb6pxjnexQ92LmdxeXOUkIOAD
qd1b0w0PBRFJ5/PiQZ8WNzoBWtOB8QTXfXizq6vFuV4FSFRWBDubCFrqydtIicvdWfzuWOT7k112
cIGzyT86OhzPh8UhPy5e+VYMQ49pZW7PwH8Q6re46ierwmCfLl57KD34uUMwUAkPZo4hn+j6T0tS
qVcE+UvQ1e4m84gLrNNM3hsDSQwFwSPY25lnpFpYd0hpWbWChQIQLjwA840MQJ+QQAZoAWrhBigA
Ag4ggXAhCsTzwnSsnUMGbMBbqAPlwh+gi1KtszcogZZM8bvZK5GlwiwwCGu5Nx0n2ZgL0cBf2Abw
R6Ac2Jl96zXMwFmekMAyXzn6Ai6CJ0I0ELErhwsUIua21Zk+n0oBErRw3ScfWhEpzh0M4SZJTv7Q
+/e+L4azZvQKSJCxZE3xUfGUq5QG1zdgrTVKjTyer6B/cOWqOLueFWtjHjfBoQbfdRgwlp8TyxUS
GyThxUT2PKx7YjlQbYiYnNu8vSwHle59etZneWc/m3SMVwOBkMwzAcqSstPTIVFmzmNYJTcjtM5t
NCNOX+O64WrbEBE6Juph+C1NJ14iAfizJXiq1yh6jOqcRCB5laG7fFEmNgE25vO+7EEFmEFTbTLX
HxBYBuUThvngOuljhvsxP/9TFsAzF4NxKXJdXVlqANNFZvC9HdrFq2SX9Jk+jnvnk4R1gwY83k5M
6nZFg1pFzT3qfdMlbbTIjXwL16lg0U3S4S51nfoUJNJ5diiaD47Tjueajv5FYDXyoA1hXUkp4Dkt
E11ZjtNdbJVesCrpSV0CDujPzTBSxLYV0cFM6A2oTOYb8mhZMgswcKHMDmlkpNdGPvhEk6nAXyNQ
iDdO1tuUd30yn8yiIdUkz8rL1C6iT0k1jwk7aCG/TKkNT2A2VHpuA807SORO4Igs/bXsByBfTjPf
O8qx102U+R3ishTIHIO+T2082udzQog22hQccIVnAkFCM3xLtLF1Z8fKpvjH+DjRDsIsyAzzsWmX
iJvZ09eJrBex67La80bXz0neFvdOsoi1B8/S25FApjVul5me7tCfCNS56d80AfFfAgGzJWAQFZGH
Btt8okOPkqDWfpc+usKGl7Dua2/gTZQv4oP5TYdQLZKEYREnoN1Gp9AskoVgES9Ei4yhe1M0JG/q
hm4ROsSQYvcj2ocR1N+eYT3hjIswgp+ygA2FWMJZZBMC/cQQG82mXSQV/62P/y+TRhCOTEP+dXn8
/7p0rqufK+S3v/LPMaOJVJNhIjWoTz/yzUb+zzEjE8gAQ7/5l+uKOeT/SjZJoUCXuZAulkEif8J3
+OeY0foHpq8AqSXjCRFC2fk3amTb/qVGDui/84Zn7sFElGr554lB2fpSsqKPqOSaQrd0fMce8PIq
EF5t0muAXFXCUvf7edjndgky9ZHseDJmchom8t4u3X7uVrQJTHuLkKrD3rFmXN82wV3qkb0FxnjI
qtSihwKiv8KqNdJyxxg7HTJYmAaRaMK2S3Uk0Y6Vlue9H6q+uagK2B4bpVLUziFr5bmIMn3CBq9M
5CredDG5UXRPmdKcKsN7MmSt9jz8PrmOOtyA8mrOs5IInTLTyEUFLNz7BEJgtU4TjKYUnkuLKehU
uB2JbByxZc7Y7L3C07czgYTPZkPRuKp6qS5SzGPdlgYkHtKOlXjGZBGbxb4Ce7fXqsNHwkgnPdJD
af1LRJPo5eVkYmE2DAZGHo/mvu9yNaDiNwoKIzc/NFE37hCuQIMht5EPhncP27FUEdhDEVWf+3Gy
bkcvqdQeK0C/SaRkZeP9QMCpjKcZlHLZbQClqaeeAv0hmmvfW0PTavRR42pZAvQEJ0r44WA/RUXW
no/CKhijeN0WZp/aenHTWui8uvOxrgnowAM0bmnyMkxkhYGhjHP0IczYwNtvffX0rceevPXb1dJ6
NxDImjct/Xj7rTPvLE16oC3061WGoi596+KLt44+tkS6+4xKBG5gVR7apflPvixzAHsZCYzLcKB8
mxNMbzMD8kCZHyBkGl/9KDWfsaRgexU8jWhn025L63t6LpcZPW1oGJtwMps7q+qSs5xJzlO9DC8i
U1kjFrG4PxSKRsvG7vyrspwYeCyjD8aMfrsmDomJiPk2HYl5qe9gK2o6NF14RagKceXLQGVYRivJ
25SlXgYuHrIcUoBJC3gxaVQf+yizj/0ypIFYG33haWByU2VW+DUqFbujSfYq38d9a4NXSYfjCOh5
Zxdkmq3CKpJ3pLZ9M5cRkVqGRdHb3IgnID3WPgOe9fQ2WYqXIRMbJvdExAv5FcyH90omHuI9eH/W
RixDKlhSzKskkyvhFt1lG5jz16IvSd9o4+mB/IryEL1NvQzDZALWLMMwtYzFplpXl63ImJX1b3Mz
W4H8FsswzUKc/MnDRIZFMazwZKTxYw8qAPdlHxW3+TKUkzPR7qQR7/s64D70IxI3BGXojUhaBlJv
sz2Ut/bIyhJZ0Vmz5F4Oom+uaDyFTJNMdrVWPoHyl/VaJ3hRFH6TVRX13zK68TTmwfUJ1I2HDHY5
sbj2sx6nR1F0wKnzONSbUNl+h4fMYTfP5qfBMzR41yP9NPq7K5Jvhqn7r/7m/2RhwC2w2F/+9Wtx
x1Q8ffn5tfjX3/n7vRiY/+AjTIHtgE6ReJv0//1eDHzSmegZMR22LRPaCy+/fwKcLd6LvJJDhw9b
ejr/v3mEZkfYzL15NSL7sHFj/TsvxncjapdYKFpHriUEox+iojjZHwfpMS3HOWjq4WDbQ9xjYgwZ
srnkZp+7gxNighNddY43Pq02YYKt7Ydr9Ru5zTu9BQOUxaltcX3wcSBPWr7dDzKPtqX9oVBq7sfB
Vlt/Kr2tRbW8mfy0PPwHhwJ5jYQQ0h6Nt58P1Tmk7Fil6PeuBQ+msGn4OBJkL8VH+x+cFZcypMdn
LTb0d6UGhXxOCoDb7wsNuFLTIN6QBJCT/eoPxz+f1buq5u0CYj+hhHK4KSijfj4rNElDXgguYJgS
3qQmm9kNWHetANBVERUKwFRyJqN8jcyk/qtU/pcqDO7BH0Ukfx8cN+dyFzOIfXeevU5I78Y/QWKd
662AbiTbCvHy+Z9P8dd7RFCyYenB10dWnv/uKBKwhlRtNOy70PWIiLIr2a+Ebn21zZqSGuvPh3un
POKkxKJ2MwGs2twmS9f2x1uSOsMGsdoPe8yWiFPz7rvv2K9BXJcrqyjPPMJ4/1pb/43LSOHHfhZq
AQo803sn4IoSHJo0tIZ9ht8ISFFY8GOF9fbP57Vcph8UP2/nZaOEoAtuUrc7y2X+4VFzMR8QwJoP
eydVNNsM4xyn2xXNKFz4JrkYfz7a767ij0d796OhN4zbWBQDNCMAJxE4lFgRNdLAnMOpHWJpzPOv
fz6kvWiW3p9hgGRREHQHwfX9UjYluReMI4+dlXjulVu7xUNsDnRv6zk40HDNKQ1ufQqPNcpl+eL1
ZnBqhHMYsKrs1RCqLVS+cdWNfvNNa8cApEtLySYz4o6m3ooE+Xht5e38wcJk/foYCRIZgWB5ImCE
8P6OC2Ts2TVpm/t0BFa4cheGCZwIobaG4ZhUlxbFW1CPNBdy8LmFdr+YBCHjzg2aS/YrDvkjMVEq
AVi+P19S8duvthC6eMIF/3n3MGQhoWYIK3o0Swnpu4nYIPbTqDa8fivbWH7SqUMffMTZtakLuIm6
yrpzhBoq35QajKdCrI1Ykwh5UmJXDqqBTVQRnVTZ8XQWD3Z3aXuzcZyx+m5a/OGb0RcNXcwOki+S
gYdeBTgsUB+sO4TvO8exAQ07XbClDD71eSep1Egz6yNBI74QZ4mbfxrGAFetO2EUc+Z81zn0lEaj
v6pDfz60KTuRCbX5SkdFdE40jflodC3+tio31pGYXvPJue3JIcWIF+eH3kv6Kz652v350v76gACa
pzDgqecdjJvw58dRy1gMYlx+dMLM6CIliAzxxaX6fpijZjsMpfVvP5IckXk0DDzhL+vNz0cMO62C
cM77fRdFR4vUT7YDYNrdc9DP5AmE3tOfz/DXdZsdN6sNfEYSIvBe/nw8GYeq4rfp99lUNCsbXNsx
Jkd7G9jdtPnzoX69TYmywFlH1zKkF+u9u03jQSgGNjVvwUCJs9poLYZ9g//BBfztUUDzUqYwYuMa
/nxCpYlqoB+5gIbXmSBXEdIf2GwE138+mfeCaFZqziawUGjSLwFz8+44OUoZCxEMAi9t1RuEU9nO
0yXKXklmHeB8n5KCGx8HNSq44BEhwr528/SjZcnhdH5eTpGK0+AQdF8cWibvfr+2pdWdKl9Cdy/8
7YgKbIcUqN+5Y58GMB5m92jBz8cbVn8v6tG/zfts3MfCVBflPEOkyuvog1/A/u13QpwKIRKOo3hf
ccSuYRC07cg9EdbV0ezENjSB889V315GshnWiT80nwu0MEy9sPYMSx4wUSL2JgyqGkVU8b2wNBzx
QOMUG78MCPzWbdo3d1NFclXTp+KAqW48VVNxaZj9R8XF70/gjbZISc/zv7zDfngLR1YXElA5clGT
6TbuoPEOoxt/SljF1k1L2lgkLXNd+l7PG6srTyirnkkDvJedFx6HJorWml4OXNM6vKmhvd8HAAln
+ignJwBjgWBlYvSbGUsjutihTGs+eCVYy8/+y23xwxm8uztJ0eML15PcT0YWn6I5rE690LT4DSxD
accijwMRnaJ5dGrgJ7JxP+JVvo2zf/0KgWkKHkYLZOXPFzGYWEuQzEo8yUnfgKIJxFfKqmvfldUK
XtxLXSj9iIE7+YZ4uyc5ZJ3VdrLJCSZfqRgLrQmfrPNcfzUy84PKbA/NOuGAe01fgBTS2Po+VZbF
UunfYSbdCjNDsmmEj2zm8WApYZ4zQygOc433WZl33sSBYvet+RdK8cE1/7V0C8jppWlJhQDL+z2P
QdiBT04KC0KbFY9VtPdVVmyM2WQwRjTdB3Xib5ZtDPSCnSewcWrFdzsKWTBk6lh09ky0X0OU77y1
AeG4iA4/ONLySe9+Ro60+BZcDAxY83/+GYFzDo0fCe6kLr7PLSd+ZBoKub6c2E2IKUf/Y3oGKSqe
9RGB9DdvXw8cAJYTHCcLLuznQwOMBoacmXI/+NNnZPeEErYMRKPXwu+/suX1Nh+s6ctT8cu5Ckjt
Fjnlwnu/pofKkDpNuWXZhle3g0PdM0XOZqoS+EBq/o7c7L5OC72Jp4bihkHTWsm425hUK3/+Kr+9
mYTn8mZx8Li8fy2nQ69Eonh+xwDfr7kIG1z0wisjreO1SLLXPx/uNy9Nj14qP7PF3ptN/s9XmngK
wI6D5keeOjhHjRURYhMkH+wR32r799fXopPBncTlRWzz82FQO8T4Zhu5Z4/MnFJpXN8Vse9EwhjH
Een3OkbeuDHINN6OUUynX2F+08rAEu59tEb+uinH08GukE05Jinx/nkdJ1iZicz5MgqYDEYD9F3d
TNIsRu+4tIx1I8tqnzCgJ7ZuMD94rN57I5b6gXXR42JTt+P7erdCA9tEZlkRFjVZbvK18TvgqCOO
2isJNByZvld73roe+AB4CVCzVsprC7Exs4bpHnOShRdgTOOFShz80nbfY6QUsZAvf74zfrPQoIvy
IHiY6Kp8692dgQE0nUTltXtPR0R4u+ghXfQSpGqL9INL8ptDoSh0Mdz4tOG4Oj/fHWlmyaZFILrv
56h8dXGi3yCuwfxteOZ/cFrUoMI1vaWl9suq1gAK65sACzfBq91NKCyPjG0/Osu6ni7i/zYar/+6
u3/0qv1mEeNItEUoEbHAvN832jNBa/XAkch7jjdRXzV3DGZgs5oS34Yu3ZVbJ9MHy8dvLyX7a/Dc
nuXiPfv5UsbANTCxiHaPthecHKRZGNgl3ArTlh8cKnwjT797qqk0zCWrDqILK9bPBwtytx7i2eIW
cTu84t4Ep4S5ljtClgCTijihA5nhUZMX69ZRo7Fj5zjo7Yzqu7wpA8HDlZKXFB6JdC8eiDVH69tV
eTBsUJd6eFWjNnnGr2pc5KCCJcC5JVVJVkv8TcUpOcAMESzQcRejtRsxjU1nb3RVuNX+vMXelBBQ
lCfWvTfYKP8LF9TuLrNK7W2dsElsYsxhPH/H3e0ys2jYwSRncJedaNOleZd8kkVtTceioru2R0Bf
ulvDbKxTOSMZ3UNsUfJSlGCeLlxG8dGNJxG+7/h3Y0SdTDIYID43zKtNlSs3viDSRvibQTh1thtE
W9wpA3bgqauM+mB1OVbGKe4Ai4RJ+lBKzyFUaMADdfTjMQajN9R1vpty9B1bogCq7jxTbCdBPIbN
yEBNjiHQaCUmvakVnowzaCSRSd+hbOxNU4qluEqZvz77SH8noLJoQ+YAkNRdI5DBM96T2XQ9Rr66
q1K367eT0Yb+rVmXwGEA+MbDkSJW4/QHfwN2LMb14zbxPK+lzMJ9BW2y3gLioP1nGjZpA60Uwacs
IY9VF2XtrKWbkFufMU87lMFwQ593N2Dseowau3gqjMC87SsPhxSj0oOxcJudNrwasO+TsbrTIABv
I58mqovKBN9nurfdHP95mJe7eFAnR00jVD/5nJHQvhKDzagpIywTW8KL6xgjmpcJCJjb+XtPjuYW
ZaO3B6hSA0UkzCCrQqg0bqO/+j1jWJdEcQAJ6nluPZi+ZBAtY6CVSIsH7Lpbz/DaaxGW3daC/Es2
/TivBzO1zsi1Sy4wFxV7dgt48tPoQc+O2AvDukmh5azwAkRHQEGIW7J8oKgAxlHwlkC15c83BHMc
2x5VVDpPgv/Kr3K6S0BXulOutb2ZzbzdamzsqyyJFA5cBGcj4ifSsILrKHBvEfzrrTUGyW6eu3k9
Gf2wIWXL3s+UrrdRXDRfYOeZ51Xig6PsW28Dobt79YwWIG+PNTCgYb3361ocO7AF6NcifXTM1D5K
8q63NClONh7ZVDQWU9DpqcRa8FSl0QFt1V06TE/YO0guNEMadUP0VAJe7ngCy+CoBr/aKaPFviKM
+zwMopOMnHTjxUSbmxnImWJscVhl4bxJ2Dfcpp2hrtu4C24lOIrV6Mjzfor8VaFxpExG9V22I0HM
Tg9WAezEoSoD9erKnvyYFNAyjDyV9oR3D3VbYWJeUWl2+EYgH/QQ+4ME+SU3z2MJqUpv/JZ9BC9T
FglgLOPnhmt/2Y7cZcR4oULIrSOk+wkvT1/vPGsOzviHeqt5ILbRX2j24C9QOyRrX8InQJ8LxH3G
LvjZsJwdTHKcVAbeh2bvLxB47TOpPDg58X+bEp2oWhFU7QfnhuGB3Mv9oENANCkB+AQOi6RJ22Jd
6bhSZMlVBdnNpbpP6Opf20XGOLes8vQ4ZkzVBZ6xS2u0gx3w25Hg7JZmXJJK86tnRtST9HebrT+b
xRlsnu5bL4PYgy8I2yIbReqcay29O1fl0WtIcx+Wf0XIAFn3gEfnKdCfmDOVr10D+GI1ldL6gokH
LPzQkNtR2c1nXEXjBhPNtO+pWO6Dyc0+K8nnTEaBA6a329Ncs59OdeUeccDKR7pwjEEyJKSL7ZI7
IYFq8ZTgDfzWNugqc220T35rp4esi/oCHWOf71KcA4+ixmSEHG8cN14kyn4zzJKHo7ANgY0CkGfs
eWIN9ss5YqbJNz4t5C27UuLrc/ZN5aFscNWu+jRWCD7Hxb4lUitA5rcg7mrTBasJrWtRqCbFcg8a
4ykOs+TOLImmqX2sITvJ5TQeMP1wiv7iTj+L7Zmv6uXqAYLGMF7EURRfpUEL0dKEqUoiXXDuJi6f
Cqp87xJkeqd6WxDIM/ntyUN3eIWXovlC684G01WLKzhZrbet0Gru5kHnu7HWbrnHJR9fkQ6vfDKK
EnHFQ9TyUPHr0oSH9lOG7pUPgfVrp+Luxp07616mXO80y6f9jPFlHyRcVPD105nBrXnTiK75KpYd
5rry5gbqe5ulsCpFehC65GMNzN1W57anBlrw+axk87UH4POkEq7r7Pvtt9qKu5ao04TLimElOsV0
I7Bq9vIlRO145UJlGVeqDuMrnQqcK1h+yukF/5sLArWxR8ctUA2TbXgOxM1GKR9m8dqAp9yuSHxA
i0OMYwTOE6HsfWNNBBCIOvrUeAnIdzHUX7wY9G4/JDOqSHy11koFFJFiAOEZ90FLwIQZbWLMhmdd
yckjl9KfAiNjXYyj9OAstODGNOKrIQRyD8dZUIFXZsDEwmmLY5cv7rU+pImzQZ2Clr7s+T+ABA1W
cTwW/SabG/CTM885baxKPk4TTevAV/LFj12xjqKpOFpdv9zlA8IAZi62uEvLRD24NRCR9VjzJQty
NG+DvmuenSzx7oxwbgus9WNyNXllhVrGrbqnop31deDJ4cEkGuA2XX5umwTccwGr9bZ1FQfKjWkH
LG9xyhmEC7qSqxZkyXRtxsb0as51ujc0brMVTfvoFnucewR+BVrWGfnEes5vKdn1pxAZ5wvaXNc4
Edchky3xTojxIeJX62hAlrGi3yK7FXgU4hE8o8YrSUZESU6j4UW3bsKWa4UYt52OpVJIhhOIEtez
0XYsvcj31YY1K7mC/l6Tc2TN9bXhZDRx1VTwW5sySNTRc6CLrUPZvxJhxZ5JmWVG8N7Yvhp1Zj24
MfYdNUrrOyxqvNs8ei0pUMX8WttZ061B5xNd0GVi+G4HOF35zXzu/abhsni8yeXeHHPE2ksYy/1s
F8Zt2JusZr5HJEMTtDd9RDri0NoNCtSp+ayJQ7yx+iC+iohQ2vchwFqYm9hyZbLYjwKeb9BF/WOb
ppV504G4Yo2v81IcaxyWr1TU/gV74mjXDFHHIoaHhb5p7wwMhJ3gyyyD/jIqiUVSRaEOrlfy0/Da
PHdQVaNp8eP02nNls2vAeH/qGoUjEBRoH9f8T7Jpmk2kGuerwFaxcxv8jQ2ego3t6GotlOPtLa7X
iommC8Kn4znEAD3dWmWnrylCxjcd2INdxO66MOq7PnQvSI4GcWyaKXuZrtuM2K8vW/o/5pCoU1Y2
HYfNvStzxL+IN5d1A6U5pKzUuNDQy6+qSUR3XmTXx1CnA4moKcpmq2LY2JJEcxRpf1LTVGxSns0L
Mx678yr2KzDI1bSi1KcEDBn/0UJ9DtHyHHO/0rd5rZwXgGWnNjUtljRIHrMj223lWXCLe/dM68x9
pN424SXo+ms4LnOmut8ldJaPbVT7TMsSClKV1dNjoMf41gSrtPN1c/AI292Eo4GTLYUVHozzM/2/
8nNekgjKO4eLRN5MzELPDmftTyRdki2XyyM2DdJdIwPMSOmC9cWneVZiedgQgVfe8A8+TfnIuB9a
w2OpC+PbQXKQQUT+9YCdDzKUMwF/i9xnLLreAybt4pCm/oPOzHJPuzShDqSUW5XpRCJPOiYXaUDj
BhPKkag362tiRuNOEX6874EAb4KUGJJR8TDKhlC2MadVGE+Td0Zx4T5mrthXQtc7HicW4Dpjdxp7
bbgPkTe9KqKhH3XjWpdhGS6xeaV73yQa8iQ17I5g3+XUZPGwmLNuJsWvJBTsl51PXbjq+g5CCU6F
7zOjJvTSMek9bcZtQDprnK5ANTcsaw1ERbfM5FoD48VUjhZt7u314HsU9IT9PKP9A4c9VoceSTR5
FK5xXk+ZvplN+7HHQL7jUdxh9APGzYyNgswfLktXRJ+wUFJmgIrLWQIRmQV9ehuY3bzJSyc4k1PK
6mUm8LKKfJU7nbhC/13X62QMLYYWxXycplqRtmTw2ikDI+eBI46oiXWGcdzBCYPrenHidoj+4VMS
mLpihqYuwqjPnkrb9fYQrZZMI13zxpobWhpDaujrhUl3PtHMXuDoCrE5IST5KRxT81YQCtMRgnqI
VL9WgcwvCn7lM1nBIJBuTSYLAx7w9rI/p++LkQepu6WN8ClkZso+57mryacrE4JYWxSOC/8jAbCu
eusJU3N3rG3/qzV736Oubr9QsRZfQGLVLFrS+IT/zNg5aoi3vT+UN5NHxVIQyMTQO+zndawBMlAO
6QM+apWeDKce3Y3yTekf/NzCqF25Xn1l4PzB0T759RXtGxDRdpAhaR0KjBjcoyL7UpZZdWODW72B
pkm4e0pC9T5Lxv6lkDYBUTJLXtrInKG0G3xgiwoAuXtW30EgDsanjoqH3y1lk4MhtOAtYXjOsWgC
3iihbj7ztqR3Nhd4smj680cksNr31MfsTPMycU9xruVLmcPWkYOkiSAnQqByd4lwkbDovpgys0hE
WpyoYDD1tWx19AVIG5twN0oNUgjnSL6Q/kLWlz2r0N/OuajuMHKxMMhEj/XOj3tV79wQp8Zm0Am3
R2IPC+O9gt6QeAP+/TCuoy/CEvydsNFFt/GzMBcbtzK5jSpn6gmrxlFUb0GGelAdUGn5bGI0B81S
t5Jn6Sx69o1mpSxQm4QgxjuKVz55NkhDP7oj7cdN4oaTsTempQTomZCCS9JleJ4lpluB5CwpWosI
iTUMEl5160IP0RfVqSRZxUO6BCbEgnyWYeCoQ+vAJBrxP37562IKBZpv5TCeBMkuTZRpvoUdBseZ
V+8dEs7XTgsFZU0viEuPVLeC8AYFbl+kGe0elAUpG8xcI0O26AJd2a3Q1q4Xszibur6+EyOKCn5C
5q2kXf0Pe2eyJDlyLdl/6T0ohhlY9KLh8DHcPeYpN5DIiAzMgBlm4Ov7IKvqvWK3dFO4pwgXFGZV
MjLdYbimV/WoWvtmXBs9pJEiz25aXAzDvqRcK7nArh++BwdtNOgNWDEXR9OTp3wejH1FLuEVg657
n0OUo6lBeuKJmHI7HyZk+OjW6vlDH4xB8DMylfNTp1XEh+fMU6Wx/6vtAgZJyrOL9p/MIboMf4uD
1vHPL5XRfqXcXtKAH9Y/zzjHf5GGyoq93zfgBHp/JWSKHIjrphA8P8HIx7kcKvS/0wifSRCs6pjo
bHris6MgMFHTQ0CdGodLSsaDZ4oLNy9h3l+bsherGZyuEZKTCySp22QwBYwrRsjCrYwO/LuRPOsZ
JnhV1OLETro5jGVP2UTsTeDK8/RlWZLxmcrW4Y812H+Sy/8quYxI/DdlOPzoPv4sT7x+lL/+5//4
X01OD8FH+0/h5d//zl8WVJ+QMvIL7ggsdGvM4r8IcL4FMpuWGgeKkr2y4Vic/GVBddb8MtnCNVQM
jWV1p/4VzTCBw7HPoU3nr46dfyObgVUDHfdvOi8SL/8x13gIO31+0v9je6PYxmGt7q2jXXge3GVt
uFILPuyXKJlOIAYAFzCCzxuu4fOXXbfu2c4tRaxB18eHmu7voG+l9gEURoDOtfwr1DbzyQGKRN5J
OlUYt5Z7JSbbPszZkD6VBLv2OYE4+nsd/UctI29bZG52Yq2y7eZW/Ryw9JMT8+g1TzNoY0Hby+VT
SIwFaYRfizK63HiEI8lbFaDuTeSaxb4nAI10UF1qtP8N1Jwy1LIyOelDC3YjLTm/St4koaHFlPIq
+gKDqJhuqRguoDF469Mds2p1ncm4n7Tev7ppLi76nIrLbM4abqraVDuS6MWeTGn8tgJWrjAX7vTJ
6S+RwbVCMILrTkTMQlkQx4WS5jdArJXBNFMOSLqUZpmy6e5IsEJLzaCj4FOYCG7j1t/bhZBfxMDU
zqTNl/MB+gpw0PxZWRnUjamA5ivLKTtwScKqZY0lC8pZB35i9K+1l0a33IvH+65Ol09/Huc3zKjm
fZx7RPDmrLk6JkMVPuCUmJmR7lRE7FFMjvrJW2JiYUcLAxL9QNQ254/BYBdYKFFQx38jyKz+S/PN
IG3seYO4fgPtE6CUNm2BU3LKiboKWzuiNlmWEKm0Y4F6GcaqpuhvaNReqcH+RluhYj3r0pvOsca9
Q8zvaJRJeacv7kLCgoJfiLUtPQBMe2QyqaB9iefUf3eVQ9Fz6shTJJ3xUQ6jevIjK6XJ1hEXOuOm
gSHLTF8J2rfnrBfFIw5EuS8xQPtQNGuBwlG4CG+Fad4vGJwvMS+e3ey67Lmp/3MfwGxA+cXKst7z
zOHsMK7d+Q3fFbqVVszoYhWfPdPuNXKc4jBPvXnjdLLYl9JJ33vPTd+UTPRrFUub5Qe1uhNi8BXs
hnljjHZ9aDBB3nZW3T5lCyjXqWyLY6n1aE8R2Tu/sr2roaTxToeNc1GxBahDL+Qhywo8HGXeFrvR
QgUq5HhjJKPF11E1B1wy2z6Ju4+k98h9M0nrW0NG7ocyx1+2mkrIzXJgqb/eS1Vk7VyQTxi8K+PF
tPJPWm4k8ktsGe+uVz1x3Vpe2lYiHwkutXVCRjfAZ6ydbHoZGNxh41xR+W2dHaWjPtg0ZHf49FAv
LNMknBp5yZ7Se3qclrR4hr9WbgZTI0YzoGRnMR/iaJpEmPoCEJJVlNg72u4nhqOhQfbUn7q6OpKi
cE71qPZVRcSDhsCS2G2R5ffYpOCBRMXBmYnEO9FSHa28rEOcR8wFHJbQKf2UGHAZ7aicVqHb0vQY
VVP2IFth/VpQSjdmniWbJZlzNhV2/uZSKPNM+5B2L42y3vCBEqlvktwIFXfMO62ZoF056kY1g5dt
fH9nE4zfR2wYLp7nswYo7ocoGt60CAtl7pj6fSZi81BRs9FuyHcP10oMzafZzfwklghHMbGK0Udg
RYXeU5KF2+oNUqQCsSaWAsAB1Mhttczx7dLWOepNt8rhsw2dbpgcyFPaWAfQ17cUkrXE2MB7syDz
h+d4QYkliutLQmax4phrabcu+nLBkjepy1xFYqvr2lvGqLuqWSRy4LXjdXUUbZdNxXSopa+5Nwo4
+63Ykm1SgUGd+s/CSZabqE78e7v0nCPZXQT7Jda6+7TTUF1dNAcyeB8OF5vVRu3dCbBt3UaWprgO
HiUBHjHngptC4WxLs/ZffN4aVxpeklcY5em5XIYfXAqdA29EthpZO1xpNkr5Ko3Zuc2catPNmn8u
e6u567gNXjIxqhctSosr+TQJtLuNd7pfx+ECpHJrt8p8zWExHRz8uVs0s3rHpdb4tbhxfxltX36g
9q0vl36x3pKySJ+5SQ9FQEWmvzMzP973oPG29RzD9NGj5E5fV5Ijxm4MTGp6FD1/9RWXsJCdqNy2
k+HdeCAIs3Cim51C8mzki0YozNfWvh659pLPsdnvKyLbx9xf5HPRR/uU3hwapKLlLgfItpXDQCvA
3Ikl2/QaLEXgGDtH1cNVH2Lj5Otx/mNUBs1jNLgEOCjEJeURvwH+LQ9kIRjNc9X477njpGFZjeKt
iCj55WRKjlFnhDNhmLsF092nxA99kp2n7crYbW917utHrt3RzrHi9r6YR+85Hqm514USj8mQ0mSO
PAQHf9Yc+Mtuc4Vwz0VumQnI9xz/fdMt9MJNVow7ctRDgERUkrXajV0Jg2qOqkkhxvZ/sIn1il0a
J1oq7tcEG+/+LIuf2JgSac96VcybyvS7exWr4lAnPNJk9V1gyGj/I4y2yFPf/kpLZp0MlnQatXNq
lChyVXk3kHw/dGCW7ZW3zFlLeN7roTDnnfNug2UW4JldMM0euOZKX6jEXEaarlaWc7NSnRvwzsbK
eQZI6T5RXGa8kA+oPonvTK9URrx7fzCiudmStUQr+M2PlqrFPr0n1akW58KoxfaUorYVO51iLre2
9BQmRODX9fA49d6d6tTsvLVO9N3Tq+WRGxz54OjoNEBPwKbaUNOx72emnn2ZyPpCC4lWv0sOUGYv
fwj1Kcp3ivKx8oRu0YTtmBkhQ15+owOWPFH64r7b4Bl/CBpEsrtoSoobN7H15mlVzqM9zAT84pup
HReki7izsy9WXWgEtoomm+rjga1YraV5fVRuaoaVJqgiolhvNzjta8vGGpILfX6C/Cn9stbrpBnj
gYIr2Omk6IG4V9POp+9rA9z6lDbWufcNFmRCA4mbx7xlNJd6bWaR52qhRi1BHT3xBtEeEwS5M329
OoUP+nwlT6muDZ/maelIDCbp+GHl/nxqfEdDMNH6PS7YlaG+jlvmYvQBPofmJk2PecR10pnDoY66
g1eYmKyVl+5bDNob+k/uS0xCYUb1/HGx4u7YRxGrelYGp07EZ0cvChhmujxTJtyFc+yqH73pFBsP
5uA+VUO6y6DCbWFZEvBMixpbE8vloCaxwj1cthubj/nQC8m1HFlwb4tIfJMCYYyWuQS5QtrY1L8o
0XO811b0ldt+9taKg32OlMXEsYGMBgTmD1PHfy5x/+ISR8D9/3uJC38VH+NH8+vvl7g//p0/L3Eu
DfdwXEw2QXil/qg8/TNHyC+55KJsbDnYtH9n6P+6w/n/IKPOU42bEzg0kab/vsN5/8BQivDNghJD
O0vofydGSLjtn+9wXBJthzuhJXTM2Vwx/w+7eJ7RD6kvvjrMzpy8keSu1kYSc+yDibLdDSvcsttJ
Nd8V0PTHDb0NG6J6PnknIXdcyqgIoSZdf4vSHmRpVUGkBBM3/po6R1ubDjNe4dxJiri7q1jPsP0v
fljUTITEO+SuirHHzvigcBD4+I/5S0wPUWnbj1lH+d/EEHMtMjhVHMaoI8A0ImsTZWVzcnRBMKim
6FBzi4QHnO0iZ21zMykqAZ3SZDpHSN2P/HAGWyxHHt0FJEWtNd0Dng7U1DaltUVpb2lR0sWnKhyV
4EqQZowYjKikF9prJYUUFKaVU3s/ePGXreX8ISP+pHpi3FvGnO98HwLc/HtRTRPqXsT5t+RCwQ7F
7+BhCmpkbVwDO0N1cqcW/t+Twbh3zImIkNtdOgBdaFMULureEyXbF/BcVZBM1SOuB/08jRS0F3k1
MAOBwDG8Eom7PFuefIvgtGwWvZuooI5/YBg6rq/8YL2n5HP+QxGuYBtRP06ZtrznBVWR0kxwU3uy
3/VQFTfsnzZ8BZ8mM0IaJ4+eR876I6jAsfmtfTWZe1Ya4tbMNW1HQJzu5dYvXuq5t14g99EPubag
KrClWB8QMSmChfEoyu92kXfCsZZDxGKws2b1URPffJKgB4IkZeu+MSWGTs+Qd8VoHyJvASxpd+p2
HpLmzcq9J6dN6309EfnU4cGenShHTHV9/cD2FbtJ4T0Xi9QUt4fxOQYbdrJK9IUN7M7y3vCj/lMT
qqk2rhLmfWcU5rVkj4hIaSSTx2Grlm2RVI8mXPet2ZDKD43afGiLjqQ3xTsh4CDQjjw5SKpDGiYF
DMShnNh+NMpkgoilrlOWyJolI4gRdN7g1Ff0uP4mZrrtd2Oj2c8QKNMbq3TED2TyIWznjh4Z+pfS
0Obvst7pHjBklIdZ3Iwzre1H1lHUnNtZN39rlb1oe1BKdfQ9++54KYwGvFNcUdtZ8GIFaVHEzMmZ
/vhbg/rPQf8vDnoTmRml7L+MnP+XXPf0a/pnre7Pf+PPc95fsYGg50lNEQsjJYIY9hdHRUAbJDKG
KV/HSk5y+u9iHTEyfmnND+Js9zGL/inWGTbvAGQ1jmZS1r/Vv39DrNMhmP/zSc+exWYNAu3QIqyK
f361P/8twyI6TRtUTYsbV4HmddCIUbTF/OlN8LlAgKptolFdOpU1u/3Ru3CbH95YmatHWWuPSjTt
qZ/Z0CvPXS4YPMlZRqYT7Ye1aYB2Le2jd90aTHYt1MHyItARtm3EkDpdm1Jjy0rBswRaVejucdEb
IMK+tYgaK6UyKHHW6KMz9zLvpLx4shEu+URMSmhJjK0dpljC0JmFey0WrMvl2DTqufAqMiysCspC
h34xORDvjcjvti5bjHaXIHpLjp84LWAFYx8VArjuPPvblM5m/eTWs/FiQZtWXBFqvabQyIomD0SY
O9vHPq2ZvaAupm72FM0a2+dAd/NBhUlt1x9ZFXlfsZMBK12MFmruiusQA2Jd66bicaLiVIYdP0K7
z6fauPEYMuloc7ABRbxwacQFXt3uBiqkhy3wJ4o6vTo7lKzp36cq7ei1q8zukGmTh23Os9+xfFng
u+IEV1v6CFwRgO/UZxdlVBRlG+NLVqfmntdmFuilHx9yaoqXQJVx8srUCJFpRjd1vemC+xVsdd+/
0uEE57kAM1WyiQqqwYcXGzuf3RStLr3xfcnsdmNgdcon8xhP+Qu5dbxdvo7i6lk/4xS4uhnl/ePi
9VxrF40tNH+lmkngzXYl/F83cXceix3yzRSzpS9OYXzXcLFu0CggN+bxFYacy/6ie6/L9lQOdXWg
+g7YC3cHBhAjaGfpAOMQ+q5RC82vJXdVI3/BipOGfaPRSFsOv5y0ci6ls0R3o187AaoeBB3sQEGL
Yzef+3xvDZbORAO8JjMdsD3DtIn1qADCOyRnysmai9fRDY1bUQCLS9NdNWEF6bUYzadV3s8U0AHl
G9QZUy42naZmnrdS2dpDDDIAkkr8KzKj+tbWuke7S6fHiv3THrIfHqFUpgfGIocVr2CvX8+2FlAR
tus8G5+bYyW7pjH8HYVaFkEOzd8PzvirtvPy2CVMEBFnBzcfSA6I1+lPMJb1ZrBB2MYxTkBflLSA
w3zB/Qw6jJcGGRwBl5M6Mxi7xvSkc5NGJs5ftCI6Lks1BiWuespgtVcbN3Bg5lN2SpTtbzRppd9m
bzc/+sWleL4LKDYj2UyMH+csLJ38zGoNZKXT8cT3DTBh4oTad905FcYGspE21jcPU3uTDRgs53LS
Dtxle+CBw+g+FlYu74gWIcsBrUmvEtl+Z1IRxfQBzHSjF3329Fv/6YS+xPuU9NepIuYNYMbEogXQ
BzxdEI3dZ19Q0SuiYbjLMOdshoGvBcHVQg+8aZq/cAcKsY1daz71XVodAATNo78HnZ9OG212WJkp
fto8qNux+9bhKxF0HyNJYLPvk290JBr0vNFffado8ePVwGX+3tp8W+hds/Aj6kMpbpLKL/dj6hFC
U5qxF0bNnywfj+6c0YOYEDLLJkqcazxVW5v9eQAhjqusVOY28hc0QJxljHTL2wTU9sVN5cSwq33w
SL3iFCRtjU9hWyqYmpqyrizv8rApIGxXWvoVtV4TpobEEd5kxUpxstMLEV2c1GW/ACTVS/1OldGz
Kowc46Jv+mdpFfVJ9ykicNGpIUXJB5a22iNJb/fDKO00jHNfbZZyrW7vMdjUwTjRfx6tl/K5mMXF
iRAZu4hS6Zjk+xUmer3l96l29e97/vrUrt1k3JEHmO+sbbcanG7g6cNdkVgAo+f2MOoC+SXqMOKp
dfCbI6e6H835nZWFfbCG0v9sjPbenVYifZubw8H0ujdnziArCqFtDXM4WoXuhXmvm1SR67L7jmrL
2mZap90Q4kl23tDr6+jtb2XNjXnGYruL2OkG1P9d09HLbxeNvCsLAszcc++GaTVRBNfCeBoIFW47
XP97GLcTPRqGt/EzukSlTjJndS3jLL74PafWwoYmICbHN7GbqmOXo/I5Y2NTvT4+9N5CJ4xXIwZa
JbvZvvYPaprYuCv/2IhhteVwBXCxmH3Osh62QjNBkemaFmKXgjBa1jhIfM9on/w080PTy+dQWYUf
tp06+pof01Mtv+FpPJepWwNMHfudaCUN5DNSqGatZPBqSnZE0qeTlquvIV8uBTV3N/rE6mIZqYYs
DLe6NZhMzsa0qsdiznZj2onjQob3oHE5CBQ094AytHTjAW4NNLpigj7P0GSxINzayvmxsL1i97z2
y+XdD6PO8xubxGugz+A9I3OcAzln+pnvQLtvU8xQY55/9w4V5ZNcfsSS3xXnEWdZhhHsQuNEZMDn
4ujP/fhnKRFDRdE1dxTBRxtWCO11tLyBl7shA0fE7zhHvqWvflldWuxgqkwY8q3XsiGaz+5DvRQe
v9XSWA0+w6n7bnrL2LCIz0Pcjbjr2jG5Y5Of3ftGLY8A7JfzQCJ6N7o5rSYRvRMDTxen1PDqzTUv
jM58TCHHbaBw9UE2eZzrTlr8NCquTKUx18eekZ+bsYsa6WvVrsXueDZ0Y2RDuVhsNeafbRLNwUDM
EWWYn2FMckqyfOW9tMJA0jXbmr/QBXBLQC4aX96YS378ocuzdx77nEvjSKe3Yl+B81jMjzjqj0BI
kZwLP77vYZLd2RC/3rnTPdq40Gh7ia+WUbcHs/di2hmTbNW6I/6iqTi0nimOHzeT7eBk6LyttUQs
ShVaHZ/0MM7hoso5SGEvI63VxpddTZUdznzOgSH1+nbQl+4A7hSzz2R7P8a8Fe+9mD4zGXW3izC1
bDsMyXDIZGfe2qUzAObNJnygQnIdtBPqQo3BT4LItvlGiPJBeb4NsZdVwoZTk5UeMrWxsa0WsmhD
wdn6oMZ8pq4Q1B25jbOXUrd5ZCqnY1vW+lBUe1BMqG/mI0ly7NedOMOOyRBOfXxEMUbaMYmWMKth
g1B08VU4rf1YOanxqceZVm4WC2Ym2cp+OsqREl+Ic0nWh2h406coPMpc6759XMZGHSMOTzJ3Gs6O
yrlbHJbKtdvRe8vrYDro2pLxdXYG9wuQMj0oRuve+p2dvtqysahBSu2wKcdii8FebmQtlyJsFA0m
dWfWD41pAcqk1bG9srf2KBiOkEHdTvYsLBqvK8NhamnC9FLqNvQm20XuSHGxiz1c8nPtu8bR9vQs
RyWxkyJ95TTLX3nF9W8AecVjnnVwUjM3PQoboF4fKeekqkHLaIluMZSADIXFYsAIvhk0/PTUVTYn
WuZ5IBJMsUD0C/9ksOGCGTjhBoOfiHg0xGK7iLa57yBEvQpv6b9sOQ4Hr639G8ht3a0VJ81zbdpN
zvNXAw/EDoT1zsYFw3S1vIDELmv8fHY7PsU6J+yGe1Lvh4svTUSaAto54GKehxvfs6iJ8aLCeR5R
EZy3ONfSJRy8iTerR8aKB7GhrHJuHGDNVm45LLPz5H1wqf9gWOkfUbMxL7VJpV2KakrfEZ+qHYuf
0gpJcxVHSnBFmOFU8wLLymm/BDtbvgr6Vu8H/tHDVHK8NqX/OJbMxiCO+59VCbNAS1z4D90S3zQV
I2lRDeDpunIon3Q6YwJTuMZ+9Mr8nLFr2KF9J2HN3gIa4FK0AX57ezfq1XhfWDamWpsAZIDalm+H
TO/PZUU1l2Vk1aF34Wwb0ozmB8/Nmvp2ipPJDv14Avua4yJ0DIaFUib+3HpBj9BENQTjZurhtM1d
NVqPdYczvuUYm2vPbdpD5iclq+9sHpYbFjPaBiuhvkVuqRp6XBPO0cmDeFwTRDt0iWO/Gl5a9uFC
Fs09NDnP4k/636NQaFkUn1MQmaRe4FRnW4R88hhGP8hNrrmYA5Kuqc9Dp8lD3/r6w6Q67gK60tZU
EklgdncnNTby2PCdDPvOTM8ys9NNZPTudwlm+lNUORmtJm26bE8Q4anN/Sh9h4qB1RGT3aXjeaRp
YllsMBye96v2ZHxw+pIRXO+oUMcq4b4sGbGv1OF03vrk6Het0S4fgsEaWYbip4L7MZhDwfbV6k8L
Ot69lKl8S4haPIyjzoZBpjhS8fSGdqKbEm2wpMFrtRXWImI6oLpmP+WDDjg3q6+Wpajx4Wd8bpki
t900+fSV6tkWUWkdztW8nQxidn3hHsG1gz3n4v5A9t3fNbkwPmxrsg5l3tAAkHMyFfhQAjetk30a
m0PY1DZW8JSC7CBvk/Fn4WsD2DTr1pwS/0vAbscdp2PBpQpbGsZ8UDp25rzv4zNBQ2+i/scat3xv
1E76bHTUnHO/4UspsJ2kCeuKMtn6Ba/xaNLyHy0zPWQotzxoKcF4GEgUc41OhZ5XdO1GE9oMl4Eq
njrCjFD5rnYL/X9+kGNyILBSXKacqIAdVyhaVAcW5I2S5JeUjnWJojTloFXxIao1nt12jT3KbDMX
SbFZGupEmrwbeOmM833SCf86THG+heXqHHIntSEuYTwQbV2f8IDfecSigrZt6f/tsYpT2pRRZ4CZ
ksFOedecyAHOCpFv9SKyAhCO5nvsg1w3KVDH/5Mm5bsm23dlujkdxN4e940u6DkfvvCPtwccC7iC
S8ItOhdPstk2ebOpiovNnJuoD27shM5SfIBuSbYDn1ZgVNMblsMb4kwhnYJfVVa8tdmwft96UW+p
nsrrYDLNLV2fNENToXbK0pa+v3aiCCUWWB+xXYqNhk2h2DZ4Wilin9SZSuKKbwu4GRRyiu4b1uRF
HOd36A9ChL3Ffmk7SAwGbce8nYkBy8Iq/0yo3UdfkbQn0EFBcuaJX2PFFS3rsuEAR7cHx6SMe9Cp
KAKSgFgydScM/VkgvNw9oWsR0JtpJpeO4gWs5SfDLYf7JU/iXZyqn9zXGMVoe5hDa8nKY9XLISfg
386vQ7fGOYbxQr9F9MIo9ZRqSlGv3rk3CZmTtbqCwbFmHz0uQLeTXmvCauh/+Lq6jNQ2BElmvADa
pdhwsKyddBpvM0Ice00mvQzY2cNBFN6wMfrIflpqzLD2khs31ZycUw2araRrh8qJx8bRv4HZMf/N
TEdYcqrHpDbeQcsRLxsq6wsLGniHuDFDXL4vE2mNbylLbdlRAg94DtWD4XuSfRIsTvngsZSPgzrO
9JB0OQ5aQTY4mIahQaCYxwelk2kJCo/2gz0CxLizW2tOGf5LnTvOZON2M/2HigMLCJtp0wqRDbjY
AQMnHVt1ngFH5M3JqBgllzSeuOpEIR+VpIs+s+XtQAKbnrZcqzEk56keOMZSVNvBK/R224tEIlo7
3pH/wi/llfdtxMaDldUcHl6anKh9z0+zzctVN8fPKJe92oNsj7cY16zAdem/sovphEM451HXXxpe
SZtCX+EuxqoFyirezD5EJ1Zj2ODsjikPmMGeTJu1iVuDI8GZmmE8EIg/uIP6EXvLaeILvylSKY55
rF0iv2XWKWy1BfJMvGzoyHOzDKD6rAADh/ynfBwzmLgVXpIJhx8kwyYe7v2s/RIlxXF9NMMbWjn0
Fkh7hBn3iIpuwDXuEuxK+GtcAkm3OF9fU91qb3BDky5rCFDHBTuORMh4m9alfmCRooWN3bfHqosF
ykVH5UVuf8kx8u97jbIqStfSTVLPP/JYRznrZnPn5thFss78GdmD/jh6hA2daR6bTYap4ZdN9ueR
s4/OIsduNjSr0wWnEKME7QZ6pFkX2lc0dJY0NQiH5PnBdypC5QXlSIsJGcNIR7/fumDw6cQQSX5S
vB910ss78uDyo9Xr+t0mclSGubYsn1QsQHHW51z7qJ2yuXVFoR0yXnjsIVzCBV4OB87NuSKBCMsg
IKewqgizbAkBzT+Zs3i0YklzZ6Z7t1DBKBHvEpYtqfMdN/osiahr7UkhQ98vE/UUduqS+5KpGJ9Z
gPd3hpFYy7WZPLoRRres96iga9NhZ0rATnRg6XWqu3TwpVMojZS8IYFnuUsl1RAW2Zirjo1w2Ni8
DAD5D09zbD8zIdiPUGnqXazm7sBzMG8BDOhcrryX0XM44ZPKeISILTdtYt56eht9lHi4N1kZeRvw
BWxksMrl2s1oMNScCyxJgeqG5IYZopt2sdPUBMRSpz9ZWO6WwCEAlu3jaJxWkYjt44gWxkxTsi/C
G5Ix3o01dGggBM1LIy1cYMrzWH3VoC6CXqDxzTKjvINz4d2paSe/jqktngZ+A+xtql9ee9gIAY8x
llATgXrd/Mztxexlf3b59qiNkCP4VVWl9IBI2YS8sPwAikLMxITLLaD6DXAjeUImIU6Z9zJ33B9w
D/BS5H3WHbCs4yTH38XQ6lkexjutGDaWZ06Pdi87xCeRSyfgGubxSWj+S2G07D9JLNBkE0fxFKKp
zQ9zPkw5jbdlul3UREux23Lxngxe0YygpQwHU36PjNfYztT9jB0YN46DhwgKdmjLHvJYSl4O0rbx
imGxmkLb4sBeGlsnXlGDpqZYkqQ3jncm3iau7woKGF41K+1PJhDmPihp4rk0BNpfc6mJq6AVYm9I
+ve4vLbmPawB98HXIq4vDavVG01LjJ+UQOYn8s3Do2GYiKGTgfGFDAbHalDaXkWresuqNLVbgkfu
aPHG6kdUQfbIfpxdUfg73id+YxY3Gb1I9q5zRptPusy2ZOBi3Fx5e7fgXmYTPUtjayJDPQlMZCca
NfJNVRCSLOjze4/0lkFtcTpWzAhM18SHXR3EWapee8eudyPLxDCmwIKXPT5BLjvpVsQtdl5tBMeI
NHrTUK16HEbsnJKOtrPUq6plstfFuV7q8bmjrWPilE3LMNGovXEaK+I46fAt5kpebSxbhzLR4y2N
mXKPIdZiN0tVaqA1Y3fxitJ8Q73VeImN8kkw350JCI27vmP6R850UWm05GFOsmHj+RT6TewyAFu2
5aXv/E9t0PUth1N0cBK7g+Oz6GQyeDTMzEi2qSKDk+jeXTU50xE22HByNHcZAycqQqvj1tEzMW7Q
m5sT4cn+ojVufsZO8bPyJn07UBK3y7z5I6YTcwP1gZuBlyEr6lGJVtbML1pqRju30akFNfDzaXzR
98mAyWZoZqpqW0LnmzqvaG/2wZon5qSH+ArcoLNrZlk6gd7Twpo3XBWWA2Etcr+u3vZ3nlujA+sU
KoWUAwzFw2Qn9J8kvGwy8HlkxsAMnDVXUT/H+gaNVWfSqJOdnnvA+euF1pSF/11E9y3r39uxq9CB
h/zFb403c639sbVqm1rmslbyfvhVQzg/ZuExjkkctlohwsrV6p2h59ZhJPBNGO4BHDRXBQsUrY9V
YrVp3tKpYgaQ9V9lq7I7J+4PkWYcGKy6/bBYww9tYg1imNqbKXSxEwsT8qS0dC8HXtST13+Ufqbu
x17d97VRkLasaXQK9PUiyEb8FtbfTN7KSI4Ks97ZGrQvYJ/9pTaqhszpZAUpazCEHt9660a6kuNy
Og+SAoCm+LMA/j9r63+xtqbYbkW9/b/X1kdqZipoIX83KP35L/0VM3H/QZjdAJhtc6Hhas7v9+fm
2tdZakPrW8GNgI5/Q9D/tChZBr+EWuZBt6MMXVj/vbk2nX+sO3CATay2f7eD/DsWJRjD/7y4Bq8M
SN23BfzjlY217sj/vrhOndTKmFeT06R0yhVHiQa2VqLdSOVS0juzPYHLkvmPnGgYylcQVcTy2LPB
snHHUYeGAyjaeHXhnJbFtaJtMdScMp0Q031Pasvak6iYtfvcz5pXRVjR3hCRjrlqIiyxEzVaGj7H
0uOyTfTBCPpSLCykYXGd/Yzq5KAdm+V/s3cmy41r17b9l9e+cGzUQON1SIK1SIlKlR2ElFKi3KiB
DeDr70D62HGu3/N1uO9Oxok4mRIlEsBec805JkvtuVtWgaUfzLlrNsGwoLVplC4hmrQhZnqLo9wn
jRXuTw8f1abjhhlEKKT4faplWp48iCEEKJRlnH0DRaj1pXOnLO5Icuixpxja1m0h7q2mfBDmBn9K
8lil6fQwxqK7NJEhb5KNcRG4Y0lzSeqNlP0WtkC8ctLqltvVQL6bXlSmjmkfKQf5rmoS+t683ZgY
DCVxmZRbOtrpFW5jlHmWopmO7kmQ1upc4yVfqoSwn+SPugEsyY+t94jU+5WCMX8DTsW87420OQzl
ZG1i3biPnbml98dxA21KHPy4Wn5vulp+MQt1s4XC75jnTM3V6MY/CYFXOwv2Of0MBY5UKUl9Y429
DY3p8muPk+iOZKZ1UXGBv6vr5/4sVFBTl3cJq0b+SgfH3w4whLetDew0atz2Bon/px2GBFOodQBB
EGNvavkDE/aLb2lIIeQEKNC1j4MqSSqCKXlMm9a8maM/nszKVfcgUmoel/FnCmP8gylMbehSP+XC
njY2EV2mKjSDxqm0h4GGxMe8yaiQyfL2YiA2rjt+I/TEZg9NnnYXDcVjTV1z+5SNc7iyWmO8TIBq
NtVoG4Fu80q1UUXsHcLox+y5BCxzD4vEOi1Kny+bpqQiENlOHH/EcRL9V87fv0a9lT9QbEOuFJKQ
f3NB8Tx4pPk4S4VpuFqATBdr2TGl1aDtMlSL3az1xU0YfKJdp+/OlHBbpwmvBP41mqL52N+VUPDf
hsYF7UaXXny0UkxUoFdyzHbmYG3qLFO7Hp1vq9UshmkeOIrYuRuGtiZp67AAojgMC2DKJhizGH17
LZ9B2EIcx/pQ69bO3D1rWr6N2/kGWE6gYJ+swR9XbV28TqpP72OzuWodSfKpoTcnt256LfKg8Kqf
beW6B5mWz9MCCOV8+i7dJmfwYfBCsTFO7GuJaC7v1PSlRSFC1TKazr14QU0e1xTDhXuUae1OeT6d
mOhCG3rJ3rgZtleDwNRWazn551lk0+7aWs8WFAvwTG67kSHEVA1hx0m1owtgm7nWQFUO66B3ZbPL
3do4pC3e4+TMOZxNZwe+ukgulKlQD+v4HK8sia0wJdiiqmSbqXRcW1na3rBL5g+VZ0cHcKEop3Nm
HgA1jw9yzOdd0ZEwWQ78uzkbnTurGUiRm+rQUDeEv5+29gdldc+9Pmk86CebZZke08aNXGsp8Vik
2rJCrHUm9fspVKakXMe+yMb7LOvSDhxn9iktYuSC14/QRTbsHpt5cqUm7qOwKqJ+tQTjkugfTsU8
v4ob0b23RNN2kG+qTVPlxomCMbkVhs1HWiCADdL6Levl9xO3XayN3O9o5yBP7xbT+9xj0ycJE66H
ns9gMo3Tuz8xd0IxEPUjIJDHQhBii3DpX0tS2pC+/Lyv7iNqWg4mOiLIU8Nyq1VuD2LVzml5qLIB
8khSdNDNq8K/dan7qyqFWkcGOWIVezmcDEpBa0CCnbciaSjLcG2hYo/RuuztZdubONpWn9n0ewxS
2wnTB5d4AVBt7J/jfGp1az8NRXeUhYh7ni1a/TOjdHDCHkCKLBhjZThX8jIwX9Jy9PZZz9H0PFqN
8zDywH6kh5FLJFN89A5NN9ivLaPtMZ4lXdFkT+zPjk8/ozyk6nita6FrrZRTubcaIJpBabxojqUB
Cb+eQryZflogk9bdgfhSdI3zPn+EXUOBKcq5u4vpXiVSQpHdW+VZbUC/otzrSRR/eGzF/BWYKfC5
0dRZ58hsmLlcq4IHNSv2ikPlcX2YOGZwKs5MDdzaf6G6C3o4LAOFfWjb+2k0agGwZSJxOesFpa3g
VExigOPcsyuh2bVuRPLGMzkqiDT2d+3SABsOtv9LjDG1sHEemjcNZfpFI19wkdTHIhnl33JplLV/
l8smsUnRbL90zkYw2ihjHQ5y6aNtOT9MtA82VC/6Ib9FKMax99wvPbbs9fIvLRVpeJTsPtqVg1T/
gFHeeeY5gj3gdyPuNBmUpLpuFVIUoMfRoVn6c7Mk8S1uRlH4DKpvuB8xk/KpnGLtPvldwGv87uL9
3cqbV3QrDuFS1mv4cj7gD8i+rK7OELqLRyA3SFoxH8tjpmdyo2cxF2tVYnid66Wet1UYE1YGVDji
KIYv7qo8Vm82g/w3wbj63bNgVSSm4Ter0JcRzPya1Uijp8M95EAS6GbbaD8tMdEMAXMC9i9UGXZD
IJj2rqaqd/ZBhbee5pDUoN6ZapMmKd2t6PbpC+EGC7dLaXa31MIKhW/arC9LQvHANUdKvTcEtY8T
4jJKYuwHptuIN2x2oRUUicjGDfMhBVe5ldxCFMMdOAB3XbA4oz7AI3rK7Tn1VjbLDrJNhntGnqiP
etyhiOPT2UzDUsZp8IFz82peQNlWUAvcCWCe8E5jsiHx2lYPet92JEVt/4wbt2d1HwLCHd20OrSu
xZhBK1zzljXI06sk6lt9Db62fM0moyowdPgTcaq0nr9hMZp3oVDVhnaUT1aR/pMbF/KjjNqSiFI+
5Btu8azb6J0vtTXwRO6INibdQwIR9c6fLfd9sJt8X8UVYFgjsmc8ceZkfrqKdq8u1M1nv4tj9o/S
ZAZiPYo3rjTKfeSN/Gc295m3hxLCxi4L62ERS/SPgXKoNfW21Ttu5u7B9jufZtPRYJVOZ2QYREL1
fJZEi/ZbuPqXXxs1YgNrHu2IbzB8hV5XPE1E4dqtWcTjqW/7aTegWAKFadBGJRy7Q8oaQNDZ/loX
7iWamBdjibHZ0/BiI9sUU+c/WJ0vLr1rRZvIly5eZb8yrtA0NGLbkburWa3QLNYM1ie9DFjTrLKK
nik7c6GHSwW+StdMnZm5TQSomChizWDMgQJ7ejBSQsKzhRAwV2aOCV30Z12LA6dv5DcC/tIp3Dsu
2E3qKlZDW+BWZ/Z/op44/HSsMtwOJVGlFe8mXkr25/0dJcu4sTlmAcILbVJwCfKLBVnQSr8qQZUB
Pe38UWlxzq3FVHcl6NCXPBzzHyhu8U4ktsZ8EPbnphpxA+mUkdC0Kv11JDgjShUdPdThdls0dc+W
x0eKowQje20xvDQrOj0HoFUJdougqkih1+E8nzJNr44KiMSZnzA/G1aS/AznpNvKpOv2sqqHbeSb
xaHOI1Ll2fxSTaPq17qhNx+RWbv3NP5p37pImr/WDv1nSv4XUzI9KLAT/vmQjAGmbD6+yj8PyX/9
N3/MyLowiPEwBhMCc3Sw2ISC/u7upkAT9oFjM1b/HpL/7u62aAPTqXfyHYh8fyR8/oZiYEaG0ud7
DvwGEzXO/3dm5H8ckReDuOf6AHc9vh16yj+QkpezF+r4rJ0ovKtTn0ir7039azP4AOGO4KFcDjtA
wrw43RFu5ho+m34uVRABh7NdipkY2CpSFH7oZeZdoRmmII7DhiSCL80uF7jbDtsX1uAdmyE7Sc52
pAYuBu5maYiwVM98rydhE7DH4xj1nKViSETS5gC7UowxHCY5hGgDyTV5NF0LwAzXIxCjpedqEG+I
RmG3Lrneq+mRG7Wu0zliRcp9IGDYx/41SbpAARxbUPOegUnH7ovlKNk3szatmN9py4oAP3p/FD39
56r5F1eNbghBiuGfXza777KJEvDXf+3kO3z93//zx7/5m7Qk/rIky9BthMHVwQX098vGs/8CpcGC
TbRcaISM+V9/S7/9iVgi/kJjC/MQkBOXJI3x71wlHF3/QUkCSI0mhZTk6JZFMxLf6M9KEha/wgtL
L8dRGr2pLB5XXYvF1nHFK7vjRw7L+0L09asndYZP0NEcobYtbNtuAnILltA4mBA5Du2CwC10PFP+
gsVtJoFjfUHl0kHd/JpCatzK2AXruSB1KVyu3rmDiJv2G7i7SPpmzpq48vCZU8INCSNyb7h7vHuW
VwS0OnkqFJYSoKcL87Kug1YziGErqzkKUNr1IK9Ta1BVuiCBU9jAzQIJxtFnb0pXuSz4VP/DSHwu
iAUrjMkPJDOkYcVgsWu76MWxcKYbC47YXcDEnUj0U7rAisWCLdadFlrsgjKGRRhYSf7cE5XlQM8M
W4M9lvCPy16nARN496axqvEzWTDJuMXnlbmgk6u8hnEG7CBoLMDKakEsKxbaQQ51uUvBL1sLiDlZ
kMzssz+MAUgznOEjqCvJYxLScrqgnOeuiALeVTySYJ4lvOcO7jOY2Gu4gKB7rR73lQlUeHRL/cZJ
JX9llqpeyL5tpa8eiMfJW0ZtzznJvYZRjEqODDJlftcg8CkcSQOYpKLOXnuQlw80jVgHs0WXMM1i
pKIzGprH2tTCR0I19snKJhYemrSbPWSPGmxSlVyaMlevoQ/vCcOm/zxKMyMBXfY4nUqwvfHgy6BV
GZDGPvceXKUwA+cmJLTcGOx9Z3rVm5ukILZSd8ifi6ywT3Ye+7jJc/1iFb+RZXoO4TsSFbtZdqub
KjF1fnm+QXNw3ANAbTnjHhsMnWzXSlEca20mxVdzUsS5mGeKQ1kpk4sATXyaSLxuDeWm764BIG0z
hlERAL4Jn1OMfY+eyQwyyqR8BOaiX0xnLE/WgrAC65K+VxXt6StkZJhbSTbr20VuDDphjvdsb5JL
32VMeIsRJWiJqexmJZu92Snu2Tb9dVgbPeuDTF7+PCH2fDa9ax400+yZPtuO32pT8nfiYbznF6it
BxaK7EsEbFJgt7SUdXxJ/NlTvxFFNN0bJHuebfb72d5uB374eoqmGzQhXqMsBRhIpweRV9rYQsyJ
9wFiD1+QyGRcBzzSCjIxbIrGTlZvLLCSXYLgvXS4QcYga4Enzo1RnlipJZephnSa8JTb6b1Zfdsj
QMywL7FYLK8spV7Q2+I658vnxL0eohl3WUL83FmbYew9WOPC9tU6+StfSHOFXfQ/2tTCmutM1Dok
yw/+m7Q59Xb35OIq/JXnS2mvPXAT2dAzOGERbuk7U1b6/vuTRiyW7zYTe+hX+gRwMRmVzyPTL6+q
8gG1sasF0gwh9hkrnPGiiA1g3peW+wDjwDqUWTjedKB0m6ZhD2ZEHPr31cCb2vdWcdTkUupihKra
on13X50bI1+J0mGB7kynOtSNWyhS76ZqTQYxn0hSVL4dvvsGrjRlSyYgIOF8ocHjO7pTkW3zKNYe
y7lmCnDA9gFq8Hclocvg97uFsbJ8TCKMius2W4rp9W7w1mXKb25yLfuso8GFK+e3du5EfHl2stHa
zUc+9TN/ALF/Y3iciCyVyRrf9YUJ4jKQXe619sdQRyUWlPK9SICYSAfbsXdndP1VqOg+HgQZ5S7e
y7T5ZSv/5JsgFTuQfoXh3sbW3JpDvOuc+TlqWmdji9E7OxDKoV/bQdZqOKGnck3Sqbx1PMf6lWGW
EAYS3bmBb8Pol+oXZ+AenuletHHcysR3QH1bIskj0AeuxpRO5PJoFm54r3faeNVHI916ZQRuHg9D
vHPKLF2Bu7GCqcoYfinG2A8DlobOy+p4ozX6F0rneqiNbyy85amOk+qUzn0bFAZmItOwfzZ6ty88
+4FtUL7Oht4ErBeFb1pkvLaa93Pq6cqci1ZumYE7hI6CJkNpThvIn3AwjcYY1pXjlI+sTPCxx+n8
RSAK3hzi61Kcsq06tLq0r46+m+0osoqx7c68wYmjb8eaNFaqpoxSWv3JmbC0Qd07ZOMkF9O9uVfc
hDfC66tgLLKQ8HQPI2MGaoGBpRa4jcaiFOcpE+6x4YO/Y/8jyNGGb0KX9VpDlETz/IVyeasSz/1O
DILklqrFu+toaP9Z9qOjke0DEIkZcK23LDFqbw0/gcERUvdy8rXq1TDP3A/MIcf+NpvQ91h8rWfw
uH74WMv2K54Y9ERBimSMG0ULbQRLfo1fbYlAzE0fzINRnEvdIRqjsgc+Voj1TqhjvpsshuC+oEW8
19J9VmTVxmo1PIm6UX23tpEFxN2wELI+Nqvqoydvv6m91t+k+vAqQhKDouRp7wNDpMmu/yks8VbH
5k5MdYg/q6Ic1MRbZptAZ1kDa3eNBRJiKsTa4TIkx1xEr17Kc7hozU1H38qZmR9nk595X+zdhhsi
v/6UEUTmDAGYgEoEZzqqLlSwawycoTj10qfUBZlktZb8bomMf3dNkx/pN3exyrXhphw0mKoQurZZ
y7+NsMEiSYiLG6blA6w6FnJxzcnKBNOsqsa7VEOl3omd5O/K0E1EJ8JtNicslinYuHOuIu7kXQL+
Oi5QhEIKA3zMDGl0HmC968fWCPVxxfLAuRh+3W+9qJaCSyJ67pxRuzrkTJkyjJFQE8nXddiQxBqy
FBON3RBp04sQY0NtA9uwZsVjcOzLS+np7tGCBRUQYJJB2NYIgJTN3QDkJmlAHLAoVsgz2qWLPPvA
SSHDalnWQTLSL0+evbSCuBl/FdIwrrqMuifVJAq5yK1fnBrPWM69cAPXEkOjq9qNZhHaoTDqkElO
YWCwtaMouYFVulHvS4q2UDq6FFj9FALu10nL1Tk9Llb+6bY5fvQmVNfM0cRdExbNNjfLZlcbYBp6
lbEGrZq7kVoRGvh2kRGBavLmt7Rpyoq4xEADh8L3OqN6rpIYUJi0BDNYk1m7uZzvxiQG3gKTf4Vt
0tzaeTvcz4vhOhvKlifX4F0nRV1JnbZq75mZ9mZ2kO2wT32rZeCsnanb+pUTbfuc7Ytmwv5rmmQJ
brL5ErSCLhD2G0/Q8lq4xGkqv59Ib+KlMatxN6oRt4M5P06O6V7YT+oE7T30xELfAVkDk6U3QTmU
0TfOo52J5rYi4Jxjr037YBTjeEyIC637tA3JPIfnJKpvFimTDSSg9DDNzkgUl/o92OxaDP4MLvXN
z7i76ie315xkKSqOc73aZVKl0YPppBg6jL5VyNutQhhe+ZoW8UiIapLFmS/woeAWyqfxMHL+nc82
RxUMqZHM7GDC27sZvcog19ATucxXPLf7ciNBR5FyjYZ4+hnD0BqslUOS1NgvMYNRWg8aKtZWFv7C
rO3VY+jOc6BPc3uJUgxCGIatO8ior/VsYsGqnFvio1qmcwdngtoFfGF2eq3dyv7E+jytU6OYP/VW
7+6UdLVtog/fTTTRJoCP5c4bBnMDssQ6AkdSC3u0vYdUa5whxta3iKNKYIQwoycNK5lHOLqWffqh
umgC595YJs97dHbMgDiYhACb0xKTGohchrjNeFTCvIO9neyE5//wNWxJ4CBPs8lBG67pl2sAuMAb
D29Qz9Y57n4yXi1Q8cQ/ThHLxCDVl0N/BAP2U0A7/nIzOz0rVbSc4zEEmsgahwYfgBh6fHY1ZxmN
so8uI/YaeiDPZms6W9SHPFS5nF/yRuR3bSx/MoBGBG4MyI4r1S2Q2YIlbFLEP2speeprtfxyB2e5
Z4Vdt+2LZNg2LGDeOL44AQ6y8daR51xzBrqZSWpfzRTvFw683DwKywcnN81caX2hnh2QUifgjsV5
zgdyoxgW82tWEOVaz54ZfxZ1y44hTJNxK/WYR4HwWYUv/TwY51Tue19eJLhxDJGt34Cley9d41Zv
symLz5n8OWaF0FwiG4WLftwLVfwolj4Se2kmQS8vt4g/Y+Dp8yFZ+kvYTiQ8oOk0QTJXb3pHz4lT
L5UndhEnmB5ThXOYb36tIw4labnUoxRLU4pp/G5NwV7xu0SF0/PSqULQfGlYgc3Xr5q6HX7FSwOL
u3SxNEsry0g9C2tvCnCWxhaw4OesQcqvItpcHCmG+yjuqhsgNVDcCEmrOUVQtiOaYJqlEyZd2mF4
YU8MfuHG9eNyC6nTO+S/62R+Sxn/UX3+leoDpwhI0D9XfQ5fH/H/UEppaFv+xd+kUh3V0+JhbsGg
EA4q9981H113/2KAzbCBTziei/ryNzMREir2HiEMBxA7Xb2IQX8IpWioiK6+IxA2bX+BIf1bEtBi
S/ozs1YsX0HwshZKlqWDnfyfElCmh3XPOsG5AFbWDhGQx/oEv41boObRGuJGmEFlZjJsCt/JH+ek
sv1PDErfMaWdj7g3TXutl1BqHX18yVwtOSHvkjDLYRTisoDKteTkWh8XB2e+7gbfPmKREClVP4mi
Dsn+D0luylPmI6lygk/Ti2vEPiNTnXtbOjSKgwwnGszSnq3NpGO3lbm10eH6bqkaI46d+v1DBkuH
RadQ4TnnuHhue6PbTc5QH1kSqq9Zh7IkO052PmnMXJXuTpBZem9kJtacbZyDY7YfZpPq/LxezJDh
Giyv5ike96IqrS1vlHbBLRDSw+GStgVt0oTrBjTSgCO26nU5kFXIucxxoKdXLY6Nl2EazxbD8YY6
bKzWSSxuE93Ht66vC8Jc4iW3E/9pZJd2HQvYQpXhv4wEaINB4CM0B/lgpRrskL4xLo2UzaFHjFiL
FLEZMIQ6kAlL7nwt//C7mhGLyj7ISk52qmXm7/JSGz7bzA3BktjmNit0tsd50gRz6unfpm54NWiO
ptz7RvLd90YTgNUfX23dAw0YJWnE88IjDCpz790werpjXXzcGNVfZCJfao1vXdQVBX2xGqge1eyA
g19JLClx13aFhWiF052xImcm0ldm4oMoxQLprCgSIFfMJ/KpHlpnSyEDREgUqGyPklEnRHxdAIDl
4MLK4/m7E4MJfK4iztsTydCjm8XO+H6a2vkaqpg18kzAITahdBKHH22+i1kikbnWDpcc/W1SM5NH
xd77bNMGd445PN3RKk4YkWXVPdbxZlsQg/rZgVEtVqD/SJ1nJMl92tqwaOIX2Uk3VWeOaMl+tIv2
3JGsJIrkqOgrpv9knVcUY8Q60twK0KB70lEbsFt0rrgg9ImV0wA3WDWFIYp17Qw+3g26aDC6UvnM
btigYimreVYItotGFA/bITaoZdIkwdNSGv5pIFOZ4n63iIZxomu2vhrPSc2LAudbHdt5ap/wdhGd
Hgg0/CrR7gLPy/094GXn3NjalzPbkC3iOAUsA/cZ37ZG3JBlPytoypW2bir8FwQpou2Ne6pCRE/J
cgSBwhafAxC/rcHs/jNjnXecRznEa2eInd2CdcJG3qlXv7TMey0L3Y1w4V32AGQjLF9qOpVKs7q1
h858JHvAmlmGrDgnegbvoYsQ1K95MjsO1cvdaBqHFqjqDSeZvfNy1T9T11RSCFfEbFPDTGNIjpKT
VtH7YUvfk3is+ZEcDOHUJ+R+y1pXYcdphimAKUMGsgPwCuBgfhrGmiS8qvVtbGPhJ//JWwLf5i72
iubecWr8cF7zI8k05+ab/b4pzPmqODGsy9E92j2XNcqyMR7wJHC4V055TyZfC3Q8RsQeKm96hCxc
3cl2MH4YLKPfSdmB6HAY3nvVqIM3JXF4KITvQiCrwYkxMphjJe44dzJCl+ohsurmPKVE+rh5ikuL
Y2CNmMYeWiYmN4Xa30SmAkZQ619o7c6FJEVxgLdqHGTbO6tEb+WaqhCDpHYY7RojjDdhUv3Q3Gqi
MtEwu0eGrOlbYpdbz5o77WFIWA8wcxG/MYUPYL4MzDWJne3cfqw2SciNnAh+d0rifnwqcmFt4R9E
a8cbnDtBZARhlxuRT9X4JmSd9maWIt5PuILIfOV0qltEVtFLbOeNh+C8t3yfPS6syNWoYnM9OVb/
Kw01MqB2Ut5aSMG078gVhyjxEc0yCghj5qDIhmHnDa3WrCu21W/GHHXnRuY3sow9nCPgA2bTVCda
eLr7uVhiAqM33ws98a/kc7N61fXhHFjkVuBYM0lyQvU2beYNm96NrW9An0Og3BGKCmNixj0TTkOm
4nVDo8k51tBBSK+oFxbiydrSq/nmEHNBniwdcNUx14bpENexPXqkkmy8K0jjccMC7ansxHrPchbu
nlsnFz0sChJWpf6hZGShs85PjA/h2lCTsbcHp5JwPUNarhKduI+YvYP089ss9AOnB7EiX6E7QSYm
3uDCsH2gQMODqrLoBbIfVcC9xPzrFPF9mrdTsdLqSD2LyKmPPjv0Y+TFBGP5OPp77pt03MAAaF3N
vM1zf99HCfVCOVV3FJJla5vP3o90MuTSqbfikoAg7Ou0Xc1RfPA97ZahHjMrN6WHyhJGa6uIvH1C
Cm4beV0e0GIn18ILz/RSZLvSafvDIo0iCdGKpCoamrigQHFIarWiDtqVwYBI4DKU58huuH2rUH0Q
H6h22iCc0zy07k8dwPhn01baxW4bcgLSBrPEhnWy2gsp55rBx3SxjmnzzuvdPqhtd3hqZdwfbUd+
pHPaHWJip8BeIekNDKL7HlsyFlwtao8JcxyLnci6tVFR3s9LB57Hk2vAO/VAA5TxRl+XOtNHg70B
aXd40ZNE2+fzYJ9llaRHI7G3pZmSQzKoM3Ks51GDLC6ouQySwgxXbjTkP3wvqnZ959VXGnb09dhW
9B3W4bfHkmCNghvv0LeYuVAe9m2Zz+fYstQJunb0Ovj4JN12KDcQEeoN2/f5l13nP2JZFGsjS93H
LOQldHrGroZSOIyY5t3AXTUApf4etowNsrTia1qVWLe1iaqp8TyFuvWU1xkLkhRssqU1ww6nib9N
xix8b/pp3Flj0rwzpTDC+r2PumAMB1el/RYn2TtBU5AsQupbdt+rbJka8z7+0Hp8wM1kQnPB43f0
fbbRWZSfxu7klo6FtlTK4QJ7J1rK6qkREm7+lGpO8cihKjsVtcej3tYZiBKVeem1LDt957tRdaFm
aysds9p5o2hw4VHNUoy2totTC4dlbERnl35Swr9pv4+YGlHqVOrcI2iNhxhGzpYQR7OZ0tRm+6be
W7DR+Nwam6CP0udrxRZondmNfizJaWxtT40fvRd6Oe5bYjQhVACguxQ5FMSYamtjl/P4s8ji6t0B
Hyk45n5gRgs3vJBfspf1NkWnKNdToTWHqRXeWqaZto/mBigohFqJvYZigLtqNNjHwGKgw1DWMaya
6IvYlEHFzYwhXDq0m9j+sr7J0ivn3nWXCBj29MJsRVjxBFWhTuY+w6tpcdqM8TDuQ1MTv3BJ2KsO
b/yq71hr4CWIAmp8mxVHjyYg2v9gU65pojBNSD8hfJG6MChX4a1+X0jge2MMw8AllwzaeGozVmp9
u2Zn0W5qlaNB13CqXutYNDgsencpYhUPLplUg5wcuTBddfrPsXLzK9w6bgiDkbP9yYxtWJC61R+h
UuCVpn+N7N1PeKmkc1eyyH35wx1hwFjH0PaS7NSNnl/+UBMwOZcuolHD3uAXnJRXKfHkGfs/DL2B
mH1q485KMpfoUVRsNJAvHQC3afyu6Ir8Uj6vkDOC/cq/Kd81AFfbyRiqA0IiPk0dSMZGtF5y7Aev
vqsr/jZMh/LN5Mozs6nZ8h0pWPYRMHokol3i2hWUrWosvppQ6HdlMnoHhyIxrmCGuYvbOz9mWiVx
vNnOF5SONoTRMlen0PZVwCaguTUS2GlK8JTtUiUfhCJkR33fhAgbq35v5bhxuRvAXq5Rv0uLI4yh
WkmYKcn2TpNbgZvbxkkULfhWQSoKDxcukTwmNuhM0iTTy/cjuFg+jclgvbS0HmElTyoE6lbXwAOK
PFsLfnM3RXH0Osm76U3Z4ZWwO79WkfvjI0u0aDOkxBLXBAyo8KgigEFd226I+2GBJFDo9NQfVd7V
4ynMEpzdBl7vJcjdVnhbRpmmPyLwB28dR09mJqD0UzFHj9KeW9BU/LJhKKQ7ze+YvmxqLC5aCMab
/OE44IUj+EzUsH4MQym6DagAHJgs1oirNUuwHw9oVOv1cxM3+qteedTsltFzKF1xtgzKnljhCMz2
RkWHZOGjCPWDOLm+rB4p42yLTRhWhXuHO8d6KOL6w4WkQEJ2hhuy0mIxrz1KehNit5EFwpYKqGuW
T/lLSuL1yUtVCB0Rnvx66nVjxyjUPSHgqK+BKltwElZE+1JUAVaIim3aIB5txqYA0OF0Npp+TZ1h
B6wd/3Jsq8+ZUx8nfs2mxqQcp/va9UDpFn6e3JqI+j8BLZeVTNobQetp1FO4NIKzSU8O8TynZxu+
/EGavnuhnowBdgQZ4gjtM/fK+SnGRgmNCw8x6xT4WoGws+kl41ZBcI+05HpO3fmqTSVbhr4Kd90S
4yuWc5I587lqZlYtBA2iY2gQK6w4+YLL9ct9kYY6bX76svojgxcI3W7OtsnhOinEUtI141eYagX9
sk1SWb+WHZSXq46z34Rt4TCM1aRtBCUcbQzkPHaQu1dIIvOXxq5G3et0mRCWZBWXQOKZXrpirMYf
s9JY/OLHYuDt7nvRkocJ+t418L37ZjOqE7+SxqPZN6oh15rkvtnT/Je0hja2WCdeyKvsQhKJP/Jc
js9/kn/+P4X2+uIu+1MPkPAE4SxaiJCGBeqO/Q/l8lU9qjQ3dXWJtNbeaD5hbd0YeEeWQhdW6dG7
IU3MqMbRzOytZjVbOCmB54Z3VT8HpDADftSdP6f0yia7//3FLZae/+e1OYbQLQeWmm/8Q0eR1AfC
iaGhLlXVXP6bvTNZjhtZs/SrlPUeMgDuABxt1b1gzIwgGQwOErWBUZQS8wzH9PT9gam8Jan6Zlbu
c3FvTiJjQjj+4ZzveBW1YrCP+9u//yAoiiRwQ4Da3q9vAMTekaa3H25jG6oz/3OxtBReuX1/mH9G
kn8xkqSfWD63fz+SvC2bLvqP9SuRaD+p0b7/4PfJpE8yFkmcpmO5i6jMtpCH/UvEKRlaupgVbYRm
77Ddn2eTCD8kM0gudO+H2aTzwRdMSHDt/45it/7ObFJ6P8vTUI+iekQNZ3s2UjeGkwvB9wdCr/RV
1bqjZ59m05HhvItbPBlsVbmgsIXcGOieN9zKWM5jbiRjBcHd/AKOizaSccW+7SvjFHAr3kxIMrbh
RGqNV864uMJiHzVCXysOJtJGffdY6gKob9FWq7IIjWNHUOgVraj7wFZifEoUanJSNxJjZ1V1CZSI
St9tWwrbEn2IXddxwf4qELuk9gOEFCQYRA7M2Ti6cXFFMISURNrXAYqz+g4Z/trjfbySeNz3NV3A
lXIV0aj4MS3c6IFO/TVxDV+1Yw1rneDPzvsmWTWimG5Y2YbIPs312JtvEZ0ZbVtrbIIksbaTOc87
FJ+wa0N7BzK7+OhPfbJpqzSGGSI32djcNSmbdyNMu9fG7sQ283K1qhyMESJ3efwc5jHvlFx3hfJB
wOj44oUReznILHtSPHyoM1T9Q1X1iL6Su2byKRvbdAbMCU9FM+m+kmaFqMB0xDqMly0R2lfO96y9
Zjh4E1k+LESRX2gcYAAG3s7P9b4iBJ4UMXvB6ZbNSorQXNuBuTMga0CBnZ6drp9Wfbe8CKDI646+
eZ1NOlwx3iKVXekvOdoAQZ15XRVWfMTGSbyWTZD67G2NOKu2KH+KtWYzTJXkeVe14+79wEfKuMTq
pDZS+Tkw8M7F4A1N7XAO0y8LPY5b7uMY1JBGHWyqj0csFvOhtRgfeEyb0ENaztZujWndjqbkfg2n
0FHkt2jK2Vq4cgMg+HM1VvJIDPCBZRqhhA6pSrptMA1lkDUFSBi/rup1lhmbNKkfKTyf1Tif4Bh7
VyF18dbAWrKxzBl4KLyRmXTQpO7kLimDZjUQrIIaCutdbfvfQNAma4SXzppr4jFjOuUOXBKqCe/9
Mim3OkyRBIXAflPSMXp2XytQguCsOudQ24n1eZKztUqb9gjQ6gs6jRH3lqpIDUumPYEs0ABneFYM
8n0SINkB05nJPWNYOmiCuqBT8u9Sq/lktAD5Um8M1m7R9isojvXOUnyCpSAT1yW1YBuI5Kmx3fAG
11i+FeoL+Qfm9UhKCENk13jMgF8slOhIruH1xRd4uwrBhmuC4mUXX8V+82gWVCkYudPL7Cm5btv5
Bu1ctlXQetnPRu52TjUIAaS3m2KkxOxswzzHbjNvzDnNNxap2Svt4COMOkH95SXuwSIffBWHqt/b
dnjonN4+toap14YdVU/aEbyL+BLXtkzAMYT+sEakUV+ZzqKzchLziVwUE7kUeZx5X8/bLiLPxdcz
5to5LR5SQ0znoNLmtdW1AwmnLpP81UCWwsat1LAI8FxA1EW6EXRdW54qAg0DpjBZLSfM7dmuTN1b
Q6Zf4t7F1lwweeprVjVa9cbam3k/q7l19l5ECnAszN8IpFVrlG3ONTtg6Ftu92Cq+KBJGMPOgYdc
Ns7FDZJ6M5hMz0GHM0QdiBaTkgmgXftvussueBHPgaXPmS4oRpPY2k2x8S2X87TNmvnYdN4pHvjz
sMR2gwsXtZBFQcIrc7ucwc0aHTCkKk8o2t74tS4ZkME3emhLewR2tChA2R+h7tIo3UzFbj2m6WmK
mkuK0d3NZHtMjOxXvxYo8ONE4KRsnYfAhlmZe/5GTyTX8FXbjbL+1rfZAMdoCm4JxGWJkFnWNY18
umWG22/SiY4W1hlcIz9X+0iYd2Vmf3ZdIu9CmRzI5XpWQwunKXa7VTYJ90DSUvFIPBhemWbAcYor
JxqGVR+gdyId+NG29NGTXbNQnK8BgedYCMrsZpkwFWYD7ZcUhUBQ4gZ1/VvTaBO9Kuo9Z9blTkpN
WLgzJZt66LLTlA0NgxeyxRzBtC4jrrkVES5QZAKTnPYlvfMRwaDe9vZUbzuVLUoKHrGY58e6l/GZ
fPFTYnETGllYYaqEVEqJnm0b7ThXJpMzRB00B/QeR4y8h7AhNY1di0GAEebnDHrcOspr9yVLx09D
oGFRTd7XUlPDRmHG3A5+9I6VlQHkKwDrk/f+XZf1ZzOkzK+lXJ74cFPVLS2jYxOFHFzKhJ3E4Mbb
sWaQzoHGrDQyPmqfhhHqzlcB0oizUOuD6ueGs4ZN1RQE7p7zN76OegkYhxEcvizDWenF2qhQQ+3i
WTjb0BvE1s7QEI6ysnahl3wceqQPxPs+Tl17BB8MpNEIfxNG5V1nRRZsyUgBZV0hxHMQJW8smZvX
qqIXKiV3cjyzwbaBcrQe1DSLgtw2aOJPMobKlnLNGqws9sRlxXIJT69VOTx3sNw8voo1cEhM3lx9
uboLnMYfKkSzeJr4kpVJ7rRijz0fHQ5LQ1zyT0IPhQDJNE1Nq8KN05ac3kRWznSuy5Q3cC5C5p7b
vJT9WMyomgXDUH+F8oCFMnSFLMbKhRG3mZvm5p/yuujibvqL8tqSZFL8WXl9KL7Gr8VPlfX3n/le
WSv5wfMdzACSNT01LE3Y98JaqQ+oefCnC/FeVts/LP2tD57jA+n1PIfuDHvIv5b+wvvg8R+WH/sO
HvlbhfWvS38IIsLiWeD8ECyu7SWA48fCWsOyiOdoNA6BmEdosxkgxiRA+weSn0IoQrXZX03tNK9a
bfQDhYJtndyoyW9mN5DjyrK4N5Es3n/12HzfzciaP/tmQvxLSIYBahZisNcjeWEItebic+4E4oAH
xb5D+Ofi0IBfccNKXs2rNMmZGpOi4yI2Vw8ekc6XZtT9ndm/5mWDoxDsxnOHbvSlTOPeWM19Vszg
GirSSbIuH69iKq8ZLV2If2L0GVlciY4kzQ3QxfRLhMcxZNuZEyw+cU9H1TSRaMYuEJlrBkFp8YMI
nJfBzDi3sRXlJdRXgBvCTwi7Udw7ap+ktyW8MzqJxOsVN2UvxvZQZK5gS5uWb1VbVS8lcYO3up3M
lRZZe6SQGd5YIRQvgLhJxsbqPR2ZZ9f3oM7CVzuy4YYkNr0EMs1e59XK1baJYEgNt7MzlmeGKCU+
D0V+09WUD94uG+P0VpFNcS8zMW+riTi1tjxQg4KurYFo9IVurlw57QY79s6ow31u9SJ/G1tyAMSY
qzOePcadhFo9iAmlZQz/cyOHSeyDubI4RQxWAU5HhEcyzfqoxoGAqLm16ut+zogMN0MHzDpRid5J
mbldrBpjyp5FXukHLclrS7QFDQ6io/UJAmLwCZDtwouGVViA/j4NM2I/0E7uVUlVuRrGYD7NoaU/
ZtyPKfj8vDkNQVMfmWD3JBMyAKEVWYIxW/iqd70ssk3F0QuolCgCdvVMfW+AfTQWhZFOX+t3NVw7
IggO45yJkZ0M7WcoakTQEYvOPS6tRUjsll9Y3ESn+IIFXXy0wzy+92eHR4NC3DxYaBK3uo7k0bIT
EAqRLqM9oBAkbBMyUbvr6/0AA+wSEni5cvNkfDGKsLkG+uZ/Y9PrNVvXZL9HkzOoeINdyb+AxSEs
DKdRSWxoKNwz8P+FI6+wO1357Zy+yYqqGKQLuucQ8tTad9gQ1blVPPI5pgia2+jsjUl701pTdO0h
Pvc3FuGu5OoVkjUzCYYLlrl8VKI270Ji4VHS1vx3qwzlDVWBpq4r8+o2YQ4TtzRlfMs/jXB2l7DT
kMht3p6RCSRydXIq+UtZWGHXXY1+T3wDu1Z/NLNTYbL2pSTEEzQjyUTBEPSzGVymAZD7deREyb4e
3LNF8Q0XxZsxDoGumGTjP4xEU/ebdtTZSxCwEwIsi7fc00hywKfaJWtuyjmtwe1dTbHVrTqCstA5
x+atBD5y6tC77GSdOFdt2dK8kPK18YM+3SjBorzh+3IJ6MDYGqEieiKzBZgHGBczOXsxin1/LStQ
Jw9ybjHhZCBeCgfaZ23sB908SwAD90aq/JQJLfwQAUikD0lRKZmT7fKFMpItvJFK59M9DBf7oBca
SblwSdTUZvdDI9AtfKeWYGPDTrrxKj5IAdwkXygnVh3dkrMDLQn+iQkIpU+uucvzm4RR7/TCSvGB
prgLPcWhl0sSED8ELl9ZEBr5NQtrBcfHc4TU7BAsJBZrYbIApmzvYjAt/sJrwdHGlm5huJDoE7AE
47SetPmxWEgvwcJ8SaevTdsfu5n3MOjMY/KOh7H8FOJZGz2N7+wYIDKKmu+Qq+oNEXi2QW18MSeI
MwEGIKAYd+6QJOcOKA1zZbYS09FbaDW5WT70Mekr+ehRFy9YG8Do/dp+Z92gKVA0JahZWVNnDOLb
hYoDH4fJQUtlA2t0QedMvup3pFog8montveSJCnEjWl0TYg0oRmQ9+YXZvftjT8ONJIoc20uo6O7
QHtA0dps0ReQDynFO8MpjJ1EdE/wLZy56Z3905YEVOPare5r0o8uTLiZs7MBz+7TBR3k+s1Xr4xM
xhUhhXbu1xujZWrNmGS0lmOWadKV4vJ79NB8rh3LKdf1AiuaF2xR6IbTbbagjKbeap5mompWBrB+
BPnxvdMYNV8JIEgNTCA4M4CRUDLkD30WBPfOgk1C7oUkujQnVKP90YfMsE5tMEvZGLxGC3jJXhBM
9gJjihuwTO4CaNILqqkT7nW7wJuIQeLkN8yPzgJ2chbEU5SMzKVAKOKv996GsQesY8ASnPU4bcU0
+1s9eNlvbhsUt/OwafWsT0MnoUo1C2CKM8Y4JV0MdaqmM7jgyMvW9QKlEgueyllAVf7YRm/ynV7l
l2278lJ94SLMyDA1s3PiLPuHBXwVLwgsyzLPHr6J9QKDOuQLKCtTwl8beoFnDdZnp2+gB5AK/5Av
iC2n8+yPHRuwbftO4OI4XGhcqANWyDELYqoXWhdmdQZ0ALywVfvXTjtMGHzi8eB23CLHdHYPRma5
1vqfOvl/UicL3s4/HUM/A5eIi58N0d9/6HuhTOSnjVaBeTbBbgqMAHX3H5Wy+AA0T3q4rzA7wwGn
SP3DEO1/gNtIbJtpCpeN6uJrZozbRf/nf8Ha47chY/VcvP+27bp/p1J+1+3+uC6hCPc9SL/8Sp4F
wXO83h8rZXROKJym0NorRXwLnWupVo3pI08vpppxh8CeFXyesJFxnqkwejI5hVeSKQqaqVDfohHC
H9qQ/oPI1iLi1nPUOZrC6thwBD6WBeNAxiHqUAcdWZPBCJVG168mzNEmXgPyD59A2RTPNjL1c5Uv
xtHeNpqvTlCUR9I6/JOcRue1MOsMVIwND11U0EKvyNHy8fyUBvJyb3xKRZmP3zAO+15yHYO+uo1K
b9MwW1PhmBxNdDpq55JV/IiogrEu9Fstca/alrW2o9J4NKRTdZzVKKUqwh+uvJqwihZjMoM55FS3
VjNm66HWxheXqrw/tlgVeVtK295jqQxPScXJyfAVQgItU7kJ1DA4W6s28Tu36ReZz8UxHGJIKuq9
EpfppyZpcSBZAdWNB4EQItLwbNvJdMlLxwoPktH0rqzy6ozXwPR2zLjkwRx746VrMyw17Tg+RdzR
1mmcZAxiZyZkz1Ub993KwwsFlLCZWc6PSWDW28APs3jlseW07+pYzPXWACb4+G7P1RUBV1duNlQv
MpTqRHqt9TjCeuZdTi3eC5K1rUc/dRgfTPZgPXInIQs6q5b8jk5kZs86t7NuW9R1S/RKy+xJVAWs
cgUCG7RuROjNymhqDKEDuUhHq2G0sXr/28xK+FyDymUHW+uCPzdFOT9DsZN6p4pd6Ivtzznshw5O
fCIVy1lHu+rU9RLTbxaFGBjC0fGfSV6CMFFgzHi2tNFhPFI96ah+Iy1mVw4vI9c4fgcP9SiySV8c
RNQ5rxXCrHYnOwUPuBnb+egTD8LrzK3yaIdWOq8SOfOCiCLl99SNTI5dSrNwTTAST2CwanJGvJAx
BZPQoEJ6nefBVUjZxkQWUluyVmRUy7VCGWTfUhAiymi7wGToWvXYeUPiUL4mCRYe7NX8sxyXXxuV
dZPtkIp39ao0kBn3bBgXl7MEphEgzV1evJo7qi3Cw3kHm2Hk38w4OQ7SRX42AoiEBNh21QsYWGMl
jYoXEdCBnRUz1dP7I7p4+8Ztb7jiMGQW12bdL8vvZICANZC1oFakFdMsycHu513TWPLVRJesVjLE
JO6aTfVSIwfpWTWMeLlxwsh7LMj+JhV1VB5iwf17E7haiFVtx/z+UIB+3E05Bt8I0uZHkL+T8fz+
LFU263CfTbQN6Lscnizzca4ywCTWrd8wK2Z62oL/aN1hIYksY+eHbgC+u4X1wkcK22J5T5IlO6dj
x3L03Rbze1Pyz/4U0x9D38ThbZRzvAP0xAXhs9HZ4d/ihPIS7LUMyaxpG9dV9ts8O1yRiWss1xTG
Hhp/x1D5rtRAI4+elY964XuN5CWn3bDufHveY0ocLiYN7blPpuqFwkGTBQI3QXGdFjlNnPSrU6f0
CrUl+C/HNmrsoDbp4DoviGliRObdugSxHxN/8p/5MFE4MGexLgk+VIzmDJlfOqlbGMeJPT70XMX4
w1W+xbpqIz8KnXsdd+1bApEJEDA3nefMz8YH5UJPQfDPhW03iBrBJZXGyTWlwasj1ktAEUD4veqG
JhNIjAr4UbxlhEKMvuMR4OZ7b3WVeGJjFaUSGxkMi0ewBXIQQl86iGJ5fydGCM8NnFi6EoKJecB8
uBvQxW6wzhGxbHRiYNYeQOrOYUgcxEh+ZZmpiGKRO8Z9AWj4AqmVBJc+zZISUV1kP0FPZr81NNM3
6eXiOmiwFiUsdb5maLueVahHb2tyBJ5qLKTfBNKER4bA06HKiUykYSZ3LTaemsRoniNbtmtsx4sl
0yfhfbKQkdijkZ2skZhExEDFFkXjtCnoUL/FU8guBmJNe1QOwjmEKR7Rj7jkxcuEvOMI5YA1jm97
1kFTYd/kDjBXZxgIYEBXbGPyD2YPbE59y6g1/4bbJZKbWTV9hj6tnq7hdKtbtIoXKzfY47HGFs0K
0W5rnTKA0vX9LEV06E1yDBE6bmfgG2uiS6ubAVcxolUdnIu+4TSZcOPGRqUvoMDBSQ/IdTp67hAV
aCxOVQqs+SmoRPk8RFnzkA3yHDl9fUFmG14NYWtdAiYND4VH25bpsVN3NXLzfQydDfZ4ZH4K7WE8
ykA9zqHtfmQEZO/K0cF26gwgSvl+VFm175tx+eIP+7FCOqsr+9y2iGZcooicDcksJuBJXHET0ELz
nhjBcjPS9myyhOlGmyBpuYqgUFebbDAJYGIYNXwOqpEBBCE8TrI1c63z/cQkj27DAjDZC7bdyCS7
R8CV6iWGotdyK2TToRMJJd40qkPvCq7qQSSfR27vRyR9+hbr9ucBfP9Nha0Azc8wVsjuiqA7tS6C
lF769sPkG/I4jYl1n1pu91vPruLz5Idl/Tp2Ztbfs7AKwmPHrusQktW9wpv/yQa2dx9FcDrSRRJP
KQj7ukMllbWUNAy4r3UrjDvQC+6mtQVZa5OXf8s6nA71YjNmPULUStz1Lyp2g3WYR+7Zr3znbtRD
CDiyoC1hAedVtx7goxszIAd2HZEtcC/TEosrXlEwHhkmO+mO11WbF59j3ZEwWlaIsCuaPbNhzkjw
IOA1Z90m5ovF6i8ZkvZkTI78NAwhfa2HEHBlBa21wcUQHdtQhncCqOWN9pq90gQNpJ4NBtS08Pd7
ZTXK0xB1kleoECXQumdr1MQa1v9k3DKrsyGuRad8UOUevsnHAB7+VZi5wPntUiJp7JZ4DDTwVkVI
UWtXWKlHBgqh8IlrwzDAdsnlFr71pTBpw+1K3KtQumflN91DCRGOGz34A15P1K3SGYSr1/U3OJqB
5ejwyTVrUOwNKHULL8IqLGD3+12eP5A1imo9ofzY2qzT16OdJe2mMgmSBXXvwGElEOCcMyvBvWJO
j2bT9MepFeZHRMQcULAgbjiBekThgE/WXe7fi87sd1WhI/7RltVR5HN9iZycmIWpaIeNLgucQNFQ
WtcaZiiuD4gGTeAeVJeoU5mG05PZIsDD+QFyVEefiHEjUQPHEgXF2IdPfYVrzGtHUvTqVlwjpx/3
oxmiN/YjtXW1y+fQIcJzr/IcsS5hYNpttlMaOXwTGPGsIA6DdY41d0eIMwxVgQHtqkGqZ6KfjKu+
GpsHnPseK/86SDbcDnGCJG28rsFAXyWhgaS7yC8RAZ5I+BKW1jNpysdSTniBzWjSx7GRuBNsG+AP
PzPeeDmr9ZXHefM1qbX7G9LNYYNpx5n3+LCzt8rz6j2TUBDdS2lV5W1zlfUT21kW46B488TdkAzE
ch4X3UpppW8GfPLrYMq61dTXPft3zz4yZe9v51ZV4on7W3rTQdzB6pD7Y36mq4dtkDrlhWDM0L0Q
kCXmlWOgq+w7zDWqGOSX1LLNcIvTgmAdZvF4AvAk34GPfUDXPp5Im2mx9KT+uErIi79vKQNu2MhV
nLyTCD+xISQCbhYkRgTSfwm1VV7mYICkRhwzinw9nZzWcW5rFJgNSojaWJN9SqIFMJTjaNXTThXx
eLacrn2MhpxIj/pYKVYXNfiHu5x54JvLabnru7q5tnon2DWheqZQG+CDN+vea+R90k/EfJI0n7IE
HvMwI0JhBmkV+zAurkBJLVrwrMBXnKOsvmhhVl/GNM9CLh8bCTVSVuBTxcKbFAyuU90YJJWSN3g2
/AnpZDQ3MZFlsaO/qK56rDSAF3izsZaBvYOYKNi2jO4ORIV3Ka3sI8THMToWGRrqkyjM127wqxv8
ZSncFq6FQ8rwnc85mRhwpknkXdDyOebHOOfv0I00pJOdy4qsPCdmSGNkCCaGj3MEMEKKRoXeObSr
+szd79Dl3EGH/Q8br/+PyHHRMP6gI0TWJ1hw+SyScLRKpGI/N8ZoHoi2DqlrvaaRh0HQiTpxZD/O
kwf5CWjuX+kWfxEu8oCSpZVjs04zJaXCL2IwrDmT65gtktO88U9EQVcvbH7I/wIiFOER0tjjTSlv
w15pcWgaqAHTCpFzlN+Q+Jhx8vHF3rjg7Ju7vOmt29xw5+q6QRb33Ecwd8CbUgDKuQgo23KXtKTQ
FD4NvezmB9s1gmZTj2mzj7WmzCR477V0+qF7aC2f4PK5syzE+gWKVvl5pp8Aq6VGGrYQ+yW1PvyU
q5QT4xHwaPUCFKH9yiVT/KbmvngQfkhF38EHyFdoN6sXM5fjeArpjYzl7DRpsGAe388GAvytDw60
3amwbPYTf7C5k2VlubsmsrCyt5YqX9574dytrb/QdS7Tjp8/dLSc7O8VUdysKX/FKqZUyAEC3XLv
TEu/7MSkvkMNyWjX/vzqWq6e//ZAPl4QxexDsKP8+epSDR0cdqRyz5yRj7hSpFp2Rc3nw3dPvrYx
ZiZ6w5EmZOYu+/J3H12ZC9vSBdZHTNCv8tXKmCwPSwTZqUllP7rDoNZxHU/Uj1mzL0eDR3U7jybA
GHLatj9/cAs/+C+vHdWsbcLOtDzh/7fXjovBCFB1lfvWwqKMgyXU8sZLa/uxSFraZgIoePG9nMpj
R1owMv2m0EvUZuiB6ZGj9fj+hP5R2f6FDMC2lctg8U9Utt++NK9t+pMO4PsP/aGwdT7gqpfSkVxE
aFSX3/d9vGmZKGwx35uuAoj6LhH4w/wvMP8LW4BCJdtDoc7913RTmn9nmmkvKoYfLy3Glw5tEvk6
6NJdhyf289cqE5pY8iDqT9Refh/dzGnDCBVHAGu1qTj1XiynKj/EfRB9w8SoYKTG6fDo8H08tHMX
PGS5CgBe8PRvoG27d3bTuqcx4dZ01WVGRUgG5/SVjb14W8yx/iTBXdw2mB/pHGxfU1uq+NYeFYtz
pwnJ8EOOtqmsiNiLyREAhHJnFXgM5Mxe5ec0NYszKYD64hcuu+Ol5XxuAFFeY1VT5EkyQ/1k1kPw
THTf4mZRpX/JIpVfkLY+I6lFpkmfsfMsLzy7tTNfTCtrLmNIChL7fRfhQkci+yC6a/gBzE9J0lvh
dh4RMkoPP3mKw07HRA55Xl7v47ZEIiHh5JzrumrPCOyjj5jt9cQYI4GfTWjX1o8868Fz6ujijC5J
zybN/ZWBRpEQvsE+qbp9wobP/M0CotBcyV4wmSA4Ci6JxopjjV/ScWyYEPZpuzeNPj6hLUYRVFRO
+znGEIbCis/wKaOmu1VDH20N0pium1xyOEYUW2tAKh6aQLwdWKaN+Gz7bbI3svBuSJOEyciYrufI
SVZkP/t7cyiH0xgV+lQYVnwbWbmrrjoywx6mDmFCOsLM7NzUxtszkghp18WNV5vDSbbFtAd8J14T
KUowlVb3gNIkGwkZN9JNYVckiTaRjYUV2zpij9rc1hZ3syLIinsDQuJDN8nuhQMw+22yW/PRphsn
6G4sqOcc41bE3hbzefeJ9wraej0W/rluVf5JNOBmLLVEF9KrboYinXeD6Rgbgyb5az207R27zvKU
jN248sWStptw4SxwIt9/EyKBql03LGOvDKRdcGhQNmwkttl7RKpQ71y/7pCe5TM9ctlvFVUiozH5
iiRGHYtlRiqFU93KhjECWchMbm3ytaM2HLejZfjjpjf85FTNUu4zTFF7s4fbTxxBcjYrv+CaIogK
Tk9VkQkQGG9w5hGzBYwZyJYfSC3HKuzoIyoJj/Mriq7jlGU1KaAJVKbM+RRbufmxGZOROXRqbiLG
4DcxOCMCiKu6v28AML3UWQUM1ciqEfNoHD76MnXuVE0kC3G/u773inNstt3FBjSwSR3RATPtkcJy
TVLfIyDXxFJ0xCa7bUe8awspcaAqdYODSBKw5b7VHFAr0rir2gJ/FaCnAc7QBPkzx0h1ZlMy70kV
NzcIWxwaFFzurH0LolF6rOdYoeHXRBOVe5iHd00k7bVbu+JzRn42NDWjGT+2QbSgR5SeHlwXDQ8s
eKTRc2JFe8cN8mtN2QTintRkgjKM2um3RTWZd0lAkDDr1iLNb9nmh8+eBaWCXX8ZVCtZ1wEnSVwR
I5aXXzP2S0RAu/l4I2YPxlqcOnGK9KU3nglhZeyYWA5q/swg3E/EVlJikipqGx9gPcPoQeR/b2em
9RHQaAGNqrKbqsYXWzrmeIOhQY0U5iLM9Whvm76CLL0Kh8lF5TeaujUfAgZFk/sUennVXToR6X5f
EiYSF3g50VfMq04lOS58ydR5eGiSMVRvMkyDqFhFMD0H5ynvk6H2NqpyjHRraN0lXyevqqx0p/iI
Gm5c3Nz+qQP+og5gIWxTo/37OuD4WrSvPweK/f4jf1QB8oODl8VzTMpmmsWffDZw1MH/UAUgyqNQ
gBv0RxkAiee/lpq+D1EGM55wOVRBCP3f/3wb/3f4rTz/XjW3v/zzfxCBey5JdGlBUMtferelpkXJ
pGjdSPxlRfoL84dVo8qScHSPuV0tYynXw2fiWsRrkFPcGlXHGIV8AsQ9aS7K4JYtpeWgsDENBCBz
B+noIQPRYOTkeLmcuhtjZrAR7FWgUbxr0eNg9FhIVrdpROfobem3cnaOHYNoGNMIuQleBPaIH3nL
si53T72s27c0HO7BoXmkjtiGt5KR620zkBEgp+twXdnz9GCoebZOZKzGsMIgEpj11cJyYb1hNaCl
kfdnDiMIEy2A1zB42me10vUZbk/60NSB/9Jms2Ce3tZ6SR/vk+roFk2ELnDyPxmsu0seYnLnzehn
NsF/qDKLKzExKoe8qO7SunBfahR3mPrK4TOW2uQ8O523LfWEexYL6iJutNHAlyIyuJGWBrS8Oc8O
CWyJz27r1J/sVqD6I9fVfyt99ZaN060ySVNlqI/BhP8Lbnrtijug8uaefa216RLhr0bkZfwZ4df3
OimiYcWqySRzFOAmQmb8rFelLhkOyQBOPVuFfk9IeX7WpIQ8j1HOqU3htCPubbr3W3u65ia1CAtj
5vskRRjxPsqS+CvXg3OfpGjBN31pG3fgBUhCc9xm35ajhTqvKx4jtMy7WWmuTbI/VqSMR8wcVGff
SHwSHw2MPjD7alvclTLUa7/KYHx6HqGcsTUfs84hZ4OpiN5YdqE3RrS4xZGpb8Ug5n0mExLJmYLP
n40pr7YqzowdFtn5ICN7fkN16B0iGqOHmSLoVht1eSoN6Po7XC8Ts+DZJWFzO/Yscqlr//gr8i1J
uWsgRq8IG/sd/1/3v4cBVG04FNdItIYMX9bveQGISdDHWHh/6b9Al2IVicgYevvnRP2fCEdsy/I5
k/79iXoTv5Fd91r8SNL//kN/KKztDxS0CBYsQCes/93/Eo745gfJYen/2HT9caaqD+ieTTxovnAZ
YP3YWlkfFhA+qmz5HvqIZvuXM/VPz9hfsGrYHy2xKL+RcTN0otv6udOqRwNjQNYyXK8kU0kAhXk8
7huH8jGIzIIBfxnBtgWQYhnDUzwW7KSrKaqaKwggzitkl8K21pOZiB4sJOrRqcFOw7fjGNo1y0U/
KOj8MSwyCfrhnf5+u/jx9vDLzQGJM08Y07pnKttxuOH8/MxBUw1YXObmiAVvvBCWZkCghXc+9QvP
yiAC8i8GHtxyfm5LeUhpskJbND203LxnPz8k7jxRGboMj67rn8rOMyAg8TV2d4mUVJHIdo16bzXM
xfyh9vEDadnD5kb02wdbJ4ys8hB48bLg7wGNsBEJloV3R5/G2JitbFnokdw8lA6ZDdJxJxfxTNJa
TPTQL7Ggt9KAmU7d1DmTb8CUwOWHgvfacPvxks21WrPHd167omLlntSKh/KjoA+R8wRkvkNMoPka
XIPdv8snAqeug6CzDRhQ3kxubD82/4+9c9mNG8m69bucORsMMhgkB2eS90zdZUm2NSEkl837LXjn
0/8f092AJdcvnzrjRgONAgolZjLJiB17r/UtYfMQDDbNLG3njFYl/fXt3FaC0zHC9rUbckbZDrE/
gOhYPrkJr0Rv6ii0HoQwUD7EbsN3a3RSfzWw2d2GCgPKarRib9zaLGxfrR4g71rB7YxuWPH5RD5n
ariuIhofde1EYCZrw0KmQWhhc8F8ybWu53QAe6rcSVVfLHS00anViIjckI2Sk83CQQaFYj0YNuyr
z1QLo/FsWy13Lm5GPs/UlmN51EuDjhDhRWoRKINLZ9Vi6Kq6lE+Hipq+5jjXZs9JmDCy26An53lV
6oLOreTQjagCzv/LWVnRTYqGbKf5z/1B6HxTx+ouUh1/2mwA2m/jSfIrKNm2zZcIxlx1kLNJf/Cn
wsWJbW5LbGREJoxOiwpimkt+1p6OsriAMow2ZV5+Ene5OXCM6agNDH8v/Jq23wYCBqXH3DO/gFE4
3xmeScWSjLy8diiFt8HqK9ptQ8B2xkRc8Cm1cnERl8BNGPy7nL+dmigIZsLTg2otAi4df3RBvwQS
5KrTlS9h0jpX0xSqJ6N3xfXQV9ktmlBMAYOMD+CFibeOrcJ9KcK0/1zZZjISvccjGw0m4omhR3kS
JQhp1nkWpNOJ4FFn3GJk8p8MVTftnRXPBBk4tHPmhefG7R1iKDI3Jmc6myjQEO8C2O3aFgRYSBCm
NqceaVjfhnzkt4vtSg4/pgSY3Vf+MU9+VOMw3sdL9zpR5OuuyQZzXhqrQM8ULeInRuX8PFlqMI80
goHfNh1mBE7n3ix3hpcLMA8vJSSSReDD8Ln5QjrHeE/dzItgUFKMh9iqLLVPafteONaizQrGBt1M
nyBiSQJrvOXgXR+6aIaryCCGW4+EhKuoMaW5zlAWURehDNwXcN3IgDpQUhdFlFr6IZ1nw3gyOneu
L1s2d01EH5CpHdY+lt+Zfof/GEszT++DPtGHMUeOtQ562z7OvWSBmKece6nblns5motOzT8rxioz
14cg8xgvSFaV6FTVyOF+SoTS0eCHKw2f91gBBLEYPkr+yk/pWCFL6yHuFk4IhX+kvox4mC0OsD4L
hYeyqvzm2oO4jtQit/OypdFspGGCVTIIdfKshR5C5HJd2P5lB16bftasEIKs+QBtDsmQBejN1Rga
gQ8kBg/m9qdYzeRxOqG75jdvMy2uE8IVx89eF9Tpd8ctLAu99QQGn+lmb1k3OfvPTJHdJaE6BoXl
5XjkSmWax8hCNw2mCYLQyohD85lwa1pmmGavC9v0vzh9h7ZkphnWh+OwZlzZPU7lhL+5RZRH0x78
XQdOzM4gJtlBgN0tj/sB1wTY0U3k5s4B1bUaLkuZ1Eb8OYxQ9uxk5Shy9MpqofVmFdmWlWc+NRDL
13ZuPqMFi7GYADlJJ2wKcQQJ7iBSK3zN4LN/Xzp/5NToAruiuuwGXU/bNNPjHdEk4bNj98U2Z5Pa
lDDh7706KJ6FxJdsFWYYoA7MMU+2rr71QzDWLunK9sqa0+wqrsLs0UrwizKpaXfzgnI2+nFcFzqc
t30+kIqRzfmlI/tu26GzvmNZr54Tv4s+9TK7HVxzTPYacf+unmD8mElZ7HsycT+hyMoeh1w24U63
RXHJqURssrSeT5nhpzvPlpwJaojPQNRxGMa9XT6w6VRfCmCXEZkxTUEJbZafI6WWW5vHPqwBgqLW
iNvG60qNNrDPHtV64DY/Yu1q8C90rqw5CXeQrq1rJyRNcIOZv5iQ5VAObBq8Jxd1k5d7L6unbA3q
BBdSRJcjdMRdEpTVfgmx3BC/XH1JUl0N7FK9OhbgxvrtlLvdNc714JNfRWpv4H3ZMWxWayMxZm83
gYS5NqK2vmDBng5mUUzHwRD+cW5xc0+N1sQHy25dd1NyiHCCP/RxP/9lYjq/wDqHC7nQfrb5uCT6
rZiTKID5Hzoun7PzQuP9VQRcl7ntJVkVnMa20kQVYJ03B5tNiFaVt0lM4iUC3vLDx1ddqp5fZmBU
RbQMkD4j1aUVTN/g7VVlMEduNDj+qc6YcMW4T+t11VrUGB9f591g9Xwd5S6CYKo9ZIDvqq8+KlXX
+GFwkulSYeBpwMy2KEudMWDp+ecXY+ghuJ3Ahn8LZkOs1BghReAJuidGlRLNbhMpcJHLcPbjS/1e
yBJ4hX6bWtwUNE3fFbJ16LuVMZrqBD9WXJ87tySZZOvGawnBcUvvD0/J31xPcA4RPCamkiRhvP29
mLvy2ma5c5oXod/PLaiIaHms0Q5SjTTxxO39+Du+m5Py2/HlPOLusJny470v1idsZi1KH+hfqqC6
cs8iWBZUduBitNgDJXgVmziQnn82jYTt4+MP8PtD6sGQ4T4zDrYsFPJvv3RZyNocs1Sdui7Wh2Ew
7OMokID+f1zFpdsKRdpByPHuBczgFRUB+UOnsI0YeuM52LveNPzhZv7dd+FACXGbyQcv3rurqNa2
ajqp6uQzaNgoBH5rC8fSP39MnEWNBU+NHw9C0ts7li4t3ioGxWAFmoQlHfFQkPbljgwdUIm31YiY
+OPb9/v6xZrOasLXksvc790Xg88fTNAc5MkoA/VF4FM4zeairiZUxSc6fEK5rpqZR+Tj6/6+sjDE
hggk+LYkQb7/qr41xOZcOdYp7Xi7A6IpLlrVe5s5QaH+8aX+5ivycAALogZf8vGst3fVBZnApXLr
NOoIkfwiTz/rpjGOsmIvJzhSpv+oSeGPvl2hvUUjQOOWuDp6qe8u2oOEsMHPilOmkEcXubSPmelF
ew46f3zTl9bEu4shuYGILOV5KvzbmxZ52jNZT06zbnxGeyJ3AKW5ZnbPEFVflwki6lUwUSbDZeVU
Qa3VEPbUj8FOGo3kcFE6L1lILhvjViTn3lxk0a2XKlIoPv4t/u6T0vqg8YpygwbN8p79gm0qYmeI
SZ/kCc9tLhTDIP5K4D37ZZ9gmF8lPmX9x5cUv7+7cMZ4q9ieIdl77rvFPoSxawXscfgODGpdJsyL
+WIc2788DeAFMXqwPO9AS67Jnau/9r2DMwIs+XhfN1ad7euww/VBlRTv20lk0T9+62ngo53xeBlY
Ja13b71ZM0bsPd76fPYouk34PSI07FOTIQ5fDbX5pzbOb++esqEFIM2ifqC/8v6CddwsRf80n3oZ
IJgxk0WBXhc8piNKtn9aQnAx+kZLvAEJrr/tAt6Mujis/QlyzzjeMnv2LyFp0ilyzIrj4se/9W8/
9XIxjzadiWGG5ezdW8d8WYDSNKeTgq8Bl/bstuFF5JT48YWWKc/bV06xXC7FA/QxtvT3lREaSZDG
uC2pIHTU3Jqc4VBXe02bPgKtnpuLKunphJxdQdEQASPIKtfWELmWbbCsx/sInjgB4gOHJbRoM8kk
yOUY6ytaWXS9wP8SfcjxHAkkU2yLDL8WyTjW9Y+/ye8PA6oP36Fh6jtMft6XQnExeZWbN82JGYq3
OTuL8iGCvWxO/7jqgiHAM4Bvj4YtLJ93D3obmlbbj5GGR4pvxrMYWq/qsva3aPhJTizGP/YPl93r
l1VYsq25Hvm7/L9wzN9+pWLObQFiVZ5UPcrv+AX7E8Mo/+ncEFFuQ1ennjPnsRxH6w8rnfX+EYFw
aBHXqrDcLIEc7AFv1zqZEccjBwDQAvR3Pm+gXKu02TNC6hB2gDjwXlHKpnID31LgtFlEe4WNbfJg
tYv172xoM7ucLuKcLv2aWrvLwaLT/PMMnvuokSJCPOXv37rQ1EmOKIfYOfgg3JZ4bpIQ7xwS6Z70
8nihwaF6mFpN4HavF8qRpZrx1hlGjDpNkNL3S88OrLjucS55SFLSK+Z6qd6YIs3vBroN2DFaA4hS
rG5LLCDzvsTni1ClBVxqurVF6pyZEGXQoFPwVxHC2cs2JRIFfl01DxsoXzMH6Dk+QT8Qa9lnDqmt
nYggN+Bnj3GqrUoTm9CLzTi95J05e9y6SmTiL5wHKU1xI+F98cdqaYai+YluidLgn4mUncujKmlR
7hdRdHRQfcqpqKhn/u3Z3XUuPvs0oPPiZ0tdU1e8a1GROdMPuuWEyAJC0hzcJ4205QjLZ7yvxjmP
bu0co9RlGtZ9e9fYDT8IRmve7lLkVXpfzib7he5aUe+EqWAxm5Z3GSpiCO/dSjR/jY1JCwwvhTN/
t1WBZE/XYmlFnf1TI4GyKHXb3HnBFEJTsiIkGD+IlcjLnrvZ09EAK0aGaIvlTFWA+Tf0QehctTOy
zr2XT4qRHFmkeEcIrhCv87AEpo9JZ3waIYLN63qx3W18s5C0cKLMbqybYuid9l5ACML6weMS3XJe
ha4nJneo1gb8omPf68ZNN127oFVIEGEObLGEO3A5qlOBs07hrR9i91L2gRiOMGNIdWlHQbZpqTN6
Wl7VNRgGAbVhnop9uoxhZ476QRQOXjZM9jxgReRh7jNizd5wrgPo2fP0zaGi1RCpkr6ZUK49XSD9
GhGdzVM5/vDbObhFHTve/mzBOVnHh7Ej9I0Sh8ZLHETMbZuuGarDz9cKnlLGE8o7M7h24r0UKKM1
zflJPIhRRPGBbi+9eauVLONaOTxFtac4maEx5b5azdIzR6PevU4xCIXdGNOH/zmaEcS0ouNdColQ
Utt5pStfcpEsnVhNe35Vock9jMJcDJHL9ueqjiZjRO8Ki5PLPGKVmvGY7EovNZuL3Mc8ts8rY8kA
nSQ3Vga9tHcI6cL4rjkLXQWmXL2riPy6L5BPjc84uWzyETPXSdN7DxxHd+WMmXhQSUJyZqeDePru
EcEBPcurLXk3iYoucDRRG9u8fwNmhpXDGIBskoh2Bc+KZJqT8ga3tvuZwjxFleYADoFHmcWwMxMG
w3NObx7dUXLCXUe3fspoSu7ooM14imQiyTczz0QQOuStR4Ns7hCl/Nzx/6s8+aPyhOnhLzv95qV9
+Xe2+PVL/v3//p8Lgsa7b+n065wUecjyH/1nTkpc1C9DUgqD/9jr/X85LooT/HdnkelSE/x7Smr7
/xISEdff2+uhrlJkU08IZdLv+EdT0nelHLWpKZS1mPspVolqelcsUHxF2puD8NSLgHhU2xbuHfa8
GS1A0e7j2vVPvfmaGAMYoVoC4AZ75t9j0moPGk/J3q5FvQelQrjeL7fx9mf18OsQ1LFQ5r6pKjxM
z1SySG5g7QoW87cb+9ggSE1RCB9d8rPLGx+x3Y03KzQxiEmcdCU6snmFNOQ21qyIIfAe9l5IraPf
BX95RSHuGkRgtd5WGNncz3NlhNdTBOAPYUsjvuZR1Cq9zfpqxrqoDI+5UUJ2BOJHrzE2kj3YO5BY
OW+kmRZttBEYE9MRCLyb6sdo6sNFiZ7zrvlOVt97QZNNG0SreNSgONFf053YQrtKtqP2H1DBRKSx
+oNn385CddhGq2xF/zvHAp4RnLLqhqR+zafcJBLSxgTTnw0xMRl6E6wTZxS7HtJidmrx5ICkPJtp
EpJv74qazWVx2hQ6eCI829hTuuhTHSZi33V28y02I33j5864UbhCIYWfKhJBHtyzo8cnqdJtupb4
gag/jQb8ypghDUIW9LnXtbSnywKLEBjYFC7Z4hsyMBCZi5PIQI+LqSjNoi8WEHd3BbR1uDJALN3N
ZyuSG00NI9UeI4U7fzK7MINW2zEznX1kjswWRLjzUkO+srIlK9rRzWqk+z+jYDJjdW96aXXfc8SH
X4gY2elnF8+UrUV6hW60sR+TUMMFY/W/med6K6fA2tV+NjxMrIirImJ/5vTg7CGMF7sK92i6FlpR
hnGM2s6FKw6jHVRbIO7Gyp5N8k9M5hlybhmW1KG6467XF1STepcg9zuFwvZPvlDeKRJmFm6Cwsy+
VK1oHkq3TH7UgyA0Me2M6lPdxPO1XVhMyXrT/Qsoo9rJoK0h9PLt6d4vSMuegVBctuRxAVfczfUw
1qsqraKXlMd+ZVt6XKP91Hjkw+HedGF5I/LuL5yh6baZjP29rKNsS9pKwaiTeKK5aO37qIXp2pkg
RkMdgxzNSMINdgNS5mk911J9cfgja6KB0Bx5frclCEG8WGESMR6dpu9L/PJVTR44UIARvznSiWGN
B019RbE0a5ThkTgySkj0phzsKVrPrVtMe5RKiMNdp2m8lVXnrgVKjJ45gar+tMnCLITe0ATGg0ON
5tKzz9qjP2pxgdCidOB3mNBTwf43q5xz/2WYquJiZHB0aUtigyhgk23SoLPOyBRPVoUXyG/5IHER
xjSdINFXy1iGVAhCA2qKaUB6O7tEN2p58fJ2RYvwNkSX1e9RAuP/tFp/uHMLM3b2blqqY9rqRz8a
5le3n8ct01N59EkDX8WKkJ1NJYhHYiUcvpKI6sGx9BSRYnk4FwI7r04XUWkxTERVaPe5CFy/2zg1
+uBVSVJIfw2cDWWJmImtJC8Ll7bARZxfTqXbLvqAvj+WIYrVTcMiQoQQiNQbuKUK718cWjdw14Y7
hVmKyXURoUSZiia7gTJBYIrlRURw0tMzdhpBVr8BQamuFcvBRR6RWbDqgix/QjBWE8xpt/iZoVpc
BTVIMoPU32bjLqAyvG7lg4vUDItrF8uNuSDNFM8oKS4L6KxnmHk1WHhNY2tIH6sFiOYtaLRwgumb
VwPBdGdymtOk6bckbOGpMSrhwGLYWt3Sc8+ML5Udzgs8CxCbdWayuWc+W1hhPN8x9fW/69muT3QN
h6/EJAHrW/BuogX0NkJ8Y5huEDKxYODMMxGuXeBwkd+jph96/QkcMOy4AFvOHd1r63PZ50CzpzEH
Qa6b8JaWHmrvHt4sDWU3ap7LySSrTRIM7Oz1Aq0LFnwdB6SajFkx9ldUUj0UAjE40WqyPUhH6dRG
N2iKgOE5fcPlyLrqf7C++/e+EQ272iWPRzETzNahb86XGGgpJyc7OeoU83w9AOFjbRiPyQLm6xdE
X5/y0LHO85KnyA9Wk8n4YtXNZEP56OyKdeIA+hNn5p87WQv/rxGESZ2pgGiauovWU+r8sx0ML7rI
UV1GK+CHa6sX7paxzrfEhl41eGBS03q0n1BOVMcEUeWtb0eCq+bfrLqBUug7qX0zGtVlErD0z052
GU5eALiwPPoueajkcBG3LXJjQwu02laVTK4nzvd7icCS/2AeOezwosvVsPATnQ6SomV11iaPJiBq
mv+LPdN4Thb+ooZXcyGdWjIKqiL4jI7ff+sXZiNZlu5G5+W4X+qS12xhO/KUOvZanpGPFPPgH6eF
BNmQSRZBZ7TRSXkLTdKxI7CRoplduZCIJ7mBMufbu0kbMakfkOeeVNK2xbZeuJTyjKiczrhKLOSg
K5MzxrI9Iy29yB3QHMP82ENu52RGZIn+Gi8kTEo4fi4ylmTS3ximTO8nU31Kx8DZJ2eUpi011L2i
iewrTrvANhd5802QIjCjxCqfp4XK2XbwOQFW8nuRywW207CT4tl26py/CdXTEvA9yWkHHucu1E9c
K+KyYTnjLVqooOG8AEKpu4CFZh6xLiumQ+kL81M8mQLpySRsAI+JX50SEIfuirfOkAhpMSYCtg4A
+Rpo3e/Jb2zpXCfTnVQihhDYmzamAwGzEwaOseua5h6nKZu14zlXRAFGUEV5xS5ji0HRBuIYnDFE
M3BPnFyCA8R9tAmSCcJZMtavHkx14Duz4Z9c2RDoZiOU0ts8YeoxiRk7OG7o+eglyi1XftmpyzY3
Z7mq4gwM8ogqBSF0kvSXNeovUn1YR6DwF3KhEfmJ/mxBvDDuegC9ct+x6d/x1s6kxPAMBFu/BOeP
mISdQBJgWB8IT5QjFO4gAovsSuqvMrO9T+MoEBzULvmVMpnUhadTFtrIX1KuSpUlVzglAKmwtOew
G73xSVt+fS/swX2uye3elwrY4+LTMr5JERgnjqZ1sa8bTeKSEeamvYrEzJZRu1G3j/NK3Fox5Epw
x8TjhZ1L0mVhyniNidM8Vsy5zXVBbv2qsTv89yMgTLu9UN5kleq/xzrOY/8PfOFlJP3LeeS3Y91l
2cXNb4Thn//Vf8513r8wAtDPlTY6gbf61yW6g7mi43qKzAxvYar952SHtRBXIEm9NFxcZnOM0f7t
MbD4g4zj6aJaNOspjf6Rx8B+d7ITjDkYSEvhuJwUXVzbb49P8aSHrowXnxAPLhqJxBD3ZlTPZKrH
1a6sE49Ms8o1XxvDDR7cyCchLS+Ck6Hj4LQoTOgmuuKyNFWxT1FgLXtKBnWRev3BA4OwcSOsTdvS
bP21iJLxRhRG9z3BzY2bLcyeaIK12yr3YuLKUNSXpiQTq7DcfkPzjw5YaOph3+bGfGAdUp86FKJ/
8Eq/m4JxB6Tk6OhwG7in9Ibf3oGEYo2DalUdKTXHWxU0/p6axaf91C7fi8/9yyPyd0fWtwfW8/Ww
ddhoabFUiPczcssQ5himaYVcRtsIv7JXip6e6Rv34OMrvZu1LldybXQO6NIcxnvvRQdzR+jaIto4
AtVtNhbL96I0NfakE8efkEHK/RQlwf3HF303wjhfFBYf/QIeJs80l3//y1AxMa1myKk+j7Q/J6q7
hZLZmAhUN93oEPP7z68GYJDJGZ095b6XAoS+N8RFngCpNweHBqbO592otBhuusx/+PhaYuly/DLA
WL4ajEMu4jLEWCZ2b78aMtosymkPHutozOy1HXGWR2ealxuPpv4qmqLxpuM4fzk0aX8gtLKttogh
mn/8nRncebj6TTpCLovK24+Ricad8o6Kse5SOn1s9M1GhUHw4KsKCu3HX/r3Z8hB8s1WzWztb8aT
moOy3WqVHCsxz3elp4HCGLzBFdSwiLDE2Ek2buGn3h+u+/tjRGKRwn8gGFW6ILzefkkElEMcqio5
FkPdU5Tzaw52NwwQoogh/fg7vrvW2fONPYk+Gj8vfu9315KxMYg+8uMjvf8QQuyEl7Iy9XQRToP9
+PG1lr/1yzP0018uFiU9mWPybGx483rkLWcUarfjPAE12ZRUC6cstvt/s07fmMl+bYy9b4udfeyY
0BBbnB9X6+3961TWaFWOMXmuTp9QzXCeQDBaWHCgbedTFMc5yGiayIjxIaoEW05a0c9cgv/1M7x7
dpbvyoiRhY6hgLWEUL39DBzO0rh2Wj5D3+ALE31Nv2E2wqvAnvJTGXocZ5U9/WE9fy/AWC67yPAY
9iEwgM/w7ufsQ0V1h8/gGBH98lknKj8xgJ+uK+xYew3REYKHUY4F2Zdj6K4DACn9cVDF+Bepe7X+
VvV+fkqDAirzYp0LCJI+BXNi3H38JPzd50SQRWmAWBFqynt3H37eYGByaByQk6jXaeqkXvfQhviJ
MjUofGEcwVZTYrguVfgAK4sYkQVtEwTHLi3lhd/6wREQvX3tG6pxd0R9l8mmjHy333/8WX9/aj10
UCjY6LVyVnz/UU2/oBGQDTE5xyaS2hTgScrZpWm3H1/n9zfxJ1KDU8gilnu/N8aGxU0xmvhYAlm7
85HHx6sCLNgFVjXn08fXer+c85wsYjj6xwjJ6JW/n4BPXuM0ckxYzsFsbUIv6Ddmhu0M/Hm6A5SM
l3kkF10wz/lqADbcc6Rp/3BjhXmWQbxdETybWT8sWooCPs67XSXTlWHxZgQHF53zdHQzi8W09Ue7
OoZdhbMBh9SrEwVkW8YdmbCYzZOQf07JnVG56Vw0YR+c/K5Dk9D7Vrdq6qTCOp+1HQnazLqvsqgJ
TlFcW/dzZgc/ejjhT96UzVczkuoBjJNWn1yQOeiAPOei1yYLbpMP1r0DCPYTEBPz0MI2v4wKOXUb
s4rBzLp4LqYwsLtVRsMJUI/ZvmTBZL7OBmUc3tRpXsEhDH7knuEwocyx7KzwgASHuRGyoVUKGWxl
u3qpEcqUFCYc2/Il8gPxDc+s/TjYdlWvRuJaiMAeA/kj61s5bPJ2tCNiNZPoKrR5s6XD0iJ0H792
EYt32YTODzrLngUQkrKR45jphdgq/LAjeFjJ/SDR+GwKd2z+8lwSOgnGcr+SL6c9aE8Jzxtvf5ju
0tLn8lWljTvPYvJKT6Vzv85A1Ddj6odX7vLfNhx0SaZwyGQmLacZVi4uyAe/tKcr9pnsqa6n4eZ8
ewM1tFsLVdhdBVM0JbfYzaJjIEJlnywzj67SkHS1LenFCZ3m82rViYmoppkV6mzmKcqUJ7I0mV2u
s4yMty6uuHcTybsNpGMzepBjLD932swMUsMActip5RabRPJ30JBEV6qFO4+jIH7Vpj+gQdN6Ckmv
9JeIHYdNgcAD+9GDxWitDIt7m9tW/JqFucUcsZQvtJnQiPDSZHoVxPl85ww0utZtyrjY7OvxBsNP
j2NAivg5Uy1LE1DxJzGZUA7t5TnMhzI4eR3uIei4XkvU3SgoYHAczLuiB3qycvN2vsJ8z+w64Og1
rdqmn+9yx2BwNBMluAFKB2Qi4QvQBU6GOVg3PGBb8MHVSzSEJrMWj6fXSeV4q4MINFAXcWKAp248
qCjlhpmhnK5CI0tOqZdt/ZlGHZ7o8QY7DxFNCd1+7ETllkwkZz0Zpb5DyhofTU8XFwxP5DqGCsLs
vTGvhF3Mp6421QE5YPAQtu62lEu8hSpS3GSMEYLAcW/y2d2n8YwPughGKIKJ/RXkwLDCsLM3S9CN
RtrZG9MYZ5qOlrUWGJ13/ggnXmoMEmvuqvXkx/1NDPXvlAh/F0W1vRu6qCQwnoityCCIIc0HuBQ5
XytLPb0mlTnbTH3bQTclvap15FfNzOkKd+ONZgC8wjk8bvrJk3RILKDXdfyoAgVptKmsi4wcFLNL
HWTssCBSPzdBEgqYf7OpNn4FSSL2o/smml79ynqpOqPZJkZubyYlmTLQczoapvelXiD1OKEraJmj
x64GTPM5t+Vptj0BHRuKiYqB5kv10PfBRVm44ZcW9zisjGk8RVnOAiyXGim3pmsV2/YVWQj1nYgJ
KDR6gt/nWV2mbo1maoX5ySV+Y1lEwuZ7babVYRJlQpIwrG4giKGN8qeUpVgFRuhedk7GByozhIr0
e6350YFRuhsxVHbbFgDORStEfUOhJKPNgFULOp+ZPepqCh9pWQ6fptKhfiibysM718/TVYpPZxvk
GOFl2np/JXmsj2OmSDOvfYi5jPHtKx2a9xBYh3t3mKatPXfddtl/nBW96z5ax1Wd3zYtTUGXNy07
MrKkFLDSMljriVoEhx57YaGaNWjdmKUI1GsoA3YEFwX9oUo4+nQ8f5ucMm8Hapte19DT0tWVld80
ZvtElla9EQzarmU9e8k6JEKHBEKVymTHTDO/wO2V7oDYOLdmNza4Dbvwc5uEw4XdjZs2DoZTMnQm
qSLe4D/byUhQtlNYTbzuWSePha+jk11TtzNp8prD3Oc8mAm1A0eEzLjLJu1u80mT++w5gFBBhHay
8H60ckwnIgeE9WDljvt5HGZ/3ptObIBYH8ZVUHbUY8VYH6p59q9HzGt3OmNSZZcl6pi2dolqH/yD
jycOUpHo9PfK8rxtNSTTqW5t4I3SvPKJg8vW0heX9JELSpjCJcsj8++yoA5or9qBzeEfFiRtCi0e
jJg0PNFm/okflUwUp5s3bMJEmBZGL7+Ns9ncueTmHEfUShuvJBvaQ/kTqKQgFSUInT1+zWynvLYn
Cy2Wj+nUlLdh29iEjIjkSIafdcUdjDd23q9rRDv73nF4sP3iClO0uQ5y37oN68w50N23L/2QWBtd
zeToYVvc5N5Q7jOU1LtsbryXruUrsdDgX24Y8q1xTizsR2LZ9xGCWxKDhiUutAnCp8Ic7evO9Mob
cyY0HqFuqVZVYyTFdkqNUhJ21IPsTgv3q5OS7MhXCwmYdLySBG7S4CYoit9bjuOXrT10d600yHe3
K5+ROvNs9nTpD3rpTDrXnNihKoAU4AAgylMmppa3qwX8m+TZbaWc9saD/n6wEd0SUel7h3yc9XHw
ChieIvAuUGYGV0kH2kCGff6aFkxPthCg6s8yhACqVJL+8J08DtaVy0iWMBF6SUmmn9ymes7501td
l4wPfGcm0b4J5v7FZCRBFo7RGMcQ9GPK5mq26zoqyMBOyFISwRQvlKgtv3i8TXO8loZfwUGoUOCg
j2iAKofTFeO78hVmTY+JJGHa4bMH0oBF0udMwYbBW3srzL55TTS+z6TO2DVYBPDKEuQp3Tp1Hluz
K1xwmKD15MpEbxn9iAxydFoEwREvdltwTGqNH7WKCnCTlXUdD073aIBkf5U69oBz+rpYLYFN2WY0
Z4/GtzMBzs0J+8yLg6EkjlMr8cNtrvrPUws1ykzzemN4PTFTSb1MLodUrKmiEDxYk4vPsKarAdn6
6JTZCAlVtuNBFol5hXIyw842sGcwypryNQRipaguy6hbiaQeDyIY2pPQRExtkG2VLGcTyfGenVjT
enSs7oi5lm1E0B3iuaQrvw6b2XgAJGTufOKRtxWbwh6WZ3uqAJJ9qzgbLdORbFMYOXdBe/FzgJEV
kS4lzlXkVkTQuky/D8q0g6cJy9SLYVXGDwvpx2XgEfriFHOyFiV/dpSj/yiwV+CPdDQ8ZhlTTpr+
mgn8I4VxsG0DRYBUWt8r+ylkZruaZpbXIAt4qPInTHXmyvSMe7cf4ce6BRZn19uBsiBxvWintUzN
fDUuxFzXjQgRx09IXEDM4cWG8+mP8WuaWfCADM7JZEe1JVtleADpYe06NXzH2unvOctLgFeWv0ux
TkCGVyerAbMm4l6scqfbeaEfrrGhkRwa8DjjNhYXk5PviSt9gUSkoO133t6aagya+ZTtyTMbP9XK
itYWTpIryLM/ADzZJCzkxUr1PfGXNHa3Dd2sU6yn7IAmkQ1n7CfeZ93tq6g1X9MW3hVnfHYdCqGT
7Eq5bfy43uVD21xiVE4uUzHuUxVSzVNwrTlUqw006JsBWRKatVEdHF1HazPvPY4mFb5FL2KDKIPb
UTSEr2YJ9JC2+d5qo9xWyLX3QhHtm9f+M+btfKenSl20Fb2DmcFHMjR35DC9xETtlkEE0a3zrwmk
OuVG/XXI55suDU5tqR4rHVyx5NIwguJ2QYjsj6T+H/bOazluJEvDr7IvgA54c1u+ikVSpCi6GwRl
CI9MmEQCePr9UN2zK9PRipnruZpRS2QVgETmOf/5TfJoRdF9YNd7STW9JpTxLTIz3FYKQMqgjz7D
Hu7Wc7u4oRgWTOSSdEtT2J9H4kpRciZs8ql9LP2230S2ucuVhIEQ6JVK/C+Ea8qVjU8w5DyDjiDR
Sj3NzvxlHLIjIaCQTojG1espmpInEzMTdMqwaE/wd8jwI4UVHamzt9ChNtnziF/tgSCVs9d8MsNB
QQyCmp122cfASdJDoLF7a5tBPRt2G25HpOaHgR7mrHC7PcAqWF7zyTx5uLM9+51bM1Bq/HDTpbo9
Zo0PPIqpL+1EEKXjXmiLEhqOgruCczSTSeEZ7Q6a/L2HbuSrieuAcTIkfsbMgqMuNPf2YGvniul3
1xELCuHgQ2m3y++zmyJ/mwCdNcAFXDEMWntWdKALxr+gmm6+JNKWMBM73GhWBfXQISBV2bjpVR9k
m84QebNCZopxQKdpOYsoW7fKjl9CHLXeuxgN+YpPZcTgwYFoKUVopDZ2KGiLEpa92gi2F3CmZaYx
CRW/KLjDmICT7kvKiUeM1jzeNJxxj+iGp2vyUuiSs8DY9lPjmze54WXDtscp+K5SAduS7giwra2l
O7GycfiWz7a+zf3JOkPEnneQlItTWuj4JcHkzMPqO7Durc7rt/BW6USYwJqfhdC+d92nw9LyRr2Y
1qknu6cG2u4mLA3f3EvLaY/U9vxqw68NEuBo0BnPQrELrID+ignxq19W9iZrKf9Wbio/eC2xjNZQ
H2vJuHPmyD/aRcdB2jnxyUk9QAHMIa5DFYARLJOay+cN0jW2E8yRY4yr/J4+Ydij2KmeL/8kQjd+
b/q0/cQrR3t0r/PBdgr51lU9PdjY2qAEoaNv9UzZY9BsMuuZa/9jVHAzEcmhvEYUDH0WoFiWI2OU
EQGnKvjjIo03EZ6n0d6I+IpVqouTP/f13idv9UlkPRdABgwue+k4w8rDDARmsPVcQVSmtMf4/Rjr
sT22Xj1+KEbq3dlIzQOp0fM1pixTj+Sf63IrsHDp0fY1QyoFjpV5s6dUo7dXqkQ5De1c4948g4oA
XrIZKPjEsYlnlnAHrzkWMTYVrH9zNs6RSOQb4F+2N4scRDEkWaVtO5tUvKgHksGjKyXFfRY7dM/a
PZfEAtx4EEKuSNJlQjZ7gFfxXJwu687AxWSHuMqg/CefjRSR+S7tuyUpYoTmzdEg43eD4TGgCG3W
XamWe1Iqpmz4993xrMYbQQQznulDtHYtOV/j+l7vifHC60LV83Uwxfp2LnHCFSKbd77LCujdJVIk
wiDhrixz/2NiR8Y2ShH4YfkEnh+gnRzrwHyuTH4EBkJ7DOrlb7F4aTeWP7JgEQpP1wO/aAvBi8jy
Rhvmc0ooRr6BCh/ts451nxqU1xYOEryRS8NvGXb8PlsuoFLOanJQVm0WYvkbUGJNKndtD596G7+q
yNLxaUhj8YbpzvhhsT7FRSHlFXYdxWxS9/EplpZ4K4IOUhiuPQgDuuES2VPG1j3NAVdYQxFVWDQm
BRUw3IU9HoL2mb6lfeqj5fZWZlmcsK+frwfCrO91sQQoLS8sESDp12qu5FtDrAxhQ6obTmU/xcce
yLVaqdDo3vCIXycmiFzf8HNRmxVXbL6flUdmempltB69/FKbYbSOGObtu6GNT2bP0+mJI35q0Nav
YzVFIBY1URjt0G8T4U/XDhD4tSR056WFAk9glT9bV+j/rFsCh+OTVy4+KT2dj7fBIyPam44H+MFY
NNx4yyrQmL2cPekBKSBKHEjegNy30pFilQSz+Tkxc/nGKNIQcEQk77RovXgj6E5hALI/Ri53ijA8
42GmIXgPYskF4//KGmzNiZXnIaiHZIbqNCSA7mAEKtwEYUDbF/rp8C306ZNJQLDG505k4+uIfM5c
dRTkLVCqTLYpZQUno8zJuOyG+ibVvXrICJj5KtG8vWdihD3speW0SjQnk5vpZjd5wYSvDBYQxyFq
4pfc9zysk1unjbGkAODelGhzpz/h5//y13/DX7dNplHfoee/EB2u36j/3uqv3/PX//qhv3gOBMRB
ZggQFqLsgpVgMpX8i8EeRH8w3vDgojPSg+UA6P8vmkP0R8BkMaSyRZGFpwFsi39ZKQZ/LHNWC8pE
4AbA486/Q2D/acbPx7PAKS/MiGxm1KU/jYRqU+VtlRbzIUgsDx/Uwa3PyUhQRQWLb50knveb0fsv
AxPTxIcCbgcieIgfP/uigxukUG796YDPTXuHPfCw9hfJ6ncP4W+oBL8M+bikhbOAH+XiPfHzgK33
OnBXLx0PeABnMD3H5q4QLVwCWEtb09DlyupavcE02rjvUK5/+uePh0Tw8zSTMT8ubdT/oc1N/lnN
zcyB7XIKelJ6ccQFQEvnXRlwJg/4LpxHG3khDrjodybmnNZKgrIsKAYWYOuOfewjQJCVrATt2jW0
L5xzEiJxKCh0scOqiH9bignFj1MaePuMMueg9LBj9dZ9OKET66fiHgERSOAYEsTheuywgd8A2XjN
c5wRR7GMDxD9JBYBp6JxmmbF7HA+mA3qJBwX5E1LC/xAzzN+6B0Vn7TfyTc8sjJzDXNwek+RA+8G
QlEfSwWDucvH+hxbhDig4sGRUwu7JgLMFK9pRlQWbBV+UI9ZdO7Y77fMtjGyHUC1N0MnTXHkVqHp
TSCFWKQOuK6ztxnesJsHnQ3BHLcr1ODsrqNIb71mrvHUITMMDil9rwyy9k6UA5y7IUCdkPcBDZWf
MsYhgepAzaKx58laRPx2c0e9Fp9mFYx7v7HKY9Pj3205/fCY04g9Nvnsf+TpEIUKNwMXaABf5Y/N
lwk91ToJLNaQrqdPaR+LF3jiPJlG1ubB1xHvkOZgc/o6Ovtw6g9Nk07vWklSX1p+ZDLb7skn9f4c
j4l7bJLeesATrHvKe12fRyGic1WF3BF8LUk0ditNSKuvZtzjSoKaOolpC2Zh9hZIrbiXfhqtFGOS
NRHc7Rc35o9JAalpneT2nBwAnzr89lQDB5XXOTT6ae9nqjyS/CtvMNnFXIwA4HRD5FpbQ5WEmCI7
HLf7GQA5ALzaG1Zc3BM2VQDWpc0NrIuFNZgM3woTNl6NldSuKk2TTcMSeCc1w2NMltd11Az8Kied
9hLZwcoaueJIG/ImxpVz7WN1fGsk5gDiyLX4bh4x08PxgFgTluKQ1sM3puPTHmNP9zZxeRLxgFuA
izvypqJ9rDjgFPe1oPwEpfTwPI9zwNqREpIRbxzf+0QnffHgEF/XOp0+2UQc7EFWC8j8DS7DaFG+
mjnZiLCsUc4lJb2Kwb3tEp4jLqfc6mWJljU9zYRWYjcX5IQADvAkXF9Me9di/cNxRKyaBPGp7IoX
TawFg8S2uk3Cdxpvc1hlRuWnqy6ubOw+vVcT+GFReajHxGZtrmyjyPa2SQvguuUrtmsD2CHZT6Ry
sCiXkmhMeVB+YPS7uHHlrWRAcBv12rtV2BA91FknX5Tni1cDWAmfMlqu1o7Fq1N501XuGN7HMVwG
AEZO3UUEDq5tlCb1OnMmgxqNmOjLxYUpLwHxM8b9OMm6x2Qin691OHVPQJ9wcwUDztWQcH+s3sI/
qMwJ+NBmduiFjWJ2jMds740Z5IDSx4zaxUw+WIZYzTNy4uicmxP2hb7tNDe9byeh/RQWeM75L4Mg
GupL1ir3JbOIqEsOgzPX7iHrZ6PeOqap1fWEMb530omj3HunAAhoCE/8ZIX0Mzj+YBZhEUsIz2j2
d6xDD8gEZiDTh7Fna1L1jRLMCXpW2Mk1ig+92Rl3BPneG566cStZ7WApe3czTRMuFGC/rZeAIcfE
qjSMnQJeogQTt2NlF586qFZbaL+YX7nT5yxkIokT1lfi66oj0elfoCikx3T2sW60lDwLeMbb0htG
oFXczaysa/Bp7K7GvsGxDXOL0zgX0cYC91+jhkxI1EqyG3dmAAemOkzrlg7Jz8OTUcgGR78G4bKM
4ubo2ibyC2MEDyPKHruxApZ9VZbviZyZXTnegt137rTGGPZ+qoNsa1dGdJWnibzu/Fzv/JQXtskr
6yqb4nGrojCBcMODtK3BPJpA+IcqoKuRvRMSU23Ya+BHXktS1vepGZCPYFTmlfay6KAS6yMmdRGt
VNCdrTpyyq3Nvf/SSa39tddEBg706HIItyr74WBLDPHxaH6tyQY5qw6krrZNdUx0ZIGwRrjderHf
bKa4++IIrfaJl3DmcYCHuwHviVWKLTExUX5zD1fRWll90e0SkAO4xgVSzygcX0MoPSvsGMerekxI
yC6L4iUijCRY+6M/7RkWgjMFPm0dHIh0HSBZpUJ0mjuqM2BLBMzBUbK/mhiXxhjsE8ZndyvJe3Xt
lh0Bc3M8o0kz7SO+OkSapylvVbelsWpWNbbpuEla3kn67fhpRkm9bomtWoddfdDlxhkMARDsz2+y
NL2jPVXzg8ylSODcR4dx9qJjpeLpQ1Y482aIVXMqkL6QplNWLPcC3axOCgZjjnsXdG5BcTBZCpmS
JqFchrvGGKotVn3zSnsOQrrIyZ8DPyEx05w06qlpWKloMHaIngSwXHVXWgZnOe3GMcscQG13GDaJ
kUSPJeZ9+zJjxfuOSI8hBizo7mL3Gl8H3NoKbdxDNghvrGaeTgtJtGRKvkQfNj4piPid3qRLLmJ0
iUh09RKXWHok0lVuWiyhfNZRphUTmSz126tySVtU0NBd9E9LCKONW/FVeolmJLzN/CarqirRBdb+
iDeBORxnVDBrib8hlgKlRxCRyhiYLwGRbp90Xyon9xlBd+4wEyxD8JT3YqcczjotiLBHIQIwZ4zI
lpfMss8it8S6L/VSF8jmDruVEid/sr62IRqYK4ReOPHFU5AHLL8qPbbO0J5xVyLajjgJ8gPwpMkO
I5qqbp1nwrud7Dg7kDIsP9uS3pgZ41Qsz4bGbymR8tzhHFpYCrnXIbuyGaaHtcTkhSEi8XXaxgTE
LDoOHMku/F6XJXADXjT3kkkq7wD0i3MQm5IAQW9pN9OsYkgjvds5y4x7Q0h8OYbMSXcKQn24SfB0
WVcUediU+iN5YFLNcpsumZXWzOk8KarCP4uvJrNxx7SIdSIINMcw1ku5PqsC68c3b7K3lKH+xxER
QLdaCsZ6ayO92eSpXR7hadXnsp3ng2t2cFGEZjNuF8eWSjI22aRex+EeVcK4r5NIPWbkI94SlVJs
as+XN8l8+RZR8+ygVMpWcdMsmzLEhneS80KG6gHlCalq1ge2wforCdFi2Bjw2Ti14fj4yeKWWbV8
Hcb00z61DAL2MkCNldUYYQ3G3k57IrGmKxPH9C1JBXqTJJzlgmLrBci5WnfTUv5GvngJ+rE8Mo4x
V4th6kNYjdN7OMlsP86xgBaDA6EFqYV8Ry/GnwG1eXkskDT8jgb3dz3EQhCkXwog7C0s+O8ZkQw8
CpEkRn9IDLs5xRGbIeVwUK8bjM/vGFFT3jv4Qg08mNduwsivxpkhxgrB+11DY/1sURLRzyzfBMIG
gFawmF9//12UIH4bnKI/uBmV/xpzEO828Ht7mxCSeppcCsI04s7injJ+CBJRoTj0nAPY62sS1yzM
Gnla5wzTVa1l86ywaLwdMnv8pKm4d//cfVk0xz9SSfmyIcIBWJ4YrpGC9eOXDYOwCAbD6Q5GttAY
OlDYSfKimVaOBE2x6jiKWGDWwIrHzDPcmJxTyyRdvOWSujlg4vkbyuel5fyBzUbbFkD8Xr5UALH+
JzZbohrWSJZ0h6pymCZi0xhvulA151kbw75tVYpXcjlvJwceFJQQKqhc0rwG6fKaukNxn2u3OTml
D8Mp9sRXND7BXegncovh6nyIjVY0q6b3jM0/307P+nUhwpYPAS9oqh3/F/KhpwyoKpPGHqLhTENI
JvNtU5FqIKCvcC9rvYlSJ3iHhTkcYF0mO8Oy38JcPmlSj7cZcZdbw9PJRslKXA+t7b4gK6ivs9kp
rkyzcl5tt0jHa5nIerhq0zQEgreKDaKeeZcBYO8rtpJDEmXerWkRIYsyiHq1rKIzBSTjixHnDTel
mm8bhX/LssPYrjLuhwQCnwFiBtkuMb2VXbsuUuWOPdZ3of93WkDHV2xgIKzU7DTL9CVJwT8iGIAV
0sLxgrSx1OpjPTd3hB0ue0q0lO0FBT2icERPaK0/uswCtvYYkxhBCOA5V4xVBuh362RIh8eF3Jsi
ErTL19aBO3jqyzlAlRXjgPuksZzlSOpIcvKwijHJ1iWa3TgsST8oPTy7x/1swwXV9qOIXVJUG0cW
x8Cfy+SIui7bxPPyH2IK+nhjdshu1nHmI55deVTcV+QSdl+DcolHdTU1fWumeQ1nIeWKkzpC18om
TDLwSCkfwKJbGZi3rGmnzQPdN1ts6HZP2G8x1q5J0SDbCACzioDYL1Z1YerKz1Ouil2b9dkSkMP7
hHvyIWaC0W/S2lePfVa+Bi39I8Q2+RLq0sk27bTwbZZ7FxUQQU7zvIhkvNS4bzHPOVocHHcF6Uf7
uEjZ9NDMlscetsUbAerizcXijHofg1d8InmeDgHviyt3eJ4aExGopun3y7p7qmHHPSFRc47myG7U
L71djbx3ncKz0Wt3LkemjKVWO2tOqmPb4RSf14GzonYK7iqnVY+mBaURTF68eR2Oh7DXpytp0T1v
cBHhBOiF1SGlA1BqCC66YVwX8Aa77CZ9XIcbJ+zpjGLX7YO18GbekQ6Kg7UaLf6yN+fmy8WsNKxm
SIR0hysvc0kfSjkTG0nmFyURR84YLUdoWrFdehPRXoy8mmc9EcZtaWAWhKDRGcub9pRNQX32SdXY
txyg+9q0vbUI6+ERp1Haez1lmNqAACGmljdVAT4UZLTJoa7nd6aO+P1mIUZMhV99GMZAfmb+SLtt
egkKJQzAsd3yiWzml9bGUjgv33p0Fy5XmAkWhiiXZ0Cq9tFaXtVx2d/NotAb2Avy1WtGtRtbUl9X
uantrRoykJGlec1wGCLveHSbO7NueTIipxS5nMWyTjCaAuuZELgCrS9FL7iOwywUYJWrK4PpCi+e
6XocQNcuy5DhCYVEUjfmYVSY2LsJiIfTTc3dBfGpHZZPhZHx2rdAThqE88eSmGDiOyioyhB7RxWj
krzAA0ZicBvchs4WwHFxKl6Ga1k47Qq4+2udpu+YgEzXM69bvR6nhGJE4zO0DhPQK1OOxX0j3RHB
NGMK+hRKMiWYXTZkVmEB3POIE42Gf5y5IhNrSECcmVdQYC7wQF5lCvxXmJAOFUQAZJvAGQB3eltX
vDHJWHm3NoG7SBdMk/QFf+jgpmGnyh5WNM8zelpsc3rdfElyEBf4btMnotLAbey2PBoLuAKdj22N
jp7J6ILULCPyVUipAV9pzvhNlQ3Y08xscY7Fx1/wm8shORLyCriCCS7Grd9Mc17K5cDg8ZUVxVLT
mcXuz6UJpWaHHUJ5rIUV35tWWZ+lsItNg9vnGZpD8ywsynTG32BqaqmVdeWkt4NLp8V0qWdzN7B+
FGUkXseEYqc1m+isA/ZZoVNuYeohUTBrhwdSFFiHkDQJlONTnmPAEJ2X9dwQLrZgMqKDN1+CSEZZ
QM1btPw4h+h0lSEIfEgX1Ju6ZDkFaNBerZAl4c6q+6oaBnEkgCe3AQR0yL/L+imwvKfVAYz0uZx4
Qb8u5W0YgZAmRV3cV/hH7BZa4sYP4PJdzgarBwKGfZLeBmz54E6LDYThubdBYqCZj3QUnpuIMqSZ
CvsB/vuwjiqGWD5yA5JkePCpn1sP0newLFc8yAiA+DiVZn2eSUE4ezZFbLU8g5Ty8KXrdCt37Swo
zrXFbgZv7HHSlMmyAJ8zRUlCQoW/aMw+9iwIWn5BH8eYNmbbv0CCQw9oGdqMvBLCe5hWUn527CZy
TZtD3ARjsV0jRoqTnman4sXe944DCipKXooJi+lXBNEA1BrM2MliWoWewtnxsa+yAZe3HPYsnss2
OwbcDZAjeN4k8DzR1U9wB+1q6SegvJ/G1oHFDGjzCSk+gzfMISYIfgM302R7SwfeowJK2pPpD5Ie
z2GtGWZ8P2rwMiL+quxYo58/aVkCIi5bJR6K9rYtnOJ2Du2CR5l5oF7Qd50m4nxIgUx4J1vQ6bpn
3othkfXgNIH6RrD8uO/56jBsC17cjKi6ZXosP3dVS8nRdDPZSTUvWSaz9Bbi+esweNy1izUeFhS8
KkPBPehLk25o0M0zVUnurtTIsHdFlEBE3aK8jOQSk01WQyp5FCKmgpyGaTMoHvhETuR1YQOpX/54
eTGnKueIMeB8fvE0ZypaU/dYz/34YbSNaVeleQa9RfBCZ1SVSeCxyRA7ndy6MpgxwfKy+Vr6Mx2Z
Dqbd2BXvyp2FD9OGBvYCFC9UQtemM9XtYlg7NrRkkJTVHiCBK9YINnJ9UKH7Am8o3czLJKYHUNkq
j3HrqoCTderjXvypWfvvqPJ3o0rHsv5xVHnzTf/P6VvbffvBbMv+88f+Nax0/ohM0tIiJixMy+n2
/n9Y6f3h8V8w6l5mjt8PK13rD8e36FFtzG/wmV+GiP8aVoZ/MFXELp2/MV2LvuzfGVbSbf7S2S0H
OtFIYYiSjTi5Hzs7uyFwxVFeewDJgs1btw5JlzhSFleE2XhXo9k2w8fEg78izCxVBHbV/V0qgcb2
BdAG1DDQKqqohTyFp51DnwXBzZYjBIYkdrM72LompjY1oQJRA3doNPQNY5XUAayFPDPatffs18Mb
lF0q+7J6GJrY+9gXiLI6XKrEQjgqawlhDOcDgBLSJZjrOezjSrs0FGEeWvedL5xVL3vzOSrIoF3B
wLDv6xrST7eQH8Qi+vYlP6iB/7cu+9xNNcJHsQzLuo9n29hWJIW8d3YLnwDvGAgOQwU/mKARCA6Q
xuUbusl+O2tIT7ML4HW5URcT6TZIP/P8M8wTO34afScskqKdwz0ARCTWeaWOc5G7a8hn/GCHXZIN
HwU/RzRVURU9DfncJOu6DM3niyjlQrjBnWw+VCa7f687mAmG4tOtcFGl5uw2XYZYXGcCqhg55a23
wk+CXVZ35KW1eYgPDqIy40UpJp9hT/4Jcy/HOrdhF5l77SGWmYoSEf6QKOu5RdcCCjma/LayQlkc
ytJ4n1O9RMw18YlOMv1qlN14I1Hu7i/fr1u+FSsbmTUWZQtzqOdhXOqnwA9qvTNbVe+Z2g6Uypzs
meAmdwwatoQrwU0LevgySWgh3V6pnmr2jFVjmhKcAtXtQMho6+xSj5waqDyQ74mtnQ348KI4za44
Di1hbqs+H9Suhy/yzFkU+jtLThAGWSrLkVmxFkIJGQrDkA2fnq2jrsMegC6UYTA19mNrOOXHVLbT
c4PP1zmsneghhze0Sx279TeYsjunmjCVK6ZF6VMOqo0D2eQhXeBhhxDCibTpofQNgovMZ+Jm4X53
9d5D0b3CqKvXKz/CTWvM5fwCx3fa0/ZFeH/Zzrv2HcDJuK0qcv8c0gE2iZ1nBTnuZp/eFKXgd0VM
zna+8G1tr11n4AmvhhauHJBQ0d1D2p/o93WBNqEAru3N+LrySRQjV0yHe6uPrF1bpg7T5LDYVyFc
qFXBiBMGd59V4b6wzO5jL9xnukB1rjzzCS7YBBgBuTNd5Wo2oIcW5XWV0HWuO+bLO7oYjEsCW64V
/nOnhLEyJjoqbDE7K8WHzp+ruw4N4Q7RCeZo4N0nRTu8sjDx2laB7x5mEK6tHbnzKXWbxcIIbuda
l57zaWT6j2HLhPIkbik29KjVyiV8gpEGbOo1oa7oRbARZiLSL7hdnGPKpjuSAKXTXSuym29x+C6u
yKX1PvReYm+BCfoLwGcC6hOLlK9CI4I2h+Wn2ujRDJ6H2ciuY8ti3NTmOUYexFZNPPpZMsyrMfnF
2c8SeFpNOf6ta5OfeZuxZAo3Rt6O9QFUrvnYRCbojR6sdKvSwckWr7350+hNJtm0TXqDKqnFW18K
kpi8aW83AWNwRoaiBwyRsNzqabYW2XkPJEF8yZZi06MsYaOwcOPX5mbwgVl1LMUdZMXuKeL6HdxB
kQMcgX8CJPlzQumLomRtTMy3GSigClhVi9npymyUWhMbIjDjrRFrYqKTPvhBYpJtXbbF2qZ1vBr6
vKDew6ANyqztZyvHlyDt0TAyo0pqmNbVG3a3zbbNJvso4ia4EZMyHqB0LpQ1m7o80iPs1aAueyqx
cG4/QDguThdy30Vha/sE/yLChgZ22Vmaoo/fIeoXJ4iBWEZYM7Tay1tEBc6odRH0MYkhdMEw2VYH
WwzsGhMnTCswABmpHY8EANsurwP6UcuD8CdoARZLj4VHWw6UcNokSWuVoquobzi2p5uuLcQEX3H+
i8NI/en9GUzx33Lpd+WS6bngxv+Q4PjWdW9fUgW/vu9+pHddfvKvismPqHBC/BjYiJ3AYrP8/4rJ
+cMzefoeFhEwqzwHXPUvfpdrX0hcmOmTqetSzIAG/1UyUU3ZTkhaLpi/T9MGX+zfiHGkXvsBCg/5
BMwbCIqkjebb/TRDiJzJZ4ZsyAMxpO8pyOjeCEW8ykLzd9kjf/dJNtk7KLbhB4G+/1ialbVbuwu6
dwhtHKQqU77KxRsbsyj1GwrZ330Sn4HWi90bu4jl778zUsEhL55bnB6pNQoFc9S87QbsL/1mfvzu
gX/4E5z/3iribz6IuYtNNgYfZ/JZP37QEJQgve2MYpL2pyiLd1Jm33P+9z/5GBz6rYAn/ssz6mEq
dak3SiB8EoWiEC7WYk6zLsbsP7h1rFVckoIIuxYCKH+8IjbwyhUpVzQgjzyT4g1aI7ABb+v8Nxe1
/Kbvxx0sPByalgQN4lMw9P3p3gUDVRo2kfKQaijlvprup2R8tIzpUQ7sff98B3+eTl0+zMF+gR5k
Sb756bJQpAjeTYGN9pJ7E9B5H3JEDCthZG+o3BF+uTgKUcH3//5SDH1C+zBIIrPll9AWvxUMDxj2
HpjUiI8KZ6aVFxnFo5Hz//75Gpcb9ssNZYLErrDETwU/tT6zyhWm3pU8GIqoFgSk05ZSNv74z5/y
d0seYun/fcoyCvru3VoIqRTvJZ8SjR4s7vGR8Lf6hDPuf3Trvvukn/YLjUOPgD/IAinVtPHH/G1G
aU4W229fr4uz0o+3jmyPkEwuDEVc2/7ZF0jElRdWQlYHybm8keZgYA8ggUJmt5q2ESzFjRW1Ft63
nncw21FsSISLgH7c+gSNFD2fBq7dhmOC6zq8pS+XqXuQxw7mjqa1U0HxjmDcOSazNVzTuMWLIHUx
no8YyQnJP8FysdoyFbFhEzreIRib6m5qI/upCGxx9OI8fh0q8BzyK71DvCQSigkyvM5Zz0Uw+gnz
aSwPV8woaYMaoLi+T+utKsp62wMqfeyN3D2Z0ay/NDG7PAmsfHff4lNyV1yhOh7ydRqEqdhObokj
dZEa6GH4PgYF7lsVc9EFCtSdiBJ5C+9JbHoPci1joJhS1MI0amTq36PGiwESGxPyUN5AQDBaaawr
k6ubKzYu1Ob9Gi6nDd+UzSUlnXbr+xwB+EpYux7VCTrPyHJObgXqlgNIXiEzxSeKTKl9GOFLgVOw
TVTi0s0nVv6ahKJ89DWdVdM58qXxK/sp5trlKtCMkmTlkjvio2UvV0gfox6HxIl3ffRdmkQD6Pux
03h3gFFWd/TZ/WvMrblK80be+ip/Ny2eqcp9+4mm+33sdPyx94lo0MvWmHaduJrKhZLRgs4hX4vw
Z/yQZ6QnEKjqHtnRe0I24RcOSemsKAMoSUtb1cgCcI1ZuQpaV4IGGF1UUr/jbmrdIL7nJqrSqyFy
acgNl2VfdgnyfzMOz0j/622BMeVTrFIQCBcpX9XI5IGMmmWiEWTFazTT8leNRnnspQQtQK8SM1GV
rV/uM0hV8tpiDBdtyFkYntNYEitqWwPe/3hlkMrhM2A5G6hgnkKj9h4gw1Tv2LqKE9c4bWtIaiv4
1c3BRXf1KDCqfHCQLedrD0AT0Rls4gJX4HQQOzUyg21Hek3Y5TyCPh4LZPt08zhyJoWBFpMs3K5p
ee1cVENofDni5ikKAYfloFZeqWX62NdGMuxVWOdvkcY1E3nDcI2lJRToLEJ03Q3xCMwYDc9zOxd7
T6q+3OESZ2e7XDreTOsSwsDCqpY2DCEc4RKR7L7aM++Wa8CT2pTa6z4N+I69JDmqm2Ai7BBMhS/b
Mt0+wd3P4ExplPUE4ronL02K1yax6xN+4DXz5s5eI4V8B6+NoDnjTcIXQauXVNPGmLolgQG2J0hR
BKcuKaN9bvCElMPRhyaTWWPIwMLDw+VjPrQ4EaRyTL/VMvIOdeEzfvRT1IWupZ5lN2EKXwlwnEix
EGY03yf8QRH4ZUz3jR7KllWSHZJ861UbbNJu/Ii1w6EXAz4vU3aqap+pWowylKMwuEsVLyXcvHHL
xGW4Hvo22iYF7zlx92S3yKB4ChFLXZnRuEMmj/fuPMp+XWmSFLHkzOmt+nLps9px/JCWcHBrlUe3
DkUlrCbe+kLh2j5gX8NYPZ+2c8vuhgJ22FvLuStdrtuu8resM8LbUOcEeI1deOcMBMUJuMUPOWbt
p1Gxogo21FcVLdGU5SQ2Q83le93Ma1Qh8bzta6W/dEaLtDHp2HNStwjvLL8l7dUs33AIYCLUsn/4
qRHczRkiHRsbl00c4C6y8hwV3sWiaBmWKnayS6WFTLzBKqBSZAfnbGK2Ehuf1LFNyxzzkHVhDyvS
0l9Sr156txpIsDNZwTTEbVbeOrIXu1Q7IQ+hkrdds9TVwhZXpSVZTAD1eJVXlrsuAu5OFkeMXnzm
UpddF07/S1+E1jdTs1sNyxrxyGe5KUjjucm9MdkNWBCyx1FJgA/23k2eeLsOXgoATos/uDOzIxJd
vR5mXxC/zh2ag7hG8B60a+LS9FrxhHFZNolrSjgNHgZJBGzo1zWeXQroQ7H3GAm7h4546YsBt74B
C9kdATANg1PyUZzYNj9HluqvmExRjwp1GxZdeeh8c9jn5Cbvqygxrvs2u3VwansmnbG7nca0vwbu
eMpMR8P2hbUfTiLbu7PlHWacq5i+49IrjTb+UBYvQUNANny1d5HEyRpl9ife58d2MFGBhwK9Z1Ih
/Tcd+b/sndlu3MiWrl/lvAALDM4EGucimXMqU4Ml2fINIck2p+A8Bfn0/VHlOtuWC67eB33TQGPX
xRZsmTmQEbHW+v/vv7YmJKNsi+CmHOtFs0sQLi6bHtAhpo9JDFWoYOVtClYcPffQd+sCk+PMV1r9
ucg6VlttZ76DLbUXbntHIVX2rCIgC0D1+9ywrWaHNmBlMLkeV13rp/jdpWQxSynyCEWHGpAv6M1s
oe/p+L/xHuC/bPIGpkxNmrCszCRHN4bZETXrWOerKjce2tzIj2NtwnZzO72ix4i6E15zv+5FPhmS
qaEqXec0jYbKZzYf2bD+5XSR7mqG/yN6ijTWdhY5t/ERKLEJXxfb2eAdUSGXAItol8Ju5ize9M5q
9hv3Wzulsbfyhiz/SuBwhGItcg+KkT/ejMlvlsGWrTOfVazrk+dmUxJ0TdfdFDRbVk1q9T6cfy+i
fVfFjYXQrBcDIjnRfvYyPUOAreSHMTUV9gvhMJfjcI02tHKn4VjINFvjaH2xvB76SoreciLUwbK1
eGs4PF8sHMMtmHntDClIQ7vvEjymWca04zk1zFWZIq7rwTLvjZpGsqrD5yy2s41L1tPGWDTzEIJx
v3aGutAvhV3DQFhfkxvUQ/6W5nzhcY1eI+kikM1EqzGxx3CbSk07JMrWva0b5axvlsPybUWcTqiW
yOYYLV/a64o3vM8QkOSBN9n/BIx7U+39dBjFcoWBS9d9G4UaISQ/n7DbeY6IkNXlnkEe640xDucu
6nEuew3nhI6j5YVIb1gJxsy5IvOb8sQDb586M0fMK/x/KtTej1S85fXQIRAuHQqK3feFWkRmm8cS
um9y8djrjFwz1tTRhe4r+7uQbt/29yXGL5Whrwud0hD64QL4e4+yQ5hr5xGTV3z5HMKKsA/ZoNiO
iyIuT5o1lYffX0/8UtMsF3Qh2eFyM03z/dCooPeZWU4mWVAw565YJcp10oJcW+N9e4Z4SIwVmKxr
x/bGm7dtB8YekVWxQVAQ9ggtCDNp01Gsh51q2dd///rMv3t9NhRa21lsgr8U5ZVKwLLBJ9rHeW4d
+6HNv5Um6SOrkWEK+AxYRmojMSinqzgV3WUJYViJjFdcCQ7auE6eOcoUR8+g1TsZVJ5tUuGmklNv
nywDz1XRpA0CiNaHMkN266pDQLiPQlZlU1G4MmXIww+mpVvPpgOqeEXLe9h5Glk2WE3YgMNJyUc9
SdLPb7tiURCnG4xzZsT/8FmIdyRZi7sRpqoDcdRxbDT4v6gkMfOwe2X7ziG52WZGtYKkAafOtD7V
wAj2SBHR9SM63tq4rQPI4cfffx2/1NlkAznLKJOJv8lt+u4VdBOEySpBCeRTb+9s0lhOwLb+aRn4
pWPBVWhUEL1HzKDrvm/E9Ek/hE5RJnvH4vDsRCxcReXA20H0G62cjAHhlFI8MKkcPv3+DRq/fsYc
Ucyl/4NKwbTel8PAR62hkWO8t9oxClE8ISnXwtD/nPccjSGD2NO1r9n+I1TDx8yfaugo9ggGYrCj
oCPrjACaqAHZXjOsMVEAVxwnCWHYc/5GO4fC/ksdLogLLWwpXN9e/f/2q/+hX01n0PjteP/jVOZJ
Ef3Yqf7+O9871fB7/9DZc1yH1VenYU3H5bsRGYAzf+RiV11SUN+m/n81qnEvkx2Fqo48TIf1kxv5
r0a1/ge3MC1v3cOOxd1k/DuN6nePHQ5kWxcWVmjBxoA5ZVkkf2g8hf0oEptslUuff4mgR8fy5fe3
/bt97pcLvOsRNsqUeaW4AGEJqxhPU+8/I0BNfISgX35/qffkUkyqaPjQSJim5dMl0d/16iZBjWYT
KHjGzEfUZLXKNeI/HSjjiItq+zNWkMh7jbH3dvpOx2KkUb0T8JgUR0TYdZR/KevSc7FI4Cujvb8L
QeTtJq/ov9K5R4521TdWq1kn3anmg+ScGjb3Hl67E22PMryf6m6bGol9bLtU3KR1SR03kUxSUNEU
CJo9s7GB1RHaNTK7HCCvrG2Zg99kPIjvtgnAFQ4uB7USP+oS42PgJe2NI6GcyQN7QQ+5Y1FDzhyc
xy2dHGnmJ7eDeG0rZ754IrPHzxro+1VGgAMWpM5oAEMxV7m2NJdyM8XyqX0YdQIcMfthL/S1Cl5m
2qlw58om+Z4l/L+rxj+sGgbnSx7z30y5kqL42pbd84/rxvff+r5ueFAKWBiYb/FY0sr/AWDgu2+z
KhACsMQYMTlc66+Fw/8Dez+7jGVTdhjsNv9aOEywBzzhtPlwH72JjP6NCZfgsfq5Na77AqCA4SJN
4gXqxtuh4oe1w2STzDur0E+FrpVx3SNPdrQ18uoQO6lQ1SaziG9aTeZQNVsIKQJHatWZX5WSiGzy
OSlWWIrbM4o7yy9pc1K9qllaFlQs0o3XYyteENJHD7nipoe+bn8cUHOf8WB2N/OIwRDBSGrj16f3
AKWVPwwGR/nVTkvjbN90aXFyU8QxNHdvZdOZL9qIIe+kYzTGMusY3dWQ4th8MLOwd6/auZ4xAYC6
JjjIQu/0JZ2nZsWgWAWhw3QZo812nvBZzcSSrc1GN2ntmv0T7ZURN2SPtf+cmQmiVoprt9pmi4gE
C2/uALGjBbipZJg8iHiizo+RfQcNaEPnAIoCwTUukg+O1RuH1u3inaHSL5Jc7E3iJguaoE4I1hsM
Y8fycj+hl7xxUjdM9/wV84xNLsxxYqP67Arg+CtaheamE9qzAjuLETHNRwT2LkGtuEU3rDU+/Qsk
kGsm/rW9mTn53Qld2ufBt9VGdL0rDj3BZOWpm/3wcc4990O1IGWbbjK8A0MJUyN3qLLlwsEmGdVt
wvTTgCBxo7ERBhknbj4DTox1r4qjQ6INwDSXz7LPx2RJFg5x10/TeELkHnmkzVTxxk2c+a4uIivR
d2HEKCkTWFO7ZhpXRjfuJ+C6xdr1JsikVlinWw9h2N4qc3Q9M/h28ua0+d6XrrQIVaSO2lvIfeRj
0nh98RARXwBarqdWVdpmxPbatjujTye9PaA7JlSLzAY7Ec9AAJuIbw4ioW1LH8WXFRioyC8zbYWN
0kP66rRJD8kw33lx6IAtgueYZeWYBomN5dIiFgSNsI9uo8fitJKzhtqjtQ2cyXM4YF/0KiRK7n2m
sGbaBkzt5mxPXrqaCdVyk3JhodYBbqkd0vXwiChuW5AM/aBp8a2inFw1XGZLvxDtxjA9kTMBkstN
wm04TB90mbaHGivPBmtfelXnGtE8tpVtu7A2jr5WEPhDM2HTanS5cgDNR6uX5Xb0SkyXcpoPes2j
aTjSePAn43PRweOtReSu0rjTaBOlwxYsbtcBciPvgZyol4Y032OTWNGpBs8KAjfXN5gvd6UGWMiq
eqCEhHhlGn7qXCuCqNZILaxwhJGvEn+1UboyocBFHJYVo2QdQbjVZF7A9B53Uz9FV4UN2baFZrHD
0vChS4g7EgTErAbDRmfUsNHy6tNTak8aGGjVVQdhmuRBLE1TDwImTYd43JPnxECHMz9oLOggdU0n
yf5Qm/Iu85KrWYT0dnukJcZ8nzjdrtRbop+i8Q60IPJdMGfYeTdRyqcfOXHgDdZDW9c7b1LnFF84
FqNebZtKdpshnAGbhtajQ6twNUIChCctv0oLj4BRjA4zrrj/kGgF2VhCBH6HjAn3GItg4p2tigZ0
miuFg9YXKxJ5rFsdx/0mV00RuP4wcm9VrSj4PpwdNEYYp7Hf771Gvs7ulKywUPtHh+Xy2Dcm/tHQ
TC+x36XogU3IwW4ibqO4vh3SdgOSfO3NZXFRQPCe5bKaZX3oVlR5rXaqKsO6S4zaOZYVAat8YUQK
q8qncRh/0rUWW7ShvsUdUXWR29KzSmq5wvs0BbYW+kdqOHPTsqzfdkjYgM45/iFL3bvQaW5hA+pb
lglwqgS0ukGbOd1H1pV+bQxuOKwqs0svqdHDh+uybqfzRW31su4vdmTHd6ZS/rlR+t3caB2I1PwJ
744RpH5PCzTfFtA/Fi2dS+5gi+KzYHWhqYNaId3iATZ5eZDDYyvBLxazO9RhwNwCXFja3UuGAlsj
n8MPYzaeK61uAiW69MHV0gc78pOV1IbndvY/ORFGdCAQ3Md9BYxDYoU3xi1a/0PppDvfSEFTQRO5
GCKqd6PXvBaAtDbw8dq93hn3Vehm3MAZHbU8lmRj1qN+iYV51/vVlWzjRyczsB/hStRLC+kkKn1m
WJ8B2baBaRHWuayllebdeK25a5NU3Sm+OnqeQ4S925m9z1kYiU/S9px1Y7o8ahrMbTKMoLENm6FG
ceUZ3daG8n8iSsVb1UOV1AEYkTjIJuntaMvOh7js9l2VHockzHbI5ElE4ri4SjCzs5nJYA59umc0
7yDZWL31apHOuLhZNO8yAXu+jfPFyeE29RmrOOjkcQCnmdrxS0UjORiN/kolhPYVo3wQ1rAvMPv7
w8zGmvrMzZruwzC1F5oP+euAis73pk/kIMjNwPth1lRmAQrd5DRMeNbooW0tDJtGEAEIvCh8NZjw
QuCepBKKk53Y0XbSzGnV9pH5BL+5usN5kBUrremIBfQyVqYhN4ubSBtoUJYNXquOfa0COrOHrZ2u
KeWqbdFX/ZWBKSpIDAPVQ6/jmTa1h1gbl+0Zp2XpkObr2ZcRWcujxvDiWo+qQa2tSVq0Eac57e+Q
5noHv83moxrMB4vw1hetGbRoH+YFbj7bHc12ZUoxoim2UI3u2WfRKXb+a64NNyJ2aRlbY3fX2sXN
WGgaAe7abT7F/TXKlY8tSLJtr5zyCJ/jo9da8l4lMBI1hMmCt4eoWNafWV6t/Ujz+DmdRbMZ7bA5
mNBfNykCup2DD4PErCoL8szizbbD04J73sCS087RMGaPTHzJaWC0+c3p4Wj04IBXdmzKZ8qn6QPj
E0qQ3nsyM7sKgOu4j/hFkrUG1DZg4pne4yzTV2rU253vog00TebgyloeIr6wdAUXAVeLh1Mo9Xl5
UdPmhO99qZrsZdI19873i+Gj2Q7Qovv4wozYZg7Alu2mlaB9nDQWEa9VQyCf3sgTvd8Sp08PTbQt
orMw5L7LwizAoYorovfLOyCTNX5TL+5vgZB4iwK1/qjN/r7sJnVPWIy1FX6CoNcHeHAFgudLnXmv
rM4S8YLjr8lQ7x+SVJwc5MG7ymcARhZBsmEeyAZBuP26MzBIxbahw9wtU+NS4NEJwH/WVynRjyvZ
tdNVzpB2P5ZCgReoX8k5EEGvZIL5vhrEBxbIVm1MYjKJ2ejGGJ5uEbVbIgQzNq9WK55IvTZP2PHs
LbDk5HEZcU3MPCRqWfq75oc8NsVLIW3nhZxTIBtzF/mgLRl0EV+7mXs+c4P5MiYURlQIBY4u+l6k
u7T4TZIgKVSWbMaiAUu1KIRzTh5MWJMhIoU3FBgUT00/utssH6IPvsZBVJw5aAU5HsjGnw/03L+U
oePsCAN9IYAG1UJXMbfF6nQIQaGuZmX7KzbKHd/c0U6tbgU4BD5vSaq0svrP5G1QSM8VEH3AXZTO
TP4aksTgfJfAtt445xXUQ0/IvdkZ1ipuUsYi+rgJG/OSxqn5kFhOs5OV452SOC+ph7HQZODUp5mY
3qFu7hpCjXe6eOllzKEpxceV5uEDUNV8JUGqh5pFzmRcVevWbhjzpOGxcaZi49ZyT7BuHuTMrFee
b4ig1IoKAdQAUJWEZPDnyO9BE+IippE6Z/Hn0e+uyPfxt7rHx4yx94FucrlBVwg4O8lPo8M4MxVe
vqZcYaLYaSiaI7diX5TloSytO38kPxIIw6ss+oeymiA8OdAgc2oVo7OxD40FvIyqW1fWBOi1spuz
1qgBP5pmPMLDIXdI5vmD6tqc1NOU7W4ibDMVDWbtEk1QbKPYMdKyvAKe+YAaQm0hFgF0LcPkS9aI
tVDuzNCXOx16IzmwFg4C5YUPrpBXzGGtS2MhDenr4hsHYLxhcbsR6VwGsUZUtLKGawXVYDvLPn9o
rDRZS5QbW+Q//sYia4KDt2evJi2VpJGwwEyIl7aA/eqL44UvettEaz9TDAzGTN3Wk4uAoXVEMEmX
k49gqoPk+lKoqb8wvArysh6DGWkvDGh9ujBSPGo4XRhUliiSh2FYub47Xnmm+6Wk5gDT8mR483NU
OTtXtIjfO7ZiI822o5wPoZcNm1nTdjL+pnk1KF6n1aFJptW+zpqbOjEh4cQskXHtEcKa6NuqosQd
jMbcAT3bGSXibTNNT/AU2ERTHQ2I94BBy1yZyfys3P417CM4vRn3T2ne9t3ZLcOHcpg7HGpF9Fkj
oyfosR7igSNW1XSvZt/75FVM0X2/3GVskCu4T9C/cBautEInZsCqbtORE5rWpnrQ9TNclgx/PsNv
qNRY5W+AksDEzoDesy2kIW+X3aBe6VoVbyfPaw8Nd/DnqYm/mhkTHeKiphU2iBa6p4UWBito/iTL
NC83SSLyC9sWyRyqNCWHvBLVBIC34nbsDNjQmqoXkUq2SxMtaoLKwB0flCgknpj+JIEaByQidlU/
jL1HyjYq/QMn6wzhV1zsLL+wtgT6RCf0Qs62Kfr7qQE7U5f+te/16U2RaOKbnbT9aY4T5whLqdkb
clpYq+G0tUerubcKJqJeYzxTx6dnGLMU+ZGORyEasDSW0ZWpGO32GLLOjNWA7MyKdF/SXNagmsvt
AKpt2/mYYxooAqFZFLsBtvo6UiCR8mWKlLQdGWM91K/C1CGq9V7gVKm5MWIZXjuoofaunF5AWvnY
fF3skJJPjIPtuehlgT1nOsBrBsk9DhcCaZYkodhlP/Y/M1hM1rXnmus0jwe4vHbBUaiZ12PGP9/6
SBB4diJHceSj8t9aBtiBThnMjlW6jUFxHTg7Hty8wDMl82HLcmVvWNEnvnq72EhEXylTLgoq765P
NWtHOUzXxVTp05D5PqdpS8/ObNfsRCMVw2Vq/VPRFh458Cn2hNC1V31GiCwitlWJrwPdT6szbZHJ
vs0sETQEvOGKafVTl9XdsS3Nb/UMd8xHZLLUF8acXASr+0aBBrhJG77GEh9N6mcwA6UcA23UxMoB
0LzOak87jVZKynduYG7Mz5HjPpae32InE3WgKm5/ghe2hdB30UjPAwsS9YwdTwuqh3/KI7E3Sbqv
c1ndOmV3nhbPVUNowgxDg04DtZZhEmaBTZfJYMzbwwiM/TfQY8WqbOvhPi5ls8GlbXNwmY4jT2pA
hjlqrr5jjbRFA2hseBnc9AX+ycGz6huFhORAnpCxpow8sUQ/VuFQQMJSG8ot7mQxuUE3kE3A06Bf
ZtEbOzJ6aKXMbLxWZx6aStwhnyGDuN/Mg5MFdY3eiGJnLj7WlkbrZBxHb2tIcc/aeWdM0cQ7wuaW
OSPVlzcyw6Mk7DSdFGyc33QF1iJMxmPMxAFwb/GC0cW/TSONL9Kzd8Svx8hFzfnBE9aNO9O7VpUw
8Pbr2661IYA3JNsFHJY1ABDuBFvTTe/zMP7qifrSzsYp85xnmvfbSj53gpSAzvvWLAZjGusIYQTZ
CG3ur+u0CERapWvGvt+qDu8Jadqf41qLNzVCg2DRIGUGXi+Jf2TlzqkfrYuCfgBhxRxd0DKlZXrT
xCzQQds3jgoq9OzXGKMNMmJjB5ZyBI59HCjMh3pq+Evs5BWCjRUWnXpTtKpo1nHnYvl1ThXENtR3
gZOqnMNYJvstnZzoyJZlr4ggcmt26KnukfXNzc5CKeOvsDDBtJd1eOOxqnWk8ojGBg8f1yhDFKfy
7l5DAtFuc6/FpNdo2dgEpohptxGRwVOY10aPws7yRQ1lg8/IDiv6DuAU9Kve9ayXNlNu1iGI81u6
Fqu3RvR/d89+97W8POdf2/9Y/uFXDhesc3H3f3/+sf3z5+hruRB8f/oBPSOBx7f912a6+9r2kl/9
M8dx+Zv/1T/8P1//K7HJhrD1f+jGt23Cf1WV/NyPf/u9v/rx3h+M8pbGPrrz703373M8X/zxp9HE
YHz2F0qY//uXG1f/Q3B2IMrBsBZbru39OxM7mvw/992ZbSF4FQgAHOaGuCR4bz/O7GgJ13ZGMtKB
PHIA6xEUDxANPBvwwpE7djHxePXCsTVEt0iEQBlYq2EhwxI4NT3MMO44kEYL7IxlFUqFLyYIIllo
4O5P8NETr1A9zRX2VAN8WtLPpzDBVMWzUWFKE0Si+VjD9rxKFrkpxvl6eQOIgi8z+6BOwAc1sQkU
PLVM567WWMuaFL++N46IvxfqyBun1IW2fSS4CnktYZfFFS8TdyicdHy0Plx6dCUY7NCJHqae8IaV
E1ucqfdyquiZfhDI6Qgt55QlOCMS3vhliMwIW6HvcrrVhzBKNnkfKYzGiK7tJwZ66OEWwkMXn8rO
zBBYjJxpx5vacBevaeSN0WX2tdjbltkkojvi25wtMLO8JoSIQHRW05be1RrGv2kfhLX8zQiMiftJ
NVlFakDN5C0CWmSvnClm5QpJxiUMcPQIGEPg6ogIq13uhFh5kMNELzkE9+vBnUriqGdJl9id6mpF
z8j7NPeqw/QnRrUBLgZd0pnXHT+t4CWBFkjr4eJybGyDTI/MvXRMwTkclf0YIj1u5C35knKXN/mC
5PMkEu9t1QxEbA3SYb/hVFBbdUVCUGZww1Qu2Lg+KQNt8sPbwZnUA5tZ9klfApNd8hQD0+7h9SWZ
/VUrVHrnAU1aQWio16T9kP8GweXQAbF6gq7HxhPHKH3cpjgkZG0drRAJkBDyLkagdjuoriAoh9Az
EO01sNvR4QBQHJQ/3QM+GRrCNvz2xV5oJTkEorWiUj5kkYOOf+wYd+qy3bRk1QXxnEhOxGBSak3E
u0iV/qsDEVJSFDbpzaA59XM0sP1yCJj0iz95bBAMZrUjjB9+a9IL/bZp6VWPsEwfTUPep1plPDmw
vaIANNZrgmLm0fF4qCyEMFu2dOsQUd7SqFYgi8zxaxgSdjXTQdz4RB1PcHSj7pk23yadk2Yv4hGP
bzWeBiu2ryUazq05zGjySEcu901kZYfSF84ZUKZ4UkbvXQSmaI5tI5kCaQazxQLP31tle9/2ZXRt
jna5z8zcJD9xUhfpSWZbUWXfop0TF6Tn6ae6iNMnvlG5U6o3T305y31fFOCxZku+VihSQwzFkUvA
jjnfEIY7UNigXyIKQwyrsPJcThUd4VCaRutcA+R89qbGvCW+zUEZxSOxl6oJaeF7SXIsKD6vexoT
V0NjJh9VqwPtMKdRP1fZkBAwktX3PZq+D0niVEeTjLONBoz6ia5mitjU6U6dXZL9QMM6PeqzO5Ps
mMe4gnWCZCvU9rtu1qO1nvretqkH+5s9oB1GWjN9VCnUFxqShyKrcgBV4RlmB3itPsZd/zbGKqKD
4VckEukTrU2Tw6nVf+mL0ViZWSH3ekSbvbCpmIRoIcElhbs1Yl3B7nbqF7h1/UknO24rLTSaTmGN
t2lJ6Rln3rQvm968Dadx+kRW/fxqh2K45QMJr1VZkbHjTmJR3OdrnpOOuECVAiK10h1RXw5dj77M
HqqkkTu+dp4WjXgB382qL0AYu93s5XQQVKibG+UoC0RS093Av0ZxNuTTgp3G4epRTn+b4WtqcIvC
nluZYoamwz3Mo+GM5+Wmol94MUoj+gTuXu5m26+3Cj/xsILUop+dJCOBjpyMi8YE7XZSAyHWop38
q7JcdO5SXcu6r+BQ8qAe+z5CikqjNyecuOPgmonoWJWUFZHnLHE4ZnHua9o1rslSQ9fzhIk5PRq1
JT44E0OuQMc8GLS1M73G6aioFzWPPDhIB+metPD6hYkhw7WU8CGV+ZuwLo3PKWUzGgtb7mpM7fei
Sdu7yO3ci0FPjtCtGvYLeWn1Q1uQuKRsdyZEo9Keq7JnVIuA/E4mRMUxkGvdq2Icpy+4qdOJoL0a
+X9hj0c0EsMubMVwGQAJHA1pFFsvqevHEVn7jVqC0wAAzjszUfEtO1v15Cwpa15XuN+mJMM27nQt
oRB+9IUORLqQdOinIfIfERqfJtXaa2Q8HQ2/JdfN14h4Q6JB2pveyuG5QistgwFvOzCjWSPOKbbq
x7AnMq4kq+LgveXI2UukXGGJetv6Q/3RiwrH2VhllL+YUeTtiiWQrl+i6QavQG+r8DvH5NYRtoFo
ezLY3+iodfLSWTpuGC9vz9mSetd7LQ3iUkMy3mnMpKyMnrV0qSaHov/o4UDCpEB/lxHeEqfXmmN/
W0WtdzUvaXsgIGS/GCXYrrFaRSc5dtp9HNvOE7JGlp633D5aRWT4sWhXaKOXaD9wbCXYpcK8JMxR
WZYwXmWenAh/W4IB3beMwP4tL5BAGGTfIi4DBNrec6YTLKgn5jMS3vKsRQW8iiV/UOjKvBo732IZ
nIybaRngw708L1/gsZam2M1dj8y8SBa6u3FGm58eIgOVXxMX5U0ZGeaDuyQiqiUbsa5Le6e9BSb6
RCd6TGHImEuIFSrJPmam0d66sJFf8Y8Tuyi6al4TaOl/EDbCgKJuDQJ9G3GPq4zQxpy8nJvsLcrR
GBSpjku+I/aDMhh188p7C390lhzIWqdNajnq6HeGtxGJVn/FwUBwpDbRDg470iQZQFVBuyRMFuHU
3lSzrG6yqar36DGNvQI/HQAO0oLxLagyFI37kbOAca/gHaDoxkD9zcu1/ikn3mAbZtUn4jyJ8E79
WxgWbcr70zvOHbjVUH4vcZlplyJ4XzI0HeQPMFtom4Zs2vX8mlRNjlF2yd40erW2S7a3iTYStyYp
yvmS1RlyNt2SP5Of+rcoTwZgbro23yI+UST0FzPqawrfhuxH0O0Dwg0oF0s+KPtdsR2WzFC6ndNW
S4S7NwBZXb9lTsGoSZ44oJE4Cl2dAwgppD1R8UySM4jjroAaf7BlJALubHkDZQmtAFG6JJq6esnx
dWinTUa5dec0TbwaZ3M8OPpUXNOFYEgpTbKaIsN3aW3OMR3IzNhl8MjPCGA4TCtOqgXoQ338MOgy
etCzUj5YBmdAC9GAFTBuqq+rrPNPc+ZwWons8AC5Gy1JpKcmeoeSHYyWcXhAhEq3Ri0RsAiy6IMn
g0h6jph+uaf2Iy/W/J4em3WTQC4AbfYqHOCnKmiLBPAwwXW01jzTJJ0uxDkL+qAJGtGoJqa2GOdN
xMH/00yXO7Wc+2gJte1Jty0Smo6SvNs8c8VnMjkM+hxSBnWIpGHl5s4nsUTlTppL/NMIe6degnQr
c35uYujrLsnTS9QuQU3OWi7xu23NhKbsiOTVTQ3DDWYVRYlwIiMr38g0euBrMbc9OnewKn6/NiWH
G00m0OUS89za1pNYwoDVEgscLQHB2RIVXC2hwTSumAXktAfQSFWr0sUTyuTaZAYHeiUieJjBw3U8
Wcaj+ZZK7CkCivUlqhgFphHMS3xxmBFkPC+RxiXZxu4Scjwnqfk0aYai8YgwIccR5y+hyGqJR66W
oGTCG7JnrXU3xqJ4yQnD2ld42Y40sPVzvIQtg06xoFcQwKy1RDEnFdGLU9vNQfWW0Wz1ZCmXXXQp
lgRnP0una1vnzaXEOydzl1MnVE1HMxClxQ8asr8xzr9XN+PANhBeMLsD/OxRH/5cGMYh7YOk95JD
mreUdZoiJgHEEKv0W3C6pRf1a8VZqmDLhnr2+4u/l9MvF3d0wyBexoZL5b+7OGouJiFzlRyEIhhj
Thvgb4mMsS752d3vL/VOtEoBTD1Dei2Oet323Pe+8wQ1lKNiaHKiMuBh84xMcOAAUn39/XV+MY0s
F0KA61P0Iy513sODoYBMqFHc6EDa6rTFTWgdnP4tpCLpoBpmJC0MfsxkfLLy58rF08GqAltQC+Ol
uGa2Vmx+/5J+/YoXtR0GV5fZBKKld7U/Ycde3FFlHGrAuGd94WubKaPGlQV1SKz1KG5esfXxPQtC
Ud6u/d/dGTonr03Zlt+6n3tBb/2dfzWK/gf1j8yFEfHD1/RLGtXHZ57zIkKD/2P76Puv/SUDF84f
KC9xrdsUwsxKEUr/JQM3rD9AUNB0/Qnv5v+h6waabJoJf3aX/l9DyYIJZwEER3YJjm3pSf07DaWf
H1w4HvgusCQgMF38QcJabrkfZJwzBhvW+d65zQGrkXGbqP6WOOuFSTXW7ecfPph/XKLeLkbvCns+
xBaHt/vu/o1sZYFx7VCHaFP1VFicUqZu8B8zwhYdspB0nMK6az37Q9rs/z8ujWQeG5jj4vZ/t0Al
WiZouwvrdvYVl/Yb7NnDNEIYcPvFa+0pGt+t3kCTJJmZR+r3l/+5a7e8c9ewEMl6tF744t5f3jAT
KFcADm5lTosIeufQMQJjDFcdk3K5nMo97+r31zQWV9u/XG/fL8qtwoIhHDgn7z7uosLnFVW+cWsj
QL8vMMcfjBy85JZVxn+s4DpfsRVz8R5iZbuL0WN+AeqU7AgB5XOombHsWNdStccCHIUbYNHWMzYe
tDGhPejihAOZZSdZzPSrFvFFvFYSbcM/8D5+NhH8+Taw7NjL/iZ0HFE/36LeSPWl3Ni4Fb3GvdJL
64AaPlNbr1XiXiZTecIA3/6Dn+DnNLPvV/V5PJA5c+H3OxpIKdTDdiNuUzGQ/KMt1l+3iL8RdFzf
TmImjtaqxAWDRzzTBu3/KU3t1wcTeyAkHJwjPvfN+2dlQOWS1ZkSHPYgHyTLAzP5ZJBGQy0uv79R
xN/cKGynPFke+zcd6neLAFEbXaHrvbi1El/dMfAlqWNIBGyB0DTbLxzbrecB2wNPJ1mkQeVCsyXj
yFU3b0iL37+av3vjUIZYLeE04aB9d9camCl8UBc6Y++ah8RyQ1leGcD6iHcq2HN/f7W/e0hIK12e
S/7n2u95Q6JK9UQzB4NmYEeYw0QcADR6VZ56yoZTjiv3YDISPtV1wl1O1Iu45IMPu5KmtDYSNw5N
Q3MGdUdnQUWbTIfs02WDj5Lawb0fD3AKCmZ1ycr2CoZ4nBh6uf39m3hzrr170hdEqIWbZ8HieO8e
kVRGYe9NvriFG6LXW3R3zf7tvlFdXj29WfSlN7LuTXyAuQcOIoKei7Z88ut9NZEEtUoyq6ZVNM6S
kNVQb794ja7ufv86/2YVdCGV/id7Z7Yct5F13Vf5XgCOTMy4rUJNZHEURYm6QdCihBkJJGY8/b9Q
srotuVvdHf+tfWE7LJNVhQIyT56z99o4W23e7F8sOgZdzsEFpv/gAOKlalkvM/R0ouoE6VpNof/T
nb2OYH5YAl2BGQKADoI+LMbYpn5cO8oOZqLI5/ZhrC117XSl8xoB2eFvFlbHXqxIY5Dm7iZKo4h0
7SEj4Yp2UfAuZUDM4auauzdLEciXkTt3EAYPAbxqFs71nrhcopZdw8XqDaSixb9zPUvLP0M9sU+m
xwda5l59w8d9m4D9i22UT/Dzx+KT8D3DV7JNGp4/g54WymqvSef4QXGXbAPUEDrMaBTcoWmeu2OF
YmLcZt6QdSTKGIW7xcQeJfsANMxKJ8DvBDu4Jg6ZhuJOlJ23J7iH0JPEbXtoyzKerY1BLNcSCmsJ
iPSBj/e+Nsq4C4WnFC28eE6crY0gow2FKXgysnbsd2wBzFjzjLQj26+rB/pZybXfltnZLH11i2KK
mamvNLjF2iyMjwy68zup5uIz8TsAQ6gD8GDPzKR5f0PyNjtqJrdhTqow7di/ge04JZnxVsb4QiQc
+qYkcKO1zSdCBDR+sxk8z6ife/zwawCh573jjE1XuMliRATaHDiGl06sOcm6AQNg4lT83xuj0HBa
yrbLj8u0dOamQTCoT2YzpwZyH2kj/CQNmUkxIbogj96hZ5U9nRHCLh6MEcc5sIKucrb0gXIEcUR/
1ff43QtUVQHa1NDPxuAZ0zvbbs49wjxtdZyqOSDTIxnj3YV95DFc490px3ltIVqn28pntaEEZCEe
EBM+IoTnxwgiIEIQ1YlBylWE4wEJfeGdyV/Je3ZmmdA1wOzR03+4Ik8im2+IlGrOxhT4ch/jaEzy
TZ1O/glRKuzJPOg++4if1SamA34QaabDAN/7rTZtvdcon/HF1S8jnPmPjJPSK3Pwp9CnDvh97hSB
1mmD3AISzd4Ew/qpDFrnoyIKb9O4dfLGjTJ9iQFPdpuFk3soer6ebRKRsw3aEhOE9IYtN1YpSJKM
qol+42wY88ZX3ZvNSG07OWlcPxmOT8DxUPlISK6qqgjKJ28gPgT8LFG9ygtLD/YZAuTZ9mjdbWwn
iEz+KSGjokIFF8+UaJPOwC9pzKP5rj8adDIs3m6eMfKfm7n094ZYi5/FmR5VnnOlSWZT1wIXksVq
b9ivjT8SrNeCz2FOj7fn/WS0fGMgztgU5pnx5+AFrCskMqaHdOauxPQo2UxtcDHAw6VHUJRu+WZd
gqCKTZopaD0CXMsYjNxeSDr56vOBJRtPxQPjfriqy+zar5ED1jdOBfVqh6Tzng6J8zpFS/A8mgD6
24UwALcnQMGwWYcIUMe8opMGdwFPqL8l/oZfPzcOb44TB+5qL46eexcoHAGQ6hpgvvnUiJVHPgP7
P3cdqOcNy1lEBAStf+aYsuO/YDzhMw2Mi1DVYSRE4Y0We+87XBxtslOjKbT4P3Qis9u+alhiOGX7
57gBWRR4ano0HZdNPTVYUS9rJDUc7S2HTRQ5vj5GysfIjK8JPIS25VPb9vzr5d2WDCIQBzf2dL+m
sJm0NtP5vrnUInmB7OKOREOwK0z9bvuFb2QAa3A9oyh7GuSCqNzM5sc+5bhhFRmBAOvAO+kmEirm
tXrEbum8ynLmQ/FI8kp5MrRvpIuBnVr/bdBzjbcjo/oU+eC8+sXKDVzLo7pgt22CuHnJ8pLqd0La
83gpFJa8oVc1ZYX7aq6JnFlb8NU2vJnJ9LM3G20c14IAqJNqDHErEh5pV0UCBmmRK9LeF747c323
lWrYeNDRHekyTY9kslGEK9UEO0fm9UvUF+zmhBYYehetbDG3XcjDGBTkj1PTat75wM8MG6XGeTo3
Bkjv7aXA6ddSJV+y7u3b4cda9+Q5C1bAlQO1bEuKYwMTp3Z7m876DCurdPBQeBYjLLYd3mCNX20B
nFuN2Q7JTPR7YSS8eHV5hGTkZNN+mPRaBrHzdKEeH3x7bN9wYfEd1dC3cHi1b0Es2YBJCGBtU+tR
JafHc5CzpDAA+Hly+aZvq5asQD6OuibYz31MkQbMJLOTjwmUn5kruXfytltvT6cq5K2IM3Ymms78
5mygXLX9bO5v6jE2kmOZRJwBpVtx1/YJyKOdz19nwuG4gTsbjcWmk37wPA2pR1yF3xS7rhHQGxhP
4AZJoFMk5cg1nWryYb4tAjmBP484irkqzA6CM3Js69QEPGG1u748kCZ/m61PfdHJ+iWTSl0HoNSP
lPvNsYksvtXUhKpUsJFzHQiZuSY2Pno2GPneT3Psvmq/43kVSHd3ZrowvsEXAw5ME768udyJtLxl
ez2mLAGOpEbfSQ1Ompq2idv7YIrM8eSr9QvCo8LSZILqPZYa6BgpoBO5sBxHWwxktD7RxPfUQOYY
l+9wVDuvaFblk2mQSLxlosLWNPnyabQ0F9kyZ0nYYZQFTJ7SgGlZXPOgN6gW7i+fkJ2IGpk8TEg3
6KEPlwPvQvDJyyItHtGYI2rK0s0AlyPtU9/wH9XqnmdyRJW2+CPf06VivGybDGS4o+oCfYjlJ3z2
xalhbpi+AZjaLEPd95xk1quGE3EKwmyUxRLq9e1cMjzyNLJfQZrxvFYJBIUCyN+jWGYCwjxw4vu+
JVJn47Qxy1Ga83CZts/qmLTasTYJtzw69BxAWpJGTIvGwWuOc4qfe+fA5HYeJ41UHo2DnS9bAw3Z
KyGq3DX83xAeJsGxtejtU86ognCZgGymqxLCCH3zPjGbd1KYI7dIlHOhl3VzSbPL2jeZmXFQsWSR
X+0+65Gc8R46/JJ74nIBvq1F68F9yEzWhXVhZeDPjnO5d6N4YlvDJkesmJfOv2u2oYfL/Ym6Ljpk
NAJQsjZ2fuP1PreIL3p9tJ18uEriWft/3BDlWPpfa29AZFei2Tgy6Qt2CHOc19ill3K5KzDp8FDk
ZiRv8bXzIDeVhLG1dhvy1mAQBhMLJxtEeFaieYFa5zWMow7aoTW/SdcPZJAhjONIM1jQ9sifzRRC
OuTsCdDP5iNwyzFwS1zyVWQR82R5IJ0eTQ9EwJ6AwOm+zxSrvZXKO8czlwdO6tzUgpy0ftuNLNqX
FdDOu7wMFZHg5baLjHX7BnUdbyxv5LFZNyDUIjG6hi1jdRYFFeshgsPmByxX/fpus77jMbOamdeN
63l6LGkc4w/jqPYcTDOFnxPzuQHd+9zdpt3hn7X1JDeaWmh5N5B1Mx27fqiSO0TkBHNXLKO3Wgy8
C8dH483Oj349FKie9FPn9BQhKI0CTB4EJFY1Ipk9j8p4b/em9673p/IOGdvnxIhQSwZZe3SKRmw8
zcpOgnP2NSaMbeMREbmx4B7mwM0sHuCJ7TFjnNFs5xRvR0fLM6BCmd1nhhhc57TmC1XOuBBS3WfW
XlTYcTdxA6Q8GVDEILDLbiy7lRKLgFOeONlPx0rW1bwtaoLnIuIMvwZTQb3gmoDtML5zh+nW7Pzd
NLWduGrWxf8qw/+7bLGiUFOhfuEEU1REJikEDhVdNiRmRTQa70jc5uvRZc3fm0BykWCYTfd0AEem
RuTmWXpd/JsVfFuuJR0CzOkxj0lLw5Jh4EsYeWbWg3KOduR6tAIeVRT7gOsu3D3SVGk2mUw4Qzsa
eafTZTOJEtZt5q0q/6KoMdldgjrYZeseLo0seo78iDvocjCMwaLXVyCEapa8jjVNwT6Lrumn6SPg
x+CcrhC1sYZPGWN+gdPbrfhE2G2ulaM14nZi4uWa7J86Y3Pry5jVanFT82lYiX2XdROlEIsjCBFr
NzfVKnRf6806CvxzqYFWhFFN+2qc7PolLxiBqY51Tzc8Ql3BzZNGRn5lKGfvxuvKjFeKHYizXXIk
FC79Yg+uaK9BP/LEIRZGGpw3cGu+VRhIVnuDnbnMK98+4fES3okD29QdkbL1G7/v9UF1bY+IxjR9
ziqd8yqQzT75vqRl5zC23NLn4ZJ4GRm6G8wKnCRKl43FHWb3KaFjjRDYs061M/E8LGtI1beS2RHl
V3yYWG+DqhQEPpWev3PnztzzyslTovvp/bTiHRP0O+/rPiY2iSeE1ZnTDvpEcKEeUt1SmAxvauNe
Gy5UP8rpyt9Z2pqOZuwYn/vact7wli5fCqrKrwqKIuX2WDDccWeTzsXq+qAoI6/BHz/avF0d9lFU
4K5qqqzZkczU4JWe0tvUQ0YWZ276oay7+J1LjT9t+xKKY946K2TEYZRr1RFmQi//rJqZ3+RUIm2p
lKsgvl8qgxNrIeIRRH8nUDXC5XRfLt2Zvyc8/5HX4fl0f3/B61BV91r9ROu4/Mz38c5K+TEJGQUX
JIQEMvfP8Y50fxOMcYTlrkA07vR/iITtdcYj+COTdFLHZmb7zxmPTboPZ1TWSEHf2/3fZjz2Cr3/
UxvMEQ74Iclclnwh3wTLvM5U/zTlqXFQmFE0E9WFE0kiqi8xqowJeYJO4+bz0VO5VWGJiEmo2qRW
fRPTndkWiL7f2gifOPrYkkwPXyTNdEqWBjcEwir380Je7o4EM9/GMljPZ4X/qfiQLnZzVu0i3jKO
E4R70KzvN4J+7xziYh2sQ8rz9h6SgAfxogmG4QrLoh5vNDP4XdLlSC0ANOJImV3CqxkEb2UfdRs8
KWfREwq80bVPgndWLWbYzPrT0Jua812CN2OYEPzNBP58cR2BTH+2sG8GPiPZHdpizB+2m6Q3xaDG
EzIm72joXp8GVWaI7NNqehga42BSQYbKDEhSnaxDYhQd1r5Yre8KD++HyWnrLVZM/MWcpRL2Hsjn
GGmlxIQDgivsVZEh4+OIBPAHWhxabDwiLbKEiOWPTRe320YsvbxPV14QfNH2nvz2zL0eaYl/5oqQ
udhe+ELLyhrqvnGHPE31tsu03NT2SK70Qft1Qvz7ZI43hJcRHl6sriIpRbXHBl4OUCftJOmsY4aG
TTUTZvt66L1r5MUVnswtxCRpIjFO8p4j7iaI9WQOJ1nSHhlQdQUwlzuaS27g56fYNzyvDmsT3cZg
mfKxbamtMTAa01tQeXX2NeDY8XWOKF2tW7NqnVK+g3An926Xepyoai/yPtYjZS/n62A4k6ueX7mY
qrlQOo8SnHt9dkpxd1k7Tr8PUir6sSlIhCjJx7t2xtS90vC4LbG3hXNN7othSnnlZ7kiDF4se9K4
80OuqKLSenrsOLGS0moUZpgGKL62RdPFV77fefbWtrjadD/96IgOGF9MYc3OqZyE3i/B0r4qsy4+
m10jLSQcxBluOLQjH/YjHxMmOY+QJNpAXrUWRmjbigsUK2kmj3bVf0oye6Bpo2zn3uAKOqhP6vhT
rG3Bzm+Xe3A0xmGwbHAmvNwN4u36QLDJ9FCpTq5uRj+7o+PnYQTxR0iapsivV5IAZiAE6PSu3Oo0
jMK5TSHN4qPsCvvs+tlyVSGiwgIj2FP65JX3CCVFYI3vi/jWTVpkVb3tnoXntR+TKY8+JToJ9qQc
DQeMafaOYVN11dOhep+1C8dnz3lY7+w7ZOwi9IQF+qSRN0uGuYdsw27rW7WDYBLvHlegFl+VnMWd
cvL4Y1yny7Vu7PGsSAc6tgUt4Tl140OWDfkhSiG1Y86n1IF3fKhdHbyLbdqFLqDMtYn5vJjirrIy
wDJYxs/5MjhoSRrjCOh2/OA0BE9uKHpGAAKW+VI6M0refl4U6otCWI+uadOHplHw1YC8TknP1div
DY4T/OrPtNIDyDsIt0Ojn5tgkw+u/a62xinBmz6oz7Y/x0/Yj2OBPUI7v+OnpcQGGMPvqI0Tqmtz
iyYJomU/FKdRYLXP4cpvfZCru2igVrOq2D9ODl3pkWRlf9OD2d+TNiS50fsuvZZB0j+hIsTbxPV5
ahkncltjQzfnM11AY+vkUXA0iOsDJUvc4ZWvDaJoA7vw3ya3Su6Dwk/JklDVm5eKICzETKxXXUJ3
3M3KFuiBJVHO2WNHAXiaLQAEOXf3O0lOfbmR42wiELWi7djh5hKZDOfJgfHiMVC4zYqBlZ2xyCdV
xNDOkx6k0yjtLJyE67zA6gxCC3T1o5rww9ueHj9g60VhZGXqxizqnD6TN302pgrShGl1X2OsokjD
mmWniqQ9TLZpfTRBqtwtMg3uBrKf7+fKUfv1/HZval1fQ4kW7zwJcnyLSDBv9kq18a5VjXj1616H
9tSrR3CVMO1nZGrbJOuNjS27+Ct+QcHoo/JeLLNbjHDh1totLDnbBIyiuyH3kx4UHbCTP2Jy9vzB
vTGbJabFbFjo+KT5Pm7QjPujk1ypQDNikFgGOTgPXNkgmb+ks+7eOXA2MpiRURK2Yi4avGc4qKOp
YQhEuPlp0fPcb22z+VKWcFAQRAUcTUx1A5gk2xpWo89LpcaHgpg5pMHBTTOYTroB4JJEJHMa+U0i
ZBPinMw+Fe1Ap5Ku4Q0FJICfUbaon4noerQD6uzBR4+tpigl+S6yybQkjfZOD3X+oUSZ+yH2K32P
oTRi6BCl1/3UgCrBj/JeanveJUJlhxmD2S6auwYpedUmoc2nRXaL0LE7VcUyQG/x+ve2LbA3pHZb
hQay363r2MTMikTcN3hcrJ3nR+qqGg0c+mU+ztdOxkgRRirxnr6yLa5jR3084Qx1BtA1oFrQZkJf
Wa5kKt3P6GCEsVVRld7HXTLitxPBh3lx4KXYCxu9XzEyJaW5TfdI192zx1HzKfIGTYK3o+nyEzOW
2qE/Tue+UXqPQaSv/kZg/nf2OYt5wK+K49svw+vbj7Xxtx/5XhtLamOGvhbQ4T+ilf4pfWIc+x1d
Z1IMM9D0WJ8dOJmSivy7gw4cJhWsj3ZnPSg6TL+/2wX/GJbiNPy3w1Mcez8Vw0hh1pdBSWcFLjrO
n6RA6I+modK1deNFrUcer+2wSkr4Uc5SiHBOiNTA3aqukDk2cqNkw4h0AYAyungpetQvZycSvfnR
SZb8VkFOTK4bYC6gwuoGrFfPw/VsDfbwkb6SDrt4Jia5ns1pGwz+EG/qjqksitOK8IVxlo893ZiX
aoiGu0UH0YQ2qFr3/UV7oORQiu9TIB9HTxOG2+uc+AavnruDi4xJbeokm3JSNBUrNLxvmirz7Ln7
ZMLNdkTYuPQhfTiSR3r04xs88Plbg5D7Lo2doWTOXU53EcHMWI6ZZomwrEs8X6Rs5N5JzdqmpJI9
hSZWZf7UagG9rPHJTF3IfZ5PMUEWWViW84QVjzeorkmcIy8FCFppPZjwCB4CO4sflywf7poCYWyG
lzwck5KHOmoVPPtRe8cyKKpmm9lqiY/p1NGx9fuclYYWWVffWLn5Htht5y01/jahuuYYSSftD2Vk
Qj44IHDN472nU7GIcCKLsxJbGhLTreUtZSW3LP3Gia6UIlukjhvYPplr+1WV71K/MIrpQ1sXdms9
DszANmgBJKJjJ42G6TZvBjuIdoh+dYCmFwrIvsYOhmzAwtkYb0GrZxH10Wzs2Y0l9H+n7SyqfUoD
rzu3whjIbGR44amjaEcZEe2D/T9s7HZYbxxClMnnczBaTRmZFXnpktJ81XV9X4tbSZZwZ0Hza9th
XMigofHQyo8xBxlzeZnSYq70G/niHbmdTk64YvTwdzfgv/ILW7Bdf73gjf93fC1rVJ/6y58ln+a3
n/xj3fPEby42XbmyO01W0D/knp5Joi8adPS7wEQgb7P6fF8Cnd/g0UqMsyi//oiu+479NX9zweGj
Y0HywRFeWP/LEvizghrlML+IUnddUlG3/ST3gg8w4TLl9svXA7G1UKqabvz8p4vyL0QqPypvCL5b
XyRgyV8j+vjHTzKuTg2EoAY+Oau52Wwmr13CxBu8LUa8bvfrl/pRqvftpWwui+cgKxLOz4oxRZAS
8g5ibRnVQc4tUArQG4Zwvxa8RZx2xxKqzWFaHBsYMIbbX7/8Xy7nqtxFQeZJKZ1/oe2EReCMrokh
pxqfzNL74OMa+vVL/Cic4pevL0Gcs4ceGGGF+5OMSWtj7pFINUdHjk+TYz1z+lTb3gQIKZbmy69f
DMnfjzvk+nI2mnd6UqglaF6t7aQ/tYtI0rDdiTPPEecrOeV5KYnPCIzyKnei8qqAf0hLnJgNZood
kRsW1Be45AFRHEzg2fNaEEEMGGIZAM+neQAYigiPQQ0BTI5LtEdLe6PamI0k8qMk/ENngXkCWGL9
bmbjIR7aDt/bGjmsO2E+z21Qr/Zk0kGBtVm3SdNzDklyK+zFPD1DWdZnDpgjQxs0V1SxjLSeXMxA
H9LZU5ugxMMaxcq5Q6OTP7oOza/BBurUxxg1mLtIwl+DKFwTQjY005r90C/LCV/TDQSUYW+V5Vfb
Kx5Van+msfLQaYRHo+2XV7WYPsWYPXmJzN1RjIISBWQb5vXSHIBOY4+sZOi02fiF03Zz8rLkriYd
ko4E3Q3bLPvdqEb3dgJ5hkfQja7Y0549Q0ZXWZJCpm+9lbk3fOFcEJAZ1abhLLMMo3oTP3Uu4/ne
z7ciGOLQI8sFzXY0HHFGR7tMTMkNXZhtnzDQiHxwqw6O9nzH0acjRnuc4wDXdga5MqUz/tR4zEkS
iq+t6afeuRZZBtq3ljRwqklr971decaHJB+QWSjYrDt/mswnJXM6RTrtj1SRLbM63ZV8q05yHZWN
vlGFcHZm1eT7cgQUSFxydt8oNW+zsZLIr3sTmWkhnm2VE6Iw0KEyktTsX/pUwB3dilmejcWLn9KE
A2SVkjkS4ZoLk4YG+mZMZXBaSLQ5R1GiH+qFw06p23OEeuQFu1n3ZAM1O8IOkTdystxjWXEvQOBI
931XTQdCzV8Sjvi0GVPAU4xwJuD8afAgiFY5EHmgb9DEqfs1a8ls+/kGZUTdILYrxF6PWfOiXCdG
N+ky3pGTkx50YPfXWOOId1wS9z712n0UWarEFepJTKkxrtY8ARLpfJiG+Mouo7XOHB/qOX9P74zD
zMB414aYds3wPd+kyE42Qx+PD0Y0ygMacnGUggyPGRrVyanb5npWghGUiB11V87sG9zRNJuR7sXi
wYqa+bXF3YcUwajOA+Or6y52TeInAmAuhUEYWlYyLMKn6IWNaHi1OF+DtAPs31tlTlBl6wT9iuFH
L6QFV9vIj4NDHEXj9US7Y+upnsMazIRDO4iIZ780NgR74rqN+mlbMmuh11mMV3iV5XliRrWPMjd4
ViDdOCemVeh6yasVWR8CucBX7TrxmE6zOJqD9Qmo8Nnwi/hdroS9kR5XGjbWVWcrRFZRrjdwi7sw
GoccGpIECrlkN0bbALlqoiKsmuUtjX0IvAnqz40fxcMpMmIaQ4Z4gAm27yYVHzPmmBsV1ONhIWYJ
76jbvNfS8MpN245GWJOgtu/xi762QwEXMqndXTvtiYWznhzUBugkczAHlTe0971RW6+s2/4pLUcL
hlyCG26g6ZwkwIA2SMWX26jIURZaUT2/V9IvzixIy0lOAXWx6bxoNcLeDdAvjJymGZlG4IFEQgB6
dUjYAOD90qjcxDGjyKKU1W1b+qdiMN/nJfJG5uxQn/AHkv1F54NOcxjlhn8TR/mXaAqItGtanA6m
/doLu+Y8YA13tQ1yZ+MUPHssCe5dOmfTOXBlcSLvj/kpijsUKMv4UU0jmodU88oCTynzXJcHCK7Y
tHZ9jeKDHBvBgXyxH6wlc3H6MWOQRZkxLHcKC7h80u1cDJg8J+70xoHBuEMZxZG+rbY59tBnh7iv
4xxgH942ulhZ4pPNiYDVo0B3c+gXj1BuKx2bjVUvw13Z+sYRi5S7bRrvsyetuNusI9GwQW0EFMn3
noiilwfSrcudNu0ZxNucHs3cBiHlBskR3AUJP1PvHJ3Oce7cVBIEY8TxJ9/ZkfgzH4o54fIPyfRe
snKFoF1QB3ZzgVEEh6kjJO54o8vNd3bj7lxiiz50AEw+TQOBdK52lw9tZYXk/gG8zmqtb3tZd7AR
M+682cuOdg7sCta4EbJ5fq3y1qQlqhmMx1F7IvpqPA2ZxZrxLaEKYNKaV2Wu2VWXrf7vkd9/GvmB
m6cg/fcjv9sv4//dfJnSz+rHCv/yY987G8KiMQGgfU1FZkb3J0Y/oc9r7IeLjQHriOeuPYY/qnzL
44co40mdWPsQdEb+2eiQvyEek66PGYOE99WM9VNj41eNDuenulQQ87RWxZjFaJkQifFT0dgwElrG
uMrOGqLU/GozkiBRwvY6eyeAR1SsziMb2XxMkWyWxkmZSe3oNZarOqoREDs24/lN49cGAiZqZ4tC
ZFiuJ9LKvvCUemGK00ovzbFiW2FKssmLcbbfYYtd/D5m5zJNuvwFXBe2qBkIu4PQcMkS0Iyp0XkP
g+oHUgFI4AEZ/s66xN2649CJl8IasfWsSzxyDw20riqvUt8Yt2SpscUMNP0Ja40XJ5+Ss4tgqfbf
Jaa3rBx24VtkBUowaZSjGUoa8CmYZeXOz9Bbig9p43VLj2pm8E2y1URJhAHJQzkgNdGgmWn13mvq
+d5BdkLYxjxm/Kg7G8unusKCfvP3A/hfnbJtx+VU8e8fwDv9Jf7RUUlfcP2R7w8fc3UbpT1+bo7L
q33yH0dsiaMS6y5iTYdlmQeU8+L3I7b7m+maKPt5vphZ8XD+4+EjAp5kHZsn8nvszv/y8FnmT0c2
AQ+XbDHHdBAGOCRl/PT05W2/5GMfpFik8JoEMN7ERFoqLoS7IKpt+8F2GzRtlMi41gmCQlWwGYfU
hcTFcHq6bS6tKI+x3KaFvdRZj8m3fpXjE6Usti4nLUSAVX6MFyi39x0arzcS4Ef0T17LSH6rZYLe
zOylihOqFzP3h4MK7HhXJk12VWaV/GrF5L9tgrbxfzdM5DiT68dXHk4ghMLxwhyAUw9Dn+gQYxQN
raAQd3meqmFbWW7fb1DslfkGIIV2NotlG+89Yfzu09sk24AzFjhkj9EjJBcwpdkZG1l68gan/zQy
YN/Zog5wZFRu8qg9P2eaoqb5npNXFDBmHku9s2o+MTqiBYVY2xR1GIiEXmuU7+PhQjwY3d9TFoz3
LdtuduuQ7hDCefPuUi04k81MvVNqldnZkvC3cuCDKQDBK7oUSrXTdVXINzF/jGbSHA0OUaB0SJ59
59lWFGxaNUOJJiR2OKVulFwv4zR9hEUjnYNrT+IUV9awC1j3qq2QGXNWr3NhN3qoJz7MetJ0ZZus
3fqEsl8ZbSXI5nUYYAFLXghlzUevB/Ntc0sAi4JS6QHDXcLMaVt9ISi+dIwnOURo7qytSVDoFAZF
MoWp6HEgrI4jJBzJV08XNnGdaX5sU7vfj7Hlhk6TknGpEu+hWewJF0OSx6GJV+Mhd0t9xYyQOq5s
5ANxYyNcjNK9imyobxutHfdt1aOFE32pW8AXC4rXb4aRmPhgwroroz4zG8VTIr4ZTKipRuwmgYPm
GYBJVkLzYLpT1fd23iTqtEBntPEcYFaqMEOkrt70xGqcxyiHG7YBHub7NGYldGlkely9h74lG2JD
qLf3rqwr6BUezpX6mXROj9P5avSZL54fmLEcw0kE8NrQhZuhrjIVaTTXNaqVsvHmmvBJL/c2hT+X
xnnAR9JygpnULbG46XlYrUluVI2v5jfT0upfmuuqnE/TxdzUwsyDR1a4IiF/hEDqI/stmPEOhA7K
iotfCoKJt6/iNL3n4CIR4jYDAHOlo5InO/JBEVv1DKiU3jhHpRot3nBelhQAiglLeqvwAlphTQi5
3IqLxCu7yL3ci/RLl33p3UxLOd5CQhIHWAR9mIC5m7njbGPA4IWqrDC8FI6TKga60Kv2zLno0MpV
kmau4rQOUhunTdE+khqSoYLtjc/QzVG6tRfVm8+0zrntlNUu+65BSryP+1l9nHDX2Bt/ldMti2+q
gx3VuiIbg44+J8Sq646sRDMFcDCp0x+2jqIw3UMhQLnT6iCp3VK1/spc8L2zelNIx2mRu+bmUB/H
PJGKMJkZK1FtyGurBbCxoGh4sKtxTVe1sSDsspjVzOlFhRSoyQ7LZPlXmeHPOcM+Y5rOk0TE6Vlt
tYS8Un7w/ajdFTJG+IoaRirkuEsWmottPRhg4Gjl9EkRukFmXisX0bLlozzcGWmNddlOcBPXC5oR
YRUm33Nux9nvuvGy1wyC1XsMD8NLC+NM77SybZ415kihkS3WrpSu0Z10HNvbwuqzdofeItbX/A82
cGijRofqmG49Y/nyF9JkiRFzKD7wKjm12GTEAwzh1BMtYrYux2fH1TEKk6EejsRQWGoXdeXIEQdV
LSYMVdU9ygBsC08SXfIz44EPNrcwnc92VXcHlTCPLk6lB5dMmzDuohkAfULzCZ2O2FXY23Yc/gn+
5Vw3PVZRa98W5DDjPNNeKW9GrdTN0i1kWfiNsj423fQxnqYBa4CbLiBt06jwt8MgunbTI3jobxgb
rT5H2T7CpAQkzoh9ih/kNETahAJJssx8LC3oXU6GnSSKo6umZdW4tTFi7f+up/6resrC4f+remo9
0Lwonf90nPlTReXJ32jvmT4dX4ClLuX4PyoqL/gNG7ppMy39JlX8U0XFcHY9ZKAu4ZwNW4Fj1feh
hfj/iRzj1f8sYcSQv9JYANzQgGWs8HMLXA5uMwgRq9OAzy9lxBc7d5Ye69ulGP3/td2+lo8Brnsm
LjZDnJ8GJAOju4WuUnXyrJE7e5ixLvSI+S/WXnCRwe5PX8W/mJWsv++f9m3a+zA+BLNtilKbsfTP
9m295mbVvuD1SskTPIqaVgvZZYi0J9s6Vd3qMbEuZptV/f3rF/9Ls99BCQmWmKheWAfrofOHZj/G
sxZTH42shSjqt7IoOckVcvDPF8jBxWNIJPl/+sg/lcfrR4Zh4lu2yxD+ryibrkVFN/oeIM1STvc5
HaK3oSpR8QepBnIgcMb++mP+5QWZrK2ndV5xhar8PPXPhAENvNUBfZ6IPWPles5Jh3rVt4xPVvRd
Tf3vdQZ/ua6ecxnWMM/j4qK6/fG6zq1ENRBNw7FHBp4jA4taE8I8aqKNP9qr66VP5a1fVGjn51w+
Qrisnqu69kYSxPKF5Huv9R7JXDP7jaZq/n/sncmS3MaWbX+l7M0hQ98MagJEn5F9x+QElmSK6Hs4
HMDXv+VBXSspVUbVnd+BqI7JQEQA7sfP2Xtt7F1tOpxpGM5fCEz6h7vA8f6X60XuybPP6CfgYf90
vTU0LILpR3FwPDSzTxrJ7PHVkJTwBJJGQUK7xJAno0kXBPBo+Y0nnsHlAeU+rgMdqOop46B9hNqF
D8gaqFBTt+ReGmITjsLqGzdzlrL5TbqJ0QnYK/4Ok5M9CTYO2wrCCkyXWp+B517M1d9dRP8aFpl+
e/HptBrOGkNBFeJMGS/Wfmqcb/5EhbWhDTFPW7/ozPyqt5z5zmWVcDeZj7v5gO9ReyV4KyDYvefE
QtWRd5h6vGEhaJjI79QwfucunWHfGUjxZoh8wWTfz/Uiz7WeYv4CaCnpMNo2+5laCPoLMmGeBlys
EsVCUHQYyGdkjW9C+a7WXreO7lTggJunqX3zK2u600lNxzjXkSITgbvENQIa/P1iFSFGDUNrNcXt
m5WOGNc6zXhyRuEDV8mcd0KbTRrNSzC/uc1ITwTBOJLaixUUnzrvlKkqgzS4PQwolF+QqIoCMwJS
tvdSzNxmK4bbWDlqRcCXtvodzuFudd5/0kUSUqo7ALPWDkoyRqpg1jC7DRMGt5/3asp8VUQpLVhx
nRUzbR1MjBAcHN6suUztsB/khBNN65ciPQVenFXHotM6kkw5j/tiOwLLe00nXPB+y3q6QZaJZ+qn
UWqqcTg3g9++4Zvn4b+YhZcerzw9ZKYJdcadMRew3y/+v15f+PqttsHghRpcbiZXnV15utu3GQVI
FSVNAeVmQi5DOUS01lGga2/RYyqSirTxmvjKdHn5/O15dFBz+xyjCs/b0IBPh6irA/3m8nvGOAb/
j/uRdWNNDxrv9T71xmkjkyDYiW7gBkZbjWdnLGR7GIY8jq9AyuptNHGiIKJg9gPyplA0WgiILcgH
GLj1/GZkiNU6oV8V5vyI7l1HzRaj5Zt2JRpelSylVMYEAOlHaYzeNDOj1Or0NNAN0PaLLuAbdIm2
xA+Yq5wyTMEG4CBPxRifzTVY3hjJy49p0bopkkh6szsJ+U6+Dnz8DGxq5EeDCS8wXGEZEls1ocDT
i4xT6gTYIRmeWitOt3NGdkxcB8sugFTaKfk/I2HyN/zcunF8NYyZ5IGR28xsqZmfXPi2hNQx/nVN
bbnBOuhGg5caXwbd7DZMk9xwXGaDqJp0fJBpx9RrBG74Fb8tKv/UGqRF0Fg2X02eNh1sH9ZpKHTk
86HerDd+L5KPbmDZdKvMO9VZ6t60eh3EoVjt5WzUsuILx5TfIIROlDVuHT8CpodyM2giyTbc3AFI
6nHm6A/BA2uC58UvVj3QC8BV+Uz6AieHvnuvDY8YOsaX9qGTFks2eCVuup+evItfPDX4l5B1eX5g
m+NeNmNCuqGuQDKRKwZXoIDtm2OMwYuK5+KEn/iVEkCCilnnNH5R7PKb1sZOtoD0h/BQyPe58ZOX
3HFZMBuzgEit5695v/JgBcpJHCs+QebhNfNbeiG4n+IaP7XfMOyuttAN683A20h2hlX5DqzIFSHl
Cpnpa9Vr2nqEEiD8o1X1wC8j7EuIlXujR4aPY/Ib+RCOu+3r4lQGbXzGmZvcwQdNkf4HT/RPupdy
7N+Xio4Ct6DxwvBIbHLYzTfMl1jnndbITkHTml+FRrJ0VKaKBB1I75GRZEG3eJJHxxKEkFmyI/sw
NTz0Yk3v74LarG9ngad2t4J0rFK/3TTzAG1yAo6xsRez8ziI2w5HFCuub5hE299Kw+L3t+xY/TMO
aDP+ho0267FetXGzW8m0LMnAKQRkyqHQzqi4BB9dRZjCihj7y+L5zSGza//WSy2dPFN8gZ7BGTJa
zHh4I+qFWqRViCxLAlctjImvtQvwfGaknrJY2GXS3/T+sCAezP0bTfk8+wolxIaWwfBBFmeAThB5
ali4K+sQRBEAHomOD2zW1K0k6L1tkrQxbhgKsJZ2rsmangf8OZPJ1bijIsrgQbUIalFUiepiNiUE
VYYZMOkkTAu8C+FsYV92MfNVm8QsWO+VJXdJJ9ZBsuNJOr0QGBhba1HuN7xyzmZC4wQi5h1QHJ4l
RzJj8xb28abnha0YzNe65Cz4lyXQY4TZb4G28y4WqZfp3Shrvw5FK+njCKEz4HPAYPSjNnzUVsHO
YVg9d4S5ds47ir/5bsgc1unKyfDvLh1ScBXE4lExILx09z8vy6gdkAJdmlNJxJrG9uUpxypUIOzx
i5jvxona9wIvMtYSroIpTTTLaP+JMr02sANakd4HzZs0uza9NR2On9uMFhJajWnlJeseNciD3bUl
UFumDsTHYuNPuqJk5KrDjYmS2XZPohjwHpCysDzGOCPf3NRgYV16LT8DxZ3xL2NUIYpRGMmTZOZA
yppeumd7tfyBddEzHstG00+tSLUfY98F+1TIYA65ZqqcTMNVas6S28IvmctgXR2NJ6vv2J6SfmYa
33vKM57MmfpEOwDjpMygz45E6xPPi8BhrB9j1LLnPLf4mkTFHVcOfI2a0XFqGM1V72HhAMPOGJ6i
VMVXutgon9gqPfnoWpkmHglKxpURZTJNUv+BCXDgslW1wQpt1U+g3uyWgmgm4zn3qZaT/SxHMLoG
Llq8ss420216o2QbZ5tRkgIhsUPuKy2gBvFgyJwKu09vrGqcsC+my5a/UDpgdzuV+dqiCkm7h8Zn
ZSmmVPsya0F20kbUK9OgmEKLXx1QMZDrMBPqVQp5GQK7m1qP01D3git7GeKoQ2Ga+CzpFtkoO0NP
jE2/GlXYz3N3bKYxwadTGg+1zRKD8GRkFjQBHTcKKpLRrYofAJrwr0xNfAjWpsrCsZuaDU+gpHNU
/6j77odWLrfBbMsj9zWFgej022Bs9VunWqbNpFeROyzVgSFyt6U2jh9nVyy7nE10k3cpccG2fWvr
o30N9aq+59tmX67n8sTOV6HyKHAgEJMX+ZW7TYLyWhQ2wY98VLf60ibAllyBJsC0bpqJrkoEPoEC
cu72JWrZjTvdWZXxQOVXb00MEz+wmzgnC9VxlhEoFeR0zGqPvGsfc/76OyY/vhBb8AjvkOtJ+vNC
h9FERTAhrGIHHsIF4jorSKoEJexXrIYjgl7RmWCgLZIprgcoCC1iLVYburjckeukYo7iGWPH3VLI
PIsmyu7Nr49t6tTxl6OxTyPCU6MU06AF8fnYD5I4D9jx2kN7cVtTxuJC7hUD5dev87fTD+Miw1CY
MI79Nge3v57Wghj6Yd6MBIzULouxAMH6BDiFzp0941Z2bXV0uSyHv37dvx39eV08o3g8OZnanBT/
+rocyUu8M3N7uFBiRo3o62qYy3knvZT1q6nq5cF1U9ZibCJUub9+9b8pJ3n1wORUzAPORVy4cn8S
+i1DTvfEcJsDGaAcQMAam0++WnVzb2C1HxNcdqGuCG0YOZurnwyMyyX8R4LwjxIE5MF/+rY2JB/9
kWikopX++//dsNmm/xW9902ZfTIfM/r7n0mo5/zGMcsFEucqYfFFa/CH2NjHRsxjgzvHQMoJGJq7
718yBPc3hzve8plNWiY/xg3/R9/Osn7jt4K2Ma0AJUuAm/nfkCEgwP30CAeISbFaYLSAcatbnvJj
/Okm85Q/DqRsfpjBF1MbBCrYZR0SqnJz6gOIVlPLeMzXvZQsULLK7CMFYUBi3jrg4zEl+Vs7a52r
Yts4TdIdtLIxyMdl+FnpoOlAMFUZhdoSp/YR9rZxg+rIPo624JZeTJR6ZH5ax59AS5kj+mcLB4VQ
EZp4DtIY94U6e7b6ygNHOLY6KTKWOhspcqmffYpApZc3NXiTUDQYG/YmHNt+S2GpfsSKqbWKHBqV
2VHuC4s+C4dNxccaB6ATF7pDlRnzQ5+bVPFgXdRgaPb628Ssi4YYpL7xT27gQfLydeAwkKzoRSgc
lFETnBe1NmbbhWBXQUy3an60gSKMmGbSH3SFz1FKkHfPBKvRNJo4WFNqPa+SCq+2FDPK0ikt3Qrg
UmICu8OMC/4rdxU0Cq5lizOREh4zJt7Xj7zP+AQucN4M59kbOsJLldnz2y5rYaUAdUuiShaRcAFo
krlaqbBkQNwUWUsN5oTlAkbFpsK7tgte0y+s9o2zLe89uNSLQuoWcBjCTuvUo14oqLAg5INFkdl8
ncfZxPwoKI61KtvZLNXnSa6hqoTnip4H9zX/5ecXChqBgjFReB1TqG/4UjHylQ7DFxhY+LTlhVU7
F4iMN0RwFNk9HS7eQrMoNidhAfzqDyVHLacUfC4y16jA0llT9c2CQRU7qseZEseFQyqzUt299u5g
Wzu4yRrpnnL9kcYK66dPNa3iUj6M6+DsFvKGGAvBl8TYOuT3HqYSm6wOECStUZlPNQXK2+UsyHiH
G71gZhTvKAH4k9bY5Fc2Aq4tVYiQUaGQUnRjyKvHibvB7Ae+2cAaQcJcjog095kRlZ7HBk1mBzef
ZlL7xhPintCT7fjhkSSebPURSFZK9hHz1WDmC25oQJuE14JoAuAIteVUE7lIoz0gJnJLq437zeCx
PDeM7e3DZbyn5Zg8sWFaXHe2CmrVSjGRLMAn8L9kxR0TGwKALFVUwuRJwXUmdZ/QyaJTpop63yLO
sHKIV/GNgT8M/2HGiQWsgKewQcsEnuxySCY1Mn653MKXGnop4G826mG/QNVil2O1xJQvImliUJqZ
WN1VK51HO80V5YoW7cvPc9YIGsiK2tJXDTLFeP254/8k4nGM2ruZqrcvNVCns3CgDureVkWK6Rw1
KHSFazzZsoHKpVqLYcshuYGmlVRR2SsG3gVQtaKjJiDWkRNKZVhcng4R9OeErrs0sDBncINpCuMI
DoTP59Keuxz9Fn1lBaFPax0voBipmHxrR/RwiHaBW6Jp4c6GJTk6BMx6Q2rd5d2UeButx5W/HZM1
2Ohl6x1cp9d3P4+iHeIIKj9sbnNTcP9Yc5/I3Tow4N2SWc8TRmuUC+IYA8DIxGX9sAwzJIhcBNts
6TgX4rR+KBSzxq8LxqaVUfLnEGYIyKqg8MtHeN66IrmOEGP4BDmXPbTc6FlokgX1VuiQxgKEzvt4
TM2ny2zFRTMW7/yUJsfjECBio55mibRW3vCM1GQlEMzkiypNGqKxDhj0lDQeByGrrmAFVXFOXKki
swrb5Ng0Sb6lUqG9hsxkaTbihXsqpuCD0uiufK39ALdNlwFP+FyDj+oEbKPcIc1pg6CGrnBFkBQB
JgOjgabmLpUE4SC2UFSajLyup4oRDbDVqoW+NQWqViTvuFmgOKia2ETA+ZEUeMaz1OHuDngJeA+0
BojfyK9sHMwHTPb01C/3vA0M6sIB5yqB3/Cr8FzwhYpSiKpPUaV0texN0uhG2BQI3kjCGVjfOAcy
+08tdT8Gi6LwdbDqiO3ii/y5pOWDQUHPmY9byYlpnR1zf+gwruNX6LetoRl3tsvTVZYwoiIh+Xgt
6s7LE1dNvv0i63EmPq1z+nR3WVmbJuW0LqGsvhgZobcvMkmW4tWRFutEaatVyphktrdTSD+B4iPm
oqvujVSYdBLqjzqdg2PfqnG43+lqcyamr2U3YNAlV4XdK6kf6Do0fmuEc4o4hHP8ki4Hlh+rgvKV
CEqIEOFYYwBKXIOritYdxFgvpivVI94v79e8/B2kc+mB4Bu15OUChaxHDm0nu9YVk0z1w9E34lMh
Njyj9ylNBtP4st2Ppq5e4Kv1J4yYAunBgqeYOsTqnyh9iWtTG9Hg1uUTcpb2ij3GvzMYqsc8u5O1
6zuLNg6kzBsmQ80VuZdJNOE6f868jg7tUsdfO4bvmgmNdYBkG/WjF4EZ5xlAFGNUmjyM43IcUtGC
RArQW9/pqd1EQTC+1h3NLiT/O831grvWnsK88h5iE8ry60L3R2OfaEgXPMLNqFhVIYwwCYOfRMfZ
3LRMFDco49Y68hjdoEPo7DxqG7M6GEaHPCyzWz/S7MLaFbXJqN8jxVEX4KqdPC2KSPMkrC+zpoG7
W1wyttHCaBkap0E4Mx9/GlyNlr3e+ijGTgP0yHsvmzvcnBqR7JU0nm1jIroJj/ltthb+yTNj7l6D
E6+b+tA7/LzlbN/OjFcQuVwRU65fM4XSrRClxPxe2k3+vHjVs52TtX4ukQ/cd0VKntw4SD+yMc5y
lLemHwNTg2+pTzjXIAkFWrnJtp3jZRu/X/odYeLBQZ+6abPMY8Xkr4X6YNs5wzlryK/9PkXXxOfl
fuSjX+9WIWP28UwHli2fg4Ccp4Jgw70Xy69MRgDf5t43UneWh9RZ6B8TEb+zCi8PzdHp7wfSOCh/
anfrzNX8HcXbE8R0TGlyGK79LF3vCYB0osYT1a4heX0fB5N3boPM3ibd8NQh04Hy5FIZbYeqa67H
FR1HQRR75ICK3SbUDScBt/HEUFM7OEEzHItA2OfGIgaLD63eThiQaEpg6Ji7zt9qAZrZnBULX1xV
3NldjmfIP2lrYdyyCSyUfIQQw3lxj2VvLfcJyehWbdUHE03s3lc7hLW0CFWSgBlhwRcGjlh7GzDf
bdC4B7BBnHuRVeaGjEf9oehz/wzZeXwGUKOdl6oFlaD5Hj8nqV2/jVOJDSXGzXqiHd+RyDM2X3IV
nUOjs5rQzVd0wM2eFoYnLe1Gdzs9Yuf1SA2zd8Ij4T5vigoEh+e9a0VFH0l18gyvpO/Z98NO87ht
gCVLiBjrKPZ6DJnZYUYYsfgnmxV72D4m1fY41c5Hmyb21iRjk7a4XqrVyjguMFTe455c4A0eacR/
jbmluu6pBDO9hhqrFxBBbfcp7lhRWPn7aotHiRFKZno4fmEHVcCJN4OJZcKRpSHP8DSwArVohALB
QsJRu9uMjv4wyaI0CI0q+4VavMMW/JDFBtAkJaiD6rMOU/LB4p/s0pw5CsPUFrLNVLekX8EEhElo
xXv0hxoLU5+5B5/YxRcNWwE0ZRcQcpgJI9307cgJJO22yLab62zgucgg2Ly0GNuPK6mlYcD4brci
/tmSpMi/5h7IBbzfzzKZfW5xq2ps7ZQh7pzI2xZVFnwn7iJRfN+bdBqHVy0NBNB8/9otanqkVAOP
lTD1L4EclPKPs8t4KjoajK+D2woddpwbjCetM1ZTHFi1gh1ie9FJZqMalVPCwQ2L9RhIqln8gyE+
q8Z/i7sS0m+c5xIQsyYXAiORvTHV2HvAVVcHZq5NtHUyaLpMogQQlPXmpxW7rikAGkZ+5lt4xmXs
VFcd7dJuh8uI7qzuVAw/p96kze8IalAYOVRbtRwoRNzJZm/KaB8vJ90g/+GCFqafW0ZVp7CiGKHa
8E8n/v+DMISjs8PBnugQFCAcoz9pM/Du0XMbs/wQNwGt86pprPl1tVcxfLGhpHc7QM9UIw0DQOjm
smDz/fUF/D0ECUEIbmQuxPMtruJTf0qmrtGs5pgcHPDhitA90HMVgRGbNwZK/4RiM273mZWlydXY
xmuNnn+Ib5Katravww3E20dV+eur+tw042pQyaAEomzHoqo0R3/uKNSWiJsURs/hZyzHzO7PpLKh
Jr2AEUewWtVGVEjtNtqUtG+/fvVPaQuIyi8v73IJRNLw4XySdtdA64kvhFbgLHCnGSN3C3YgRNRV
zheSLo5GFU1qyVPhxdrRUJOg2iYC9Gpi+GDe2u4yFWuoF2OSHkZ1gm47bBo/LuN8WSsq5j9csPo8
/txEDQzkHvxl0etj0vz585qChIgL3HSHOp4AajGtFYMSmSgwJdqCLsImAd9pHrp3WBPLQzfSq+hS
zvJZM/cPFXiGf7iiTwwOPkJERwqTgKYL5fvltvtTT0hzOm0FVpoegHRSNl5UCBfa8kCLZwAmrY6/
F7Q5ghUAkBPnC3ShDIgMUusIrhhadQbjk/31hVn/24Up8h5xX/Sb/9YR9Rjc42Du0kPrAgSi1OTs
RdolYGlvVuLuoX4EuubbRzjprBgz1pniNNnm9CDsidDri8QBWg6nZczT1MXGyDFWyzhEJfZK+Z4p
rUUZq8icXvV6UBrwZGvEM1CaMvES18Rxjx8/D6WYCecHsaouQL3ANEtjJYWYckCnqo57vwSi1FDC
iyJ0vJYT0K8/DvNzW5zvyTMJeDToG9hu8FkclhoaMRPM4vdW6rAGms2KBMEX6qhzwRhftBqokSbt
sTbVnHquUi5rITb8cQ5cPq3EIjQgclatRI5t8498WPw6Q6pLtpf2kGWqLrPsc7o0QjKmPzQJHTDA
6DCOt+Td9Id1UdIwxyxo3sArZFzhcyD4uLzZ/3Si/6kTze7CEvYLLw7BpH/Rjf78gT+cOL7+m8OC
qOsE0DiqW0xr+n/6zz4oH1YeHFasmn+GXWC3wR3DImrA4sGexoP4r/6z/xvdYp1bDlcNP4788t/o
Pxuf288eJiEfeoKSp6Jv+6zDgxWc4EdwnCOjozbemPlaEEbexifHtqcIMtrwikGHVPqeM48h5/jk
lyg3AqTez05NY9h28+EVAN7wmjB8+gdZ4uetjKszdd4+F2haLqFof93KAuH3MRZT+5hPdvPupPZ8
B1irPtfOzLrYwXnZB60+RUPbFPY/7Avs3582Bl8BQXmw4YPC6LjMB/68kQKToTUusu6IKPtLBX+e
PoDIgusi6Bt347aOd4YTUbt8TK53NdtB9mzQH/46r/X64YmBo1QLM/2UlPCRCleU+7HsRbFlcO3e
e+g4loh0b+cIQHk8G63V7nD92Ej3hNK3VtiEUeFUt6m5oJfy0Fhg36M6DOFgehsh1grvNnP0LrTQ
/bHuueYbfmi82LTcQpY9hJzIRNDjl+IhrYeak5Rd01QbLR+TEHKNNGKyx+E+s/VXDRc1GkHvSRCU
TLDB2rHseG5b3/TYZJhSq4qzb6zpsLAcR4W2Wphz8OGEqyenDsoYCn2ysch3MeflS02gshNqkDjO
jsxjNIjL+IpXimDPTC85dWACV4Hojk89bhXLTqalu58DM+OgbWL2hhvTPahj3j2yHpT6edJhfWyA
Hjf0FPqNT7tkK4XVZ7sJ8S8ANh6lhxkT/oxbuHORQNJpeTKw+mzr0ZPiSMRVmWwYnowPM1GgaWRY
Etpi5hr6jrZV7Id1PNKGx2FA/2drJ6t1Bd2BRkeSZKYk8oJjCa047AgteScHZzJNcqVtSnfpOF+8
fPG3qePWd0XdzzsmOMAfBRis0O5HcB4Q/o0d4AhSY0bpMK8wtT1tUCRbqTntCj3bBeM0bXhSgyNS
8+phRTqIKq4R+WnN/XzjO6NHtART2LXS121QtiNU/b7BmEIJuoZeblK908Cax2jq6mFPorMBMdCf
T7iTEHLl6hQhU0mer+ekv9tSn4gXgs4QZrVX/c5Oh9YNWQoRQk5WVwrK0GUhrlag/q7Xu/mGZ+8R
ERjqNvKfBMKPPIbL9Gj0VTa3IQlwmN9iRiJJlM8x4BC/HYuPOmdj9sOxz/em3sgP2qGVgaArxQkV
tlhN9Wugrn32Du2ibA9BzR54OwxkdK5itY5gK/Ppi9KfBucFUuD7ijBAEFsvsJF5RqeN30nyy8tN
H2DQidyxsbPtKPpa22IyWq7RUwJZH3RvNLZiIqnucbEILz1A1EBhosW16gnWPSkuvUBh+ZUBAJZc
oBAqwXtxCCpIZKEfVhpBt1BH6nOfyqzddDSx3sFmQzan5uJWn0HT03cvHqDUqsWQ/hycsqy+zVdB
MrsgjgQka8Cr9eq9LWnsPPbxakh6MEOsaiN7eB0zN7dh7U5c/ZwAIYKSvR6yRra0EhzUO5NJGRU4
uF82qeRBxu0mZg0V4Cy+6Xkv9Gtg6I5+E8T0+1F9ts07Td3A2dBXXJEpspQHvHM6O8plOOaKIlNo
44T82FxfyoEIgiYqpLVCHyUNIyYWgp3AWN4dgOV6e/KnTOdvBfpOm/toMRIbS5exyulLncxlNoQa
6Ix3sYwVt06/DldNv7o33WBwxZxRG20n4Xzmoa317b7zzfKWGRD6TVIZTES7Rj7TJkk4BzQND1YG
U/aWjAMYoswXG2cDVX86Enw+mkySxrQ6V4igoTVzBdy7Vct0FMvCdGN3/Zxz0HBisamH3vtKP0Au
IR9OEUQlplADoI276ISbLH4fpp0n3xogoDepuwSEILl5E8a+DmieBs22kEPzbTDGZ2uW7pE4ktzZ
o12U98ItrXKjFXY87X1av8A4wMrTDGyCOLKdPN4ZxAlfp9YU09/RlvqclpJ+KW1Wl9GVcL476Hsp
Wi0j3TUSgLHZaGtUIiY626iIr+J0Ss/CI0omHDsaEXPntw54mR5TGOjlY0CLyCOJI9aeCvaZlbcc
LBs76BCwIHnyTNTZA6QPBrP4KJfRq5d9La2F1W9yybJiHYfVljj2bo5Z8IfKGl7/Uzj+n0xHyqzy
y8KxKN+Z9b5/Kh7VD/1RPAb2b0gNWC9MmAcUIwH9hT+KR1r9kBJcF/mPeYEh8L/+JV5QDAV1dKRw
Man3/lU4WiDXHIcNlYaJ+rl/q3BknvLX6giIA5gGk/KRK2CI/tkG1E8FiY2u0Z1I7Jg3ll3uRppc
4KBG/96hDmiOTgADMRwhHsA26F2hPTP6yGEeXLScMwsAHfeqCrKYzAyNMQKm3vLKR+Gc341u3X9F
k+a9Oatbn1IjKa9GmZubQGkfGYNm1QkGD1CQIoBCO+X1OW87DbVC2jas+aJd99Vi7BO5TlGypma7
q5h/BW8Tqkr/AKtdxU4QJfBlkjODisV0PDq+WXrmCYQBYQFOqKMgaX32pVFLvwhEGhUS0AaeYgsv
2j3TmkzHZKeVlW5HPOVZOtPNp3mGIzVFVOTtoLOs7U2Ds4HlfWYVinj8cjs+QDCyevSKcHvhhtVA
KkBnA80NTAc+NXOUG99ckQmHccnn2YXZUgmafLET6OTVT5MHQSaNDf27lOVAqH2RZg41FV1Fh35n
jdW3iCrRr0TFuYIudVj7pkYc4BjYTGBTf+1swFs5kfVR4RIu1EbEzZmpV4Qwr5o1/6CdvgxOEY1V
sjibKQHuhXjRnpK9Wcxxf+NVo3bUSfG508GEh2ugWfjzbXSEQ1ofU02b9gk8zMcCoR6zlkFHrYwA
/d4oJWkaQbu8A0UHt4WYgGCuJd1kRGvsJvT+Z3jO1r4Z7OrIAFvsi3rqxrCrG3xXUymOPtkQnkiB
ZlV1s0FGkdwyD6+h+5bzxrXJsrBH6pXcTZrDsAbxfU8gz2tcayPRi3gzwxVV322Zu89FUyX3FuOE
O5lO3j185ukN+Oa8SWjgnfo2ne+5Hxpmfk3GzjjHd9icF5DOrWZGKHspdZjUkLiTeTdBUMQvKVkz
B4I1tFuNptsYMnoIdpPXW+fYjcu9hpRi3Rjw3JcX5pFIRuPSfe5co35kLl0YIV2OhMFJ3llzxADO
m6OGNuax7tEnEbszVFtBZORRUqDvZVkkL7g8rKtgBYYdGq0jn2gsATL1Wyw8G0HWwA9D2hTCsD6Z
QzEXrLcFPYqQeDjnjvOcd+yl85TDtxpyYVuhbc3e2UBckbBPIiIO415Mt6hYSPOY5+aAQg9/Rr7w
XUNM7e+p2OuXfpjr/RR77TeJh8Xo+inCwuGf+Kar7dICfl2G1r9e0efcx+6Qnmp77p8Sw1q/COax
1S6Qs/k9b3r9SltrtvKus7yTLOdgZ+ft70Dx4gPetW4Llp0eUOzlj0Hhiy+6m5evCwXWqyXHTEU1
+MVrh0GcmAGeMCzH/Z5un7kNPDnusta9kg1U+8rPyj2ji+W2DmrnJOcBwhTBryQc8LParZFnMBsc
QCwcA/Tsro7zGcZXS63ZwP/iLqbFlDo+loQM5evG1rpl20jRRjIGvc7nMgILL9Mo0fSodQZ5avSg
3nCQNl9sJK23o9Y/Z2v/mLea9zE7RE+AjZp0OlTS8ujNY8l+ghZrX1XoIM4oZNuQEza5W1lyDOzB
u15kj4a3EcPjCm99g4ah+e4K3Q9buTZ3wBnWb4T39B3W6pIImEq2oPUT+zlJbSdyu9K0Q1l1Cxis
ILkmlVu8jY4G+ZtxLNorPWLihVefGJ4T8WbJ+2CRdFNKSuVh6s7kYMmt48p5k07C+mJS2R8szWOS
Mku5nM0Z46BduJzfxtHUeOLsFFor6opdT3XFzET3AS3kAzk67WjQ6lPj5mnIUMQgAkKHQGgcidqm
snk1UjXEikRaj9MY+98KWdEWFBkSiOiSLwjZbnnAMs0kjSnVu0AndkXeKc3FZVSpoELpgRKjxtXA
cQ9+mLQZnCrRwUJ3/sZjVLeEibAYnVsMl5jYwZ+rqHDDdkHhRhIWNIRsKLhFnSYa9fl7x573YCDo
PiZaDL4CI3uU5FCpmPgFe8Zd81kbOcIGfut/t5ve+dFo9kfWdubZ8MA2RkvHoR2/wrajtctDDs9c
zql/HVhFcYY5TimYr99T7EBhpzTI9jw/N3r/OHfMLX2jT6M65gSRYYffZbSWCCRdg/vO6JstqeQA
3+1BDgcC/G7KYkp2tsjiTV/3BmAfx97nDHt2PO/f87X2HzoTOXdKofiU4O1AUNe3J0lI47ZHQVxe
Ow2QQWeoJzz1enLQ5LzQiq7ccY8puLnnzq1QnZOrRcR4/9HNjJNCszXK26K0/ZeEJOMTVwgdENB/
1Dgtp8WycKq7KtacXWkSvWjUoxnpdJI2y6BnZ1LUvZDgM6AMYhYbW8zjG9B73BA+yIPJK76Og/Et
79oiArmwnif8TCJ0B5ne2T68zXpoig0dVlKLrHn4YVhTsRXGIh5z6Pzbi66jSeh84JvyEcZr8WM2
GcMNzZ9xLwOr4ypIdIAEaBnbfA1wnIGgZO7fp9pRMnbPbCaktfzWA7r42s1S7BLpFx8VpobtsuJK
Y9n7Cobm977IhiMONSVfKCDwOfxTTBR6uGC8PUBh1Y863d4Nmktzh5nFOBOekH8Pch8WS5lqe3Lf
oPaTXnufkxjKDDvPdoCxuyP2xHYrgIkeLOJTd95M5aXJxtkXZjpdZVWDHK+cGcmOhqZtdCa7ESDs
aWvBvPk+OpJIKRt5hoDSJpbUPcjJwszhXK827rwa2T0yg8DcNYbzvdPbeyEwstRZDZggX/cs0RqJ
MeQSZzYxFymoyKxYqTBKshUKvbnx2v7e07HUDB1R2RWhNvDuVc/gwYcGB4BkTXagxf2ww2EbEq6G
iivFs7eWyS62y2ur0rSHYJjlvnRFcLCXnEG0Vd1rRX3H4DbdjZVOqGqD2tQtl/v/z96ZbbeNZNv2
V+4PIAcCgfaVYCdSolrLsl4wlLKFvu/j688E5TyZVmbZJ+9z1WNVySTRRMTee625QNKIdUr84A4v
WbnuVFWszbAklzDqodsNEqOI5shrrUM5wdruPGCzjPcqASDoWeJbHdjaxpqhs8bM1FfIHS02sjRi
P5D97WgI7zXOZ+bBGo9f2Wp7GzL6ra2RWkFMVrS42+jIeVV/MeU4p5Mi1IiiU+4h7+bbLLaezcD5
9N9a6v9US1HJ/LSWuvlWFEvIzUsR/1hPvf/h93rKMQFFI7OG0wBhjqynvzTjlz49S7+Hzmfpty+t
5u/1lGmAxcKGTw//exn2Z00F+kHQp6cNL/BAL+3zf9GMf/dr/HUU6TpEAUhH6OSWC1B3H+bJGdW3
yit9xmVepPMaOBWdTysbyQwKSMpYpIhCUjLF0NbHzq69ldE2zQUrGj1MVcOr86NM1zzQuF1mrSPM
bdoKr0JPc+y1Yhe9Hm17PlIY6WszZu9dKayQnDy1tkVUMJtrZWcGRyGJU3LjqBmBEns8pyiUEWq3
7Igc+GYwSZh4TswodN4OpT4Fhoa4y0T2vWk8vUo21L31PaLjqdjrtYcBWEy686ISacO0xCVPz8iW
9rgsNyl2mylY91Gxjx0Vf9OECF9HpcVXE3/zZM1l0lP1eSbZulmQoGGh5UV8lNeyw1shqhONdirj
9+w4SC+5jsuouxrGVtuJIFF+oLO0EOw3TBvazykk2zAZ2NcISJpYw/HU2yjrqEI5K1WBjgLXkp/c
hssM6xTJTL9YtgobOmoBJmJvGHW4MTyuvBmb4jAqL7/pNGlvO1vlt7rKypuEqcV1hKzSIFaY2CDq
Z2BLrqJpPkbO1mDk0fmNm18Vjgj1DZEEHBwboMiJX6BXo7nfXfal+dRaYXcvoIC6O8YgHohLFMJ4
jIAa74qml49TlhpbHPfuDr1lMvmDCoIrFAVgkKVOAVgW6sqyhvbOsTGUbeyzC2rxQ4E2KjYmFiln
uFnyBdbtaNY7yFU3Zg/80wfuJBcBQ/9lqQY+ofycroc2sXwPO5bWup1vnR1aEV4tubi2kF8El16V
FLcWJ9YrSKKfcZLba4Qj6XpenF/F4gGbe9xgtmbl+xGDmF6Kzk/TJLkLFvdYv/jIgsVRRqNvlyb0
NnNz5ITS6+U6OLvQvMWQlniBte0Xkxpz51cReNoW4BA+tmixtPGQ08VabG6twvCGUpaQGQjkpPwY
5tourNuSp82H8XKEDhytcre215janxQuiZVaTHURc7cVWc58yxbLXdhjvhM99t1sMeQhuAgvqsWk
ZxHceYV50Ds4SEfXCe60TQPXB7HnYvAbap6bs+tvWgyAFQ3fVY8Jep2c/YFMlujjLabBebEPDmFs
YiW0zXzGWOgG2RRvGZ6MyzhCKBMDYvJuRxzfzYmzBjfg3sDSOt5bcJGwMFqI/sSjIFAr2egExR7t
RndukYQG0efJVFj7epFkhGZ6C5wgQ8jN5w/xCei7wZCvKvVVhul/8JtAYt8AoqBZT4CJi+RiXOiX
q4zOwLiaUBSb5NOj9Rruhzg2x/vufRgQnicDqdSH5Euado0q1orgCJI6IqvlVFbZnloPLeOhNY9Z
GH7JRRwy+I4EHLNUK3NMemM565tpVgJ9oIinxXE5zk64zpICghq+xi4N93Pnml/6shi7Vyf1RGrj
JFceDJCs78oDPXogFwxzwAJOi7xc24doPNCyAhTrgoci7W0gYTXzVd/oGkp45NPT++Tyv+PyX43L
HVivP+t63kXl12//76LNXoqvP3Q+3//wj51a/CaWviabACk070EQ3zufC4kJloju8Y6yj9Pg/HOf
5i9QZC3iFKbpf+l9gq9EK3Z2ay1Uy3+xRyPC+7HvCf6fbArdlHwHvpf8KBeqcdQ2ueeVhJC1BXiy
qKQhwSkenS4RqrFhPY35MFxlGkmMSV89ZYSl0ipjBFT2GauyitJ1RXuL82te3GS9/ogNOaTmzOqE
lQxck6IZetGg1cTuqzlblB+E9rbOqcqGdGVM4ibBIv3iyfyKTJQrqY1YBpjdd6iVmFAzds0GGGg0
T996vY9POdfRr50KT3pR1itdcxVKQQaahMIcS0+/sUUrV14zvizIM/JSms1sknTTdPFbmyXsz0D1
NqhhT46cdiPCE7wzxZuXFlejGO6CyYrYDPstHoMrouZuzGQ+6iH/L0pcdOrxC6eIcl3W6tWiCsgG
8Vo69lM9t1vKFdKr80h+DmpzHzcuKj0dAVDZBmpVaC6xuvIpHbIXB/3hlnzXO71Jr5Yr0LEL0mjI
3pJqcYiQOriV2Uw/MAcw34cOp/NxeAjleLc0qX2XBI+LJvNeOQF4OxGZe7T5xxR8+YVabF7a2HJh
dJ2RTXwwFkX+lE4PNu2FsTKfIpkemG29NHXygn7yBBOBHoNtthuTHzSa8VvZzTcmrMHtLLtt7VXM
esz0oPAqrSaGVCtSLhE+l1woI2pwBVtNt+IYEG1iEnd9qA8l8kDW41BbrmWUv1C3cjhaOL4dKyJE
mxafD/8HrVY3Y6vfdMa46yN1FC6+Gm3Qj5VTaj4z1TcJG5ho+/gqTacjp0Zr75aQRJOYX1ia8yOJ
6dSInZ2RsiA1Enb5oCFmvBx5prpsrORA0/GxMcm/xqPxkOvWepqLkRz4BqJ8Gb8UYGo2mTG9uqU6
DkYYs4A38Smtnad40n93a3ntkT7g26PYzka3VxaujnoaHlRt7THPdTyoch/m3CNNdzM/7QC3o2Y4
YgyKNuPI/UQWI8Hk8CRMqqP5a+QSH5H+WITi1aPdh8WtYbAQZge6Kg910z+YU/aWA970iRwkYjSf
HmQgolUadxW9Bk7OytYYeQEw8s/XXRQ2PVvzqSSKeIvi7VRZpkN9yd/xO2nWOzyK0n6KnWam7uNx
ZIs4VbS0npOA8zVRFfOaFsJwKzHQrbMpDOjt0GCbGeLvwWsOh7q0hos2t92LadBAukOG2tSqyq+h
hM5bwEnDAdRs6xtaJl870T7PQ2NfChfdIU9NGdfmuqHXnKy9vJZrJ1XjS+CUoO7p1COVSMy6eEyL
4DGf6LGvldl6i7kd404UnMwifabHOfigUzZ0pGdfyXhddXOzoUcVQQPAcZ2sYlxOB7fsEsb79SnT
opuiJLsOJOVjqdH9wb9A46S3XoA9Na9FAWurgKu6yex65TpzsqqUZ29zymcIqmVwIzoiXZkm1ABm
jNeShBl0nzmU1AEi72SIrXQopfkWC5KGx7BmhLGeUCWBAnD63WTw0M2p8+Ro9qk36vEiGJo3bWyO
pp0e/rLp/IN2+G/AMwy81ICUbOdZ2Edvd0zMFYyglKY2vOAVoupuoZ+eYquGsynsX2iJ2JR+kJgu
PnKPDU3CGTeF+9GnD/qhL+wZcnjIq74mGeFgZBIDBC2qX3zSR8UUn7SolmhsU66iE/ugvh0dZ5JJ
UJV7o0tfEAGkq2U5TsQ4+5LxOk03BOHbn1/Lv/vk+UzXcGwkZIDbnQ90gFAWXuS2ARkFnRVtrHZ4
ABCT+Zo096NmZf7ye7GOHpuW1e3nH/03Rer593oLo49CHDrbBw042shRIbwp9m3eyHVC+/ZmRom0
LBdHcJvpXvem17GdUNiMJCknQ8t76xVy1UTza0S2U1ioYx8ioEUrsPewMvtJT1yyOx5Hm+WbaWrl
M1BY1WVyVdgNzrThbsrDR92KUFtO5qkHw+xPZentLKusvoT0+HzTZXn4+S/9h0dImjQGEN0K3TKM
DzfWyGIP6pFZ7COj3ZqlfqN7Cg8nff5ffM7fVG88QaYgSMmx0Bhig+dZ/ov42BsFjGp3eVY9fOKU
UjczDb+NTnNiVQCHXaOnvepCkd9mw3zjdHp+Gy0ubFOFb/XAurwcVZKUA4QwpmOoIbHyxv5B8+yT
bIZd5LLcW/B4QECTdllPBgBVy5h3eWhUC1GLKE69ae+KdHqcgJZseyM2D13s5psRbc8RU9pbEFv2
qkgz7uLklrtJS96CUj26sE5UR6UxVXKP0HyPRy72w1yd/eTH1EFla/TqxpmROKGbEERfa8+NlZKA
IThj/fxC/sMKwwx+Cb6ClGkAEvjxOirahrWJgXWvRnyCHCcmVjZmojaeDLn/+WctfaEf+kbcM0tn
nwKX4XjWRx9CY8wxfp65wHk03BHTc8jLXy2Y5zfpw2fgrjRMdAWCHsXH3hScsLTLdJ30A2+otm08
GT6Bhq/LSh8rOe86RE2pYe49zTiNgRdtnCI7MAj93CbJ7y7jdOQ5QwPYJ5H7IWETjzxWp2rOr2j4
vCl7JCk1ANWdSVtBYZK4/jCoX2axvRnc6pNLg4VmvxtemHNMyAqm1BXIElKgvLraGo0RraRXG7t+
omelG/GbxVQPiWh6NUwp0VxwoRH1cEAVlLAWkV0Ftbg/6N1dWRjRxpTq+It78g9vLPcCVTiRebpp
WsaPD0BhVOTozHmxFxmFwhDlsR935Cwa+LGuBOotEqFIiMxm95QjOSTzsSGiWuTXcKgfXQjgjHQK
qOWBGoHyiJIWmf40JpVcuzo1NdnMpwBDrN8H1imiM8gokJWoQpO/Rov4qBvjq2r1VezE9wjxOVXV
/OBGm3ZppD/OHMRWVRBVO5mNiGjHu9CyF3kjz6dZsfC19jBCsiY6Mw8yb2dY6tGrmuE94eE/ckD/
4SVhz1j+Q/+U6u3DNRrD2sm6cSj2IwYqjji4CEa+jkmHL6jCX9wREuf+/p647MIsa0Am3L+9k7Up
Z9pAfbFvjLbYCLst126QHAJ2Kk9wf8jIYPo7UyANBstUknACDDPsWhwA+zKwEQqStYbAqwZurxgc
LOPeYnZ/b1NxyWDgOvNyvCMep/2pKOVaVu1rnqi7KaPp6iybMY9ZKNOXYFxOqaPhJ0q/qnuypqbS
8DmubgY0eduOW3ouL5U5yTXaDsP3FhIdw0U/qcZhWwV9t8pUF11MAAPORVBQTOV67ABmFP34EHcU
ki6dX7KNKPUsNT40XYjZzyQsWw4o0MQN3nOoSJzWBOh0zBIz4oR+reX8NxBfeSCrftgKs2k3y2vU
ThaxnOODDTMb6laq8T4BncxqTkt6kFyBcXXXjIDaTUPfqE4sXrEuqC89a3qFnbseMcRhcoivYknN
4k0cxbH9PCXRAJrARERdWnuYJQdyvg6KlFnSIHiBuy47UBTv8oCdJQ4HHkzeDnvsrtDIPUftWBxS
YTFCBpxnNLO/FEboI+LdSD7V0eVkn3Xmk9HEv9qP7X94vTnrWEhuFvay1D/skxlguxqDcb5vnfm1
aIc7JKYnzhdcPIvXejl/nUvtsvPEtvM46Z3f+SLqtvPYjqs64c9oaK3Trkg2Xuqt3aGRDuy3EKe8
4RYbb+rnfSZajQItzZFYI2wlGCp8BVLiXWEqjdYKbOKGYRQeKtZyXzlMCjTWmKSbHwfJcUtvZOUj
ZOj9KexSRpScrEMKw2o6RrLkhoQcs52EzHUYGKvGwAPpUpJ6fXY19P2dacG6KjN72iCclOt6VEeg
g0BMcpC3QsN1Us6vdquqbYN90qE62KexfRrYRCgy+wcJkHY5zXfOH/vrfztsv+iwYakTnCX+syHl
vuz/Axrp+5/+0WNzf7P4p+i72YC9zu2yP5wp8jeYYhwo/hQR/qEttH4z8H1ZLswi20QTx1P/h76Q
jGr2OotXAp2hAa/r3/TZiO/8sFZjgNEt3eRIz/eAPfbh/NTHBjr6JC7JLXUQSXsEWtKFKGKQgUQa
be2ChRxRcOLeerHERGnERXyiO16uhyxy3XUDg5AHNZafUR3NN6VtFPdDawfPQM1hOyrJyNsBrLCv
msVUSM6ndYyX8sxJi3Lyx4k8kDXSRnLaIpSQ8pJzfnRieEW9CG1THnpVZ/Wm9mJUt6Tac8qjsUwI
iUKM+NbmqGcAB83mNtVa8zpC2HyTRoHpayX9gI1ea/JAwAMye3ScBQHVMjKii2Fqq9VQzvaVQXZj
xXJGTkSfS8mkyZUXrJp6sZmyeviikxngrYEadt/4FIE3wyxwjAR9QTPPreo44h/O5nfuDWJ8u0Hq
15UEOzMu28c6B9cNZvj8LeaG72FxgoUuLEArQsXBV2VbrMApdvzPlcKV7RP53H42ETR9LkY9vfNS
HWIyyOrrsQ+KhwqzyXXXNsN8nOoptBBv0N1aBRGTEYZrmQgI5agZMKiocm+nlO9Vs3mwTokgyFe6
jIOJQnVyblWsqmcRuu5NkHGSWbGW62IdePBu1kAzyq3j5i3bmXMxVXl1nYrau7EII0a3aXrWvuX6
bQek9pfMN1AhRNFiK0fSMJ2Rn7FVlPcwHdxbjTqCKiViJ5pdiwhc9iT2GDAqOIkusO7Lg5bBpMGg
U16nTY2FTzGb2dhOIg6IbEYfl3VvsjcbVrsn17vjNwu5lUVc/04kdf2lQXL9mVkuSSYerS97UVm3
X4WWuxvQZh2Iy3H2bifyWFYzu/I9e1R4O0HyCln4UQ76FkGPNPBa7HwkUgAOwILz4gKIgNkqvMuq
kk647Wc9PJhTUsT7wKk7dQH0mWIqDnrt0sAEP0L8cXJAKTjUYRIwIO0uIoup0Socq/4Os4mF8EhO
UDNcTciVoDP0qWASfBW9+8OJ4UHY4747x+2zjTwkhhJPufbdYX62m89n6zmUyMVftBjSyYPEnJ6e
jer4lRfXuuu47jZszm520LZad+jONvfsbHk3qhazOwJmCwXr4op3glC7R+1GiywNrpw8R+GyuOgj
7PTB4qvPzhb75N1vb7y778Ncd4q1s7jyLYmnJlYY9/XFsx8s7n198fF3Us8uahWOjzFirbXmReUV
lql607KHJQsLIM6WOg1DjXCx/UTjI7PT0N7zemsPxUITKJsGoW2PzbLClAVvIF7IA/bCIOCM1oIj
KPgO+1mPwRQMvdGv526ajhps64uyp6c6e8VdqdzLDm0f7jbRohkrp8MYJ/3GIcCc1jI5P7g/dnTj
tK+WYqXJgsavA7WbXJHs5tgAAkry+wnx6D0wLUJuw3Hx/FiPommwOvRkUKm5L6/ht94JKRlHN5TC
eLIg65r1AptCGedi5d1iXPeZ7xZHvajab8nsnHRlBF/qJh33E/zb+8LmcJsMZYtaF/KwmbXDjegD
ua0Xq+4YR/POtNUprl3SIU3m21HUZttZoGqdNP5K0A8AHd2UFYAK9aUMkDoCSrlWVXPVjWmAUyWi
WwmObVcHRH4ltqZfoUMbr+0WzS5JPb9jaah3RSzcTRzMwRYbMPPywGr9UpAurUoOM9kwaIcEltxx
ziCy9E74vLhK1qGg8kkdMCSG15ccTMrmMxm1417Pw+4T/Z6OB2PUdmEzvfWNne1mWCebrhnFwyCM
4FmmlpavpoWghz0nB8RPlXHR21QLe5mb1rEA97YFf8xctUIrvavglR7cgH7DpGnObV9F3i5WbE1J
DqO6s0zEUYOtnNPc1gW1ITLWZOPWcYf8qQ4evRpgtbTyYMPeG5Fn7Na/F2VaUptMcfpUQfHAV0Ix
HcSGu83bztuVaqi+VGOgf0a4pm26ATZgORbqhPK7PM71CDkT7PWt5H+4au1Ju6aUfnRwKOu+8MDn
hC02HYahYlohvEvFwZqS8NJLc9ejR2bV8ILi3vFTg1MjNGaUzOaIltECFOwPhpAniRwTOUk0EQtF
MtXOwX21cyonPSDsw51VIdar0fk/dpXeIshui3od96hTddnc2UFS3tLs108ySYu1S4QvfkkeA3Pc
6pPR+tMytDEAnsDBNTVCCpzkm2SK9g3KC304UE/wrbpgtNgHbehstEmkn8y1tV5yfj6VUT/cRQiH
v06kL24qJCmXdWA8a17/FsdF+IQqiMzWudD91rQ+FaalwZRpU9+QKRxzAUlDzXXwKWzMHQ3W58Du
X12jtnaqNDtIdJgMCPF6mofZW3dZaawdp3mpc4JxB6lfpGiXkQYY1bcwcAYAchowXXge+wH4bekb
ajYZUATihkSIZpO2Y3pbCPtUhLjNaPH1m7wz0BcaBLt1/hg1Y7VpRa5O4dwFmypvv/ZJ9MAYgqMU
5wu6MYLhxQAZBQ7amukialJvWVxTq14OM7Xrd1R1q4ldbhMVQfxipOmDZtjMz8Zaf44MB5d57Drf
4J/f9YN4I6965TYxcBjN+VLAoULUCAt7SnXn4M2Buqz0HoOAJPY5pBZgFn8YizRg7ayqDQmUJFKF
g9wn05xfyKG6sGYEgIktPsXjnF5mPPPIDG2xFU1LqyHpcJLqya4ZsupQdtO9qaJ2K1RUMNlcMrsT
9bXj/Ol3si/vadtDUkZESLJ0Lmf6KcWARLnsQEq1+XbqAVk3mvsahMYTNKfgi15b8hqPNWQS10I7
2/FcWa+5kQuS+HoGbVFcHauCmVxfG9+cfPQ5F3yl61lHeC+yCupkO+7dCi1Sa1bmJobKvRpcO9px
YnHuAEqHa1xeyVbn9HhtFE5w0wTloeGml1kD+kw/RXNr+iAJeESZ4BG1MhnrRiTiJKvkE1kONlPV
qN9VY2whdTKK8q6PiA5IKAWdAWYS5oaVyZZ+qdWtvW5t9diBelsOm7UornHHhb45elR55RvBbnsG
aLg+NP06GNtrlSH+iLrWb1qH+N38mblogV14ehjb/qYSHRL14orTGhwJW9Fp66A5zXMP0pq4bZ84
eaTxbhZhVZWxxajKMa1L7L7upZ3XBeCMZmXMWCBXtLnUjdEU6Xsb57+F368KP5NF6GeF36fuJfqr
pIKuyfIH38u999RdHfWC/kd99r9mMmH+psOPRvWqn0NBAV38RVSBA02chRZ/VHqLwUzXJYXgYiP7
l4qKc+P4L41lgNKMj2jKLeUm6aMf4dIlT1pUzjh1PRiYKvXdsZrnLb5isiFyU16kE84PfwhhyrWW
yRF6nll6YjoLc100+wa3w/Kk0waDoLQ5k2SjebZu8kq0ulyVSKkCUhTlqPeD2ue5bQbjnebMcLX8
3hsQm3yKSAHPq32f45G0Q+zsnBmzQLv2cpOAyrJJWJd8tCel+yYrB37HfqR8noaL0EEYFlwEKLET
JtZuPdxXAxf5XitKx2BmDyV3EyZjw6jesUxJtiVvk87HAuqrdJvYEiNcOjtqpvOSm5Bhxyw+gcyN
drVjKOmPhY1kKTcIGiSFcM+PYtyMQuT3kYbyg5uYDVaKPEpup5KcwglviOKV30Zl0L8EcfWtRsec
ruK0IadHT6hFyoGDF/03xbpySNhSLAeWaooLh+E7/LcjUcF5IXwEV9MpCtNBu5jGciFAplo432uz
6JW+hiibLKrtyjKcnUGWaI92Wi+7eg9tPhDES+TpUKfTHerwuLmqyMwsuAk5k618uDg/5f9dEH61
IIDh+anW6nPcvpYF7pkfVoX3v/q+Krj2b6wHTBWpU6m/vAVC8r0L5Bm/wcC2sXia0j27Sf9cFVgB
AF6ZqJ6RsTqO5Gt8XxxQS/M+OwAa6Q/RReAb/gu51Y/zAQRWHv0kqRvm0m1a1GA/zlAMoUcpDAX7
6IWQms9paJbgpVcz1i+/Y6KMHPx/W2W/1AW8f6CDMJsmkKW7tlgmbX+Zfqb8akzzuXWUloFqeQF2
cpqhN5K59T4ktuz088/7sYv8/fNMm+sFCg5J+ocul5eA8UapYB6dMrJfEo8PkEkiHlpr+BWtbGlI
/7nOnj+KW829pkGnLxOpH38a2IIo7FNhHtOc4KvYSZq91Sm6VOTDkqWHH+zRSTmD/B/yA/7hV/Ik
WTwNQJuYiH64jWOdDrOuNeaxNRIc+m4FPApMAD1kzKe5//NL+mHKc/6hPIFI+WlEIgY8bzh/uYdT
iVOXGtrE8ccoc8VMQgcznOgMqYfOgbJcSIiah3ya8JfNTTTAixNL7Ar8As3XF4zzz7/R33++rfMw
2XQCHFD0H0F1CV5daKeBeXyPC0PQE+90chp3/5+ftVjGsSqYggfnwwOFe4kMGhpKZMaSoNSbpM44
6JruzslrP/9ZywPz4wNF4xjPA/QgnVnaxwEn2ioiNsrePA5B9NYayLV6A/3Ezz/kn64dixBDQj6M
VerDU4uW2AT2kJlHiBQkL7gDQuTz4EmoBdT88w9bGul/+0kLTNDgLMIl/Ch+cAMpBkUf7JgYjFzW
cuAzRaDBOM6aFgo3aXwv1Je8pLGHcjvq5AUzKfm+of3Hqeg/PME2ClOYUcurSvTlh9lSwKA0COzU
PE5uZxwkYdCQiQOA/JXW8oTWXp5v0tRocDoqJtp4n3h5rYreAitIs//5RfmnO4AtxYO8zp3+m6Qo
zTybdIGKl3dJvONgOJIA0KPEYAK1+fcfZSMj4mDJ1mJ8fKJwjzZl49TyGFtcXs9bdCW4WFnqXWa1
vxgH/7i3sHwvImIicUx2Fufvj28VdSWdx0o7BATYIfCDR/ClkDD91RINMBQLN/rnP0/8uAQvHwnr
y9FBWfE0M4X+sA6CoAPNgK75oAeMKE23oHnW4qC+o/s03cUt5z76PvDrIjcBLxjySuUTohdHK0iI
Ih+cRtdy5j2vIKTCgZCflQH8LSB/j/wkUf7qIlnnLfbPtxzZI8hknMfWEgwqKSg+LCicAhNzyqV5
aDM93+oqUtsytrVtKNq0X5V6Pk8hGVxJUwZ+mVSzvRH8Y7fgpCDjEw2+YO6REMRYIMPuK36+7usE
tBxHe6R4rwyGmdFabxJGGNY5K0GEnvlSR4DW0Rk2ez3hzxqKhwtnXmDn7ZISMS7BFd3gMOINTQYp
CRcQ6WAy34RxRiamDc3+kbmohiHKC2qxF9AMMIY4NE/WuQfdERp9HEjsv7EklLuo+QyXK32eFQEE
1vWVOZDKiN+YKIA2KnlCqnMcHdU1TqgA5eNhrBaQdRcCy54bAfvvnNSaJln9Bbm1UR0wOMx3eMcI
wjQ6DXw8erX4Wcwet8xR0gZMOOJKesSEy7PXpfZLythLYbc0CJEQHokXolp26GGwXvI5NV4rUg/2
Q+3Ud42N+8YanRrgbgjxmvV3sFYjWfO5L2ZMzpqseUknCnPyqDRfTiZXdElamE0j3gWSZJAzJ10r
DaD0Z4yiB6Drrm1D9WgMDCveczTOlZiYmvZrikYL46aE/q7aAIuUO5ND2VcLz1ELZuZTQcFVzhOo
8arjupm9jtP7vMsV7NSAM+DlrOY8apI9+d+QqGfH4ck2IxtLKWk+yjlEy8EEGDTW7SXqUk8MuPpM
xKYNzjaCLSz6T6c6rnlqsJqQ62EvIPw5SSqwV6U7g4LQA9LTqmW91AanJn3THMhwA+TDl5GWs1ic
8e5/tcuI96/UQ1iLOdTgU6TlSwTbmXMblO6S/jCb7DddSnb8ShTIOcCsad5jC6x/4WshQp80TOaV
WDhKXUeay3bO2JdXXcGI1K9kqK6Uk8HYATdvvTCZIlR0GUit2qLB0mXNogECqYy9UiMRBUZom8/F
MBQPrornKwZ92bomgVisEi0T7lbEenOIs5LKE/YS/0o2MaosVNmv9TawH5BZxgjH7QUDR6D4fHJ1
Vz/mZoQUN089D7NvK/3J0sAyFGp+SFE3bECkVSCddPzdBc8kXVy9LW47hnr4G4I+/1ZaTffmmgqk
i+H0J+SYdJfnKaGU7VNWJl9hoNuMwEG5CNpcPdkQiNtta832K3WmWBPLVlyWrd6EW126DsKivorX
IilBR5R9efKYgDDcVW30HEoNMgZZU1ezvegDizk4CrhF9c5tR/sLwkH0E0RXPlOnlwdpAiiBPWCq
5yKr0w0cQeW3YuA2uoHFRCEdi+ekSpxuXQxRu071xtkth1FA0hORAuumyTXM+BFNXg4v29w1UOZH
jEkK7GF3fdpqF0VaVxdJQwtytvr5WwD1dBNpsXY7e2X+FKcDASZzgZqqiBloEsC5ctLmxekY/BGT
qEHxziOfbr3Y5lXJP+RqJzTYOsu/DMCPp41EkL0kXZXY4WqPuK9VYzukaS13vhovOem6e6ypgFgK
YiJXZoBMjhGMFzByDKMLt6xaunQtahBQ6RsjL/tPVWrXZKwW7bZf5I1FpL9mTls+Afc2VrEn4NNp
gVz3Gd8D6nR+y66E2UCxvF/aZj0yxtC5o05oJJel4xU3etdXtKc7HmrN5kT2Mgeki2hGwivRgiab
NmXVkS+MVp4DtiEnGKistt3XsNFZkEgjgLqAiwPaRTcQ+OD0zDndfrL0zQLOQRUOC4cES5goyjcs
QD6BMKebcxLMOXyxaz32Y7e3SE+FYUG8yTkVWBdT1e4QTrEEsRovHVQ6QdpEHUXaLEc4e1BMcSqT
V7+PrHpvTsyZ95ZIGZdUPLZ+6TDWIvOoyL4QPRByniOScCVkueSqiqilQwrm363e5mowSf116Lln
TtduisQcv5G4CO0ONZT1GfQEAQ6R1+5JvGCqW0xh3BPakES/t0P3klSW3Fgmvjef+VXdPmWKacg9
827aOq4RuacBuQPO9jjdRONY7xPNVlukzdUnSB25s2IGPn4arCa/s8PqzcjUE9J5cZ1C/9uzrtLP
NjxmBWZfGV/DLgq/qjge78Pe4c7xxsOcGMC2rcwQ1QNyxDidV3XWOgcGJOjgpjGrcjq+rOPoGNpw
3Hck3xzNupyvcBPLO5vZk7Zq8rQXK5u7ABSAfsKjVgzQ9CfRZVdT05jXDPCz61qY/V0euySKlKJ9
RWOfbcpOyd+xogxHpr5qSd0wYvKvXcloDpL4auzV6K3yOmO5wOLJqMw1D/M4/B5U2ng/dmF6K3r4
dozJred0tDHwNsRWs1cWUOXrWYYnD2noVTOhzdC8EdNLNITtixEzY8rxC28KuulHYetasDKh6TQ7
wZK31TjMwu0XhgFXA8v+tI2yQj7Af67Qo0l1X8URIJa5V7cdhI6VN4Tjlz7r6n6jt60ZH6Z4mizf
LXWNmX4AEuJkT/pY7byob/dUudplQhDmJ9pgBgRAuPAoYTVHT2k3uuNpZId/E0PdXvVVNewmNsJj
kbR5tq5I32ph61FeRCxuO1TogrArThaaHw7OcBsaw4gmOwlAa7QseV/SqUMSDY3wEpofy6jUsaP4
NVFghInlYEX9rCiNq86ZlbWavZpZqps5JguiGL+VBnr3rfc/7J1Hk9tKmq7/y91jAi6RwGIWl54s
S5WTtEHIlOB9wv76+0Bzeq6KxSiGerYT0acXfdRKZiLNZ14Dw2gTlNjY2HZlrq3UmXZNK6NPTWZU
T9CSmmc3pV3VDVRqp3g2/IQWTTMiDGn1TrEE89hLhJ39KfypZ4p3SOkQUYAiRCmcc+Dk3USekqeT
rJei8KM7lHOHJ73utRsRKStYRFZlbVz0wOQix7x5UzVS9MvCjLxm27J3f/lpOLyUeCP9wJhP/gQW
jhSFDqGWJjaoQBilRSppjrpW8YvOfxWt6pBG+A7pzF8iHIL7Js5gX0xRow4W8ivFoihoRoZDhLiq
LWuQMrzOdxo9nLWpO75aeQExezCNw4CjWgFzSbS2ciGQ0ZXTbNl9hmKD27MMpvhOl77UQa/m6V2O
OxT4UHPQjiES40ve7MawqeEib9Q+D2E1+P+o1v5vLfRCLZQ3cC51/Hep751h4A1y369/1kH/+X/8
Uwd1nP/wLEfYJAbYw1p/Su1BOCVIwvgL0PA/jZB/NUck5oKA+10JdpnKoA6X4l9lUOT5SJbhpVDw
IoX35N+UQd+m4MKeUf0WySrNGWQmYLe+Ld2NMDYsNWrTrvDXo4doyY0b3/2xGmcKn++HmCt06B17
s7o0mtVvh/B7jOEC05t2lDPQLXXnZjiFFpb0v9f83xhl/hV/lOaQMeCuDBlF5l8b7WsxvOIv/z8b
4iTHllFhI0PLEFzYUj+O0aqavn88hEHG/qZQxBfBD5VsHktJdgZg8pPlaqD30jshPRVaXs+EVr3H
+Lc317JnaOEn6SdLz/yDnrb+Af27djM01rDGrNHYjkPXb6Oyrp/NkF79MpqaeFUreTRF1qHa0Q39
tVdzpxX4q6wsBXnJ6HzkinSzBdWH0/XjmLhA5WMZX4HTlzw+5VcMe1Z0YZs1/o/dro25XUH86wsN
FXvY9TK8Qa9gXCQVCBgH2WDkAdp4H+qpvNLdyfmiZRLF2lCM4Q3gROcq5bZaTrrWEOwKHu0AmY4F
L0wKPzlpr1svm54i4NmrsERyKZbVD8fM5MGPMmvtamhfN/SRtrbZXNvQo5+gENrH3keZR2sl0YBV
x3s7Q/csbQ170yRuRUReGjeuTnqGefOwgBnUfbIoXm7txFXXEp7XGsiUOS46rtEb37c4D7GHAhcg
maMfd/0PT2XjsZssXgLHH5Bb7GLGi6bXuYv2OSzbGjoDjlpPDv07a9VPxmtdY2KIHoitfmkzN3KJ
1ax6RofaDTcDNtjHrtP5i+YFBk17U4yCDCFT4L6cUTirrPQVWEPfgs1hB9naB/hVInlnJGgMYWDV
prF2i/zaq2o0hNdG1f6Mp+HJnsxXL/fEl8EU9OpbLfqskiHe62PFktRhhYBRb7/S8qu9RdhX0y6u
9GFBNYWPIPxJPbc6fx9Wj0iLDGBsMk80z5E2yiUhs7zKEAa/KbPep5xUG9sWkaxjn5rxPsitbuXV
Zb3pTVffogpL2C8cJ0AKfPQRlqUWRjrnBgdBmWA3GfAAYnOCQF7FyGRlbrKLRdw9JMXUPsA65w/X
XsPGcCNxTIOxmBunycGlb7SwtaLFc8Sz71yP5VxUluGvsro0VxQ+5a3qvTjex6aTbeC+R9ViqCKA
oi2S759gTgfHMYj0hzhvkwFtu0jcmcTS2zAI9K1h1/53MGSWxy7R/Fuz96g+4Zwq24Vt5PBYfN++
G8PaXI0BotjDFBBLlnV1XQFm/QR2pts7Xunc+zzL26YMrXtpZMF1b4tnsC5EejJEHG0Qnb5rw8ox
91VNsQKT+nSApRH639XQpgjG9MBMLML4Ldxl9xdmWe4vLfDVstGa/qomc/seAixeB21lG4u5O4J8
ivIWGNbM6+HribPCLOcnnl2sZNPB1kWCWqdaZYw7kFfmdRoE9qNOBXTtj6h1MJgwtrDzako/dv/Z
Nf3uKyi48KhnlY62GNRgssIBqpGMUA/PYKP+MBICnQqNq9sW/eJvtWXlN3kbeHeDMVmPqafgWaAR
jOJ0BQb6t0MkxNQ5DKzdexST829jKPojGOfhfohDdYsVCkzlQY6zcLe4Skor3xoV6XY5KuehRGCV
ivSIeHWvuWjt6CYDVMZ8eaWmr471BEaTXNNPiPAcR6zQTC02nY8yjR1R1VqEaRE+oCQZg3t0mp3R
cQklWtZs2RrQ0dFv2pQjaZ8q+iBbNWXUrHhV7HWr29VV2jsTEo1FRcfczHyszruUv1P4obOKPekv
TZlPB35t8Gji3nNAfrS6EminwynzgTjFDkZ4C9xGvb1LxLApYAGtpB14e9F4xQap/WJd6oG2xf0o
gtrvWOwJwFzThihBrfURQSathi65CEFDbnz8SSG2tfgtmnrqLTtfsQ5DMeEMR231Pk9rAMOVUlxj
XXJMC9vdhrEOk4Vb4GsUedO66KTckVx3r1LPp40ZuOLKzI182xcR4EhXi8tvTVIY31F3Rv8zRVD3
VwOD43lES+3OM3ToxvMfN3NHPGShXe8p2WYYwAnZ30GfHcACjjCPXMpsa/Ywbg8j/ok2mOh68XtI
klT8FRzqaEvgxSiQW6nSv6Px0rzIQTWrDjJsjc69pa2jyBlvcjRolsBgzU92PvhfYupPzxioZ1vl
tflWiMlfR5OhU9RCB6ivdG+Jfjn8pqL9BtNR7V0UvBJqszGC3z7i6zC1qZSOdXfrKZ3ly0OhAajz
IqhZQ3djaIrEdjSKYVdo3ohRa2mgoGFaHX6zLggO3B4HCmKFo9AVjKdpp/D0qRf6QHbjRYnzYAyN
/lk13XSM7IZPV6ITuhSlm29lP7tYTmXLsFHS+4dhAtNuoIxK5aDSHsvI6ftZ/V2tXWsyqJZY9b5N
rfCnZ/CnE5RmH7LaEVe+AUU4cJpmhYQU8I8KZf4t0Wi9t0otee49mA15XjkPXjXr0tm1t3SVyrdB
4kHbmx879IBAVc2V0d6R2ppWlbcsPOD+oQ8YxqpH+5tB/rwma5oO6C+iQMGOXtIKVuvM1vPXmDd8
bzZ689gkYMbYSME9kOYAxmHrPeRx1i1RmgCqWpc5mlPoHygCUtQZsAu9TvscDmWT5SD0fG24VyqZ
jpOmd69d7mtPmSz95aSwHFhhkvfPd0rU4P8adX7sYFsgOW1qwoIC/WPgJ+O9he/DIU7Ndo0jX/Ql
bxu4HEU3bDS9FS9WO9ovXa3ZL1DJxlteKmcTVqG2GqNIW2lAa3bS94ubKdDqT0WIRRNYs2ytJdZw
+3vVlcDhqmhc985M8HlFWJKHr4mvkAk1QFaHxTKn5EBpCu00hFj1K1lhmpjPCPlsVNa6rDKIu6g9
coihWBxac0zvfNcI9kYWAmf+vZcpG09HaJK0sslQriY3Gm7RhfHXWSop+toKawwh8uROr+Js74yD
89nzEYtXvm6LhRvxGCKnxOefqumGDucE8g6sUdAj77LUxyTkCjSMT9Qbv9fJONxyKYx7s/TzO1lP
E7LJog0WKOzC9wQAJBb5RNJKTxBxSCOBBeGh0tBiu3hnJaG2aS0zOdgt8Ia4p8tkyF4DF18Od5Vs
eLplmKutBNJtkcpnMlmZRk25zTVCvMOGtNuDLZ4Qpbab8qZXKSChHMuHx7YY8k3LhUMMlMvmyrBN
dVcFYGLr1kF9O0wnVGuN8oDiYr+xTBCSiyrJtcdG14t66WbAssBGwRRBfHOpB5RmFpjkIt/fRDDp
3K7CkYIixlYZefqst2ynjD7IwfIi47se2OONnVVI8QJf+j4iUNAusDuzSMwb/xA2HMyIvvJhGvrp
WCeSgldvI32FDMUe5auuXCCUAeUxozQ1LFQ3O8nAoZmOujNw5jWLah4qcs7wiNZvQHUYSf7rVtFZ
mqki96iFzpYrEzLFmBfY20i3pj2a2FjB0uWfZ3QngXcuJ0+gmDdFYJnbKHswB2R2UGXL11P5W/Gz
UDVuKKP5dYRPilhMXj1YnTXiRBFpV4Hf3dNmkSi4YN2A+farWym5Mez8s9WmBrpdaAUzjWSV6gU3
pwiaeuO6db9G1tfcUjDuFjlxyZWN9EwLZ1OXFF/R3iwnkS0V9CiznH0fGif7AYnvRzOJO7ol1sYc
+myO26q9G0qgFFP02BfhhHydhr8cxpQsRLcE8JavAj+rNyCsP2u5VS9VbFHbjkD2rlyMcBeJhXyM
7qIangsws6ksmW+O6sqssEcByS3zm6H0b8o8DJZI12K4RpsjWmA4024n5Ji/Bm0ndslgpDR72qFb
D+5UPJRAILF6DnSAzWDkrsLYKe/zPCk/45FG98Icsy+NVrY/yk46D9LAywY52TLZt904HSgpJVs7
DdudFiZiWBVBZd/bbj3dx4FTP5QBpdguayU+PcOMMp8cZz3I2gcQHIL29aZ4A8aNlBxoySGI0Zpd
GKr67tVTdmUgib6bklR49arHgbIvN5S7k+Sqyb8T3htfBid3bwyvVfqyNkVx7KoYcRdEovp7f0Id
V42QBhCVazbKbTmKWaajp4yNIsL1NV9xNfjiux1SrEf7fBrvbEPFx1yoYtNic/nFqYmvFsDmzdsR
RucXWpPykNhR/uKPePKiqI6CoD6/kI6BRIseuuFuyPP2KoxcyD9Zg6uuQhKDQn5/SEXQXfXamPxQ
9oz/DWk0L6Ah+vedLLOfWSP1ZecYGEs3cWFyREp5MBADuIbpJPCvI8HGRya3yXUbu12PmrKfLDxn
1olPJX4RdV14W2jja9JJ97NZyHyNuoWLQgSeJQINqmXcwTUgxpt4CsMsbBetNvQrZ6y5yeI03sVl
ly5KR6IlnPLaHkayilURWhPOIO4qaMpp1UTZI5Suz0OOoH7ALb+gcINvnjeSFBvlS23FcHGdtI8W
ui2rFt1NT20pWGePSB0X12pKzT2UFEKpdZBhzozYclK6rbYDaaNlO9IlR3sdVdqWi74We6N13Gel
VfmCvNPdksX01H0j/ym1NHXNo5jeEyrG3wZaDU9xlVSfy7Yc5LbUaApifALnmuYYxLxFkhDS2JrK
j7hF9DnyjNHwlQ66CcUFyc8DLILXgD4yfCTXuB48N7+yiGx/5ABMlyOWSytHS26nokNQusE1ZKsS
usY9n+o66coeVe6qVLfAloJb1M/RisJ5pFm7Llo4NTrOy6aOzU+c/58qh9RH5RML5FaaQGp9NR3w
1m3vE50igx2kIZodNBj1EU1kA2edY0NT5ruFbJIdN/1XG6rS1JqNvZEOAHIt741tXE3c7KVmLTlq
6QO8xH6mD1X1J6ED5FoiGr+hZYq+ade1C8GO32luYW8RIJbXZuKMXC51K/chZp+7ODaD72IEfZ5z
Ey6EpQUbNxjkI6kO70ngZV/9TOqrMvBe6AT1VzpQNDwNHHNVDZV6QNTzp0zR7+yQ9PoeTH636ZLe
jVi3Mb7xvKnfdjX1X69w3W2F6CZkF49FsXz5IrvQfoy6AvZSG3Fg4WcDlCGmQmnZ2whNbBUcz3ty
kOe5g3c3lJNzwKkKrfReOesyzf1vhUf3P617d6dVVkwjAc/QhdDIYsya6HZoIOIEXZ9/oleKopmp
HbMsU3vljtnRjzTnXlZ6sHKwArs1ws76ZQS4WBQ4wa5rFBcPfh62d5inhdcQ+MWDXcZeDqR/8rX2
S4zmtB9i+5Nx3a477MhWkxr0o++3zi7ty3ZZIC6wHTsrfVDcuNCE8nLtoV2/rdP2MWhpmg5Sdw5W
UKAG0tdfQy+XuzgIebEIBA9cpBokJK+7JpRD4p/W7S0uWQnxb5H/alXcRZDfy+9WFZdfGprrFSlA
FSbfC1yz9CsDVQoAdLO1gYZepB005mNrasO41EACerdRWgfmkkJ+NSwsiGY0DvJhIjULa+8W/aoU
FDVEh0yMMIgj6HIlJaxHx2xeh0GhVT0RqtSVVR/0qf8hBVmDSE3ag0KQJFUdBCAjifeY+qIO3hg7
DT+dA+dffJaZ85yhJ4ccShHQNWvTFeWOH40ZtasCEf8lumT35tj3O0x/6Atzc8fTNbr9R2Ioh8oZ
ZSKtdY0fNgTXKxsz97VTWRRS4D/fgaXedZ7m/wodS9wLXTOPzeD9qgZbew44ek+mKZFIF02BVZdX
I6TbAELEy0AUW6SP2rUZVfnKUUG3cHMqAB8XQt9XQU0QVECDAF1iI3iq/IQUqZl3mlvvehTYF51G
MS4qC/ZktSUfzy7Y7b4rUbvzaCiFgKWkJHUKYJWDGJQoZL0bi0As9Ib/igB6rtOgTFcfT+zcUIYJ
g9oFFy3eITZ1/JcpPxpMLHSDRxBQPBlgFG5oXl9S7Do1EQX0izSYnAnzQICld1KvNhKhj6nFUHmd
t9dJqpKdU6Nk57N5F1UwZNuiY3P9/fwg5cH6BL4JwvtkUIF/tqkVUbMbE1bRtPkvp6ZkR056yUfx
vToYakEmilFSQvGwnRMsY8LlP5WlBv9wDC2UQ3w0IrTKjfeJSUUzpfxxj90CFcR0Cm9a8CwXMJ1z
Jf5P/Nq8vqgV0L8BCkyP5qRSPwZ2GepJ0OzcTKMAnzNBp+qfPl7PE2Af7QDMnkw2pgDoixbZLGbw
R19jMHgulGfWO6Uo3UpM9qJFIC3/NjX1CbS6iT9j6wGSwD538/HQ5/YPUrXC1HHx84xTwK8n7MEI
TKueiyTjurQEAsjxXAiWmo6pvBUQgQFU9dcfD3vu6MPZITbnywJapPX154ytxnMKHH/rnaxidBiz
7snxKPkFwARAKrB/Px7u3IG0uGOArbsz7eBkgYO60g0NuNlONko8Vma1Jfkf1hW91gu3zAkGeG7t
8C09kMZk4Fw0p8ITHg7v//UtnantfzS/9+botz8HGNywp1PjhpKyvnXcSf+GvzzFJCja/8amtZAn
pHc+0yzeHRppKfBger2D428fBQitmzLgiv37ReUTzu0r8JM4rL79hjbt59bOuHp+3wJd7NOKwP56
YeC8c+H7nTuF9m86iEVV3ptle//cLsmAJ/iI9d0OZAtK5n3x1XGLrx9P59IYJ9OJhDIdHup6Z5jq
ZnJqEFbZ8eMhzm4O9h9qVWxFcO8naFic/9y+RjV6VxK73gStbh7MAn/JCabIZ3yv2JJ5p98FNW0W
0H/6Hkj5pRvt/dFDDUXQQuH8Yb922nu0RdlaWuHBRzFwqlSFcpa9kVTXqYZFCEY0+erjSb9fV8YD
y4MZrwAqfXr2KtIqFyenapflAwGKMx5laMgLocT7Aw7eHeC3oLRrIiR5csC9wFBTnaTVLlKIVjUl
9NOi7K4lEJMLW/HMSEzCFRLjbmGBb367FT3sZKEPucWOqw3uvdZcWaN8LOv4+eNlO/OZEKQ0deQa
5+jIni/uP94Ep8wSy6tlsZsifV2n37CYX0JuX0aVf0HM1Hz/xmIU/cdQJ28sNSoHI1aGajuPwn1u
A8LtpVKLAZMUcF/59DQiOrAV9D9wz7Op7ut15X8B7o1WwGSqdUz3dws+tqFBZ1EAz7BjPwg3Lg+I
qGv7oA+nGz8lD0R2FvuvgG4ReZVCCFjF6iC7dLjti5YK9ogl5pIyG56ciARcmKj9XsCNF5y+HiwD
gSnT6WMHvFWzPMgHO6Ci6sXLcv3W6NxPo+NE37KplYc2hQdep/6XesCoTyYjNZPB2TsO0twQrpfG
bB9ktk+ZT2KksCzOi+xT2WNQBvBwgWwiKiAJqKoqsiT+ZzGqGeBMUdfpTHnAwQ0dLbuw0fya+pVS
rrlknHhFCU9eJzZYhjjB+BPOeQhmCFysDIaVTbjisVrm7H+FIt936ff5hUfrzF4z4fuA4ODNIuQ/
2Ws+inREHyPrEmvNdWd41p6vPuyCuMbIdPCtfvfx5n4f8CAYIlE1tNFLhix/clyrwu66vsyKnTdr
NVBvzdZVUKtrxyrVFhNmdY0CiP5oR94lFb8zx5dobiayQUp+n3OgCtdpYevkO8pc4+cOmemvFf2e
R4RT49e/niQAD24jah38cxo60hcl3xzbfJd1NV2RzqCJRyeoWWlxXu+dJoncZUODHUtu0Pd/f00R
V8G40DHYJYI+eWkk2n2UnXKUbVHd3lZ9/hjgCLx047H+6zDAni8pAxIi6RXkjLcXFTWgJiiwhtiZ
rvsyIva9Ml1ka+rUsv56mxJuAJgCGEX2AeX87Uhlg29d0LUpuIK2X00OhVcrvut74WAl5fz8+Ou9
3yg2HHUkcxFMo4t8+mxBBClzO62YlsisHaLbeUEPkZ5Ok1pJc2EN3x9ABiO0ITQQNLRPn68KbEjo
tBkz0+zH0NJeqsn9GQ/WY9A7F2KQ+Sy/TWgYirTUYWrc+ackKaCL0Yg4PtIzZbq2qJV6hUgXMu0w
/827A2XKS9Ho+RGhAQNjmw/d6fNil9It5hErozskXvmtgOBh1Um1aEP8JcPW/CvC5ByC2zqBt/U7
6mDEkx0pGvIO5ctkp7XtAdunnW0nd5GjXxjmfWAzD0NqCOeA6OO0oNC5OiqU/NW7TjO1R03m9r4c
eBE/3ofvr0pGMWbRBei9DnHj200/aOaQQ+lNdrVFRYtKzzKN218yd45xpWiou9PSGi/xtsz3LyWj
cnHA3EKiEu7p21H9bFIeaV+y88RIFTz1KMPlENBuBmT/1/j/gdsfvRQebmEn4VJOXknbS5dbNQCC
T+kjbzBeeZxGUX3yWmzsgrIkOJjDgqowxRWwOOfJM3tnF6hGXKDmnf0wLoZaNANns4/53/8ROgFJ
CLHQ5ehSnc7X8ejFKAlT5/z4w5y7IAS4SkpKUKzfhZyZXfGMBEW6y5WEB1R0Oz0xHl2pLkUtZw6s
gBQDqhKtRXLYt7MRUDvQxM+5iIbSAsjih/vB0YfNx7M5dwM5hADYmpGUs3ZvR5li3RyCVksADzXo
0UieqUG0at006XdItH8fRZMzAhPlyUBWCEbR2+FcnOqxm+CIjon/c167OnKOWe2/fDyrc4fH5bTD
eqF+8459ODRwX6eCw4OhnnufID6xMHzxk2ZLsakD4f6AthDvqRY2F56qc3fe7CNDXO2dSXooneqh
ZXcJTiHmnco1zMswfo6fy3h64Lq+MNq5DU/ag9MNRFv3XZEsZY7SKZtkVwZlss0cITEgjLXVx4v5
m2d/+nTMhgcmzxEK76cJv9eaA5ZpVbJz215/Romo2Gggjhd+jFwUvTnZPyFIVCxb/NLuqjFPbkUq
LTTbwXROY+nQWI7LlVH57TrtXfAYbRtfym6NsysvybA5mVBkTwOf2m900WcZr81g0yZQ1TdDecUS
VFmzj6T70g5UJ2QZ0sTIreg56btm73vF1xBEx+SU6lD2mb2niuQtnFEroXMxj48X8sxZo6dNCIr0
BcXF0wcxhb0URwPhNtS7n+VkoB9XAqbEsNMrxm8fj3VmORBp5WDDXaNAfBrGmMaoo7uqCO1946dO
wWGVCf0bZoj5DmIWtm7CURcijDOHzjDo2BHR8GK9K+t3dTriDFIwvVh8DqNAW5qgduhj1NPCMsfq
qar72WM073Z/P1dUu/FhJLJBW+TkprQ1D7ih2xQ7crXbyulrqtLpkWp8sAjxu0apM/j7uI0B5zKA
aZD9nvpHcFZ61UBy2mk6ssujgahenlvq2MOx3yEVdGm8M28O4xFDWTxsBIsnkQ0So3YYFSzt0AV0
LmzoyHpVVCuYrPLC1M4O5eme5eKGRZ3/5EEopR2pLCdFM7wivxdphUytVM5V1BrGhevr3B61ZuEN
eAhzpd98+xh0QOLyicoALhztYxsWr0JUjzjT10h2V0cX1/K/To64wCBdIFxj0j45PYDGQK/NbCbM
FcwJjJ/sP9VtvYJ87lwY6MzFTEldFxaWXwgFePMi/xGJlEjSA6QgBcTG6yUYhq07VY8fb3ph8Xec
3MpvxjjZE54WJ7E9q9ID6Dew0orKQyMa8cls8SfxU8y0o0BHw72vy1XjxMFT0dcSsBC9WqwmE4p/
LWhIfHqXBUz9tWYZxrp3x3QXWarGhcoOj6aHs3w+dv4Xv9TzbdYAziK7HRGZDXwEYV2aFDrcLGGg
krpAANT4hLMlYKsclv+myBrM1DsUKEighuAuTnWiwyKCL5xgmYxbUrg16mbcpwKIZmeF2U2HO+DO
TbzHqEiaJSucbDJqRfUiBCi4A5yYLYp+Ktc+pEzAwkl/XdgwAWf9083Hy3tub/KKo+lB55A+xcne
dKqmUqPD3gQm/K0a1Dc3LO9sS9sgGLv2cU/+N44dMTfBHuV7GkIn44lwzCsM0/KdqvD34h7rzWTf
q/xC8Pq+5IdCEV1DCn+zKsNv+ew/NqY9JKFVD16+A0R+LMuoBjPoYlD+RBP6BkDKshXm16DOL6RM
1vlxqdKyoiTXp3mFV2YV/DVBTQSfsM/hoMMSqm3tCNFFT9dgZshxkC/11yrpqlWaAxLU2pyLvDK7
vQDlL+Je21t6q20MZedLH2AoG67c0u+kg+3F34XRkagPQAETOQUrTxkOtRc5IePqP5iJje/6JBCn
VrENuXAqg3XM70F2s3yF84E7nptO2xLZ2g2MLv73bBLLsFHxWmJU/1xZ4tKnOHfRoheDbgdtOD7I
vGR/fIpIb0SWJ5hY6NCi6S4txl7fJobqLuysc3fRH+OcBkZd2WVp4fX5zhWpDqfbaZdZGK4/Pi7n
QhvHwuNFmPTbnFPxJL1CSq+ya6xk2gJ1JJEvSMZfigSNy7AZL5DOzg5GvZKcxYPddppEODWXUQ55
Hvydk5GJTtvOLjH6A31kqUviPucuAoeyP68FlL13wW86jpYTg6LaIed3NBvpQFIdX5DkfFURmIXQ
ubCSxrl9Mfe8SWCBEMjTPs3UlCnrS5wWD2kIy8s0Du5U93uTWvyqsLRwZ5f4jg2lZ32KMKPdjQGk
BvSD8xs3wKjew6/vSUIJgp7hB8guf/ylz/48LkTKSNRvaV+/3bb94DdaEhLm9FX5annBc2h2D6kF
juTfGEei8khEiTTAaXDQdNoYluDxdmSiJdUc9S0ftX5VtPWFh/Rc2EpxCtAGjkse/3k7Iav3YHCA
vdwpOCNhA8S1z491IQ6xa9ylRfWYpd6FQsW5DfzHkKcBazzZKRg9Pdtp/bAN2uLVs1PA7c6hLroL
OYd1bv/OenzUoiUd4dPjr3rXLqdBZlwz5vhVheWvPsLZs0MXBA3sOFhqpRYtM27kdVTNXAPNmJGZ
NaA/r2tekD0I8dl0m11rwliA1QbPKFTIj0weNjh5ih6u37ibQfbusyu4NRcOIs2zNzieBslc2izM
X3pvQmcp0D0p9a9x0d4CxSnXipAvcrt+kY1WtG6z0YQ1bwgee1Nc2E3nVsGbmbqUONi3pw3YFD0h
yNklkV857WF3G/DL7RdR/lbse1ERtlAfb99zn3hmZgGUkRRbT5e9jI1grAiGdlHlaeDi2hqBY7Lf
lRX4KXY0Myb94xF/YydOAkIQM2ihYgNPGe30jQ00FDodN812TjZ5y7BvnQc7NLplbo3iKizS9Lk0
MWCJbZCTv+kCbqjS56yd1FoB6dtqfQ9y/eMfdWbdCTZmCjTeX6QT8+H745HzHAyxUf9Id4kX2Ouw
xqIiDwkbx7hoXmJE/XfgIr9/POaJDtrvOjCoBKo+860t3+W+wSCm0u840c3kA2W1AnsDINXaNH7d
bD0MCRfsFJCTIl17QR0uR3oyMC9sY/XxD7HO3JUzLxw4BoJ3NNrMt7PXgUY4mYoyeMuxRWtk5jVE
VjodwVbn4oqVkXsVg0aGYtUsgpQiMk4P9FEjpGXue7RnN+Po659Dm8DbVJP+mbA434Y9WwrGVLIB
1Ce2QPJfR8DYXNnd2nZmp01LwwZUy9UudCqJlWcrkdK+MovEekiwXr/j2EJCGzkIL6HbeodUl1/0
dkwuJObn5k8HDA46Nous63xI/vj6lNtixF8s5p8mw0MILG03OEP0EhlauPl4rc8NBfAarAFsdJ6N
OQr6YyiaTlWVzc+SV1jhqqzcmc03lMnBC9Pg5eOxfn+305M2V38tsleewdP0P9ecFMfkiOSgE767
QMAJEaRpso0tHprdKpepcWWgBHSvBrO/NU0tOCLkhegIOnHbMtfr/e8f9L/yDZfkG/SP1Rv+bwqD
kcLZa64iNe5//uf/of5Gdehf2tam9x/EMC7dFRo5xJHcTv+lYmtI9Gjn9uaMXcGE1SEo+Ee9AV0H
vjp/nKqP4Gab+57/qDcI/pVAA9a1ZuCgDjbzb9QbrLe9mPnnGFSX6ELO+DWEc09Ojyu7Mcsgp76G
+lTGv1IcKS191fOUVrghK1gqz3EaRGrTjGAvlk0zCvFj8OlfXhuFKCpzU2o2HkVJ5WqYQOSeT7SI
Kwy+Ak+1nmmg7Wq7hJ4CbWAIOoygra6Cq2ml+HHjHxe3jXlHilyiihLoyOk8hWompNKHCmaiJ3p0
WARM+JLASGyCqBIwqGKYK8u0HzTX3+RdDMsWWnvoIz5z4QzORb3/fwZtdAWJPck0+AeW1zsUWtHg
bahgHL2WTd95CEdj3z2DOGz4gTdeIDyGHIwoz35VDj5uj5TysNpYYtNdM5/c6IPh6eOf9PtNf/OT
0NvgngNLIVCjJA16ewdJNOeyoqmDn0aqi+QG6+3gt5034l7bUHMinPwyGeHpNDscuC2ODlxQqOnr
ZZHgot6MFWoGLZpL3Mddg8/35AcTJs3pwKdYK4QJp+ewdqBRrp0pqZzbaUqQOl5nng3Cf0EC1Erv
wgP+Nnu0UZ2c96BHcCyMOXQ6ecKA9qPfhMzVqw6Rx3kQeaQVn7IU49T7j1dvDrP/WDwGIk6YwzMq
ICzeaUw80jv0JpgLPykWUuTlefYTW1+YOid8sGRs3/UNIHdsjxyRampZGoHsPiV4M8W/Pv4lb5+S
ecr414LKpfNKRvuuJWZQhgEDHzs/u8atnVtRjjGYKBTfLGkdAtwNsJH9eMR3i4x+5gxiQ354bl6c
4pMwzdYk4kPWj7TFf3BcVWOpgRjv3Mn/y8B0nh0Xlw2Uhw1Pk+Y0r8LvLE1K/Kd+gv9tIvsVeqoM
wz2ujey7AKVBljgdnVkU/28nyR4iJsMxgPLWO3CqVadN7cVJ82PQPbrXixjGTPfJh9zE6n481EkO
PU+Sqh064uCb2VHeabgfF/T++s7Mfva9E5Kx+PiD/6KQyB21VDLwg/Ju8CZfz64LhAocfS3+H3vn
sVw3kqXhV+mYPSrgTcTMLK6nN6Ios0GQogTvMoGEefr5klT3iJfdZMyse1NVLFH3AmlOnjznNyot
lvtcBvhjraqSgBivSN+q6AYeP0Lm61TVdgnxKRHhfBhG160+EszV0eHVBoBmhYAQ90Ls9d6KlqO3
H6I1adY/6rkXPAVmXkX+S1kzvphNU/kYgwLYarDR/GCw3q4+bUYJ1t587p8ch60Ynt3UCs94XDzD
QggRcECGFEoQtqnA5scpbVke2CZFgKJDmeBH1AkhcDQFGW+ru6xaRlw2UV5d+sektvIIOzPfns+8
anZluHn/adkXR+NE90MLJLFNIOWG1vHcesnYimoQzWMaZmTfqxwVguUacyLBolowNpvVPpKt9C8N
J87YTbJ2XQ4DrNRngmVUuMn8gwVY5b98qMR8QgbpHYKystwm//USgF24iOrWm4bE/yqTCLFDeGZB
wUpFFgJ22qoWvc8xXEOnZ0bSKtYh2pB0E2dc7acyvMElt5++gYQghVh108IteWPnOXkqrKHM7/Kd
7Xbaj7gD9o8YqO/m1U9/xBnCWjl9LJdrtn/kfaVCz9IUC1qyCAxq7hXN7HqwvsL7bmECD/Bplvul
dwJ1p0Tnq1tJ5YjfTeucCLKC8dYwZ3ZKbRO+MjggpB1z1APY6DFdM15GU6XSZDenNWZ+KznmNr/p
Y1HBr2R+ICt/76kp7W/6MdBWVHM3URJbS+HmybzNk4ivhl0V8euLM+pvw/Ohxbk7KrLuW4fIizrE
ruqyi9Kt8foaLTnVZ2lnzMPpMA0Ta2kKYx35MpVZ81moZMphaca9PjO7EC1MoNOQl3HpRqepLaDs
vbyAh+sPr1oDUvPzjWnGBgPqmTXLT4JrIIiVEPcMYIbonPKvLMA6Gs2UtkAu9vdndG2H9i9mgl6W
rllyDX7CTkqxGKAS9kx89QRSMz+dnYZ3Sl5G1UUjlJHzwhYrKeDpfVqcIsoxoAoE711/o2MEZG1z
G/sMSztDkMcpNzH0cmkizFt/OUWDeME2j/28uq01RynY5RSKWS4tyiLsKVVHyFduEluUzJkzmXwg
oCQrDnY9vqyhc2q4eJ//6KpJMYZYRKL3uobzEVLzDkvwPflmCbCaH09iv1YFtuYL9lDUAKyJquZm
9skWeYkcUZvponNiVSfbBgtJnjiwFVFgKxZH8TINyuI8CVgkl5+SELE9dRpJxXVz08zwyzEmzmkp
4kiZ9AFnl7BxsEXSiLfnf45Drp/FjQBH+GuaBGzBOcToA+8o6NHuQQE74PFwYUPdej3FyiyyS8ml
2vuaDS4/rCPg1jwWfo16jDtVMYLDNMImXi1hoNdcSQroHvKeLl+wS0xdtV3r1FrdocjBPxEuLNnA
Qd4TG0gdF7IMd8zY57OYFx08UszSHvLOEXpLu5H+UIQcLGYCs8iBf6FO7Ki7ICtsRgFJv1bOBzWZ
KANeKOoHfGAnJBLW64VcTK9qJ8tgsLdFtFiQosPSm8QmN++i1MsitdHwbx2ZgC0hBIPE5M6jTtI6
u76AgGTi3bigV5wos12uPXR0WP6h1DiebVSNFMBJFDAruESgTRX0yMweij4SVrmTXTWY16EDSa6u
ZxgF2Nm0dvStqaueZBLmOcRo0fWY7E2llMZ4VsSSS/wB1XrmpnNDNCIeaspUvEwd53PSfEI+PHbr
y0Y20RRiC5O5Y7klEBNutigwYpu2TtqhiaD5krdPahUDx0sPsZODHklWeNi4hf9jGT3DTXWwnXnn
KEekCNNRkU5pmpwXOK7BEegnjMdYPFmuQ0rQjzPWrcWMdhcOO8MkWUOxk3VFctYsaCi0O7pEg7Au
F88hVGKOxyhtqoL5qFeTaVhDd4kKsE3IzesOv81tjdgEZwE+6yOfFXWmjoJo3mq/ZTNDnEthw9WO
/CZXmI4/w6Zex6XCVNV0E/W5zghTdHQJT60L+G8861OD6KAYRfaCZfeSBaU6AUbvhNnvKMGFc8JK
D0u58ODpZAx8tWshvNXuCJccR2puA075CmVOdh49AH3I9jBaWY4Tequ4sQehmIkPc5ga7tWEalCL
8uWMxtiBngA8623YoIW/Wipbp1imAbnrRxV23EYWd9D3EKK+HpyxgSsa7QtBVI22SZqPjnEyoHEj
8EkInWTTgTaPt645xN2nuJt4+azh8J+3akY8vN0F9OMYpaZKAzZ2jrkPiyfMsCjCsfplWVfZqP9s
dhuHhbtkk06c/cbQ4V5Ca1jukfQwGWMnEJGA5j7DD2Z/GknGznVRYg5wpIMz0l7aGWF3I6MCBW7k
JKzZ/w4LvBSfzGoq74BBRzlrSCAHdurXrSp2fqOG9gcOR51xJpLKcC9intSB6Ntm6CMRc5ddgQpJ
+eTm5SJuq8avxAPKbuV4tURGaa5GA8PHM4hxY0uvMkd1rV13ruPKYQfyOFSXosP/CVG8yqysc6fk
WN3GYa+sdccc4TjYTGGni1C1Eu60TqZC6ZSeTg7qHC7ixHa0aoUx998Akg3uJ7/sZzdZ551bTMYK
iOUcN6s24v1j1mmcQNcmk2U3BpSR0XCJsnIxxS62F4ysJjbHsPL74mI0TQsv2yhInI1HgrbcJbmd
Nhx8fh+cShzZwpXj9rYFaoUIN2Nc1ctog5p7gIgKbRg6wl6ZHOgh95uuMbHujqPaRDxtRBRiF7eT
hWg1yEc0FdLY8Yzrtmgq9/MgOzgDe7MN5hab+wZYwB3UN6e/QLqsNm5ddFWW+x4eZbnyhO+Lz0uA
Xoe21fQD0e7DyUvgAJooQ/gbbKbKYh9nfT7tsEoMK/Rzi8axAZyKRXbho1XlYf2U0nRUE+oL/dz9
jHLPGYb1ELRNsLId6fUmcjl154WboTC90t/HlVEgMWQFRoFGgt+S1qY/0xDcDg7I6J8MdrOxvH5e
/K3v9GgAYGzJy+TXv7NvCLexb90iHtYg/QyQQR+oLf6Yrfd5nL22dTdtPIpYkU9hdAXGUUEIv5Wx
SatsJ9DIY/3XhsjZhsKZlD5WEJTQmxtiqz5rOcDZDqnr6wgHXktnmKjzxVa8y6HBJaV+MWgnZ0uX
GKSkXtopjh5ktHJOGcTjE3vZo43PZ6Lg3ejsj9K2vjngP7zwtDPGZGW0H7oq87969Gl4FKs1gkL3
fXpqDe3QeYRJT0oy+7AwGKW9i9ig/3U0yd0MfI/HlliWh5k+NABCxCNneCVR5FZW7S/OIXJtxDQO
NQQQYgr6cSYvSl4CBWHteRV0kxPaQjZn9AhVjdQEQ+OeAWrrQJ+c6OdPPKlI0oDvHoIlaJZPyvUw
fFg3CIHyYWbexOwl6TWC55dRruNk4QYlv2LnVsQT1XErLfEQiUjnq1GsiDZ2Pwj/ESZh3ex8Ow/q
86TJFcdi37Y6l6rbQKcsKXKQjFHf1H5v/RoMORfRZiwtCAi6bUPdYIVoFToymH8Lj+Enhs86RXou
9/iy0qfU7xMMgyDGsWhMXbHwI1BB9cpyYoOBRCw5jxBGyCouHeWAANmo/ZL1EwwSYRnQlr9HYunY
QquhdRYy0qCm33rXVL1fuZvCQvUHKRyj1EsxwxeGO0uFwsvXUljUnl6mkQPTsu65/g39XdjFE2/s
oH7NHA3oklsCx9BCjek1GlBmHH1TBRYAxQEn5qQaT4CT+OoO1zedxVr0VSg+CWTMsvSELrxOKkxM
JEnBR3vWF/nQ71gsFfU6a1pnI8L5WFwXNllKYsc6m1cNEqbewWwTqcLrpU/tJjv3IeTyPPPi6n3g
OMLkVVVBkgkezNVbpKvQvLhc6rzjF2Ll6kTNwuD6a9ZZeoE58ZB19r6zA4SXNsnL6ZoqlXBoDs1I
orp2nJYs0HeEzjd7X69HuGk5mbXJCOS/4iWo+YH/r3+brARFn7EMA45LK+W5bPRFAp0aFv6AWMXG
wnaTh3nZHkXvMS+0BRomFW8Wp6/OnQmhnO8KJaMMxVcrQPN6jd6iXqbZTE6Q71zh6rVb1nZUX1Sj
lah+k5RoMQynfEDlkNSOzczcDgYyJ4jHL4JXMFuV6WIFwKV8E6mGKx9K05l4UMh1ONUKh5W2J7jM
o+ucu6PVo2kUezbrrDJtfQlEVJ4bm2lNekKkG5FecvFknvvZW+YzZ7S5P2HwguTsfrLhHzyoFPAc
WddL5iMTU5FryCYUvG02RQWJwe8bcbjUEYnBhOAmt6866Rx+SrizCAR8YLr+QJqpW65NQ5nm2kEF
luuISkUijQMGTc5w5y+lMxhrY8Q1/NrAfVfn7H6oszCBtgL7LoiETuQTJPDVXQzIgVnrKwq66NGH
Br3PTCivJkeJvGa5Z9R1xF2sjivjSYcQ+ij1/YHl5Ht8PaU9jHj52JaY7B/aAL2IdFsHE0v/gAtL
ylWlCMmjXrZerUqdWpUGsiC00DpswwC1KiX1wqhHXT/CI2HWSxKc11hfme6EZyQDAgkRCfAIFSPN
vA30Fue2nLQXPp5NJK/zmCf7OK2n4cafgkWeoPxklYdQ2twpONgMl/wAiwRF6MQqo+FjIrfHh3Wf
d7XORO3aJopj7PF8a4TJiOboSYcABUGKhH/w15LKla27nkrfAl8uFmW86IdGWnKckzW7bMY6pg8X
bryuCnMWOpckk9UPqaJmSjNr0I8+wOpFuZbeYtz3W2Oq3eIiaCmO8IuAvpdrbHd0wOqZRgN93AIC
bY2oE567dAZSpy4enGbSN/T5JXJEE5C7eFVZhV6V71eN/knNiO4zQFMaOgH0gyOEcDg1UPLQSXmc
4l7fMxUWLiAIDXfuymglB8H7fvCVx1U1ylQh11NNSrIgrx3XWee2rkOz9/tHzx919+ZlaZShoSu7
77/d26+iz02Oq/nPFM/Noya7jfjroqhOPGJEoONTA0MGH2KE0Qxi1/vf9VwN/LNMCc6aMrWDZQug
3bddKWlashzLwnmcnGrgIjOA1mAler2bsg1TzBY5Cxe/IWgMGGJLiiiq7CAxt73NvZsqhO5s0JXV
FR75Epl/9z5qdAJ1ihSgS5OdB+ht8NP7j/9mqDQ2ncQW6TCu429kPSYRV30yBt5Dn1kTz8EBpa+F
HK5cod7/qjdrzqEwjBKMTyfon4gxkEZlNp3i9iFKQ2eYqUGH+XhvLYHeIn4M7vKjJXfcQrGYmMAH
3cx3Ajk59n8TnXTChPr9AyqXOkb1E5vtesiI7LcJWF62chyR75NMzPz8s7QDU1wR7SrvpSH9L63o
joeZrilYVoq0tEkBfxyvyLFGfXyMEuc7NQmujnMK+fBHWCNX/xHA5HiUbVjdvC2kD76N4thRz60g
MQQ0n1vfsUQPiou+LfXVPMu5qR1Uqm3CPmg8vka00DSBUUTZmSavp4GOb9i9OQKCIaKy3wXCpqwg
4cQ6zBEUZ+Y1Fl05oYeeJejwrYPCSzkZ319Xz1CGP3cgqRaUSsicQQDS4Q1DlVtiWlotUvjotM9I
HtLLWootVY80yvcvaYsSqU6NEUPS8ft3UdzwwD0528rva86F8WVwqhyrEepVnjGzixtMWrktoORd
cyRAaW9CuQmd3kAmLrOKnmgdjJ4+LNU8NKrZpLHJxofeQQ893/TBQPHIGsWEkI0qKNEhDY43WX+S
0VoOl01TGDq3kgqTHRS4hB1o1WtcuZgzv83IbQLp6CO+bUXLYwUvBXpJak/UxLtQJ0152D9nfDYE
n3Yd5xUSNit0nUbGP4S6TmXSVhOuNWdQeCjLvj/8bxYcigmaw4ayhQ0k/nhpD9ws8ERf5m9N2jnk
rEnb6ytQtPQ6A/hdsn7/K3X8fjXhhFqArvRoQrAAwTHTmkbZ3HcyHL9Fia9rjAMAvuICGIxdGJem
NHkCbew0cIma8H1hIjDR00/z/mMcvzk+flo5BGQqr/0WSViDhh+Zy/Rb0VD+PM0q0Vef7WK0xbkt
+w9wi8cRBEkrL3CoFPlwULTaFGPyB54HFnOSpa2U31UHd+7eywO9LLBr05nV++9lH21pPl1DtHC5
hS/FpdQ8yg6ScTLLslb251r2aDviNoDy2Q5P1IybbpaPnA5ory8V/woo2LAuJ9Rq7rmseSJctZR1
KcFw5dH9+3ZE2Js6AvwJMmxIUFChAoLAD7wAU13WmgxdBgh7H//yExX6ukxcVHRH7hQOorycUXic
RUmCER9hRVU6XnMhKKbuxDCIo+UOk7HEvXh/EI7GmzEAhg6bGTQTzIA3HVMPl8Wo8ofp81Dl+mSG
D6C3HEQHbs7vf5VztJ71nBK84BPCzdSuKUcxe2xaaqqWG9+FbvP8XYNH6RTgv071B0I9Ieil914C
0mEU6qnWVdLfPwmFIioOn6PJ4HpuoOuZ3AVbIp1dSZgvJ0aRD8ZyLtmqPh0sJFXG/ewMXJi2RR1z
Pc4Wgpra/W780S3STSQDoRL2zhKaC3+mmkpP+OLlfAtasKTDwcuFXFlUQPuN4aV6JnPrWd04wCuQ
ee9FpgvLv1to7EjWbk7Pg3MvjqlyIGhqVSMlkPeHNHw9fVokjU4+AgIYaHMWvlGf6ngDFZpt/KNU
TvA1F/gI7mzaowe/CFuXGn/a7xJ3is7mMCvjTevGUDHsorxXuCWg8gvZiqZp4qwiY4bj7ad99xkJ
IkfipSZVuk5DZR+yKL+paLX9UBijYS8pjHRe08vxr4DBNWepmckLTqR04baeoipsyNz5stBHVqcx
iqPeqi2B82+oGhb3xmIgqNqXUzquZSSuXU6lYueWhnMRzEJt+nbutvTEy/tUlu5pWdp0CfK2p5zX
FCMtvN4qv4Oa8M6gFiG1PiydaeEiJYI7m/P5oU0by0OKxU8pYSRS7u28ru/GwBnuM8dJwUGZBvLD
BnW7b8WAZSbWLOITOuaStCgeAN8P+Y42wdyua/pF03pCat1YIXylTrHD2mJDAXA5TPP8y4CHM1Xz
GLndfhTN3ZIPlMRcMI5U+wx3DRvmxu1n89Gee/kdxzz3czp4wzqd/OqsCGS2dbM5+wBi/jpYsyBo
KxPMIJbYkAgwqn0dPxvKP0HnJfUT8zVdRzYWm1u/bPqcaTP9zx8sv1cH1MuXoc0BIAts9Vuyaby4
pHYiqp98M6jACE3mnVVTX13Bx71QrjNw/0ua6oYWYVB8kI+9WfnPrwlWh5YNQfwYJTdoe4XCFdVT
V9dcXEFY4qZZORbAt/df8vmT/vcYfn5LTJUBHkTo5WFsfDSkk10VtgIr82SNDXvGsTkuVkjzWdkG
4YHgtsY3QrvxQh42EXBuN45qs3KvMgxfprIH9gVYz78SvohOa6MLPnPeYvtIXbG/ryqSF7uvgfHa
veXeYGBd/6oGJzyvKc/eKHu2v0Q599SV1Vhmu06K5MqpUGdYGUHlU70p6MVZY0RhTUTzU94kPa2E
QeysBNqvicPbemH+PsiFjnTNGBKdBpAGMS44X79BuVtGICc3nJcneIgMfpo56d5p0IRBhfKhtqLy
m2NE02awE5oeHb7fB7eGHLR5f2Y8PfKvZgZJIX2rAwwIcAz5u9eL3SriivYBUsPIyZZ49NYCDWs4
PRHyzeXSb5RbTYegwn1llRltRbenqQ7IIUcXqvVVv0J037harMQ9OAv+VR6GU9+rjHo6klTGBbop
wfnszPvaqZw7aqDlVWNo2Xqfxhgabv1E2wU8ewy9PApuSRtVsxvd7Nfs59mlE7TZvqBSfMiSpr2q
vL7sN00sh8cZCfHPcAeKG6MOOSD8ydI69/04oESbJXdafQMj4s7kBdLJilaqR9qa/nWX0wjhTPzk
ekZ4nqU4HlhUteMVTQfvI2K9HrvjsXW1OBSHFDjZYzrSQEmYeQ/ipy5zvUutL3zfZs48b4pOy2iN
3CU+2GhH+H1WVcA1C9QteCTU6oCrHU2naZei4uj8iQWre0rZzKhW8TAbZxQq8x2NiJ5I7yXiqcW1
/j5DUOwcxxPzxlCRs3t/aT2TJl6/Pqkm4ROyWQAS91gfQ4yVJ0PkkH8myAqU3Nub+HsjFmSou2r2
Vp1pF1Q4Kkj8q96jVrjJU987pMBhN9RJomhNwxNDCdH4wdesL7VewkwJvTZkelH4SKl2Ds4T/pBi
Ieqh2rjCN9UeEVmxcJFOWrOCNqC1FUKYNe3eYFh2edEbF/i94QZCKcM4fzafnnGzrTe5l7U7VNew
UW2srDivaPOSUToVgu1oGtVASkb8sBRNz3s4vPOWXER+6pGaQQi7dARUb+AyrETaRWufqt81bgko
PAcg6iY6mvSVer8sE8TEg/ZibCOJ1WTW+uBqQ7uxTrRLL5xfP7G/9KLJvg712OPOY2eUehCK/Kjw
9Tb+sFIiQHNA1xAceFPXc2w6oSikFz81qRavU7yhHkF5zHQNmTLuVMHTIof4xK+Nx1nlYw16VLXV
/2PBohFL2owwbqS5Hq8XLEgpCTc6KH8ipzcPm+cJQQY0Lc+z0kflYVHRXYdO7w5z4njbRvH0LQ2F
alkn2My+v2KPCnTPuyd0dW2Z0AHW8hixu1TDqBrk5X4mgel/6nxL3tqlYWwCCrsovFfD5VB2yF24
dXVSTo510eO+QYm97KfrLEhDAMn1qM4zY3B+gZzv8BtBVP7TB0/5+g6gnxKuqOOxxbWOzptrtKri
uYo6d/hJ1btLPpNZeHJNJXFeDdJUlzYyMfSU5OKHm1B4za8U9yechmO7HfdO0Mh7LyqTczMYi8+2
cAc6JJwCOziaJcOd5MHa7Wj3vkz0v3kWd3P787/+4+EJzsoG/1KR/ej/ZE0ApuXI/Ydj4xuXzL//
nb81v/62bsqhesxesS5e/v5v1kWAZyZoPPRqQh/pGssmdX1hXRhB8BdMMbT6uYVTZaDM8g/ahRP+
heUbOPSIogD4EZ8/+k274I9CTQbgDynLQIHz/y+0izfkHu6+noklAtBhYNmUA15v5hljFuL4ZOIa
0qyr5FdJbjDN8UkeYvsAjbrKzFOc3LdRPHy1CmOVO/KDfOZZR/t/Dx2ArTyCg+aTQ9kH9QjrKJ40
CBO1YZiYh0bM5uUQfsowrYJpwaXL7sxxgwEWGJIS3xMcs/ac2fV2tL+5CpRNuiFhTC7MxVhlTbjr
IwBKgXXZpYhCuJ7SANKNofCZNtsfyD7wS3gz1KSRxfdc2lv9n7OLCV82f5YLvb0KwS9jO3vRwW2Q
JiDF8M87U9UI25t9M6wMIR1nYxYDPLsaqRWQf6wGaF4hUNNk5drOWTKMARXZhUsQLxDiPZaFuPZ6
OUiU3pEoZ567xnCDkma7Rb5wZRtRf+NH3ywUx2QSPCzg07ZVjhOej3mGH9BDjXAeSXGgLzdqqvAL
Km4nI77Lu1FsC1ltVd9+H1Cg3GflcJ3I4Cy36scFgdg+L9YIxJR7mozhasSHcuXU9Y9qcqHeAyRe
zeb4Ax3UTYIt8HktR29Vkm23vuTLFtQGnaukgjP7vFn+HVY+CCv0p3Xt51/HlcPD+JBlf0ai33/l
7wQuz2XrEy24lD1Tsex/hBJkiP6i78RhTA0RCq5mV/1mcNn2X1xZyDBBkbs4/YT0UX6HEosoQwmF
dI8qE227yPq/hBLv9SHHfQS9YAyANRWVmAVf7HUooZJaLjmgnE9Stu2wapcKoz1gMthXLWUVnbdu
Im5SLCh+tEFh36VpYdzaUcdNwzUoPJRZ6K1LieUPdeVy3Bi+te4jo916k8Lr4tkGy8d+N1kZqsmu
cwGdaGW0nnPSpFOxG7i1bVvw+Oe2QQ0AX40RUlcxY985F7dLjjccDtUSWx5j+FkvxgKE1B3dK2PK
0qupLjM0GmU/PoBInR/A3uKJm6QM2zqFLJatRCEwLyzNDs9Po30c7DR/oLc2XxvoraEFms/fZrGI
ddRSikCrcOl/KpFYK7st3ZOELt1Nkvo3Vm8gCEMT3f6MzeRSfBBKHVbAH9eX5ynwYeAyq6ZWug81
ye6POnJFHTY3Yul/WoSDF6MzQPy1J+HjxTKRHzg2jlirzK6iazJa+7yGXZdhCRQ23joD7blfUvJl
qi3NSbQMCr1f/LjswW2eSK+NL8DL5G2qE3ovy/OLwestKkuaVl2WcbhPUljfg3SaK1y1Pvclxkhe
O54HyWjf2am9D9LoKe/87vGPTXL9clD8DduNazQdevlf/4FL9NFLu7r1piUrEPlCReLo/Gipuiax
2XJBbKr4m6VnH10u6yt9yunaoOkH1BO/QRon/dZNa0wdK9BfO4kd5QVwfPOxLSyGIfLG6SqhsX86
No73KZ75r45M7Se4O+ssMezxKh18wI9JhwZQGN9TYbT3UZaV9yAhcAUsSvOQcWbCfhMGfvGOv5kb
0W8Xs2JNO72pzszFear94XwUtnWAXugd5lCQjroxDMRpLraThz2yiav9zsu+lS2ajq7bjD+yFK+2
snfGHy1w9RPwlOIgeqxO4zTFUVQNO7gD0y2bsrgMlMFmQnf3UDhPZpXl6MpQGZSbIl+A5WLAu87i
cBo2Gc5jXMDgwpuLoB6TDeEmqOvpFgCHT7WyzvKLKnW6c1BX9pcZO8ifYdnhO1ePQiJzh3UylY/A
At8g5SGa2uyMzpZ5EZNPXIe1pS68ouPlbOzXoCSkS36YRZpH68XF9BIiFJ6avcWAgnfdUaNeDoCl
2ZtGsdxUakSNIZUYhVH8OXcBDmF6N00f9F2OYhaV45CyvG6DaCk96nnO6w1jJ3hGJyowbtPexNFW
O28atPzvuWCC/w8GWMyRXjsCq6jRRoVUcqrjYjPO6VPeNtNl69vxadeb3Zegc9tNmZbmHqnlr1Pk
Fhu0M6vPVcenFEqgP5srTGBL5v68iSGnmn2ybKWHxtlcNfbtZAps9agHR+t5MDDsSzGmJFzNOwCB
GPa1S1OcCq/tra3XGzZW2kPHZ04Kx0Oshm+el22bdyCCtL+o6Dzr3Gqb+FdThubXEG9YimqW/FIb
S3eZyUzkq6rFKGyD1232WJvFvmuEUa1hqKCMALzU37vzUgTbIkzDqxAJto+au0ccUj38joaLQF3z
aaGDG3k9/GNnSSNZRHxri9Y3UMsDAz2LzviULxFvYOU2CP9OGnf5nFEA8KY2ai+AFaZojFF/nwH3
ToyMXSIXH6LR/FAoH6XpqBvbBM6kQOLcnXkZaizWSZehp/R+7PlnL0BSx2P5ADzplh+tn3oppLDS
JLgtfYQlKCRMl12bJLsOrolYyZo4E9NHuebySoh5tmT16TY/mLHpnVmjH/9i76HQYM/Ng4Mw07kP
HvQUqO8Q77oyjO/KoKO2m9YJGdz7z35ELXsefGjdAcAQbqU6/T8a/EpkYnFH77YZcN/k+injX6zm
ODyAwCrBbmTLRT7J6aoMtK9kFfIGdl37J2GbqdNGu7+OCKojaDaKk2efV2Ca0T4a3R5EazfUV0je
gWyxef8RR3F71ctR/gL+hsV6lLmPMh6HE3NZ8D8uumW6HtyxwExWBWLd5t6CbbUgDA1D/MWGRoyj
mRGe0j63QZ4H/q6UDmKjZTp9E3697MWo4pMMO2t0e4M6XPe2Pf2kF0K8sisXA0bZ2tZ2cVoIe00B
plocJLisbuUUbXtSusi+1dqWlpxgun7eenFkJE8iNlK1BbLG49VFjEOmsG/hCFL4qBAEXUd2lz6Z
rVx2uZnG31h56qdbogo38/QnZR7Ep0NWLxcud5RshZ2XfYsOmbmaqa8DbdTKfG7nZxhk5T+cpmpO
uiSdTmgzy7UQtlobbmmfQ2aTGyRyp0sqVZwl7y8EksRXJygrAX4sOYMVErN1OniUNhCrgVvSkbwF
aoHR1myywVbPsRlue7efYww1Azyas1W6wJwjFWsffBQ6bhY0WQuc/uRJSol/k5bY3HQZooaruTKz
Yq2MHOWNJKl3fVfo7Yq++iPKX+VnzYN9tEdX/RyywDU2MKWrYCPTEB13ir3lhYIjtqU8hzDz5NZO
uSqdMi53pRU3JhYB1XAIE2PazEsbnExu9XkaG8vhKRH9XBs2KOjON27oF83jRg7m8AQrhBBZ1Lo6
iZQlXncSW0u8jYMy0ymnnlcc1PsvcioOnlGoeTPZ2bKNnPmL1bb1xmlCOuLmnAI5zdkQSLywWHNb
umuwccEPSrvVRkB7OEVoyDwsETjplQ+Meb90cBIubJxkonU7FOk950B2L428LFcLLfSQqmKVf5HI
QwG1hOqeHPBKMKd15RANVhLY6JOB6MitoUad4IipOTXDiaMKruJGLIA/oPAhY9xPaWXyugUhr4S5
ZMJuFPw3dtpsgzm1l3gdArd3N+VioZUPGeIEj11OncXKnUesp7J5nVh+W5wZWBeT/kTzTYLyF2LY
SWc+Iq1GXO07dHVmIru5NmrcnBNvLE5nFkKobSCaM3CGqMx63Pe/4rCI/P9sDssNnBJIG1aQT7eC
3PLQG3WUrCTEtF82bVvgn4uxpdiCt2LoxxaClWIZt67CvzmUPlxFX8TBahQGqzAD+4VjQyI2feRR
lPDa2NxkzlL+ClC57JuuxJiatDVejdBeEGgoqssgqNJruwrGNYdBxMjgxHTzvJH+fbP94GZLYdPm
JvKvb7b3PwUuDK+KbL//zt+rZNZfADEcShqUSLGm1/fXv1fJnL9Ar1HP5nbrQ6vy+abfV1vX+4v/
oZXxKIbrKjA3zt9XW9f+iysv/TGXtALfBoxl/vs/XwH65NHPf14x3NfxkbszchAROsaoMejmm/7z
P65VIWyIhfoSlK+QfBY9wXCVA/X+IA6/vj9zb6EExjvqWxxi9G+ArfGgOttpkvgw0Ly3EB+L8K2f
4uZ73avpGusa56RcukJsmqVvv/0xH//kEqXn64+b48uXI1ZAaZFho1x99IpYFFAdL8LokMCTKnaB
kCPVJovv9cziNrfs5iGJqhb4cJ05G7nM2c/J6GssiIXvbCBgaMfhPNv3CvCr0xnd6QC98UrCJTPW
eRmjRAB9jwpXslwMMohvK1xkN/+PlwCwhiwJ+DEW0tFN0BRu61T9Eh3IJuwtJjTLrjLQuc6Ccf7c
OaZax1YROFujmrUh89R+GyMuPV6TzDxfFk3Xfm1P140MQ7hZC4dIlC47FRblCSZBxQ71NuuuyoZ+
N9cL4AKjqrP9+++giyR/FkP1IiB74Sx+rvs+J5x/LDUJfGCYgzE6ZE47wsddyhXcqXkfwGd4/5uo
Pb39JnDizD0SLqi3vV7UnrJk1dJEPyiH2iuYOyYP4sGp6J3uxvS4Jr7/fUeb6Hl504IKNXCBRfZc
u/jjzWxL1nVllHwfBJEbIoqkxptEH2iv/pPx081xEFeUo2jTH9WzI0G4KEeDHNYes33IqLU09Q6F
DO/ef51nfPHRTGHQgukXG895GxTyBDHdkTV4sOFRniwB9eT/4e5MlttGkjD8Ko65k4EdxGE6Ykhq
oSRbbbW37guDLdFYCZDYSPDp5ysAVAuQ5Pa4HDOIQfhiS06iklmVWZl//uk52ExV8cVVGxhApow7
oWLISNi7qjQnN1BdhnMjUJd3XhEfrzemuXufVuJiYJUwom1VAU4qVTJVbrRdXiVRXF342ObH0rUZ
n6YfFWPEiM09qSvD5UMOW0M7AyvvX2aalX3eW0f/8tuLbNjEO6skqQLKkkoDfIoOKMWulSy1ZVR4
x/QAzbmuQjuU7BcwimSL0S6F8zjMNEKc5OshSkdzM+TKg/EGl9EGhuJS3ebn4TZN323pcfDJJ+jz
nRUrn1WNbnfTqYw/bCjsP5s76yxV99pvKi3X0TSl+WwG7U/0QVNC55xp1tDTggj46LmxNo9dv7pg
aJUa0GvEccYc0Nw0b90C8FcJZ/g13sW73GyX2pnuWv4lQUY1S0yf/nUNwjLChsmHdGkGi2AUbOax
uvPy6c5d3ns4ntkmC90F/JHl7TYCYkD7qm3c0E8MqmUpKPRKjVDPYMivVVhJNMtVN7kM0yT8lGcE
GQyvmMabanQLGKZ6qKoqI/vv5WdumOsX5pLZztPA8ihahPR8jsBFvTc9XfmwLbLNZ9v1wq9b1aPs
HCoM2545qQfCAeQNrSoE41/sSRzO7Q3DM8HrRIugCg43x51j3dIaM5nnEz92pjotyLdFHu/+jIPI
XCk7KDoODpiKZbgehaPJ21EcjeaG67tnIzu92pCVmkWWujsLNWdxKEc0uy+3yynl8T3tRimD1pn2
Qo9rcCP0OU8iRgoAmhiJPoZsqm70303P2k+Ng6cs3HCzuYFGpPo4isJc46fK8R2U2wAFKoDpZwr+
Bb6DvX6hJc5kURwNfZUytfrXAD3Fi5zuqdkONPSH0CCdtMUiSuitip2urxJIgs5DTxuBdztMoMTW
4vRjXGXMWqYYzldzCKbZganC+6o49zz9vbbcFGecbeUipztuSr4yn9Byrz3oKd95aqnb90w6fgsD
hgesEuRe6UbFvFgKUoFNXsxSRbnaagERqEttKHAO7m9x4L6F3fAPj7bWS5qolLuleoQLJLXIi4Ur
bRPHc5JiwWwUWM6nHJq8cz1N1Rv7UOyvYjrtp0nJmOWNQpGoCHajaV4yXt5mUD1HVLGfqYDHZ6DX
D9ejiUujOoQhswpSsd9HW6/iZQ7Lcw9W55kX6gyVp1+wxLjKvT3HDYXnvjuxQEPsfX8Og4tGQ142
ujaPCfPYR4kySw9mtQr2mfK+YHrFZAomaaKREgm2t0do+zimMnV3XdEhvaAdK7pUdV+5tBO2izWq
EiUknaIdQ6Yk7wFpAO+FBS33GOCmBPF9Whrul2CpFg+QLVRf9DLdX20mk3IRlg7sMe6W8fbKaHux
y8PlzFwq5aJQ2V+jKtxOC9iGwWAqgZ2pi9h37OOOsRkModso7mZ6GB0PH41Sic/B8XoLptNuz4wo
MWZBVSynjl7QywtG+8Y/0J4cK5t8CglcfBPERbid+9Zhd+VslXBuJUV1MbJAee4yJTxfBmX1tczT
ffIO7GY0h+m9ZC5lpUzTRAvnW0EZ6rt4DvUI1aGmFNszpSQly4rTK9vKtbM95O/QyyjV9TFXss9H
0h23Ghv1XeUru2IeLhmYR7kxKddqwOACJ2K2bRUE6b1nH1w69X37kwfY6iam3//DSCG+4FLl3UKw
QnRSEvIlyR5MiusEvB10CeBtVIVgRrHCu8g1dl8g1QnnocJsPX9EXDgyt9VFFKr6Ym/swnOGthef
oIqLSHeZ2QPNaMplFBicPRRXp+Smjm8BRpLHcAzeq9K37yB/WV7ZWYrn2tNyM7MArM4DqAPOnLRk
5bTV3TrKZj83C1072zEJ8YwkvHt7pC84m4YGGeCZ5kTZZ5cBY7Mi1XkTMKbKRVkyuWlJGced5jos
5bM8DMwzHTaQW5WDYXYU/djbXDteKgHzEB27WF4Rq5gzSGSAf02i9Kq0sFeVYsxXYuDyk1+mnOuJ
truiQbykmmka2oWqMEkbyj3zGhDO6K7iAzxaAvC8xyUY5rlZeeYf+6WZutMlSN87xYZFYknp9S5V
tB1JXk/9okzM6yxUqS6Xu+QiC6AZmBIv6tfmgb76HYeCmhY6rP0743zr7Q4LwJGCVTjwzhN9CbVG
XHxQlyOaAXMouc1wb57ZvvJruoydEvo7t7xIt2XlXaB+O7xPGQTu3aTZZldizSYEA4e4qKb5JlXg
nNHS5Y2z3JhbTtYqc0Era4b37rCHbu/YAKn/by6s7UIEAuOsJrV8X6zT6m6dgTd8vL+Jn9a1oQ/J
j/3S6SL4sqCWTvNvrsDcPyf9K3D9UvUbf0tGRPNdXjwASNHh5xTXTDJx7fOPN1FCRNP8eDSxxgBI
QHxSyq0fImzu3E+U9Joavr3CRp/f/p3OCu4ThpGI78H1k/hpvVoT3VudNMArOuhJ6OjAFL1e9BJ0
F+843PVhSOAu3yiHQPR/svhXYUMqkxK+b/U9EU9WT4FfkE8Cx2kWyZ3sqQU48LTC9SdIfxsL4PYz
LCVAnykgRt9jA69rYTKmmZQl8mXXDwL7WiAXgx9CWeLBVIalBd6bYoqcEkhgQQUGloJSvngQ+FQJ
HAYTJhbR3wsSrH6GpoSGAVtOCQIGh8dXDK1RAhvsqRI4DMai5QlbGNrqVcdoNmeTdHz0Lf+JPzDG
Ik3CmQ8SUDwceZ3Vq+oYExFTE61aPc3x89/3B72d/Bf/NJVRkeaRswFjbGii19toFtnfCDRnjgHU
kjIVaJdhnQMwJHOCSy3fUMem6G6ih/DFLQB1N3PaW2DpsFYPplN07skt3xjTiEFBgHOwebp7YOKw
fJGfh+yifgZ3EPBqIO6klKDbY81kxAXR4Ys2AEnF2ALixx4hfhTP0DYCgEVRUZDVArGFmHrAJDTx
9DyiPRlb1GhAHrbOYnDBEVSC0hEiYTCDeyxN9OXVT3c/2OYYKn0YT5icWD+DUwJRm8AfSJmCYY/h
MxE5frtZZd8zasoYWhAaZdoQcnCeAU4Bac+oTcbANdgTYv7c08BgwjVhYusGjOePOwV9DykwUCkZ
SxqBLkq87AVqV+3T0wKHItViYsf2PBjeNYEXkz4VtTF2rgENaS9LmHrHFiifG6JqTWm3fgbnIDW8
lqwtGBZjSuo+5XaVPS04xhgsAAm7FqcwoK2ggsBrvpMfvykYxphWPIXWl9b/9/IGqkoYRYhksxmG
FhoIjEa/3eqVrFHvnvFX3gQgCKwSXIVOXrHnDyxnzOAUOqwgjqifZtcNyArowBDztKS8IvlD2EVA
wMP7Vj/PrMDCCkzgBQIpzzM8r4jHlr4wKWOA/Sq4n5e1wI2BZK1IHp38xuB2BAigJrspcSJoY4yd
BkGACfXTC5YdfSzuk0Df258PzjniuKW1INoooe7jVOg6RZoybYBmDrQWzU4ZnFPktBIoXLnzYEIY
KLgFbCZAiqfvFMmz0kouIECNFhqjG9CpCNWG6AaV0gK+EepGzgOSMfXT8w2ETTTIKUQP7Q11QOvn
lQSVjdT6SR6ILUB3YM8dTEzKSZgGTYGNYgbnFJk5OJENjXRlTCMcd2bR3vA0MHZUai2CSBTIY/0M
bvkasFXZ5YODJTFE+E+H3EtnAPP9GFJFHaE9awdk/PSii2Z5OeM3qZJQIKEhtVk+4e9TI6CKIgas
mTD9Pf6cDxyQFjSSe41vlggGKCsK6hB78vL1gJMA86DwLMrP4hleMCB4EiRtgaQRdg6Qm7tw/fQO
BNjkuEqTTmF8fP1RQ7ICqF5lwwGOAgIejYmQbT6kt35Sh2RLKLyfyk3DswIYQaWtgHoKiXIdiPvj
jn96IoAzwF0QNFGGr5/BJVAJVkQlUOpcNPQxNMIW5NZtValvC6LqRJa5biQXahhc2oDSoiqtBa6K
1A1Fu0nzXfe8g03WhPQizfnNsegM7lwQAbJ0gKjDAsFNCE/TaKFnCxOFQIn0oYonqp/hnQvE97Kn
ow6SgBZw+zF50rsm2KQNiCFpVG7PjeFpwWBDy58L8OpTQIKQqHm68RIc8hRWMIW2kDUkF0kftuxW
MBTqSmTIoJd9eStQcqBXFnj06UQYXKBAtMv+lXIOYiuAtCN71CjhWd6AGyWACzpf2ht145OHZAvU
fWS1gC1MHHj0IFF50RZg76LDCPYuLKJ+mkTFgLSg4x2kL1A0Ztac5Cfn0M8hkXMmoEQLLQxtcFrQ
BIxOckcAwoE4CZhJW1QXqJ6nQSO3aFPQzwgwVv00xjckW4D5qfFYP36NFPUFUgmEhe3B0AuXCBBE
vMQoDkFX973X6O9Q0iPUewY71EMN8vbX2UtY8Nd+4QRufv7zFti8ePjnPwR6ufOLAvPdfHYDaRN/
/6VThKozBU9+eMoc1J/T/vd2gc8/uvNZp1Wd/vHSX6crmkKYJAU+vGpf891qA1D8X9Hqz9Vm9RR5
zRmFzf31Js/oDR89wt8IZr78SY7QiagPnP7+IgT+++SmPhSkXcE1PlL6hdOQsayr7PSK9SvXOGxZ
ybNV5H9N0rhL7diAuaRlJ1GSrh6Sp2/doGXlJUP0ep/790XeEV7jEGWFz9cRDHXp+qnkBtIkLbll
4fwbRs16J/y4FdJIlfoPXStsYDiy73+xTlK3aylEygLbISv5dU5ASWUsHlZexwBbHILsCy+iyI8T
v7sjm7KutOj4wV/1TpGm7UZacrLvmkVTgZUVe/38bGrKetKCEVDch9XJvupjr6kVyYq+SWgCfabm
phAjK/vtyo87p0eL/ZCXm1bRKn54qo62fCwvOstW916RrfO8Y9NtcUZavn/PdKxVt4uqSfnLi8YX
ZEnesewWbCUvO8t8/my3fkfpDazvZ0hPirQvWqDEpEVDQ9M7Q7SmtiAr+d36z3TVi54oLoqEtbzo
ctX1Wy1cSF7w/s3larPNPL/r1tsc88+Qf7VOs3XnpGpTtz9D+Nv1wb/vuLG25eRnCP89ScPTl1ff
D5oijLRoOD+9N7NVmuApu5uzyWP+nA+Yr8L+3tctMc9CVvyt53c13iTepMWGERFJ91ajNdksadHp
2u03qta5UlnBv67jGD65ctW7JmhN/klW/J2XPKzfLLJnvq1JaciK/y0pXjHEtqzwcz7guSG2sB5Z
8R/Q/poJVZ2QokUNyMs+dG+VbTJNVu7HfOWdtqA4U4CtiryMrNhvEKxJ3hM++dxseubddvPIvvTn
FX4ndhktf1JArZGmP0Ra+DrL37z48hS5Sd9Jy/ez+wSCiu67Nx1v0rKrhNEU7ukla61YjHI+/cNr
V+CXMk2PYJbn+adT3/9L/62bXBO/cR+tV+kv/wYAAP//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image" Target="../media/image3.emf"/><Relationship Id="rId12"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emf"/><Relationship Id="rId11" Type="http://schemas.openxmlformats.org/officeDocument/2006/relationships/chart" Target="../charts/chart6.xml"/><Relationship Id="rId5" Type="http://schemas.openxmlformats.org/officeDocument/2006/relationships/chart" Target="../charts/chart5.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chart" Target="../charts/chart4.xml"/><Relationship Id="rId9" Type="http://schemas.openxmlformats.org/officeDocument/2006/relationships/image" Target="../media/image5.emf"/><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1</xdr:col>
      <xdr:colOff>152400</xdr:colOff>
      <xdr:row>0</xdr:row>
      <xdr:rowOff>0</xdr:rowOff>
    </xdr:from>
    <xdr:to>
      <xdr:col>22</xdr:col>
      <xdr:colOff>259080</xdr:colOff>
      <xdr:row>1</xdr:row>
      <xdr:rowOff>129540</xdr:rowOff>
    </xdr:to>
    <xdr:sp macro="" textlink="">
      <xdr:nvSpPr>
        <xdr:cNvPr id="2" name="Rectangle 1">
          <a:extLst>
            <a:ext uri="{FF2B5EF4-FFF2-40B4-BE49-F238E27FC236}">
              <a16:creationId xmlns:a16="http://schemas.microsoft.com/office/drawing/2014/main" id="{B492841E-EE63-ADDA-7720-8493387DAFA1}"/>
            </a:ext>
          </a:extLst>
        </xdr:cNvPr>
        <xdr:cNvSpPr/>
      </xdr:nvSpPr>
      <xdr:spPr>
        <a:xfrm>
          <a:off x="762000" y="0"/>
          <a:ext cx="12908280" cy="3124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latin typeface="Arial Black" panose="020B0A04020102020204" pitchFamily="34" charset="0"/>
            </a:rPr>
            <a:t>ECOMMERCE SALES ANALYSIS DASHBOARD</a:t>
          </a:r>
        </a:p>
      </xdr:txBody>
    </xdr:sp>
    <xdr:clientData/>
  </xdr:twoCellAnchor>
  <xdr:twoCellAnchor>
    <xdr:from>
      <xdr:col>0</xdr:col>
      <xdr:colOff>213360</xdr:colOff>
      <xdr:row>2</xdr:row>
      <xdr:rowOff>30480</xdr:rowOff>
    </xdr:from>
    <xdr:to>
      <xdr:col>18</xdr:col>
      <xdr:colOff>527859</xdr:colOff>
      <xdr:row>12</xdr:row>
      <xdr:rowOff>60960</xdr:rowOff>
    </xdr:to>
    <xdr:grpSp>
      <xdr:nvGrpSpPr>
        <xdr:cNvPr id="41" name="Group 40">
          <a:extLst>
            <a:ext uri="{FF2B5EF4-FFF2-40B4-BE49-F238E27FC236}">
              <a16:creationId xmlns:a16="http://schemas.microsoft.com/office/drawing/2014/main" id="{10243DFE-2796-701B-FD0C-3E3F1C6E97C7}"/>
            </a:ext>
          </a:extLst>
        </xdr:cNvPr>
        <xdr:cNvGrpSpPr/>
      </xdr:nvGrpSpPr>
      <xdr:grpSpPr>
        <a:xfrm>
          <a:off x="213360" y="396240"/>
          <a:ext cx="11287299" cy="1859280"/>
          <a:chOff x="213360" y="792479"/>
          <a:chExt cx="11294919" cy="1783081"/>
        </a:xfrm>
      </xdr:grpSpPr>
      <xdr:grpSp>
        <xdr:nvGrpSpPr>
          <xdr:cNvPr id="13" name="Group 12">
            <a:extLst>
              <a:ext uri="{FF2B5EF4-FFF2-40B4-BE49-F238E27FC236}">
                <a16:creationId xmlns:a16="http://schemas.microsoft.com/office/drawing/2014/main" id="{7363583C-8387-70AB-0938-60AD1A292DDF}"/>
              </a:ext>
            </a:extLst>
          </xdr:cNvPr>
          <xdr:cNvGrpSpPr/>
        </xdr:nvGrpSpPr>
        <xdr:grpSpPr>
          <a:xfrm>
            <a:off x="213360" y="807719"/>
            <a:ext cx="2059479" cy="1722121"/>
            <a:chOff x="213360" y="807719"/>
            <a:chExt cx="2059479" cy="1722121"/>
          </a:xfrm>
        </xdr:grpSpPr>
        <xdr:sp macro="" textlink="">
          <xdr:nvSpPr>
            <xdr:cNvPr id="3" name="Rectangle 2">
              <a:extLst>
                <a:ext uri="{FF2B5EF4-FFF2-40B4-BE49-F238E27FC236}">
                  <a16:creationId xmlns:a16="http://schemas.microsoft.com/office/drawing/2014/main" id="{BDA78565-4905-F4DB-87AB-CB7F329E50DD}"/>
                </a:ext>
              </a:extLst>
            </xdr:cNvPr>
            <xdr:cNvSpPr/>
          </xdr:nvSpPr>
          <xdr:spPr>
            <a:xfrm>
              <a:off x="213360" y="807719"/>
              <a:ext cx="2059479" cy="323051"/>
            </a:xfrm>
            <a:prstGeom prst="rect">
              <a:avLst/>
            </a:prstGeom>
            <a:gradFill>
              <a:gsLst>
                <a:gs pos="0">
                  <a:schemeClr val="tx1">
                    <a:lumMod val="50000"/>
                    <a:lumOff val="50000"/>
                  </a:schemeClr>
                </a:gs>
                <a:gs pos="75000">
                  <a:schemeClr val="tx2">
                    <a:lumMod val="50000"/>
                    <a:lumOff val="50000"/>
                    <a:alpha val="80000"/>
                  </a:schemeClr>
                </a:gs>
                <a:gs pos="30000">
                  <a:schemeClr val="bg2">
                    <a:lumMod val="85000"/>
                    <a:alpha val="80000"/>
                  </a:schemeClr>
                </a:gs>
                <a:gs pos="100000">
                  <a:schemeClr val="tx2">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SALES</a:t>
              </a:r>
            </a:p>
          </xdr:txBody>
        </xdr:sp>
        <xdr:sp macro="" textlink="">
          <xdr:nvSpPr>
            <xdr:cNvPr id="4" name="Rectangle: Rounded Corners 3">
              <a:extLst>
                <a:ext uri="{FF2B5EF4-FFF2-40B4-BE49-F238E27FC236}">
                  <a16:creationId xmlns:a16="http://schemas.microsoft.com/office/drawing/2014/main" id="{ACCCFD86-F342-1812-7734-4C3D6B4D5759}"/>
                </a:ext>
              </a:extLst>
            </xdr:cNvPr>
            <xdr:cNvSpPr/>
          </xdr:nvSpPr>
          <xdr:spPr>
            <a:xfrm>
              <a:off x="214011" y="1181100"/>
              <a:ext cx="2049130" cy="1348740"/>
            </a:xfrm>
            <a:prstGeom prst="roundRect">
              <a:avLst/>
            </a:prstGeom>
            <a:gradFill>
              <a:gsLst>
                <a:gs pos="0">
                  <a:schemeClr val="tx1">
                    <a:lumMod val="50000"/>
                    <a:lumOff val="50000"/>
                  </a:schemeClr>
                </a:gs>
                <a:gs pos="75000">
                  <a:schemeClr val="tx2">
                    <a:lumMod val="50000"/>
                    <a:lumOff val="50000"/>
                    <a:alpha val="80000"/>
                  </a:schemeClr>
                </a:gs>
                <a:gs pos="30000">
                  <a:schemeClr val="bg2">
                    <a:lumMod val="85000"/>
                    <a:alpha val="80000"/>
                  </a:schemeClr>
                </a:gs>
                <a:gs pos="100000">
                  <a:schemeClr val="tx2">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5" name="Rectangle 4">
              <a:extLst>
                <a:ext uri="{FF2B5EF4-FFF2-40B4-BE49-F238E27FC236}">
                  <a16:creationId xmlns:a16="http://schemas.microsoft.com/office/drawing/2014/main" id="{C497640F-1F43-80D0-2CFE-A15B9B693410}"/>
                </a:ext>
              </a:extLst>
            </xdr:cNvPr>
            <xdr:cNvSpPr/>
          </xdr:nvSpPr>
          <xdr:spPr>
            <a:xfrm>
              <a:off x="434340" y="1318260"/>
              <a:ext cx="1584960" cy="289560"/>
            </a:xfrm>
            <a:prstGeom prst="rect">
              <a:avLst/>
            </a:prstGeom>
            <a:gradFill>
              <a:gsLst>
                <a:gs pos="0">
                  <a:schemeClr val="tx1">
                    <a:lumMod val="50000"/>
                    <a:lumOff val="50000"/>
                  </a:schemeClr>
                </a:gs>
                <a:gs pos="75000">
                  <a:schemeClr val="tx2">
                    <a:lumMod val="50000"/>
                    <a:lumOff val="50000"/>
                    <a:alpha val="80000"/>
                  </a:schemeClr>
                </a:gs>
                <a:gs pos="30000">
                  <a:schemeClr val="bg2">
                    <a:lumMod val="85000"/>
                    <a:alpha val="80000"/>
                  </a:schemeClr>
                </a:gs>
                <a:gs pos="100000">
                  <a:schemeClr val="tx2">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121D333-C4CB-49ED-9CA8-57B0E2016CD1}" type="TxLink">
                <a:rPr lang="en-US" sz="1800" b="0" i="0" u="none" strike="noStrike">
                  <a:solidFill>
                    <a:schemeClr val="bg2"/>
                  </a:solidFill>
                  <a:latin typeface="Calibri"/>
                  <a:ea typeface="Calibri"/>
                  <a:cs typeface="Calibri"/>
                </a:rPr>
                <a:pPr algn="ctr"/>
                <a:t>$4,84,247.50</a:t>
              </a:fld>
              <a:endParaRPr lang="en-IN" sz="2800">
                <a:solidFill>
                  <a:schemeClr val="bg2"/>
                </a:solidFill>
              </a:endParaRPr>
            </a:p>
          </xdr:txBody>
        </xdr:sp>
        <xdr:graphicFrame macro="">
          <xdr:nvGraphicFramePr>
            <xdr:cNvPr id="6" name="Chart 5">
              <a:extLst>
                <a:ext uri="{FF2B5EF4-FFF2-40B4-BE49-F238E27FC236}">
                  <a16:creationId xmlns:a16="http://schemas.microsoft.com/office/drawing/2014/main" id="{A26F060D-0606-4E41-8D9C-7A674BC85FB1}"/>
                </a:ext>
              </a:extLst>
            </xdr:cNvPr>
            <xdr:cNvGraphicFramePr>
              <a:graphicFrameLocks/>
            </xdr:cNvGraphicFramePr>
          </xdr:nvGraphicFramePr>
          <xdr:xfrm>
            <a:off x="426720" y="1645920"/>
            <a:ext cx="1554480" cy="320040"/>
          </xdr:xfrm>
          <a:graphic>
            <a:graphicData uri="http://schemas.openxmlformats.org/drawingml/2006/chart">
              <c:chart xmlns:c="http://schemas.openxmlformats.org/drawingml/2006/chart" xmlns:r="http://schemas.openxmlformats.org/officeDocument/2006/relationships" r:id="rId1"/>
            </a:graphicData>
          </a:graphic>
        </xdr:graphicFrame>
        <xdr:sp macro="" textlink="KPI!B17">
          <xdr:nvSpPr>
            <xdr:cNvPr id="9" name="Rectangle 8">
              <a:extLst>
                <a:ext uri="{FF2B5EF4-FFF2-40B4-BE49-F238E27FC236}">
                  <a16:creationId xmlns:a16="http://schemas.microsoft.com/office/drawing/2014/main" id="{F67674BC-78F0-4AC2-87CF-4767CBF527CC}"/>
                </a:ext>
              </a:extLst>
            </xdr:cNvPr>
            <xdr:cNvSpPr/>
          </xdr:nvSpPr>
          <xdr:spPr>
            <a:xfrm>
              <a:off x="426720" y="2026920"/>
              <a:ext cx="1653540" cy="342900"/>
            </a:xfrm>
            <a:prstGeom prst="rect">
              <a:avLst/>
            </a:prstGeom>
            <a:gradFill>
              <a:gsLst>
                <a:gs pos="0">
                  <a:schemeClr val="tx1">
                    <a:lumMod val="50000"/>
                    <a:lumOff val="50000"/>
                  </a:schemeClr>
                </a:gs>
                <a:gs pos="75000">
                  <a:schemeClr val="tx2">
                    <a:lumMod val="50000"/>
                    <a:lumOff val="50000"/>
                    <a:alpha val="80000"/>
                  </a:schemeClr>
                </a:gs>
                <a:gs pos="30000">
                  <a:schemeClr val="bg2">
                    <a:lumMod val="85000"/>
                    <a:alpha val="80000"/>
                  </a:schemeClr>
                </a:gs>
                <a:gs pos="100000">
                  <a:schemeClr val="tx2">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rPr>
                <a:t>YOY</a:t>
              </a:r>
              <a:r>
                <a:rPr lang="en-IN" sz="1200" baseline="0">
                  <a:solidFill>
                    <a:schemeClr val="bg1"/>
                  </a:solidFill>
                </a:rPr>
                <a:t> GROWTH</a:t>
              </a:r>
              <a:r>
                <a:rPr lang="en-IN" sz="1100" b="0" i="0" u="none" strike="noStrike">
                  <a:solidFill>
                    <a:schemeClr val="lt1"/>
                  </a:solidFill>
                  <a:effectLst/>
                  <a:latin typeface="+mn-lt"/>
                  <a:ea typeface="+mn-ea"/>
                  <a:cs typeface="+mn-cs"/>
                </a:rPr>
                <a:t> </a:t>
              </a:r>
              <a:endParaRPr lang="en-IN" sz="1200">
                <a:solidFill>
                  <a:schemeClr val="bg1"/>
                </a:solidFill>
              </a:endParaRPr>
            </a:p>
          </xdr:txBody>
        </xdr:sp>
      </xdr:grpSp>
      <xdr:grpSp>
        <xdr:nvGrpSpPr>
          <xdr:cNvPr id="14" name="Group 13">
            <a:extLst>
              <a:ext uri="{FF2B5EF4-FFF2-40B4-BE49-F238E27FC236}">
                <a16:creationId xmlns:a16="http://schemas.microsoft.com/office/drawing/2014/main" id="{66A104B7-FEB9-5FA8-8CE5-8B99A0643CB3}"/>
              </a:ext>
            </a:extLst>
          </xdr:cNvPr>
          <xdr:cNvGrpSpPr/>
        </xdr:nvGrpSpPr>
        <xdr:grpSpPr>
          <a:xfrm>
            <a:off x="2522220" y="822959"/>
            <a:ext cx="2059479" cy="1752601"/>
            <a:chOff x="213360" y="807719"/>
            <a:chExt cx="2059479" cy="1752601"/>
          </a:xfrm>
          <a:gradFill>
            <a:gsLst>
              <a:gs pos="0">
                <a:schemeClr val="tx1">
                  <a:lumMod val="50000"/>
                  <a:lumOff val="50000"/>
                </a:schemeClr>
              </a:gs>
              <a:gs pos="75000">
                <a:schemeClr val="tx2">
                  <a:lumMod val="50000"/>
                  <a:lumOff val="50000"/>
                  <a:alpha val="80000"/>
                </a:schemeClr>
              </a:gs>
              <a:gs pos="30000">
                <a:schemeClr val="bg2">
                  <a:lumMod val="85000"/>
                  <a:alpha val="80000"/>
                </a:schemeClr>
              </a:gs>
              <a:gs pos="100000">
                <a:schemeClr val="tx2">
                  <a:lumMod val="50000"/>
                  <a:lumOff val="50000"/>
                </a:schemeClr>
              </a:gs>
            </a:gsLst>
            <a:lin ang="5400000" scaled="1"/>
          </a:gradFill>
        </xdr:grpSpPr>
        <xdr:sp macro="" textlink="">
          <xdr:nvSpPr>
            <xdr:cNvPr id="15" name="Rectangle 14">
              <a:extLst>
                <a:ext uri="{FF2B5EF4-FFF2-40B4-BE49-F238E27FC236}">
                  <a16:creationId xmlns:a16="http://schemas.microsoft.com/office/drawing/2014/main" id="{91354250-66D2-AFC6-1A23-A59086128C80}"/>
                </a:ext>
              </a:extLst>
            </xdr:cNvPr>
            <xdr:cNvSpPr/>
          </xdr:nvSpPr>
          <xdr:spPr>
            <a:xfrm>
              <a:off x="213360" y="807719"/>
              <a:ext cx="2059479" cy="323051"/>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PROFIT</a:t>
              </a:r>
            </a:p>
          </xdr:txBody>
        </xdr:sp>
        <xdr:sp macro="" textlink="">
          <xdr:nvSpPr>
            <xdr:cNvPr id="16" name="Rectangle: Rounded Corners 15">
              <a:extLst>
                <a:ext uri="{FF2B5EF4-FFF2-40B4-BE49-F238E27FC236}">
                  <a16:creationId xmlns:a16="http://schemas.microsoft.com/office/drawing/2014/main" id="{7954F7B8-430F-77B9-9E4A-7111C244D586}"/>
                </a:ext>
              </a:extLst>
            </xdr:cNvPr>
            <xdr:cNvSpPr/>
          </xdr:nvSpPr>
          <xdr:spPr>
            <a:xfrm>
              <a:off x="214011" y="1211580"/>
              <a:ext cx="2049130" cy="134874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19" name="Rectangle 18">
              <a:extLst>
                <a:ext uri="{FF2B5EF4-FFF2-40B4-BE49-F238E27FC236}">
                  <a16:creationId xmlns:a16="http://schemas.microsoft.com/office/drawing/2014/main" id="{1E971BEC-2272-FA18-243E-221F3BB3918E}"/>
                </a:ext>
              </a:extLst>
            </xdr:cNvPr>
            <xdr:cNvSpPr/>
          </xdr:nvSpPr>
          <xdr:spPr>
            <a:xfrm>
              <a:off x="426720" y="2026920"/>
              <a:ext cx="1653540" cy="3429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rPr>
                <a:t>YOY</a:t>
              </a:r>
              <a:r>
                <a:rPr lang="en-IN" sz="1200" baseline="0">
                  <a:solidFill>
                    <a:schemeClr val="bg1"/>
                  </a:solidFill>
                </a:rPr>
                <a:t> GROWTH</a:t>
              </a:r>
              <a:endParaRPr lang="en-IN" sz="1200">
                <a:solidFill>
                  <a:schemeClr val="bg1"/>
                </a:solidFill>
              </a:endParaRPr>
            </a:p>
          </xdr:txBody>
        </xdr:sp>
      </xdr:grpSp>
      <xdr:grpSp>
        <xdr:nvGrpSpPr>
          <xdr:cNvPr id="20" name="Group 19">
            <a:extLst>
              <a:ext uri="{FF2B5EF4-FFF2-40B4-BE49-F238E27FC236}">
                <a16:creationId xmlns:a16="http://schemas.microsoft.com/office/drawing/2014/main" id="{BE15F395-9FFA-5514-B41D-15F3A06EA754}"/>
              </a:ext>
            </a:extLst>
          </xdr:cNvPr>
          <xdr:cNvGrpSpPr/>
        </xdr:nvGrpSpPr>
        <xdr:grpSpPr>
          <a:xfrm>
            <a:off x="4884420" y="800099"/>
            <a:ext cx="2059479" cy="1722121"/>
            <a:chOff x="213360" y="807719"/>
            <a:chExt cx="2059479" cy="1722121"/>
          </a:xfrm>
          <a:gradFill>
            <a:gsLst>
              <a:gs pos="0">
                <a:schemeClr val="tx1">
                  <a:lumMod val="50000"/>
                  <a:lumOff val="50000"/>
                </a:schemeClr>
              </a:gs>
              <a:gs pos="75000">
                <a:schemeClr val="tx2">
                  <a:lumMod val="50000"/>
                  <a:lumOff val="50000"/>
                  <a:alpha val="80000"/>
                </a:schemeClr>
              </a:gs>
              <a:gs pos="30000">
                <a:schemeClr val="bg2">
                  <a:lumMod val="85000"/>
                  <a:alpha val="80000"/>
                </a:schemeClr>
              </a:gs>
              <a:gs pos="100000">
                <a:schemeClr val="tx2">
                  <a:lumMod val="50000"/>
                  <a:lumOff val="50000"/>
                </a:schemeClr>
              </a:gs>
            </a:gsLst>
            <a:lin ang="5400000" scaled="1"/>
          </a:gradFill>
        </xdr:grpSpPr>
        <xdr:sp macro="" textlink="">
          <xdr:nvSpPr>
            <xdr:cNvPr id="21" name="Rectangle 20">
              <a:extLst>
                <a:ext uri="{FF2B5EF4-FFF2-40B4-BE49-F238E27FC236}">
                  <a16:creationId xmlns:a16="http://schemas.microsoft.com/office/drawing/2014/main" id="{25243DD0-E9D0-CDD0-C006-F2670C607600}"/>
                </a:ext>
              </a:extLst>
            </xdr:cNvPr>
            <xdr:cNvSpPr/>
          </xdr:nvSpPr>
          <xdr:spPr>
            <a:xfrm>
              <a:off x="213360" y="807719"/>
              <a:ext cx="2059479" cy="323051"/>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QUANTITY</a:t>
              </a:r>
            </a:p>
          </xdr:txBody>
        </xdr:sp>
        <xdr:sp macro="" textlink="">
          <xdr:nvSpPr>
            <xdr:cNvPr id="22" name="Rectangle: Rounded Corners 21">
              <a:extLst>
                <a:ext uri="{FF2B5EF4-FFF2-40B4-BE49-F238E27FC236}">
                  <a16:creationId xmlns:a16="http://schemas.microsoft.com/office/drawing/2014/main" id="{504BC7E7-AC28-EF9C-5343-0CD6B6037587}"/>
                </a:ext>
              </a:extLst>
            </xdr:cNvPr>
            <xdr:cNvSpPr/>
          </xdr:nvSpPr>
          <xdr:spPr>
            <a:xfrm>
              <a:off x="214011" y="1181100"/>
              <a:ext cx="2049130" cy="134874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23" name="Rectangle 22">
              <a:extLst>
                <a:ext uri="{FF2B5EF4-FFF2-40B4-BE49-F238E27FC236}">
                  <a16:creationId xmlns:a16="http://schemas.microsoft.com/office/drawing/2014/main" id="{5BAD587D-45DA-EBEC-BD7E-F1B89D742A1F}"/>
                </a:ext>
              </a:extLst>
            </xdr:cNvPr>
            <xdr:cNvSpPr/>
          </xdr:nvSpPr>
          <xdr:spPr>
            <a:xfrm>
              <a:off x="426720" y="1287780"/>
              <a:ext cx="1584960" cy="28956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AA093C9-3219-430A-AE3A-5A25E8BECCCC}" type="TxLink">
                <a:rPr lang="en-US" sz="1800" b="0" i="0" u="none" strike="noStrike">
                  <a:solidFill>
                    <a:schemeClr val="bg1"/>
                  </a:solidFill>
                  <a:latin typeface="Calibri"/>
                  <a:ea typeface="Calibri"/>
                  <a:cs typeface="Calibri"/>
                </a:rPr>
                <a:pPr algn="ctr"/>
                <a:t># 7581</a:t>
              </a:fld>
              <a:endParaRPr lang="en-IN" sz="3600">
                <a:solidFill>
                  <a:schemeClr val="bg1"/>
                </a:solidFill>
              </a:endParaRPr>
            </a:p>
          </xdr:txBody>
        </xdr:sp>
        <xdr:graphicFrame macro="">
          <xdr:nvGraphicFramePr>
            <xdr:cNvPr id="24" name="Chart 23">
              <a:extLst>
                <a:ext uri="{FF2B5EF4-FFF2-40B4-BE49-F238E27FC236}">
                  <a16:creationId xmlns:a16="http://schemas.microsoft.com/office/drawing/2014/main" id="{8F787C7F-D0A1-FFCE-BD97-A62AD754F08C}"/>
                </a:ext>
              </a:extLst>
            </xdr:cNvPr>
            <xdr:cNvGraphicFramePr>
              <a:graphicFrameLocks/>
            </xdr:cNvGraphicFramePr>
          </xdr:nvGraphicFramePr>
          <xdr:xfrm>
            <a:off x="426720" y="1600200"/>
            <a:ext cx="1554480" cy="365760"/>
          </xdr:xfrm>
          <a:graphic>
            <a:graphicData uri="http://schemas.openxmlformats.org/drawingml/2006/chart">
              <c:chart xmlns:c="http://schemas.openxmlformats.org/drawingml/2006/chart" xmlns:r="http://schemas.openxmlformats.org/officeDocument/2006/relationships" r:id="rId2"/>
            </a:graphicData>
          </a:graphic>
        </xdr:graphicFrame>
        <xdr:sp macro="" textlink="KPI!B17">
          <xdr:nvSpPr>
            <xdr:cNvPr id="25" name="Rectangle 24">
              <a:extLst>
                <a:ext uri="{FF2B5EF4-FFF2-40B4-BE49-F238E27FC236}">
                  <a16:creationId xmlns:a16="http://schemas.microsoft.com/office/drawing/2014/main" id="{E477FC9F-5BBC-6FFE-FBC8-73A815C6E2BB}"/>
                </a:ext>
              </a:extLst>
            </xdr:cNvPr>
            <xdr:cNvSpPr/>
          </xdr:nvSpPr>
          <xdr:spPr>
            <a:xfrm>
              <a:off x="426720" y="2026920"/>
              <a:ext cx="1653540" cy="3429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rPr>
                <a:t>YOY</a:t>
              </a:r>
              <a:r>
                <a:rPr lang="en-IN" sz="1200" baseline="0">
                  <a:solidFill>
                    <a:schemeClr val="bg1"/>
                  </a:solidFill>
                </a:rPr>
                <a:t> GROWTH</a:t>
              </a:r>
              <a:endParaRPr lang="en-IN" sz="1200">
                <a:solidFill>
                  <a:schemeClr val="bg1"/>
                </a:solidFill>
              </a:endParaRPr>
            </a:p>
          </xdr:txBody>
        </xdr:sp>
      </xdr:grpSp>
      <xdr:grpSp>
        <xdr:nvGrpSpPr>
          <xdr:cNvPr id="26" name="Group 25">
            <a:extLst>
              <a:ext uri="{FF2B5EF4-FFF2-40B4-BE49-F238E27FC236}">
                <a16:creationId xmlns:a16="http://schemas.microsoft.com/office/drawing/2014/main" id="{ACF89DC2-BB0E-EA70-81C3-84903CBD62E1}"/>
              </a:ext>
            </a:extLst>
          </xdr:cNvPr>
          <xdr:cNvGrpSpPr/>
        </xdr:nvGrpSpPr>
        <xdr:grpSpPr>
          <a:xfrm>
            <a:off x="7239000" y="792479"/>
            <a:ext cx="2059479" cy="1722121"/>
            <a:chOff x="213360" y="807719"/>
            <a:chExt cx="2059479" cy="1722121"/>
          </a:xfrm>
          <a:gradFill>
            <a:gsLst>
              <a:gs pos="0">
                <a:schemeClr val="tx1">
                  <a:lumMod val="50000"/>
                  <a:lumOff val="50000"/>
                </a:schemeClr>
              </a:gs>
              <a:gs pos="75000">
                <a:schemeClr val="tx2">
                  <a:lumMod val="50000"/>
                  <a:lumOff val="50000"/>
                  <a:alpha val="80000"/>
                </a:schemeClr>
              </a:gs>
              <a:gs pos="30000">
                <a:schemeClr val="bg2">
                  <a:lumMod val="85000"/>
                  <a:alpha val="80000"/>
                </a:schemeClr>
              </a:gs>
              <a:gs pos="100000">
                <a:schemeClr val="tx2">
                  <a:lumMod val="50000"/>
                  <a:lumOff val="50000"/>
                </a:schemeClr>
              </a:gs>
            </a:gsLst>
            <a:lin ang="5400000" scaled="1"/>
          </a:gradFill>
        </xdr:grpSpPr>
        <xdr:sp macro="" textlink="">
          <xdr:nvSpPr>
            <xdr:cNvPr id="27" name="Rectangle 26">
              <a:extLst>
                <a:ext uri="{FF2B5EF4-FFF2-40B4-BE49-F238E27FC236}">
                  <a16:creationId xmlns:a16="http://schemas.microsoft.com/office/drawing/2014/main" id="{7F7D1025-FFA9-950D-7E6C-57D033211228}"/>
                </a:ext>
              </a:extLst>
            </xdr:cNvPr>
            <xdr:cNvSpPr/>
          </xdr:nvSpPr>
          <xdr:spPr>
            <a:xfrm>
              <a:off x="213360" y="807719"/>
              <a:ext cx="2059479" cy="323051"/>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NO</a:t>
              </a:r>
              <a:r>
                <a:rPr lang="en-IN" sz="1600" baseline="0"/>
                <a:t> OF ORDERS</a:t>
              </a:r>
              <a:endParaRPr lang="en-IN" sz="1600"/>
            </a:p>
          </xdr:txBody>
        </xdr:sp>
        <xdr:sp macro="" textlink="">
          <xdr:nvSpPr>
            <xdr:cNvPr id="28" name="Rectangle: Rounded Corners 27">
              <a:extLst>
                <a:ext uri="{FF2B5EF4-FFF2-40B4-BE49-F238E27FC236}">
                  <a16:creationId xmlns:a16="http://schemas.microsoft.com/office/drawing/2014/main" id="{77EF887B-E87E-ECDA-15EC-D04061AAFA59}"/>
                </a:ext>
              </a:extLst>
            </xdr:cNvPr>
            <xdr:cNvSpPr/>
          </xdr:nvSpPr>
          <xdr:spPr>
            <a:xfrm>
              <a:off x="214011" y="1181100"/>
              <a:ext cx="2049130" cy="134874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29" name="Rectangle 28">
              <a:extLst>
                <a:ext uri="{FF2B5EF4-FFF2-40B4-BE49-F238E27FC236}">
                  <a16:creationId xmlns:a16="http://schemas.microsoft.com/office/drawing/2014/main" id="{4F6D411F-273C-A59C-0E56-0FAC736D8360}"/>
                </a:ext>
              </a:extLst>
            </xdr:cNvPr>
            <xdr:cNvSpPr/>
          </xdr:nvSpPr>
          <xdr:spPr>
            <a:xfrm>
              <a:off x="411480" y="1280160"/>
              <a:ext cx="1638300" cy="28956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3994DA9-18D0-40D7-81C3-A2CEBA8D594A}" type="TxLink">
                <a:rPr lang="en-US" sz="1800" b="0" i="0" u="none" strike="noStrike">
                  <a:solidFill>
                    <a:schemeClr val="bg1"/>
                  </a:solidFill>
                  <a:latin typeface="Calibri"/>
                  <a:ea typeface="Calibri"/>
                  <a:cs typeface="Calibri"/>
                </a:rPr>
                <a:pPr algn="ctr"/>
                <a:t># 1993</a:t>
              </a:fld>
              <a:endParaRPr lang="en-IN" sz="3600">
                <a:solidFill>
                  <a:schemeClr val="bg1"/>
                </a:solidFill>
              </a:endParaRPr>
            </a:p>
          </xdr:txBody>
        </xdr:sp>
        <xdr:graphicFrame macro="">
          <xdr:nvGraphicFramePr>
            <xdr:cNvPr id="30" name="Chart 29">
              <a:extLst>
                <a:ext uri="{FF2B5EF4-FFF2-40B4-BE49-F238E27FC236}">
                  <a16:creationId xmlns:a16="http://schemas.microsoft.com/office/drawing/2014/main" id="{7E294CF0-3793-B9F8-3696-3171A7E4988D}"/>
                </a:ext>
              </a:extLst>
            </xdr:cNvPr>
            <xdr:cNvGraphicFramePr>
              <a:graphicFrameLocks/>
            </xdr:cNvGraphicFramePr>
          </xdr:nvGraphicFramePr>
          <xdr:xfrm>
            <a:off x="426720" y="1584960"/>
            <a:ext cx="1623060" cy="495300"/>
          </xdr:xfrm>
          <a:graphic>
            <a:graphicData uri="http://schemas.openxmlformats.org/drawingml/2006/chart">
              <c:chart xmlns:c="http://schemas.openxmlformats.org/drawingml/2006/chart" xmlns:r="http://schemas.openxmlformats.org/officeDocument/2006/relationships" r:id="rId3"/>
            </a:graphicData>
          </a:graphic>
        </xdr:graphicFrame>
        <xdr:sp macro="" textlink="KPI!B17">
          <xdr:nvSpPr>
            <xdr:cNvPr id="31" name="Rectangle 30">
              <a:extLst>
                <a:ext uri="{FF2B5EF4-FFF2-40B4-BE49-F238E27FC236}">
                  <a16:creationId xmlns:a16="http://schemas.microsoft.com/office/drawing/2014/main" id="{6A9306D7-CC24-7343-0C6B-DBDADF586453}"/>
                </a:ext>
              </a:extLst>
            </xdr:cNvPr>
            <xdr:cNvSpPr/>
          </xdr:nvSpPr>
          <xdr:spPr>
            <a:xfrm>
              <a:off x="426720" y="2026920"/>
              <a:ext cx="1638300" cy="3429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rPr>
                <a:t>YOY</a:t>
              </a:r>
              <a:r>
                <a:rPr lang="en-IN" sz="1200" baseline="0">
                  <a:solidFill>
                    <a:schemeClr val="bg1"/>
                  </a:solidFill>
                </a:rPr>
                <a:t> GROWTH</a:t>
              </a:r>
              <a:endParaRPr lang="en-IN" sz="1200">
                <a:solidFill>
                  <a:schemeClr val="bg1"/>
                </a:solidFill>
              </a:endParaRPr>
            </a:p>
          </xdr:txBody>
        </xdr:sp>
      </xdr:grpSp>
      <xdr:grpSp>
        <xdr:nvGrpSpPr>
          <xdr:cNvPr id="32" name="Group 31">
            <a:extLst>
              <a:ext uri="{FF2B5EF4-FFF2-40B4-BE49-F238E27FC236}">
                <a16:creationId xmlns:a16="http://schemas.microsoft.com/office/drawing/2014/main" id="{9E6A1ED6-718A-C296-3C31-DDBDC53CFA22}"/>
              </a:ext>
            </a:extLst>
          </xdr:cNvPr>
          <xdr:cNvGrpSpPr/>
        </xdr:nvGrpSpPr>
        <xdr:grpSpPr>
          <a:xfrm>
            <a:off x="9448800" y="800099"/>
            <a:ext cx="2059479" cy="1722121"/>
            <a:chOff x="213360" y="807719"/>
            <a:chExt cx="2059479" cy="1722121"/>
          </a:xfrm>
          <a:gradFill>
            <a:gsLst>
              <a:gs pos="0">
                <a:schemeClr val="tx1">
                  <a:lumMod val="50000"/>
                  <a:lumOff val="50000"/>
                </a:schemeClr>
              </a:gs>
              <a:gs pos="75000">
                <a:schemeClr val="tx2">
                  <a:lumMod val="50000"/>
                  <a:lumOff val="50000"/>
                  <a:alpha val="80000"/>
                </a:schemeClr>
              </a:gs>
              <a:gs pos="30000">
                <a:schemeClr val="bg2">
                  <a:lumMod val="85000"/>
                  <a:alpha val="80000"/>
                </a:schemeClr>
              </a:gs>
              <a:gs pos="100000">
                <a:schemeClr val="tx2">
                  <a:lumMod val="50000"/>
                  <a:lumOff val="50000"/>
                </a:schemeClr>
              </a:gs>
            </a:gsLst>
            <a:lin ang="5400000" scaled="1"/>
          </a:gradFill>
        </xdr:grpSpPr>
        <xdr:sp macro="" textlink="">
          <xdr:nvSpPr>
            <xdr:cNvPr id="33" name="Rectangle 32">
              <a:extLst>
                <a:ext uri="{FF2B5EF4-FFF2-40B4-BE49-F238E27FC236}">
                  <a16:creationId xmlns:a16="http://schemas.microsoft.com/office/drawing/2014/main" id="{3C2AC78C-2BBF-E483-D445-75E02FB7C7E7}"/>
                </a:ext>
              </a:extLst>
            </xdr:cNvPr>
            <xdr:cNvSpPr/>
          </xdr:nvSpPr>
          <xdr:spPr>
            <a:xfrm>
              <a:off x="213360" y="807719"/>
              <a:ext cx="2059479" cy="323051"/>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PROFIT</a:t>
              </a:r>
              <a:r>
                <a:rPr lang="en-IN" sz="1600" baseline="0"/>
                <a:t> MARGIN</a:t>
              </a:r>
              <a:endParaRPr lang="en-IN" sz="1600"/>
            </a:p>
          </xdr:txBody>
        </xdr:sp>
        <xdr:sp macro="" textlink="">
          <xdr:nvSpPr>
            <xdr:cNvPr id="34" name="Rectangle: Rounded Corners 33">
              <a:extLst>
                <a:ext uri="{FF2B5EF4-FFF2-40B4-BE49-F238E27FC236}">
                  <a16:creationId xmlns:a16="http://schemas.microsoft.com/office/drawing/2014/main" id="{1486369A-6503-A8AF-91FD-102DB7454860}"/>
                </a:ext>
              </a:extLst>
            </xdr:cNvPr>
            <xdr:cNvSpPr/>
          </xdr:nvSpPr>
          <xdr:spPr>
            <a:xfrm>
              <a:off x="214011" y="1181100"/>
              <a:ext cx="2049130" cy="1348740"/>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35" name="Rectangle 34">
              <a:extLst>
                <a:ext uri="{FF2B5EF4-FFF2-40B4-BE49-F238E27FC236}">
                  <a16:creationId xmlns:a16="http://schemas.microsoft.com/office/drawing/2014/main" id="{22106766-4118-8092-4B7C-AECD8F1EBC93}"/>
                </a:ext>
              </a:extLst>
            </xdr:cNvPr>
            <xdr:cNvSpPr/>
          </xdr:nvSpPr>
          <xdr:spPr>
            <a:xfrm>
              <a:off x="411480" y="1280160"/>
              <a:ext cx="1584960" cy="28956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3F4844C-EF87-4BD9-B55E-EA75123586DB}" type="TxLink">
                <a:rPr lang="en-US" sz="1800" b="0" i="0" u="none" strike="noStrike">
                  <a:solidFill>
                    <a:schemeClr val="bg1"/>
                  </a:solidFill>
                  <a:latin typeface="Calibri"/>
                  <a:ea typeface="Calibri"/>
                  <a:cs typeface="Calibri"/>
                </a:rPr>
                <a:pPr algn="ctr"/>
                <a:t>10.23%</a:t>
              </a:fld>
              <a:endParaRPr lang="en-IN" sz="1800">
                <a:solidFill>
                  <a:schemeClr val="bg1"/>
                </a:solidFill>
              </a:endParaRPr>
            </a:p>
          </xdr:txBody>
        </xdr:sp>
        <xdr:sp macro="" textlink="KPI!B17">
          <xdr:nvSpPr>
            <xdr:cNvPr id="37" name="Rectangle 36">
              <a:extLst>
                <a:ext uri="{FF2B5EF4-FFF2-40B4-BE49-F238E27FC236}">
                  <a16:creationId xmlns:a16="http://schemas.microsoft.com/office/drawing/2014/main" id="{44292A4A-CDDB-F03F-83D6-D57D5B97CBCB}"/>
                </a:ext>
              </a:extLst>
            </xdr:cNvPr>
            <xdr:cNvSpPr/>
          </xdr:nvSpPr>
          <xdr:spPr>
            <a:xfrm>
              <a:off x="426720" y="2026920"/>
              <a:ext cx="1584960" cy="3429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solidFill>
                    <a:schemeClr val="bg1"/>
                  </a:solidFill>
                </a:rPr>
                <a:t>YOY</a:t>
              </a:r>
              <a:r>
                <a:rPr lang="en-IN" sz="1200" baseline="0">
                  <a:solidFill>
                    <a:schemeClr val="bg1"/>
                  </a:solidFill>
                </a:rPr>
                <a:t> GROWTH</a:t>
              </a:r>
              <a:endParaRPr lang="en-IN" sz="1200">
                <a:solidFill>
                  <a:schemeClr val="bg1"/>
                </a:solidFill>
              </a:endParaRPr>
            </a:p>
          </xdr:txBody>
        </xdr:sp>
      </xdr:grpSp>
    </xdr:grpSp>
    <xdr:clientData/>
  </xdr:twoCellAnchor>
  <xdr:twoCellAnchor>
    <xdr:from>
      <xdr:col>4</xdr:col>
      <xdr:colOff>350520</xdr:colOff>
      <xdr:row>5</xdr:row>
      <xdr:rowOff>22860</xdr:rowOff>
    </xdr:from>
    <xdr:to>
      <xdr:col>6</xdr:col>
      <xdr:colOff>601980</xdr:colOff>
      <xdr:row>6</xdr:row>
      <xdr:rowOff>91440</xdr:rowOff>
    </xdr:to>
    <xdr:sp macro="" textlink="KPI!$E$17">
      <xdr:nvSpPr>
        <xdr:cNvPr id="38" name="Rectangle 37">
          <a:extLst>
            <a:ext uri="{FF2B5EF4-FFF2-40B4-BE49-F238E27FC236}">
              <a16:creationId xmlns:a16="http://schemas.microsoft.com/office/drawing/2014/main" id="{70C59A83-2C94-7208-FA01-1FC4BA5D5E93}"/>
            </a:ext>
          </a:extLst>
        </xdr:cNvPr>
        <xdr:cNvSpPr/>
      </xdr:nvSpPr>
      <xdr:spPr>
        <a:xfrm>
          <a:off x="2788920" y="937260"/>
          <a:ext cx="1470660" cy="251460"/>
        </a:xfrm>
        <a:prstGeom prst="rect">
          <a:avLst/>
        </a:prstGeom>
        <a:gradFill>
          <a:gsLst>
            <a:gs pos="0">
              <a:schemeClr val="tx1">
                <a:lumMod val="50000"/>
                <a:lumOff val="50000"/>
              </a:schemeClr>
            </a:gs>
            <a:gs pos="75000">
              <a:schemeClr val="tx2">
                <a:lumMod val="50000"/>
                <a:lumOff val="50000"/>
                <a:alpha val="80000"/>
              </a:schemeClr>
            </a:gs>
            <a:gs pos="30000">
              <a:schemeClr val="bg2">
                <a:lumMod val="85000"/>
                <a:alpha val="80000"/>
              </a:schemeClr>
            </a:gs>
            <a:gs pos="100000">
              <a:schemeClr val="tx2">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C3EECA2-7402-4D78-B3FC-67207804C4D2}" type="TxLink">
            <a:rPr lang="en-US" sz="1800" b="0" i="0" u="none" strike="noStrike">
              <a:solidFill>
                <a:schemeClr val="bg1"/>
              </a:solidFill>
              <a:latin typeface="Calibri"/>
              <a:ea typeface="Calibri"/>
              <a:cs typeface="Calibri"/>
            </a:rPr>
            <a:pPr algn="ctr"/>
            <a:t>$49,543.97</a:t>
          </a:fld>
          <a:endParaRPr lang="en-IN" sz="1800">
            <a:solidFill>
              <a:schemeClr val="bg1"/>
            </a:solidFill>
          </a:endParaRPr>
        </a:p>
      </xdr:txBody>
    </xdr:sp>
    <xdr:clientData/>
  </xdr:twoCellAnchor>
  <xdr:twoCellAnchor>
    <xdr:from>
      <xdr:col>4</xdr:col>
      <xdr:colOff>335280</xdr:colOff>
      <xdr:row>6</xdr:row>
      <xdr:rowOff>144779</xdr:rowOff>
    </xdr:from>
    <xdr:to>
      <xdr:col>6</xdr:col>
      <xdr:colOff>563880</xdr:colOff>
      <xdr:row>9</xdr:row>
      <xdr:rowOff>76200</xdr:rowOff>
    </xdr:to>
    <xdr:graphicFrame macro="">
      <xdr:nvGraphicFramePr>
        <xdr:cNvPr id="39" name="Chart 38">
          <a:extLst>
            <a:ext uri="{FF2B5EF4-FFF2-40B4-BE49-F238E27FC236}">
              <a16:creationId xmlns:a16="http://schemas.microsoft.com/office/drawing/2014/main" id="{9DD11C8F-41A7-4949-AF24-610C7B3648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510540</xdr:colOff>
      <xdr:row>7</xdr:row>
      <xdr:rowOff>60960</xdr:rowOff>
    </xdr:from>
    <xdr:to>
      <xdr:col>18</xdr:col>
      <xdr:colOff>266700</xdr:colOff>
      <xdr:row>9</xdr:row>
      <xdr:rowOff>45720</xdr:rowOff>
    </xdr:to>
    <xdr:graphicFrame macro="">
      <xdr:nvGraphicFramePr>
        <xdr:cNvPr id="40" name="Chart 39">
          <a:extLst>
            <a:ext uri="{FF2B5EF4-FFF2-40B4-BE49-F238E27FC236}">
              <a16:creationId xmlns:a16="http://schemas.microsoft.com/office/drawing/2014/main" id="{681E63D9-17A3-4B26-BD2D-BAA3879514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236220</xdr:colOff>
          <xdr:row>9</xdr:row>
          <xdr:rowOff>99060</xdr:rowOff>
        </xdr:from>
        <xdr:to>
          <xdr:col>3</xdr:col>
          <xdr:colOff>312420</xdr:colOff>
          <xdr:row>10</xdr:row>
          <xdr:rowOff>106680</xdr:rowOff>
        </xdr:to>
        <xdr:pic>
          <xdr:nvPicPr>
            <xdr:cNvPr id="10" name="Picture 9">
              <a:extLst>
                <a:ext uri="{FF2B5EF4-FFF2-40B4-BE49-F238E27FC236}">
                  <a16:creationId xmlns:a16="http://schemas.microsoft.com/office/drawing/2014/main" id="{DB3000B5-184C-3A86-FFD0-6029682D8A8F}"/>
                </a:ext>
              </a:extLst>
            </xdr:cNvPr>
            <xdr:cNvPicPr>
              <a:picLocks noChangeAspect="1" noChangeArrowheads="1"/>
              <a:extLst>
                <a:ext uri="{84589F7E-364E-4C9E-8A38-B11213B215E9}">
                  <a14:cameraTool cellRange="'KPI YOY'!$H$8" spid="_x0000_s11661"/>
                </a:ext>
              </a:extLst>
            </xdr:cNvPicPr>
          </xdr:nvPicPr>
          <xdr:blipFill>
            <a:blip xmlns:r="http://schemas.openxmlformats.org/officeDocument/2006/relationships" r:embed="rId6"/>
            <a:srcRect/>
            <a:stretch>
              <a:fillRect/>
            </a:stretch>
          </xdr:blipFill>
          <xdr:spPr bwMode="auto">
            <a:xfrm>
              <a:off x="1455420" y="1744980"/>
              <a:ext cx="68580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99060</xdr:colOff>
          <xdr:row>9</xdr:row>
          <xdr:rowOff>114300</xdr:rowOff>
        </xdr:from>
        <xdr:to>
          <xdr:col>7</xdr:col>
          <xdr:colOff>213360</xdr:colOff>
          <xdr:row>10</xdr:row>
          <xdr:rowOff>114300</xdr:rowOff>
        </xdr:to>
        <xdr:pic>
          <xdr:nvPicPr>
            <xdr:cNvPr id="17" name="Picture 16">
              <a:extLst>
                <a:ext uri="{FF2B5EF4-FFF2-40B4-BE49-F238E27FC236}">
                  <a16:creationId xmlns:a16="http://schemas.microsoft.com/office/drawing/2014/main" id="{5782E32B-17F7-EA65-6D98-BECDDA5BC49F}"/>
                </a:ext>
              </a:extLst>
            </xdr:cNvPr>
            <xdr:cNvPicPr>
              <a:picLocks noChangeAspect="1" noChangeArrowheads="1"/>
              <a:extLst>
                <a:ext uri="{84589F7E-364E-4C9E-8A38-B11213B215E9}">
                  <a14:cameraTool cellRange="'KPI YOY'!$I$8" spid="_x0000_s11662"/>
                </a:ext>
              </a:extLst>
            </xdr:cNvPicPr>
          </xdr:nvPicPr>
          <xdr:blipFill>
            <a:blip xmlns:r="http://schemas.openxmlformats.org/officeDocument/2006/relationships" r:embed="rId7"/>
            <a:srcRect/>
            <a:stretch>
              <a:fillRect/>
            </a:stretch>
          </xdr:blipFill>
          <xdr:spPr bwMode="auto">
            <a:xfrm>
              <a:off x="3756660" y="1760220"/>
              <a:ext cx="72390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7620</xdr:colOff>
          <xdr:row>9</xdr:row>
          <xdr:rowOff>99060</xdr:rowOff>
        </xdr:from>
        <xdr:to>
          <xdr:col>11</xdr:col>
          <xdr:colOff>83820</xdr:colOff>
          <xdr:row>10</xdr:row>
          <xdr:rowOff>106680</xdr:rowOff>
        </xdr:to>
        <xdr:pic>
          <xdr:nvPicPr>
            <xdr:cNvPr id="36" name="Picture 35">
              <a:extLst>
                <a:ext uri="{FF2B5EF4-FFF2-40B4-BE49-F238E27FC236}">
                  <a16:creationId xmlns:a16="http://schemas.microsoft.com/office/drawing/2014/main" id="{ECD9620D-AEED-8CE2-7017-9C7499B38645}"/>
                </a:ext>
              </a:extLst>
            </xdr:cNvPr>
            <xdr:cNvPicPr>
              <a:picLocks noChangeAspect="1" noChangeArrowheads="1"/>
              <a:extLst>
                <a:ext uri="{84589F7E-364E-4C9E-8A38-B11213B215E9}">
                  <a14:cameraTool cellRange="'KPI YOY'!$J$8" spid="_x0000_s11663"/>
                </a:ext>
              </a:extLst>
            </xdr:cNvPicPr>
          </xdr:nvPicPr>
          <xdr:blipFill>
            <a:blip xmlns:r="http://schemas.openxmlformats.org/officeDocument/2006/relationships" r:embed="rId8"/>
            <a:srcRect/>
            <a:stretch>
              <a:fillRect/>
            </a:stretch>
          </xdr:blipFill>
          <xdr:spPr bwMode="auto">
            <a:xfrm>
              <a:off x="6103620" y="1744980"/>
              <a:ext cx="68580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541020</xdr:colOff>
          <xdr:row>9</xdr:row>
          <xdr:rowOff>83820</xdr:rowOff>
        </xdr:from>
        <xdr:to>
          <xdr:col>15</xdr:col>
          <xdr:colOff>7620</xdr:colOff>
          <xdr:row>10</xdr:row>
          <xdr:rowOff>91440</xdr:rowOff>
        </xdr:to>
        <xdr:pic>
          <xdr:nvPicPr>
            <xdr:cNvPr id="43" name="Picture 42">
              <a:extLst>
                <a:ext uri="{FF2B5EF4-FFF2-40B4-BE49-F238E27FC236}">
                  <a16:creationId xmlns:a16="http://schemas.microsoft.com/office/drawing/2014/main" id="{8A35A599-9155-9C1C-8B92-F28F11BFCA9E}"/>
                </a:ext>
              </a:extLst>
            </xdr:cNvPr>
            <xdr:cNvPicPr>
              <a:picLocks noChangeAspect="1" noChangeArrowheads="1"/>
              <a:extLst>
                <a:ext uri="{84589F7E-364E-4C9E-8A38-B11213B215E9}">
                  <a14:cameraTool cellRange="'KPI YOY'!$K$8" spid="_x0000_s11664"/>
                </a:ext>
              </a:extLst>
            </xdr:cNvPicPr>
          </xdr:nvPicPr>
          <xdr:blipFill>
            <a:blip xmlns:r="http://schemas.openxmlformats.org/officeDocument/2006/relationships" r:embed="rId9"/>
            <a:srcRect/>
            <a:stretch>
              <a:fillRect/>
            </a:stretch>
          </xdr:blipFill>
          <xdr:spPr bwMode="auto">
            <a:xfrm>
              <a:off x="8465820" y="1729740"/>
              <a:ext cx="68580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304800</xdr:colOff>
          <xdr:row>9</xdr:row>
          <xdr:rowOff>114300</xdr:rowOff>
        </xdr:from>
        <xdr:to>
          <xdr:col>18</xdr:col>
          <xdr:colOff>419100</xdr:colOff>
          <xdr:row>10</xdr:row>
          <xdr:rowOff>114300</xdr:rowOff>
        </xdr:to>
        <xdr:pic>
          <xdr:nvPicPr>
            <xdr:cNvPr id="45" name="Picture 44">
              <a:extLst>
                <a:ext uri="{FF2B5EF4-FFF2-40B4-BE49-F238E27FC236}">
                  <a16:creationId xmlns:a16="http://schemas.microsoft.com/office/drawing/2014/main" id="{3FB03DF0-3756-B570-3F22-DEB6CBEA5435}"/>
                </a:ext>
              </a:extLst>
            </xdr:cNvPr>
            <xdr:cNvPicPr>
              <a:picLocks noChangeAspect="1" noChangeArrowheads="1"/>
              <a:extLst>
                <a:ext uri="{84589F7E-364E-4C9E-8A38-B11213B215E9}">
                  <a14:cameraTool cellRange="'KPI YOY'!$L$8" spid="_x0000_s11665"/>
                </a:ext>
              </a:extLst>
            </xdr:cNvPicPr>
          </xdr:nvPicPr>
          <xdr:blipFill>
            <a:blip xmlns:r="http://schemas.openxmlformats.org/officeDocument/2006/relationships" r:embed="rId10"/>
            <a:srcRect/>
            <a:stretch>
              <a:fillRect/>
            </a:stretch>
          </xdr:blipFill>
          <xdr:spPr bwMode="auto">
            <a:xfrm>
              <a:off x="10668000" y="1760220"/>
              <a:ext cx="72390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144780</xdr:colOff>
      <xdr:row>12</xdr:row>
      <xdr:rowOff>160020</xdr:rowOff>
    </xdr:from>
    <xdr:to>
      <xdr:col>21</xdr:col>
      <xdr:colOff>22860</xdr:colOff>
      <xdr:row>24</xdr:row>
      <xdr:rowOff>113794</xdr:rowOff>
    </xdr:to>
    <xdr:grpSp>
      <xdr:nvGrpSpPr>
        <xdr:cNvPr id="61" name="Group 60">
          <a:extLst>
            <a:ext uri="{FF2B5EF4-FFF2-40B4-BE49-F238E27FC236}">
              <a16:creationId xmlns:a16="http://schemas.microsoft.com/office/drawing/2014/main" id="{9C0D1569-DDD2-2394-15AA-5AE51380CF20}"/>
            </a:ext>
          </a:extLst>
        </xdr:cNvPr>
        <xdr:cNvGrpSpPr/>
      </xdr:nvGrpSpPr>
      <xdr:grpSpPr>
        <a:xfrm>
          <a:off x="144780" y="2354580"/>
          <a:ext cx="12679680" cy="2148334"/>
          <a:chOff x="144780" y="2354580"/>
          <a:chExt cx="11391900" cy="2079280"/>
        </a:xfrm>
      </xdr:grpSpPr>
      <xdr:sp macro="" textlink="">
        <xdr:nvSpPr>
          <xdr:cNvPr id="46" name="Rectangle: Rounded Corners 45">
            <a:extLst>
              <a:ext uri="{FF2B5EF4-FFF2-40B4-BE49-F238E27FC236}">
                <a16:creationId xmlns:a16="http://schemas.microsoft.com/office/drawing/2014/main" id="{09FF6412-7B17-B998-27E4-48666179D638}"/>
              </a:ext>
            </a:extLst>
          </xdr:cNvPr>
          <xdr:cNvSpPr/>
        </xdr:nvSpPr>
        <xdr:spPr>
          <a:xfrm>
            <a:off x="144780" y="2354580"/>
            <a:ext cx="5151120" cy="2042160"/>
          </a:xfrm>
          <a:prstGeom prst="roundRect">
            <a:avLst/>
          </a:prstGeom>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7" name="Rectangle: Rounded Corners 46">
            <a:extLst>
              <a:ext uri="{FF2B5EF4-FFF2-40B4-BE49-F238E27FC236}">
                <a16:creationId xmlns:a16="http://schemas.microsoft.com/office/drawing/2014/main" id="{F3A6A3A6-1E80-4BE6-A3C2-D5B2BFC7EC26}"/>
              </a:ext>
            </a:extLst>
          </xdr:cNvPr>
          <xdr:cNvSpPr/>
        </xdr:nvSpPr>
        <xdr:spPr>
          <a:xfrm>
            <a:off x="5424666" y="2399320"/>
            <a:ext cx="3337560" cy="2034540"/>
          </a:xfrm>
          <a:prstGeom prst="roundRect">
            <a:avLst/>
          </a:prstGeom>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8" name="Rectangle: Rounded Corners 47">
            <a:extLst>
              <a:ext uri="{FF2B5EF4-FFF2-40B4-BE49-F238E27FC236}">
                <a16:creationId xmlns:a16="http://schemas.microsoft.com/office/drawing/2014/main" id="{7617036B-ABCA-4314-98CA-1CC6E75F77EC}"/>
              </a:ext>
            </a:extLst>
          </xdr:cNvPr>
          <xdr:cNvSpPr/>
        </xdr:nvSpPr>
        <xdr:spPr>
          <a:xfrm>
            <a:off x="8930640" y="2377440"/>
            <a:ext cx="2606040" cy="2042160"/>
          </a:xfrm>
          <a:prstGeom prst="roundRect">
            <a:avLst/>
          </a:prstGeom>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160020</xdr:colOff>
      <xdr:row>24</xdr:row>
      <xdr:rowOff>167866</xdr:rowOff>
    </xdr:from>
    <xdr:to>
      <xdr:col>21</xdr:col>
      <xdr:colOff>167640</xdr:colOff>
      <xdr:row>39</xdr:row>
      <xdr:rowOff>45500</xdr:rowOff>
    </xdr:to>
    <xdr:grpSp>
      <xdr:nvGrpSpPr>
        <xdr:cNvPr id="62" name="Group 61">
          <a:extLst>
            <a:ext uri="{FF2B5EF4-FFF2-40B4-BE49-F238E27FC236}">
              <a16:creationId xmlns:a16="http://schemas.microsoft.com/office/drawing/2014/main" id="{54CA494A-2024-CD9F-7B49-FA59BFA3B30F}"/>
            </a:ext>
          </a:extLst>
        </xdr:cNvPr>
        <xdr:cNvGrpSpPr/>
      </xdr:nvGrpSpPr>
      <xdr:grpSpPr>
        <a:xfrm>
          <a:off x="160020" y="4556986"/>
          <a:ext cx="12809220" cy="2620834"/>
          <a:chOff x="106680" y="4644055"/>
          <a:chExt cx="11499187" cy="2084405"/>
        </a:xfrm>
      </xdr:grpSpPr>
      <xdr:sp macro="" textlink="">
        <xdr:nvSpPr>
          <xdr:cNvPr id="50" name="Rectangle: Rounded Corners 49">
            <a:extLst>
              <a:ext uri="{FF2B5EF4-FFF2-40B4-BE49-F238E27FC236}">
                <a16:creationId xmlns:a16="http://schemas.microsoft.com/office/drawing/2014/main" id="{1E11DA0B-3CCB-479A-94AD-03ED3F126F5A}"/>
              </a:ext>
            </a:extLst>
          </xdr:cNvPr>
          <xdr:cNvSpPr/>
        </xdr:nvSpPr>
        <xdr:spPr>
          <a:xfrm>
            <a:off x="106680" y="4686300"/>
            <a:ext cx="5151120" cy="2042160"/>
          </a:xfrm>
          <a:prstGeom prst="roundRect">
            <a:avLst/>
          </a:prstGeom>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1" name="Rectangle: Rounded Corners 50">
            <a:extLst>
              <a:ext uri="{FF2B5EF4-FFF2-40B4-BE49-F238E27FC236}">
                <a16:creationId xmlns:a16="http://schemas.microsoft.com/office/drawing/2014/main" id="{13F23BDF-9965-4EDA-A503-C0FB79C621C1}"/>
              </a:ext>
            </a:extLst>
          </xdr:cNvPr>
          <xdr:cNvSpPr/>
        </xdr:nvSpPr>
        <xdr:spPr>
          <a:xfrm>
            <a:off x="5402580" y="4724400"/>
            <a:ext cx="2899237" cy="1979997"/>
          </a:xfrm>
          <a:prstGeom prst="roundRect">
            <a:avLst/>
          </a:prstGeom>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2" name="Rectangle: Rounded Corners 51">
            <a:extLst>
              <a:ext uri="{FF2B5EF4-FFF2-40B4-BE49-F238E27FC236}">
                <a16:creationId xmlns:a16="http://schemas.microsoft.com/office/drawing/2014/main" id="{1A223ED6-A32F-CBA9-6ABC-1875D1ADB95A}"/>
              </a:ext>
            </a:extLst>
          </xdr:cNvPr>
          <xdr:cNvSpPr/>
        </xdr:nvSpPr>
        <xdr:spPr>
          <a:xfrm>
            <a:off x="8404428" y="4644055"/>
            <a:ext cx="3201439" cy="2078521"/>
          </a:xfrm>
          <a:prstGeom prst="roundRect">
            <a:avLst/>
          </a:prstGeom>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358140</xdr:colOff>
      <xdr:row>13</xdr:row>
      <xdr:rowOff>91440</xdr:rowOff>
    </xdr:from>
    <xdr:to>
      <xdr:col>6</xdr:col>
      <xdr:colOff>91440</xdr:colOff>
      <xdr:row>15</xdr:row>
      <xdr:rowOff>45720</xdr:rowOff>
    </xdr:to>
    <xdr:sp macro="" textlink="">
      <xdr:nvSpPr>
        <xdr:cNvPr id="53" name="Rectangle 52">
          <a:extLst>
            <a:ext uri="{FF2B5EF4-FFF2-40B4-BE49-F238E27FC236}">
              <a16:creationId xmlns:a16="http://schemas.microsoft.com/office/drawing/2014/main" id="{6A306A5B-5F6D-A180-8BAA-DD6E04140219}"/>
            </a:ext>
          </a:extLst>
        </xdr:cNvPr>
        <xdr:cNvSpPr/>
      </xdr:nvSpPr>
      <xdr:spPr>
        <a:xfrm>
          <a:off x="358140" y="2468880"/>
          <a:ext cx="3390900" cy="3200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350520</xdr:colOff>
      <xdr:row>13</xdr:row>
      <xdr:rowOff>83820</xdr:rowOff>
    </xdr:from>
    <xdr:to>
      <xdr:col>6</xdr:col>
      <xdr:colOff>22860</xdr:colOff>
      <xdr:row>15</xdr:row>
      <xdr:rowOff>60960</xdr:rowOff>
    </xdr:to>
    <xdr:sp macro="" textlink="">
      <xdr:nvSpPr>
        <xdr:cNvPr id="54" name="Rectangle 53">
          <a:extLst>
            <a:ext uri="{FF2B5EF4-FFF2-40B4-BE49-F238E27FC236}">
              <a16:creationId xmlns:a16="http://schemas.microsoft.com/office/drawing/2014/main" id="{0E1CE230-8C33-DC4C-C91C-3DD97AD46D2B}"/>
            </a:ext>
          </a:extLst>
        </xdr:cNvPr>
        <xdr:cNvSpPr/>
      </xdr:nvSpPr>
      <xdr:spPr>
        <a:xfrm>
          <a:off x="350520" y="2461260"/>
          <a:ext cx="3329940" cy="3429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350520</xdr:colOff>
      <xdr:row>13</xdr:row>
      <xdr:rowOff>60960</xdr:rowOff>
    </xdr:from>
    <xdr:to>
      <xdr:col>6</xdr:col>
      <xdr:colOff>472440</xdr:colOff>
      <xdr:row>14</xdr:row>
      <xdr:rowOff>144780</xdr:rowOff>
    </xdr:to>
    <xdr:sp macro="" textlink="">
      <xdr:nvSpPr>
        <xdr:cNvPr id="55" name="Rectangle 54">
          <a:extLst>
            <a:ext uri="{FF2B5EF4-FFF2-40B4-BE49-F238E27FC236}">
              <a16:creationId xmlns:a16="http://schemas.microsoft.com/office/drawing/2014/main" id="{0FB9831F-4CDF-89CA-6C3B-F1225FC38AB2}"/>
            </a:ext>
          </a:extLst>
        </xdr:cNvPr>
        <xdr:cNvSpPr/>
      </xdr:nvSpPr>
      <xdr:spPr>
        <a:xfrm>
          <a:off x="350520" y="2438400"/>
          <a:ext cx="3779520" cy="266700"/>
        </a:xfrm>
        <a:prstGeom prst="rect">
          <a:avLst/>
        </a:prstGeom>
        <a:gradFill>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SALES AND PROFIT ANALYSIS</a:t>
          </a:r>
        </a:p>
      </xdr:txBody>
    </xdr:sp>
    <xdr:clientData/>
  </xdr:twoCellAnchor>
  <xdr:twoCellAnchor>
    <xdr:from>
      <xdr:col>10</xdr:col>
      <xdr:colOff>144780</xdr:colOff>
      <xdr:row>13</xdr:row>
      <xdr:rowOff>91440</xdr:rowOff>
    </xdr:from>
    <xdr:to>
      <xdr:col>14</xdr:col>
      <xdr:colOff>53340</xdr:colOff>
      <xdr:row>14</xdr:row>
      <xdr:rowOff>129540</xdr:rowOff>
    </xdr:to>
    <xdr:sp macro="" textlink="">
      <xdr:nvSpPr>
        <xdr:cNvPr id="56" name="Rectangle 55">
          <a:extLst>
            <a:ext uri="{FF2B5EF4-FFF2-40B4-BE49-F238E27FC236}">
              <a16:creationId xmlns:a16="http://schemas.microsoft.com/office/drawing/2014/main" id="{F038FC6C-C759-42CB-A19D-1C855C5C9C54}"/>
            </a:ext>
          </a:extLst>
        </xdr:cNvPr>
        <xdr:cNvSpPr/>
      </xdr:nvSpPr>
      <xdr:spPr>
        <a:xfrm>
          <a:off x="6240780" y="2468880"/>
          <a:ext cx="2346960" cy="220980"/>
        </a:xfrm>
        <a:prstGeom prst="rect">
          <a:avLst/>
        </a:prstGeom>
        <a:gradFill>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CATEGORY WISE</a:t>
          </a:r>
          <a:r>
            <a:rPr lang="en-IN" sz="1100" baseline="0"/>
            <a:t> PROFIT</a:t>
          </a:r>
          <a:endParaRPr lang="en-IN" sz="1100"/>
        </a:p>
      </xdr:txBody>
    </xdr:sp>
    <xdr:clientData/>
  </xdr:twoCellAnchor>
  <xdr:twoCellAnchor>
    <xdr:from>
      <xdr:col>16</xdr:col>
      <xdr:colOff>381000</xdr:colOff>
      <xdr:row>13</xdr:row>
      <xdr:rowOff>83820</xdr:rowOff>
    </xdr:from>
    <xdr:to>
      <xdr:col>20</xdr:col>
      <xdr:colOff>91440</xdr:colOff>
      <xdr:row>14</xdr:row>
      <xdr:rowOff>114300</xdr:rowOff>
    </xdr:to>
    <xdr:sp macro="" textlink="">
      <xdr:nvSpPr>
        <xdr:cNvPr id="57" name="Rectangle 56">
          <a:extLst>
            <a:ext uri="{FF2B5EF4-FFF2-40B4-BE49-F238E27FC236}">
              <a16:creationId xmlns:a16="http://schemas.microsoft.com/office/drawing/2014/main" id="{F5B42CC9-B31C-4B51-A42E-50342B7FCF64}"/>
            </a:ext>
          </a:extLst>
        </xdr:cNvPr>
        <xdr:cNvSpPr/>
      </xdr:nvSpPr>
      <xdr:spPr>
        <a:xfrm>
          <a:off x="10134600" y="2461260"/>
          <a:ext cx="2148840" cy="213360"/>
        </a:xfrm>
        <a:prstGeom prst="rect">
          <a:avLst/>
        </a:prstGeom>
        <a:gradFill>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CATEGORY WISE SALES SHARE %</a:t>
          </a:r>
        </a:p>
      </xdr:txBody>
    </xdr:sp>
    <xdr:clientData/>
  </xdr:twoCellAnchor>
  <xdr:twoCellAnchor>
    <xdr:from>
      <xdr:col>0</xdr:col>
      <xdr:colOff>388620</xdr:colOff>
      <xdr:row>25</xdr:row>
      <xdr:rowOff>137160</xdr:rowOff>
    </xdr:from>
    <xdr:to>
      <xdr:col>7</xdr:col>
      <xdr:colOff>91440</xdr:colOff>
      <xdr:row>26</xdr:row>
      <xdr:rowOff>167640</xdr:rowOff>
    </xdr:to>
    <xdr:sp macro="" textlink="">
      <xdr:nvSpPr>
        <xdr:cNvPr id="58" name="Rectangle 57">
          <a:extLst>
            <a:ext uri="{FF2B5EF4-FFF2-40B4-BE49-F238E27FC236}">
              <a16:creationId xmlns:a16="http://schemas.microsoft.com/office/drawing/2014/main" id="{CF72F023-8E90-41ED-A8EC-01B5B01DEBC6}"/>
            </a:ext>
          </a:extLst>
        </xdr:cNvPr>
        <xdr:cNvSpPr/>
      </xdr:nvSpPr>
      <xdr:spPr>
        <a:xfrm>
          <a:off x="388620" y="4709160"/>
          <a:ext cx="3970020" cy="213360"/>
        </a:xfrm>
        <a:prstGeom prst="rect">
          <a:avLst/>
        </a:prstGeom>
        <a:gradFill>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SALES BY STATE</a:t>
          </a:r>
        </a:p>
      </xdr:txBody>
    </xdr:sp>
    <xdr:clientData/>
  </xdr:twoCellAnchor>
  <xdr:twoCellAnchor>
    <xdr:from>
      <xdr:col>10</xdr:col>
      <xdr:colOff>243840</xdr:colOff>
      <xdr:row>26</xdr:row>
      <xdr:rowOff>0</xdr:rowOff>
    </xdr:from>
    <xdr:to>
      <xdr:col>14</xdr:col>
      <xdr:colOff>289560</xdr:colOff>
      <xdr:row>27</xdr:row>
      <xdr:rowOff>83820</xdr:rowOff>
    </xdr:to>
    <xdr:sp macro="" textlink="">
      <xdr:nvSpPr>
        <xdr:cNvPr id="59" name="Rectangle 58">
          <a:extLst>
            <a:ext uri="{FF2B5EF4-FFF2-40B4-BE49-F238E27FC236}">
              <a16:creationId xmlns:a16="http://schemas.microsoft.com/office/drawing/2014/main" id="{7366D35A-244B-4E06-9027-23FE9558262B}"/>
            </a:ext>
          </a:extLst>
        </xdr:cNvPr>
        <xdr:cNvSpPr/>
      </xdr:nvSpPr>
      <xdr:spPr>
        <a:xfrm>
          <a:off x="6339840" y="4754880"/>
          <a:ext cx="2484120" cy="266700"/>
        </a:xfrm>
        <a:prstGeom prst="rect">
          <a:avLst/>
        </a:prstGeom>
        <a:gradFill>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TOP 10 SUB CATEGORIES</a:t>
          </a:r>
        </a:p>
      </xdr:txBody>
    </xdr:sp>
    <xdr:clientData/>
  </xdr:twoCellAnchor>
  <xdr:twoCellAnchor>
    <xdr:from>
      <xdr:col>15</xdr:col>
      <xdr:colOff>464820</xdr:colOff>
      <xdr:row>25</xdr:row>
      <xdr:rowOff>114300</xdr:rowOff>
    </xdr:from>
    <xdr:to>
      <xdr:col>19</xdr:col>
      <xdr:colOff>289560</xdr:colOff>
      <xdr:row>27</xdr:row>
      <xdr:rowOff>60960</xdr:rowOff>
    </xdr:to>
    <xdr:sp macro="" textlink="">
      <xdr:nvSpPr>
        <xdr:cNvPr id="60" name="Rectangle 59">
          <a:extLst>
            <a:ext uri="{FF2B5EF4-FFF2-40B4-BE49-F238E27FC236}">
              <a16:creationId xmlns:a16="http://schemas.microsoft.com/office/drawing/2014/main" id="{D2CB1156-10E2-4CA9-B369-CCD02E2CFD81}"/>
            </a:ext>
          </a:extLst>
        </xdr:cNvPr>
        <xdr:cNvSpPr/>
      </xdr:nvSpPr>
      <xdr:spPr>
        <a:xfrm>
          <a:off x="9608820" y="4686300"/>
          <a:ext cx="2263140" cy="312420"/>
        </a:xfrm>
        <a:prstGeom prst="rect">
          <a:avLst/>
        </a:prstGeom>
        <a:gradFill>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FILTERS</a:t>
          </a:r>
        </a:p>
      </xdr:txBody>
    </xdr:sp>
    <xdr:clientData/>
  </xdr:twoCellAnchor>
  <xdr:twoCellAnchor>
    <xdr:from>
      <xdr:col>0</xdr:col>
      <xdr:colOff>281940</xdr:colOff>
      <xdr:row>14</xdr:row>
      <xdr:rowOff>175260</xdr:rowOff>
    </xdr:from>
    <xdr:to>
      <xdr:col>8</xdr:col>
      <xdr:colOff>259080</xdr:colOff>
      <xdr:row>23</xdr:row>
      <xdr:rowOff>152400</xdr:rowOff>
    </xdr:to>
    <xdr:graphicFrame macro="">
      <xdr:nvGraphicFramePr>
        <xdr:cNvPr id="63" name="Chart 62">
          <a:extLst>
            <a:ext uri="{FF2B5EF4-FFF2-40B4-BE49-F238E27FC236}">
              <a16:creationId xmlns:a16="http://schemas.microsoft.com/office/drawing/2014/main" id="{3A528090-8B24-4CB5-AE72-502D4F2B4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53340</xdr:colOff>
      <xdr:row>14</xdr:row>
      <xdr:rowOff>121920</xdr:rowOff>
    </xdr:from>
    <xdr:to>
      <xdr:col>15</xdr:col>
      <xdr:colOff>464820</xdr:colOff>
      <xdr:row>23</xdr:row>
      <xdr:rowOff>144780</xdr:rowOff>
    </xdr:to>
    <mc:AlternateContent xmlns:mc="http://schemas.openxmlformats.org/markup-compatibility/2006">
      <mc:Choice xmlns:cx1="http://schemas.microsoft.com/office/drawing/2015/9/8/chartex" Requires="cx1">
        <xdr:graphicFrame macro="">
          <xdr:nvGraphicFramePr>
            <xdr:cNvPr id="64" name="Chart 63">
              <a:extLst>
                <a:ext uri="{FF2B5EF4-FFF2-40B4-BE49-F238E27FC236}">
                  <a16:creationId xmlns:a16="http://schemas.microsoft.com/office/drawing/2014/main" id="{D7727856-A8B6-42F4-A6A1-67FB7F7439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149340" y="2682240"/>
              <a:ext cx="3459480" cy="16687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441960</xdr:colOff>
      <xdr:row>14</xdr:row>
      <xdr:rowOff>144780</xdr:rowOff>
    </xdr:from>
    <xdr:to>
      <xdr:col>20</xdr:col>
      <xdr:colOff>373380</xdr:colOff>
      <xdr:row>23</xdr:row>
      <xdr:rowOff>160020</xdr:rowOff>
    </xdr:to>
    <xdr:graphicFrame macro="">
      <xdr:nvGraphicFramePr>
        <xdr:cNvPr id="65" name="Chart 64">
          <a:extLst>
            <a:ext uri="{FF2B5EF4-FFF2-40B4-BE49-F238E27FC236}">
              <a16:creationId xmlns:a16="http://schemas.microsoft.com/office/drawing/2014/main" id="{F4AB3BFD-4EA8-4869-BD3C-9272C1E5B8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220980</xdr:colOff>
      <xdr:row>27</xdr:row>
      <xdr:rowOff>152400</xdr:rowOff>
    </xdr:from>
    <xdr:to>
      <xdr:col>8</xdr:col>
      <xdr:colOff>556260</xdr:colOff>
      <xdr:row>37</xdr:row>
      <xdr:rowOff>175260</xdr:rowOff>
    </xdr:to>
    <mc:AlternateContent xmlns:mc="http://schemas.openxmlformats.org/markup-compatibility/2006">
      <mc:Choice xmlns:cx4="http://schemas.microsoft.com/office/drawing/2016/5/10/chartex" Requires="cx4">
        <xdr:graphicFrame macro="">
          <xdr:nvGraphicFramePr>
            <xdr:cNvPr id="66" name="Chart 65">
              <a:extLst>
                <a:ext uri="{FF2B5EF4-FFF2-40B4-BE49-F238E27FC236}">
                  <a16:creationId xmlns:a16="http://schemas.microsoft.com/office/drawing/2014/main" id="{B2B38824-F617-404B-92E5-2144FFB4A3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20980" y="5090160"/>
              <a:ext cx="5212080" cy="18516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99060</xdr:colOff>
      <xdr:row>28</xdr:row>
      <xdr:rowOff>114300</xdr:rowOff>
    </xdr:from>
    <xdr:to>
      <xdr:col>15</xdr:col>
      <xdr:colOff>480060</xdr:colOff>
      <xdr:row>38</xdr:row>
      <xdr:rowOff>60960</xdr:rowOff>
    </xdr:to>
    <xdr:graphicFrame macro="">
      <xdr:nvGraphicFramePr>
        <xdr:cNvPr id="67" name="Chart 66">
          <a:extLst>
            <a:ext uri="{FF2B5EF4-FFF2-40B4-BE49-F238E27FC236}">
              <a16:creationId xmlns:a16="http://schemas.microsoft.com/office/drawing/2014/main" id="{DFCA4F9B-8367-4FA5-8136-F19524DFCD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495301</xdr:colOff>
      <xdr:row>28</xdr:row>
      <xdr:rowOff>22861</xdr:rowOff>
    </xdr:from>
    <xdr:to>
      <xdr:col>21</xdr:col>
      <xdr:colOff>83821</xdr:colOff>
      <xdr:row>37</xdr:row>
      <xdr:rowOff>129544</xdr:rowOff>
    </xdr:to>
    <xdr:grpSp>
      <xdr:nvGrpSpPr>
        <xdr:cNvPr id="74" name="Group 73">
          <a:extLst>
            <a:ext uri="{FF2B5EF4-FFF2-40B4-BE49-F238E27FC236}">
              <a16:creationId xmlns:a16="http://schemas.microsoft.com/office/drawing/2014/main" id="{8CBCB7A8-4880-0AA3-361D-7645154C70BE}"/>
            </a:ext>
          </a:extLst>
        </xdr:cNvPr>
        <xdr:cNvGrpSpPr/>
      </xdr:nvGrpSpPr>
      <xdr:grpSpPr>
        <a:xfrm>
          <a:off x="9639301" y="5143501"/>
          <a:ext cx="3246120" cy="1752603"/>
          <a:chOff x="9037565" y="5258686"/>
          <a:chExt cx="3734359" cy="1316364"/>
        </a:xfrm>
      </xdr:grpSpPr>
      <mc:AlternateContent xmlns:mc="http://schemas.openxmlformats.org/markup-compatibility/2006" xmlns:a14="http://schemas.microsoft.com/office/drawing/2010/main">
        <mc:Choice Requires="a14">
          <xdr:graphicFrame macro="">
            <xdr:nvGraphicFramePr>
              <xdr:cNvPr id="71" name="Segment 1">
                <a:extLst>
                  <a:ext uri="{FF2B5EF4-FFF2-40B4-BE49-F238E27FC236}">
                    <a16:creationId xmlns:a16="http://schemas.microsoft.com/office/drawing/2014/main" id="{95121541-9B6C-4CB9-B3C1-9F4CC93BD1CF}"/>
                  </a:ext>
                </a:extLst>
              </xdr:cNvPr>
              <xdr:cNvGraphicFramePr/>
            </xdr:nvGraphicFramePr>
            <xdr:xfrm>
              <a:off x="11562201" y="5258688"/>
              <a:ext cx="1209723" cy="1309753"/>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833860" y="5143504"/>
                <a:ext cx="1051561" cy="17438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2" name="Year 2">
                <a:extLst>
                  <a:ext uri="{FF2B5EF4-FFF2-40B4-BE49-F238E27FC236}">
                    <a16:creationId xmlns:a16="http://schemas.microsoft.com/office/drawing/2014/main" id="{B711EB54-FAEF-445F-8710-389AB0BC14C4}"/>
                  </a:ext>
                </a:extLst>
              </xdr:cNvPr>
              <xdr:cNvGraphicFramePr/>
            </xdr:nvGraphicFramePr>
            <xdr:xfrm>
              <a:off x="10396311" y="5258686"/>
              <a:ext cx="1095450" cy="1308995"/>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820401" y="5143501"/>
                <a:ext cx="952228" cy="17427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3" name="Region 1">
                <a:extLst>
                  <a:ext uri="{FF2B5EF4-FFF2-40B4-BE49-F238E27FC236}">
                    <a16:creationId xmlns:a16="http://schemas.microsoft.com/office/drawing/2014/main" id="{B629266D-3345-4938-84F8-4A81361629F8}"/>
                  </a:ext>
                </a:extLst>
              </xdr:cNvPr>
              <xdr:cNvGraphicFramePr/>
            </xdr:nvGraphicFramePr>
            <xdr:xfrm>
              <a:off x="9037565" y="5264411"/>
              <a:ext cx="1253891" cy="1310639"/>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639301" y="5151123"/>
                <a:ext cx="1089954" cy="17449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68580</xdr:colOff>
      <xdr:row>18</xdr:row>
      <xdr:rowOff>129540</xdr:rowOff>
    </xdr:from>
    <xdr:to>
      <xdr:col>1</xdr:col>
      <xdr:colOff>480060</xdr:colOff>
      <xdr:row>22</xdr:row>
      <xdr:rowOff>114300</xdr:rowOff>
    </xdr:to>
    <xdr:graphicFrame macro="">
      <xdr:nvGraphicFramePr>
        <xdr:cNvPr id="2" name="Chart 1">
          <a:extLst>
            <a:ext uri="{FF2B5EF4-FFF2-40B4-BE49-F238E27FC236}">
              <a16:creationId xmlns:a16="http://schemas.microsoft.com/office/drawing/2014/main" id="{1F941D16-37F6-1583-6B6C-F4FE5AC416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18</xdr:row>
      <xdr:rowOff>129540</xdr:rowOff>
    </xdr:from>
    <xdr:to>
      <xdr:col>5</xdr:col>
      <xdr:colOff>0</xdr:colOff>
      <xdr:row>22</xdr:row>
      <xdr:rowOff>15240</xdr:rowOff>
    </xdr:to>
    <xdr:graphicFrame macro="">
      <xdr:nvGraphicFramePr>
        <xdr:cNvPr id="3" name="Chart 2">
          <a:extLst>
            <a:ext uri="{FF2B5EF4-FFF2-40B4-BE49-F238E27FC236}">
              <a16:creationId xmlns:a16="http://schemas.microsoft.com/office/drawing/2014/main" id="{604767CF-864E-263A-4953-4F8CB7E9F8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45720</xdr:colOff>
      <xdr:row>18</xdr:row>
      <xdr:rowOff>91440</xdr:rowOff>
    </xdr:from>
    <xdr:to>
      <xdr:col>7</xdr:col>
      <xdr:colOff>822960</xdr:colOff>
      <xdr:row>22</xdr:row>
      <xdr:rowOff>53340</xdr:rowOff>
    </xdr:to>
    <xdr:graphicFrame macro="">
      <xdr:nvGraphicFramePr>
        <xdr:cNvPr id="4" name="Chart 3">
          <a:extLst>
            <a:ext uri="{FF2B5EF4-FFF2-40B4-BE49-F238E27FC236}">
              <a16:creationId xmlns:a16="http://schemas.microsoft.com/office/drawing/2014/main" id="{5217A095-2B9F-D06F-6BD1-7F12AC32A8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60960</xdr:colOff>
      <xdr:row>18</xdr:row>
      <xdr:rowOff>99060</xdr:rowOff>
    </xdr:from>
    <xdr:to>
      <xdr:col>10</xdr:col>
      <xdr:colOff>868680</xdr:colOff>
      <xdr:row>22</xdr:row>
      <xdr:rowOff>68580</xdr:rowOff>
    </xdr:to>
    <xdr:graphicFrame macro="">
      <xdr:nvGraphicFramePr>
        <xdr:cNvPr id="5" name="Chart 4">
          <a:extLst>
            <a:ext uri="{FF2B5EF4-FFF2-40B4-BE49-F238E27FC236}">
              <a16:creationId xmlns:a16="http://schemas.microsoft.com/office/drawing/2014/main" id="{06038274-42CE-4EAD-BDA8-AF7D55834B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68580</xdr:colOff>
      <xdr:row>18</xdr:row>
      <xdr:rowOff>114300</xdr:rowOff>
    </xdr:from>
    <xdr:to>
      <xdr:col>13</xdr:col>
      <xdr:colOff>922020</xdr:colOff>
      <xdr:row>21</xdr:row>
      <xdr:rowOff>167640</xdr:rowOff>
    </xdr:to>
    <xdr:graphicFrame macro="">
      <xdr:nvGraphicFramePr>
        <xdr:cNvPr id="6" name="Chart 5">
          <a:extLst>
            <a:ext uri="{FF2B5EF4-FFF2-40B4-BE49-F238E27FC236}">
              <a16:creationId xmlns:a16="http://schemas.microsoft.com/office/drawing/2014/main" id="{07CCCA0E-FA49-C1CF-1ADA-6B811A51D8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396240</xdr:colOff>
      <xdr:row>4</xdr:row>
      <xdr:rowOff>57150</xdr:rowOff>
    </xdr:from>
    <xdr:to>
      <xdr:col>15</xdr:col>
      <xdr:colOff>68580</xdr:colOff>
      <xdr:row>24</xdr:row>
      <xdr:rowOff>76200</xdr:rowOff>
    </xdr:to>
    <xdr:graphicFrame macro="">
      <xdr:nvGraphicFramePr>
        <xdr:cNvPr id="2" name="Chart 1">
          <a:extLst>
            <a:ext uri="{FF2B5EF4-FFF2-40B4-BE49-F238E27FC236}">
              <a16:creationId xmlns:a16="http://schemas.microsoft.com/office/drawing/2014/main" id="{A9C8DE24-643B-C8BB-01D1-6AF204CB20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243840</xdr:colOff>
      <xdr:row>1</xdr:row>
      <xdr:rowOff>53340</xdr:rowOff>
    </xdr:from>
    <xdr:to>
      <xdr:col>15</xdr:col>
      <xdr:colOff>91440</xdr:colOff>
      <xdr:row>21</xdr:row>
      <xdr:rowOff>152400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734D3F0-2648-7E2A-8D9E-47CBE8E080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09160" y="236220"/>
              <a:ext cx="5334000" cy="37566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502920</xdr:colOff>
      <xdr:row>11</xdr:row>
      <xdr:rowOff>68581</xdr:rowOff>
    </xdr:from>
    <xdr:to>
      <xdr:col>4</xdr:col>
      <xdr:colOff>434340</xdr:colOff>
      <xdr:row>21</xdr:row>
      <xdr:rowOff>152401</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7E82649D-810D-0401-DD03-0EBB6F1BFB7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225040" y="2080261"/>
              <a:ext cx="1440180" cy="1912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518160</xdr:colOff>
      <xdr:row>11</xdr:row>
      <xdr:rowOff>129541</xdr:rowOff>
    </xdr:from>
    <xdr:to>
      <xdr:col>2</xdr:col>
      <xdr:colOff>167640</xdr:colOff>
      <xdr:row>21</xdr:row>
      <xdr:rowOff>99061</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BF21AC09-A281-29E1-F2F7-FCD1A2D1674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18160" y="2141221"/>
              <a:ext cx="1348740" cy="1798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426720</xdr:colOff>
      <xdr:row>6</xdr:row>
      <xdr:rowOff>76201</xdr:rowOff>
    </xdr:from>
    <xdr:to>
      <xdr:col>18</xdr:col>
      <xdr:colOff>457200</xdr:colOff>
      <xdr:row>15</xdr:row>
      <xdr:rowOff>53340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41113FE4-A956-075A-EF84-0A43F9E5CC2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010900" y="1173481"/>
              <a:ext cx="1249680" cy="16230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243840</xdr:colOff>
      <xdr:row>3</xdr:row>
      <xdr:rowOff>15240</xdr:rowOff>
    </xdr:from>
    <xdr:to>
      <xdr:col>12</xdr:col>
      <xdr:colOff>114300</xdr:colOff>
      <xdr:row>21</xdr:row>
      <xdr:rowOff>45720</xdr:rowOff>
    </xdr:to>
    <xdr:graphicFrame macro="">
      <xdr:nvGraphicFramePr>
        <xdr:cNvPr id="2" name="Chart 1">
          <a:extLst>
            <a:ext uri="{FF2B5EF4-FFF2-40B4-BE49-F238E27FC236}">
              <a16:creationId xmlns:a16="http://schemas.microsoft.com/office/drawing/2014/main" id="{E583153B-E562-375D-7483-B757407C7F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320040</xdr:colOff>
      <xdr:row>4</xdr:row>
      <xdr:rowOff>3810</xdr:rowOff>
    </xdr:from>
    <xdr:to>
      <xdr:col>14</xdr:col>
      <xdr:colOff>15240</xdr:colOff>
      <xdr:row>19</xdr:row>
      <xdr:rowOff>3810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B28647A-61FB-4D02-D735-A228ADAA64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87340" y="7353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228600</xdr:colOff>
      <xdr:row>3</xdr:row>
      <xdr:rowOff>167640</xdr:rowOff>
    </xdr:from>
    <xdr:to>
      <xdr:col>17</xdr:col>
      <xdr:colOff>274320</xdr:colOff>
      <xdr:row>18</xdr:row>
      <xdr:rowOff>167640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892EF7AD-C847-AE27-84E0-44A403CC07C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119360" y="716280"/>
              <a:ext cx="1874520" cy="2743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99060</xdr:colOff>
      <xdr:row>3</xdr:row>
      <xdr:rowOff>175260</xdr:rowOff>
    </xdr:from>
    <xdr:to>
      <xdr:col>13</xdr:col>
      <xdr:colOff>320040</xdr:colOff>
      <xdr:row>21</xdr:row>
      <xdr:rowOff>160020</xdr:rowOff>
    </xdr:to>
    <xdr:graphicFrame macro="">
      <xdr:nvGraphicFramePr>
        <xdr:cNvPr id="2" name="Chart 1">
          <a:extLst>
            <a:ext uri="{FF2B5EF4-FFF2-40B4-BE49-F238E27FC236}">
              <a16:creationId xmlns:a16="http://schemas.microsoft.com/office/drawing/2014/main" id="{0F346D66-A36D-6641-C2BE-9203A2D147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yashvi Asiwal" refreshedDate="45511.773817245368" createdVersion="8" refreshedVersion="8" minRefreshableVersion="3" recordCount="9994" xr:uid="{4F610298-28BB-43AF-BB7F-9A05D34403F2}">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3288991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0F0E29-679B-45DB-A0AC-4DE7A6DDAAFF}"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EE294B-9855-4150-B957-A8F2FFB8459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1">
    <chartFormat chart="6"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900573-1A9E-4E08-8D53-70E9E6DD2B1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1">
    <chartFormat chart="4"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1D0310-0966-445D-8248-2DFD99C30BB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E0D94A-4D43-43DF-9511-5D0A0D07D1D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82FFEC5-72C3-4C53-AC53-2B3FB58FCD1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3">
    <chartFormat chart="8"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AA6F369-10C1-496F-840B-D960DE826C9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h="1"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35">
      <pivotArea collapsedLevelsAreSubtotals="1" fieldPosition="0">
        <references count="1">
          <reference field="22" count="1">
            <x v="1"/>
          </reference>
        </references>
      </pivotArea>
    </format>
    <format dxfId="34">
      <pivotArea collapsedLevelsAreSubtotals="1" fieldPosition="0">
        <references count="1">
          <reference field="22" count="1">
            <x v="2"/>
          </reference>
        </references>
      </pivotArea>
    </format>
    <format dxfId="33">
      <pivotArea collapsedLevelsAreSubtotals="1" fieldPosition="0">
        <references count="1">
          <reference field="22" count="1">
            <x v="3"/>
          </reference>
        </references>
      </pivotArea>
    </format>
    <format dxfId="32">
      <pivotArea collapsedLevelsAreSubtotals="1" fieldPosition="0">
        <references count="1">
          <reference field="22" count="1">
            <x v="4"/>
          </reference>
        </references>
      </pivotArea>
    </format>
    <format dxfId="31">
      <pivotArea collapsedLevelsAreSubtotals="1" fieldPosition="0">
        <references count="1">
          <reference field="22" count="1">
            <x v="5"/>
          </reference>
        </references>
      </pivotArea>
    </format>
    <format dxfId="30">
      <pivotArea collapsedLevelsAreSubtotals="1" fieldPosition="0">
        <references count="1">
          <reference field="22" count="1">
            <x v="6"/>
          </reference>
        </references>
      </pivotArea>
    </format>
    <format dxfId="29">
      <pivotArea collapsedLevelsAreSubtotals="1" fieldPosition="0">
        <references count="1">
          <reference field="22" count="1">
            <x v="7"/>
          </reference>
        </references>
      </pivotArea>
    </format>
    <format dxfId="28">
      <pivotArea collapsedLevelsAreSubtotals="1" fieldPosition="0">
        <references count="1">
          <reference field="22" count="1">
            <x v="8"/>
          </reference>
        </references>
      </pivotArea>
    </format>
    <format dxfId="27">
      <pivotArea collapsedLevelsAreSubtotals="1" fieldPosition="0">
        <references count="1">
          <reference field="22" count="1">
            <x v="9"/>
          </reference>
        </references>
      </pivotArea>
    </format>
    <format dxfId="26">
      <pivotArea collapsedLevelsAreSubtotals="1" fieldPosition="0">
        <references count="1">
          <reference field="22" count="1">
            <x v="10"/>
          </reference>
        </references>
      </pivotArea>
    </format>
    <format dxfId="25">
      <pivotArea collapsedLevelsAreSubtotals="1" fieldPosition="0">
        <references count="1">
          <reference field="22" count="1">
            <x v="11"/>
          </reference>
        </references>
      </pivotArea>
    </format>
    <format dxfId="24">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14DC7A0-0DF9-44BD-A698-0D10FE11BA0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FE01586-4EDA-49E5-95C8-8216D44ADBB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5" count="1" selected="0">
            <x v="0"/>
          </reference>
        </references>
      </pivotArea>
    </chartFormat>
    <chartFormat chart="7" format="10">
      <pivotArea type="data" outline="0" fieldPosition="0">
        <references count="2">
          <reference field="4294967294" count="1" selected="0">
            <x v="0"/>
          </reference>
          <reference field="15" count="1" selected="0">
            <x v="1"/>
          </reference>
        </references>
      </pivotArea>
    </chartFormat>
    <chartFormat chart="7"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1834A60-5A44-49DD-9914-EFCCB9CB12E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8"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5">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4"/>
    </i>
    <i>
      <x v="45"/>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8A3BECF-3E2A-4AF3-AEA6-548A59998A8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6"/>
    </i>
    <i>
      <x v="14"/>
    </i>
    <i>
      <x v="11"/>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294372BC-2FFA-4760-8996-BC3E225A538A}" sourceName="Year">
  <pivotTables>
    <pivotTable tabId="4" name="PivotTable2"/>
    <pivotTable tabId="3" name="PivotTable1"/>
    <pivotTable tabId="8" name="PivotTable1"/>
    <pivotTable tabId="8" name="PivotTable2"/>
    <pivotTable tabId="8" name="PivotTable3"/>
    <pivotTable tabId="8" name="PivotTable6"/>
    <pivotTable tabId="8" name="PivotTable7"/>
    <pivotTable tabId="6" name="PivotTable4"/>
    <pivotTable tabId="5" name="PivotTable3"/>
    <pivotTable tabId="7" name="PivotTable5"/>
  </pivotTables>
  <data>
    <tabular pivotCacheId="328899148">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C2C4BBA-EEFF-47A0-8142-23CB8E51CAA9}" sourceName="Segment">
  <pivotTables>
    <pivotTable tabId="4" name="PivotTable2"/>
    <pivotTable tabId="3" name="PivotTable1"/>
    <pivotTable tabId="8" name="PivotTable1"/>
    <pivotTable tabId="8" name="PivotTable2"/>
    <pivotTable tabId="8" name="PivotTable3"/>
    <pivotTable tabId="8" name="PivotTable6"/>
    <pivotTable tabId="8" name="PivotTable7"/>
    <pivotTable tabId="11" name="PivotTable1"/>
    <pivotTable tabId="6" name="PivotTable4"/>
    <pivotTable tabId="5" name="PivotTable3"/>
    <pivotTable tabId="7" name="PivotTable5"/>
  </pivotTables>
  <data>
    <tabular pivotCacheId="32889914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9FB7709-F47C-4C32-B034-72D28C741EA3}" sourceName="Region">
  <pivotTables>
    <pivotTable tabId="4" name="PivotTable2"/>
    <pivotTable tabId="3" name="PivotTable1"/>
    <pivotTable tabId="8" name="PivotTable1"/>
    <pivotTable tabId="8" name="PivotTable2"/>
    <pivotTable tabId="8" name="PivotTable3"/>
    <pivotTable tabId="8" name="PivotTable6"/>
    <pivotTable tabId="8" name="PivotTable7"/>
    <pivotTable tabId="11" name="PivotTable1"/>
    <pivotTable tabId="6" name="PivotTable4"/>
    <pivotTable tabId="5" name="PivotTable3"/>
    <pivotTable tabId="7" name="PivotTable5"/>
  </pivotTables>
  <data>
    <tabular pivotCacheId="32889914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6CC736F0-0DE6-491A-BA8A-430080D1D981}" cache="Slicer_Year1" caption="Year" style="AB" rowHeight="234950"/>
  <slicer name="Segment 1" xr10:uid="{95B82829-EC74-4FA7-A119-92BA2491E9D6}" cache="Slicer_Segment" caption="Segment" style="AB" rowHeight="234950"/>
  <slicer name="Region 1" xr10:uid="{EFE89875-12E6-436A-B214-27169ED9F0FA}" cache="Slicer_Region" caption="Region" style="AB"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E661A4E-7277-480B-8886-37F4D7535596}" cache="Slicer_Year1" caption="Year" rowHeight="234950"/>
  <slicer name="Segment" xr10:uid="{22321D8A-AC7E-48BD-B027-18057F7EC5E3}" cache="Slicer_Segment" caption="Segment" rowHeight="234950"/>
  <slicer name="Region" xr10:uid="{26DE1D7B-926D-4200-96FB-A37CC79821B4}" cache="Slicer_Region"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A4FBED2-E626-4275-9F81-ABD45782AAD8}" cache="Slicer_Year1"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2.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69095-13A8-46CA-9180-D7C1C648E382}">
  <dimension ref="A3:L8"/>
  <sheetViews>
    <sheetView workbookViewId="0">
      <selection activeCell="L8" sqref="L8"/>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 min="8" max="8" width="9.88671875" bestFit="1" customWidth="1"/>
    <col min="9" max="9" width="10.5546875" bestFit="1" customWidth="1"/>
    <col min="10" max="11" width="9.88671875" bestFit="1" customWidth="1"/>
    <col min="12" max="12" width="10.5546875" bestFit="1" customWidth="1"/>
  </cols>
  <sheetData>
    <row r="3" spans="1:12" x14ac:dyDescent="0.3">
      <c r="A3" s="23" t="s">
        <v>10933</v>
      </c>
      <c r="B3" t="s">
        <v>10941</v>
      </c>
      <c r="C3" t="s">
        <v>10942</v>
      </c>
      <c r="D3" t="s">
        <v>10949</v>
      </c>
      <c r="E3" t="s">
        <v>10950</v>
      </c>
      <c r="F3" t="s">
        <v>10951</v>
      </c>
    </row>
    <row r="4" spans="1:12" x14ac:dyDescent="0.3">
      <c r="A4" s="24" t="s">
        <v>10952</v>
      </c>
      <c r="B4">
        <v>484247.49810000096</v>
      </c>
      <c r="C4">
        <v>49543.974100000007</v>
      </c>
      <c r="D4">
        <v>7581</v>
      </c>
      <c r="E4">
        <v>1993</v>
      </c>
      <c r="F4">
        <v>0.10231126499236715</v>
      </c>
    </row>
    <row r="5" spans="1:12" x14ac:dyDescent="0.3">
      <c r="A5" s="24" t="s">
        <v>10953</v>
      </c>
      <c r="B5">
        <v>470532.50899999985</v>
      </c>
      <c r="C5">
        <v>61618.603700000051</v>
      </c>
      <c r="D5">
        <v>7979</v>
      </c>
      <c r="E5">
        <v>2102</v>
      </c>
      <c r="F5">
        <v>0.13095504034557592</v>
      </c>
      <c r="I5" s="25"/>
    </row>
    <row r="6" spans="1:12" x14ac:dyDescent="0.3">
      <c r="A6" s="24" t="s">
        <v>10954</v>
      </c>
      <c r="B6">
        <v>608473.83000000066</v>
      </c>
      <c r="C6">
        <v>81726.930800000177</v>
      </c>
      <c r="D6">
        <v>9810</v>
      </c>
      <c r="E6">
        <v>2580</v>
      </c>
      <c r="F6">
        <v>0.13431461924993568</v>
      </c>
    </row>
    <row r="7" spans="1:12" x14ac:dyDescent="0.3">
      <c r="A7" s="24" t="s">
        <v>10955</v>
      </c>
      <c r="B7">
        <v>733947.0231999997</v>
      </c>
      <c r="C7">
        <v>93507.513099999967</v>
      </c>
      <c r="D7">
        <v>12503</v>
      </c>
      <c r="E7">
        <v>3319</v>
      </c>
      <c r="F7">
        <v>0.12740362743390987</v>
      </c>
    </row>
    <row r="8" spans="1:12" x14ac:dyDescent="0.3">
      <c r="H8" s="26">
        <f>(GETPIVOTDATA("Sum of Sales",$A$3,"Years (Order Date)",2014)/GETPIVOTDATA("Sum of Sales",$A$3,"Years (Order Date)",2013))-1</f>
        <v>0.20620967905883303</v>
      </c>
      <c r="I8" s="26">
        <f>(GETPIVOTDATA("Sum of Profit",$A$3,"Years (Order Date)",2014)/GETPIVOTDATA("Sum of Profit",$A$3,"Years (Order Date)",2013))-1</f>
        <v>0.14414565902185772</v>
      </c>
      <c r="J8" s="26">
        <f>(GETPIVOTDATA("Sum of Quantity",$A$3,"Years (Order Date)",2014)/GETPIVOTDATA("Sum of Quantity",$A$3,"Years (Order Date)",2013))-1</f>
        <v>0.27451580020387367</v>
      </c>
      <c r="K8" s="26">
        <f>(GETPIVOTDATA("Count of Order ID",$A$3,"Years (Order Date)",2014)/GETPIVOTDATA("Count of Order ID",$A$3,"Years (Order Date)",2013))-1</f>
        <v>0.2864341085271318</v>
      </c>
      <c r="L8" s="26">
        <f>(GETPIVOTDATA("Sum of Profit Margin",$A$3,"Years (Order Date)",2014)/GETPIVOTDATA("Sum of Profit Margin",$A$3,"Years (Order Date)",2013))-1</f>
        <v>-5.1453757264990463E-2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E78DE-A1A2-4D96-B4A8-518A9E70C03F}">
  <dimension ref="A1"/>
  <sheetViews>
    <sheetView showGridLines="0" showRowColHeaders="0" workbookViewId="0">
      <selection activeCell="W21" sqref="W21"/>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4A696-4272-4151-99DF-8F2879FC6B12}">
  <dimension ref="A3:N17"/>
  <sheetViews>
    <sheetView workbookViewId="0">
      <selection activeCell="I25" sqref="I25"/>
    </sheetView>
  </sheetViews>
  <sheetFormatPr defaultRowHeight="14.4" x14ac:dyDescent="0.3"/>
  <cols>
    <col min="1" max="1" width="12.44140625" bestFit="1" customWidth="1"/>
    <col min="2" max="2" width="12" bestFit="1" customWidth="1"/>
    <col min="3" max="3" width="1.88671875" customWidth="1"/>
    <col min="4" max="4" width="12.44140625" bestFit="1" customWidth="1"/>
    <col min="5" max="5" width="11.6640625" bestFit="1" customWidth="1"/>
    <col min="6" max="6" width="3" customWidth="1"/>
    <col min="7" max="7" width="12.44140625" bestFit="1" customWidth="1"/>
    <col min="8" max="8" width="14.21875" bestFit="1" customWidth="1"/>
    <col min="9" max="9" width="2.33203125" customWidth="1"/>
    <col min="10" max="10" width="12.44140625" bestFit="1" customWidth="1"/>
    <col min="11" max="11" width="15.5546875" bestFit="1" customWidth="1"/>
    <col min="12" max="12" width="2.77734375" customWidth="1"/>
    <col min="13" max="13" width="12.44140625" bestFit="1" customWidth="1"/>
    <col min="14" max="14" width="18" bestFit="1" customWidth="1"/>
  </cols>
  <sheetData>
    <row r="3" spans="1:14" x14ac:dyDescent="0.3">
      <c r="A3" s="6" t="s">
        <v>10933</v>
      </c>
      <c r="B3" s="7" t="s">
        <v>10941</v>
      </c>
      <c r="D3" s="6" t="s">
        <v>10933</v>
      </c>
      <c r="E3" s="7" t="s">
        <v>10942</v>
      </c>
      <c r="G3" s="6" t="s">
        <v>10933</v>
      </c>
      <c r="H3" s="7" t="s">
        <v>10949</v>
      </c>
      <c r="J3" s="6" t="s">
        <v>10933</v>
      </c>
      <c r="K3" s="7" t="s">
        <v>10950</v>
      </c>
      <c r="M3" s="6" t="s">
        <v>10933</v>
      </c>
      <c r="N3" s="7" t="s">
        <v>10951</v>
      </c>
    </row>
    <row r="4" spans="1:14" x14ac:dyDescent="0.3">
      <c r="A4" s="8" t="s">
        <v>10935</v>
      </c>
      <c r="B4" s="27">
        <v>13946.228999999999</v>
      </c>
      <c r="D4" s="8" t="s">
        <v>10935</v>
      </c>
      <c r="E4" s="27">
        <v>2446.7710999999999</v>
      </c>
      <c r="G4" s="8" t="s">
        <v>10935</v>
      </c>
      <c r="H4" s="27">
        <v>282</v>
      </c>
      <c r="J4" s="8" t="s">
        <v>10935</v>
      </c>
      <c r="K4" s="27">
        <v>78</v>
      </c>
      <c r="M4" s="8" t="s">
        <v>10935</v>
      </c>
      <c r="N4" s="27">
        <v>0.17544320403744984</v>
      </c>
    </row>
    <row r="5" spans="1:14" x14ac:dyDescent="0.3">
      <c r="A5" s="13" t="s">
        <v>10936</v>
      </c>
      <c r="B5" s="28">
        <v>4810.558</v>
      </c>
      <c r="D5" s="13" t="s">
        <v>10936</v>
      </c>
      <c r="E5" s="28">
        <v>865.72800000000029</v>
      </c>
      <c r="G5" s="13" t="s">
        <v>10936</v>
      </c>
      <c r="H5" s="28">
        <v>161</v>
      </c>
      <c r="J5" s="13" t="s">
        <v>10936</v>
      </c>
      <c r="K5" s="28">
        <v>47</v>
      </c>
      <c r="M5" s="13" t="s">
        <v>10936</v>
      </c>
      <c r="N5" s="28">
        <v>0.17996415384660164</v>
      </c>
    </row>
    <row r="6" spans="1:14" x14ac:dyDescent="0.3">
      <c r="A6" s="13" t="s">
        <v>10937</v>
      </c>
      <c r="B6" s="28">
        <v>55691.008999999998</v>
      </c>
      <c r="D6" s="13" t="s">
        <v>10937</v>
      </c>
      <c r="E6" s="28">
        <v>498.7298999999968</v>
      </c>
      <c r="G6" s="13" t="s">
        <v>10937</v>
      </c>
      <c r="H6" s="28">
        <v>585</v>
      </c>
      <c r="J6" s="13" t="s">
        <v>10937</v>
      </c>
      <c r="K6" s="28">
        <v>157</v>
      </c>
      <c r="M6" s="13" t="s">
        <v>10937</v>
      </c>
      <c r="N6" s="28">
        <v>8.9553037187743677E-3</v>
      </c>
    </row>
    <row r="7" spans="1:14" x14ac:dyDescent="0.3">
      <c r="A7" s="13" t="s">
        <v>10938</v>
      </c>
      <c r="B7" s="28">
        <v>28295.344999999998</v>
      </c>
      <c r="D7" s="13" t="s">
        <v>10938</v>
      </c>
      <c r="E7" s="28">
        <v>3488.8351999999982</v>
      </c>
      <c r="G7" s="13" t="s">
        <v>10938</v>
      </c>
      <c r="H7" s="28">
        <v>536</v>
      </c>
      <c r="J7" s="13" t="s">
        <v>10938</v>
      </c>
      <c r="K7" s="28">
        <v>135</v>
      </c>
      <c r="M7" s="13" t="s">
        <v>10938</v>
      </c>
      <c r="N7" s="28">
        <v>0.123300677196196</v>
      </c>
    </row>
    <row r="8" spans="1:14" x14ac:dyDescent="0.3">
      <c r="A8" s="13" t="s">
        <v>10939</v>
      </c>
      <c r="B8" s="28">
        <v>23648.286999999989</v>
      </c>
      <c r="D8" s="13" t="s">
        <v>10939</v>
      </c>
      <c r="E8" s="28">
        <v>2738.7095999999997</v>
      </c>
      <c r="G8" s="13" t="s">
        <v>10939</v>
      </c>
      <c r="H8" s="28">
        <v>466</v>
      </c>
      <c r="J8" s="13" t="s">
        <v>10939</v>
      </c>
      <c r="K8" s="28">
        <v>122</v>
      </c>
      <c r="M8" s="13" t="s">
        <v>10939</v>
      </c>
      <c r="N8" s="28">
        <v>0.11581006269079874</v>
      </c>
    </row>
    <row r="9" spans="1:14" x14ac:dyDescent="0.3">
      <c r="A9" s="13" t="s">
        <v>10940</v>
      </c>
      <c r="B9" s="28">
        <v>34595.127600000007</v>
      </c>
      <c r="D9" s="13" t="s">
        <v>10940</v>
      </c>
      <c r="E9" s="28">
        <v>4976.5243999999984</v>
      </c>
      <c r="G9" s="13" t="s">
        <v>10940</v>
      </c>
      <c r="H9" s="28">
        <v>521</v>
      </c>
      <c r="J9" s="13" t="s">
        <v>10940</v>
      </c>
      <c r="K9" s="28">
        <v>135</v>
      </c>
      <c r="M9" s="13" t="s">
        <v>10940</v>
      </c>
      <c r="N9" s="28">
        <v>0.14385044210676642</v>
      </c>
    </row>
    <row r="10" spans="1:14" x14ac:dyDescent="0.3">
      <c r="A10" s="13" t="s">
        <v>10943</v>
      </c>
      <c r="B10" s="28">
        <v>33946.393000000004</v>
      </c>
      <c r="D10" s="13" t="s">
        <v>10943</v>
      </c>
      <c r="E10" s="28">
        <v>-841.48260000000153</v>
      </c>
      <c r="G10" s="13" t="s">
        <v>10943</v>
      </c>
      <c r="H10" s="28">
        <v>550</v>
      </c>
      <c r="J10" s="13" t="s">
        <v>10943</v>
      </c>
      <c r="K10" s="28">
        <v>143</v>
      </c>
      <c r="M10" s="13" t="s">
        <v>10943</v>
      </c>
      <c r="N10" s="28">
        <v>-2.4788571793179955E-2</v>
      </c>
    </row>
    <row r="11" spans="1:14" x14ac:dyDescent="0.3">
      <c r="A11" s="13" t="s">
        <v>10944</v>
      </c>
      <c r="B11" s="28">
        <v>27909.468499999988</v>
      </c>
      <c r="D11" s="13" t="s">
        <v>10944</v>
      </c>
      <c r="E11" s="28">
        <v>5318.1049999999977</v>
      </c>
      <c r="G11" s="13" t="s">
        <v>10944</v>
      </c>
      <c r="H11" s="28">
        <v>609</v>
      </c>
      <c r="J11" s="13" t="s">
        <v>10944</v>
      </c>
      <c r="K11" s="28">
        <v>153</v>
      </c>
      <c r="M11" s="13" t="s">
        <v>10944</v>
      </c>
      <c r="N11" s="28">
        <v>0.19054841549562293</v>
      </c>
    </row>
    <row r="12" spans="1:14" x14ac:dyDescent="0.3">
      <c r="A12" s="13" t="s">
        <v>10945</v>
      </c>
      <c r="B12" s="28">
        <v>81777.350800000029</v>
      </c>
      <c r="D12" s="13" t="s">
        <v>10945</v>
      </c>
      <c r="E12" s="28">
        <v>8328.0993999999955</v>
      </c>
      <c r="G12" s="13" t="s">
        <v>10945</v>
      </c>
      <c r="H12" s="28">
        <v>1000</v>
      </c>
      <c r="J12" s="13" t="s">
        <v>10945</v>
      </c>
      <c r="K12" s="28">
        <v>268</v>
      </c>
      <c r="M12" s="13" t="s">
        <v>10945</v>
      </c>
      <c r="N12" s="28">
        <v>0.10183870373066661</v>
      </c>
    </row>
    <row r="13" spans="1:14" x14ac:dyDescent="0.3">
      <c r="A13" s="13" t="s">
        <v>10946</v>
      </c>
      <c r="B13" s="28">
        <v>31453.392999999993</v>
      </c>
      <c r="D13" s="13" t="s">
        <v>10946</v>
      </c>
      <c r="E13" s="28">
        <v>3448.2572999999984</v>
      </c>
      <c r="G13" s="13" t="s">
        <v>10946</v>
      </c>
      <c r="H13" s="28">
        <v>573</v>
      </c>
      <c r="J13" s="13" t="s">
        <v>10946</v>
      </c>
      <c r="K13" s="28">
        <v>159</v>
      </c>
      <c r="M13" s="13" t="s">
        <v>10946</v>
      </c>
      <c r="N13" s="28">
        <v>0.10963069389683966</v>
      </c>
    </row>
    <row r="14" spans="1:14" x14ac:dyDescent="0.3">
      <c r="A14" s="13" t="s">
        <v>10947</v>
      </c>
      <c r="B14" s="28">
        <v>78628.716699999946</v>
      </c>
      <c r="D14" s="13" t="s">
        <v>10947</v>
      </c>
      <c r="E14" s="28">
        <v>9292.1268999999975</v>
      </c>
      <c r="G14" s="13" t="s">
        <v>10947</v>
      </c>
      <c r="H14" s="28">
        <v>1219</v>
      </c>
      <c r="J14" s="13" t="s">
        <v>10947</v>
      </c>
      <c r="K14" s="28">
        <v>318</v>
      </c>
      <c r="M14" s="13" t="s">
        <v>10947</v>
      </c>
      <c r="N14" s="28">
        <v>0.11817726766994283</v>
      </c>
    </row>
    <row r="15" spans="1:14" x14ac:dyDescent="0.3">
      <c r="A15" s="13" t="s">
        <v>10948</v>
      </c>
      <c r="B15" s="28">
        <v>69545.620499999961</v>
      </c>
      <c r="D15" s="13" t="s">
        <v>10948</v>
      </c>
      <c r="E15" s="28">
        <v>8983.5699000000059</v>
      </c>
      <c r="G15" s="13" t="s">
        <v>10948</v>
      </c>
      <c r="H15" s="28">
        <v>1079</v>
      </c>
      <c r="J15" s="13" t="s">
        <v>10948</v>
      </c>
      <c r="K15" s="28">
        <v>278</v>
      </c>
      <c r="M15" s="13" t="s">
        <v>10948</v>
      </c>
      <c r="N15" s="28">
        <v>0.129175206654458</v>
      </c>
    </row>
    <row r="16" spans="1:14" x14ac:dyDescent="0.3">
      <c r="A16" s="9" t="s">
        <v>10934</v>
      </c>
      <c r="B16" s="29">
        <v>484247.49809999991</v>
      </c>
      <c r="D16" s="9" t="s">
        <v>10934</v>
      </c>
      <c r="E16" s="29">
        <v>49543.974099999992</v>
      </c>
      <c r="G16" s="9" t="s">
        <v>10934</v>
      </c>
      <c r="H16" s="29">
        <v>7581</v>
      </c>
      <c r="J16" s="9" t="s">
        <v>10934</v>
      </c>
      <c r="K16" s="29">
        <v>1993</v>
      </c>
      <c r="M16" s="9" t="s">
        <v>10934</v>
      </c>
      <c r="N16" s="29">
        <v>0.10231126499236722</v>
      </c>
    </row>
    <row r="17" spans="2:14" x14ac:dyDescent="0.3">
      <c r="B17" s="20">
        <f>GETPIVOTDATA("Sales",$A$3)</f>
        <v>484247.49809999991</v>
      </c>
      <c r="E17" s="20">
        <f>GETPIVOTDATA("Profit",$D$3)</f>
        <v>49543.974099999992</v>
      </c>
      <c r="H17" s="21">
        <f>GETPIVOTDATA("Quantity",$G$3)</f>
        <v>7581</v>
      </c>
      <c r="K17" s="21">
        <f>GETPIVOTDATA("Order ID",$J$3)</f>
        <v>1993</v>
      </c>
      <c r="N17" s="22">
        <f>GETPIVOTDATA("Profit Margin",$M$3)</f>
        <v>0.10231126499236722</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A2" sqref="A2"/>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E71D8-3D9B-4C75-9E8C-406772D0F960}">
  <dimension ref="A3:C16"/>
  <sheetViews>
    <sheetView workbookViewId="0"/>
  </sheetViews>
  <sheetFormatPr defaultRowHeight="14.4" x14ac:dyDescent="0.3"/>
  <cols>
    <col min="1" max="1" width="12.44140625" bestFit="1" customWidth="1"/>
    <col min="2" max="2" width="12" bestFit="1" customWidth="1"/>
    <col min="3" max="3" width="11.6640625" bestFit="1" customWidth="1"/>
  </cols>
  <sheetData>
    <row r="3" spans="1:3" x14ac:dyDescent="0.3">
      <c r="A3" s="6" t="s">
        <v>10933</v>
      </c>
      <c r="B3" s="5" t="s">
        <v>10941</v>
      </c>
      <c r="C3" s="10" t="s">
        <v>10942</v>
      </c>
    </row>
    <row r="4" spans="1:3" x14ac:dyDescent="0.3">
      <c r="A4" s="8" t="s">
        <v>10935</v>
      </c>
      <c r="B4" s="11">
        <v>13946.228999999999</v>
      </c>
      <c r="C4" s="12">
        <v>2446.7710999999999</v>
      </c>
    </row>
    <row r="5" spans="1:3" x14ac:dyDescent="0.3">
      <c r="A5" s="8" t="s">
        <v>10936</v>
      </c>
      <c r="B5" s="11">
        <v>4810.558</v>
      </c>
      <c r="C5" s="12">
        <v>865.72800000000029</v>
      </c>
    </row>
    <row r="6" spans="1:3" x14ac:dyDescent="0.3">
      <c r="A6" s="8" t="s">
        <v>10937</v>
      </c>
      <c r="B6" s="11">
        <v>55691.008999999998</v>
      </c>
      <c r="C6" s="12">
        <v>498.7298999999968</v>
      </c>
    </row>
    <row r="7" spans="1:3" x14ac:dyDescent="0.3">
      <c r="A7" s="8" t="s">
        <v>10938</v>
      </c>
      <c r="B7" s="11">
        <v>28295.344999999998</v>
      </c>
      <c r="C7" s="12">
        <v>3488.8351999999982</v>
      </c>
    </row>
    <row r="8" spans="1:3" x14ac:dyDescent="0.3">
      <c r="A8" s="8" t="s">
        <v>10939</v>
      </c>
      <c r="B8" s="11">
        <v>23648.286999999989</v>
      </c>
      <c r="C8" s="12">
        <v>2738.7095999999997</v>
      </c>
    </row>
    <row r="9" spans="1:3" x14ac:dyDescent="0.3">
      <c r="A9" s="8" t="s">
        <v>10940</v>
      </c>
      <c r="B9" s="11">
        <v>34595.127600000007</v>
      </c>
      <c r="C9" s="12">
        <v>4976.5243999999984</v>
      </c>
    </row>
    <row r="10" spans="1:3" x14ac:dyDescent="0.3">
      <c r="A10" s="8" t="s">
        <v>10943</v>
      </c>
      <c r="B10" s="11">
        <v>33946.393000000004</v>
      </c>
      <c r="C10" s="12">
        <v>-841.48260000000153</v>
      </c>
    </row>
    <row r="11" spans="1:3" x14ac:dyDescent="0.3">
      <c r="A11" s="8" t="s">
        <v>10944</v>
      </c>
      <c r="B11" s="11">
        <v>27909.468499999988</v>
      </c>
      <c r="C11" s="12">
        <v>5318.1049999999977</v>
      </c>
    </row>
    <row r="12" spans="1:3" x14ac:dyDescent="0.3">
      <c r="A12" s="8" t="s">
        <v>10945</v>
      </c>
      <c r="B12" s="11">
        <v>81777.350800000029</v>
      </c>
      <c r="C12" s="12">
        <v>8328.0993999999955</v>
      </c>
    </row>
    <row r="13" spans="1:3" x14ac:dyDescent="0.3">
      <c r="A13" s="8" t="s">
        <v>10946</v>
      </c>
      <c r="B13" s="11">
        <v>31453.392999999993</v>
      </c>
      <c r="C13" s="12">
        <v>3448.2572999999984</v>
      </c>
    </row>
    <row r="14" spans="1:3" x14ac:dyDescent="0.3">
      <c r="A14" s="8" t="s">
        <v>10947</v>
      </c>
      <c r="B14" s="11">
        <v>78628.716699999946</v>
      </c>
      <c r="C14" s="12">
        <v>9292.1268999999975</v>
      </c>
    </row>
    <row r="15" spans="1:3" x14ac:dyDescent="0.3">
      <c r="A15" s="8" t="s">
        <v>10948</v>
      </c>
      <c r="B15" s="11">
        <v>69545.620499999961</v>
      </c>
      <c r="C15" s="12">
        <v>8983.5699000000059</v>
      </c>
    </row>
    <row r="16" spans="1:3" x14ac:dyDescent="0.3">
      <c r="A16" s="9" t="s">
        <v>10934</v>
      </c>
      <c r="B16" s="30">
        <v>484247.49809999991</v>
      </c>
      <c r="C16" s="31">
        <v>49543.974099999992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6C6B3-4037-465F-9B8E-9C2977B24485}">
  <dimension ref="A3:E7"/>
  <sheetViews>
    <sheetView workbookViewId="0"/>
  </sheetViews>
  <sheetFormatPr defaultRowHeight="14.4" x14ac:dyDescent="0.3"/>
  <cols>
    <col min="1" max="1" width="13.109375" bestFit="1" customWidth="1"/>
    <col min="2" max="2" width="11.6640625" bestFit="1" customWidth="1"/>
    <col min="4" max="4" width="13.109375" bestFit="1" customWidth="1"/>
    <col min="5" max="5" width="9.44140625" bestFit="1" customWidth="1"/>
  </cols>
  <sheetData>
    <row r="3" spans="1:5" x14ac:dyDescent="0.3">
      <c r="A3" s="6" t="s">
        <v>10933</v>
      </c>
      <c r="B3" s="7" t="s">
        <v>10942</v>
      </c>
      <c r="D3" s="14" t="s">
        <v>15</v>
      </c>
      <c r="E3" s="14" t="s">
        <v>21</v>
      </c>
    </row>
    <row r="4" spans="1:5" x14ac:dyDescent="0.3">
      <c r="A4" s="8" t="s">
        <v>46</v>
      </c>
      <c r="B4" s="27">
        <v>22593.416100000002</v>
      </c>
      <c r="D4" t="str">
        <f>A4</f>
        <v>Office Supplies</v>
      </c>
      <c r="E4" s="15">
        <f>GETPIVOTDATA("Profit",$A$3,"Category",A4)</f>
        <v>22593.416100000002</v>
      </c>
    </row>
    <row r="5" spans="1:5" x14ac:dyDescent="0.3">
      <c r="A5" s="13" t="s">
        <v>71</v>
      </c>
      <c r="B5" s="28">
        <v>21492.832499999997</v>
      </c>
      <c r="D5" t="str">
        <f>A5</f>
        <v>Technology</v>
      </c>
      <c r="E5" s="15">
        <f>GETPIVOTDATA("Profit",$A$3,"Category",A5)</f>
        <v>21492.832499999997</v>
      </c>
    </row>
    <row r="6" spans="1:5" x14ac:dyDescent="0.3">
      <c r="A6" s="13" t="s">
        <v>32</v>
      </c>
      <c r="B6" s="28">
        <v>5457.7254999999977</v>
      </c>
      <c r="D6" t="str">
        <f>A6</f>
        <v>Furniture</v>
      </c>
      <c r="E6" s="15">
        <f>GETPIVOTDATA("Profit",$A$3,"Category",A6)</f>
        <v>5457.7254999999977</v>
      </c>
    </row>
    <row r="7" spans="1:5" x14ac:dyDescent="0.3">
      <c r="A7" s="9" t="s">
        <v>10934</v>
      </c>
      <c r="B7" s="29">
        <v>49543.974099999992</v>
      </c>
      <c r="D7" t="str">
        <f>A7</f>
        <v>Grand Total</v>
      </c>
      <c r="E7" s="15">
        <f>GETPIVOTDATA("Profit",$A$3)</f>
        <v>49543.974099999992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7D8F1-2AD6-4B3C-A646-2EEEA16ECE9E}">
  <dimension ref="A3:B7"/>
  <sheetViews>
    <sheetView workbookViewId="0"/>
  </sheetViews>
  <sheetFormatPr defaultRowHeight="14.4" x14ac:dyDescent="0.3"/>
  <cols>
    <col min="1" max="1" width="13.109375" bestFit="1" customWidth="1"/>
    <col min="2" max="2" width="11.21875" bestFit="1" customWidth="1"/>
  </cols>
  <sheetData>
    <row r="3" spans="1:2" x14ac:dyDescent="0.3">
      <c r="A3" s="6" t="s">
        <v>10933</v>
      </c>
      <c r="B3" s="7" t="s">
        <v>10941</v>
      </c>
    </row>
    <row r="4" spans="1:2" x14ac:dyDescent="0.3">
      <c r="A4" s="8" t="s">
        <v>32</v>
      </c>
      <c r="B4" s="16">
        <v>0.32461262828773324</v>
      </c>
    </row>
    <row r="5" spans="1:2" x14ac:dyDescent="0.3">
      <c r="A5" s="13" t="s">
        <v>46</v>
      </c>
      <c r="B5" s="17">
        <v>0.31342735397810367</v>
      </c>
    </row>
    <row r="6" spans="1:2" x14ac:dyDescent="0.3">
      <c r="A6" s="13" t="s">
        <v>71</v>
      </c>
      <c r="B6" s="17">
        <v>0.36196001773416314</v>
      </c>
    </row>
    <row r="7" spans="1:2" x14ac:dyDescent="0.3">
      <c r="A7" s="9" t="s">
        <v>10934</v>
      </c>
      <c r="B7" s="18">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DFDD9-38AE-4B26-8AAA-CFC55B17D41E}">
  <dimension ref="A3:F52"/>
  <sheetViews>
    <sheetView topLeftCell="A2" workbookViewId="0">
      <selection activeCell="L23" sqref="L23"/>
    </sheetView>
  </sheetViews>
  <sheetFormatPr defaultRowHeight="14.4" x14ac:dyDescent="0.3"/>
  <cols>
    <col min="1" max="1" width="14" bestFit="1" customWidth="1"/>
    <col min="2" max="2" width="12" bestFit="1" customWidth="1"/>
    <col min="5" max="5" width="17.33203125" bestFit="1" customWidth="1"/>
    <col min="6" max="6" width="9.44140625" style="15" bestFit="1" customWidth="1"/>
  </cols>
  <sheetData>
    <row r="3" spans="1:6" x14ac:dyDescent="0.3">
      <c r="A3" s="6" t="s">
        <v>10933</v>
      </c>
      <c r="B3" s="7" t="s">
        <v>10941</v>
      </c>
      <c r="E3" s="14" t="s">
        <v>11</v>
      </c>
      <c r="F3" s="19" t="s">
        <v>18</v>
      </c>
    </row>
    <row r="4" spans="1:6" x14ac:dyDescent="0.3">
      <c r="A4" s="8" t="s">
        <v>358</v>
      </c>
      <c r="B4" s="27">
        <v>6139.09</v>
      </c>
      <c r="E4" t="str">
        <f>A4</f>
        <v>Alabama</v>
      </c>
      <c r="F4" s="15">
        <f>GETPIVOTDATA("Sales",$A$3,"State",A4)</f>
        <v>6139.09</v>
      </c>
    </row>
    <row r="5" spans="1:6" x14ac:dyDescent="0.3">
      <c r="A5" s="13" t="s">
        <v>310</v>
      </c>
      <c r="B5" s="28">
        <v>8295.2350000000006</v>
      </c>
      <c r="E5" t="str">
        <f t="shared" ref="E5:E52" si="0">A5</f>
        <v>Arizona</v>
      </c>
      <c r="F5" s="15">
        <f t="shared" ref="F5:F52" si="1">GETPIVOTDATA("Sales",$A$3,"State",A5)</f>
        <v>8295.2350000000006</v>
      </c>
    </row>
    <row r="6" spans="1:6" x14ac:dyDescent="0.3">
      <c r="A6" s="13" t="s">
        <v>1707</v>
      </c>
      <c r="B6" s="28">
        <v>6302.69</v>
      </c>
      <c r="E6" t="str">
        <f t="shared" si="0"/>
        <v>Arkansas</v>
      </c>
      <c r="F6" s="15">
        <f t="shared" si="1"/>
        <v>6302.69</v>
      </c>
    </row>
    <row r="7" spans="1:6" x14ac:dyDescent="0.3">
      <c r="A7" s="13" t="s">
        <v>43</v>
      </c>
      <c r="B7" s="28">
        <v>91303.530999999959</v>
      </c>
      <c r="E7" t="str">
        <f t="shared" si="0"/>
        <v>California</v>
      </c>
      <c r="F7" s="15">
        <f t="shared" si="1"/>
        <v>91303.530999999959</v>
      </c>
    </row>
    <row r="8" spans="1:6" x14ac:dyDescent="0.3">
      <c r="A8" s="13" t="s">
        <v>457</v>
      </c>
      <c r="B8" s="28">
        <v>6502.293999999999</v>
      </c>
      <c r="E8" t="str">
        <f t="shared" si="0"/>
        <v>Colorado</v>
      </c>
      <c r="F8" s="15">
        <f t="shared" si="1"/>
        <v>6502.293999999999</v>
      </c>
    </row>
    <row r="9" spans="1:6" x14ac:dyDescent="0.3">
      <c r="A9" s="13" t="s">
        <v>747</v>
      </c>
      <c r="B9" s="28">
        <v>2794.02</v>
      </c>
      <c r="E9" t="str">
        <f t="shared" si="0"/>
        <v>Connecticut</v>
      </c>
      <c r="F9" s="15">
        <f t="shared" si="1"/>
        <v>2794.02</v>
      </c>
    </row>
    <row r="10" spans="1:6" x14ac:dyDescent="0.3">
      <c r="A10" s="13" t="s">
        <v>245</v>
      </c>
      <c r="B10" s="28">
        <v>4786.03</v>
      </c>
      <c r="E10" t="str">
        <f t="shared" si="0"/>
        <v>Delaware</v>
      </c>
      <c r="F10" s="15">
        <f t="shared" si="1"/>
        <v>4786.03</v>
      </c>
    </row>
    <row r="11" spans="1:6" x14ac:dyDescent="0.3">
      <c r="A11" s="13" t="s">
        <v>54</v>
      </c>
      <c r="B11" s="28">
        <v>34248.260500000004</v>
      </c>
      <c r="E11" t="str">
        <f t="shared" si="0"/>
        <v>Florida</v>
      </c>
      <c r="F11" s="15">
        <f t="shared" si="1"/>
        <v>34248.260500000004</v>
      </c>
    </row>
    <row r="12" spans="1:6" x14ac:dyDescent="0.3">
      <c r="A12" s="13" t="s">
        <v>1272</v>
      </c>
      <c r="B12" s="28">
        <v>4540.0999999999995</v>
      </c>
      <c r="E12" t="str">
        <f t="shared" si="0"/>
        <v>Georgia</v>
      </c>
      <c r="F12" s="15">
        <f t="shared" si="1"/>
        <v>4540.0999999999995</v>
      </c>
    </row>
    <row r="13" spans="1:6" x14ac:dyDescent="0.3">
      <c r="A13" s="13" t="s">
        <v>6260</v>
      </c>
      <c r="B13" s="28">
        <v>465.21599999999995</v>
      </c>
      <c r="E13" t="str">
        <f t="shared" si="0"/>
        <v>Idaho</v>
      </c>
      <c r="F13" s="15">
        <f t="shared" si="1"/>
        <v>465.21599999999995</v>
      </c>
    </row>
    <row r="14" spans="1:6" x14ac:dyDescent="0.3">
      <c r="A14" s="13" t="s">
        <v>211</v>
      </c>
      <c r="B14" s="28">
        <v>16202.707000000006</v>
      </c>
      <c r="E14" t="str">
        <f t="shared" si="0"/>
        <v>Illinois</v>
      </c>
      <c r="F14" s="15">
        <f t="shared" si="1"/>
        <v>16202.707000000006</v>
      </c>
    </row>
    <row r="15" spans="1:6" x14ac:dyDescent="0.3">
      <c r="A15" s="13" t="s">
        <v>254</v>
      </c>
      <c r="B15" s="28">
        <v>2936.8100000000004</v>
      </c>
      <c r="E15" t="str">
        <f t="shared" si="0"/>
        <v>Indiana</v>
      </c>
      <c r="F15" s="15">
        <f t="shared" si="1"/>
        <v>2936.8100000000004</v>
      </c>
    </row>
    <row r="16" spans="1:6" x14ac:dyDescent="0.3">
      <c r="A16" s="13" t="s">
        <v>489</v>
      </c>
      <c r="B16" s="28">
        <v>1190.8399999999999</v>
      </c>
      <c r="E16" t="str">
        <f t="shared" si="0"/>
        <v>Iowa</v>
      </c>
      <c r="F16" s="15">
        <f t="shared" si="1"/>
        <v>1190.8399999999999</v>
      </c>
    </row>
    <row r="17" spans="1:6" x14ac:dyDescent="0.3">
      <c r="A17" s="13" t="s">
        <v>4530</v>
      </c>
      <c r="B17" s="28">
        <v>1319.79</v>
      </c>
      <c r="E17" t="str">
        <f t="shared" si="0"/>
        <v>Kansas</v>
      </c>
      <c r="F17" s="15">
        <f t="shared" si="1"/>
        <v>1319.79</v>
      </c>
    </row>
    <row r="18" spans="1:6" x14ac:dyDescent="0.3">
      <c r="A18" s="13" t="s">
        <v>29</v>
      </c>
      <c r="B18" s="28">
        <v>8280.4600000000009</v>
      </c>
      <c r="E18" t="str">
        <f t="shared" si="0"/>
        <v>Kentucky</v>
      </c>
      <c r="F18" s="15">
        <f t="shared" si="1"/>
        <v>8280.4600000000009</v>
      </c>
    </row>
    <row r="19" spans="1:6" x14ac:dyDescent="0.3">
      <c r="A19" s="13" t="s">
        <v>736</v>
      </c>
      <c r="B19" s="28">
        <v>2534.9200000000005</v>
      </c>
      <c r="E19" t="str">
        <f t="shared" si="0"/>
        <v>Louisiana</v>
      </c>
      <c r="F19" s="15">
        <f t="shared" si="1"/>
        <v>2534.9200000000005</v>
      </c>
    </row>
    <row r="20" spans="1:6" x14ac:dyDescent="0.3">
      <c r="A20" s="13" t="s">
        <v>5235</v>
      </c>
      <c r="B20" s="28">
        <v>617.12</v>
      </c>
      <c r="E20" t="str">
        <f t="shared" si="0"/>
        <v>Maine</v>
      </c>
      <c r="F20" s="15">
        <f t="shared" si="1"/>
        <v>617.12</v>
      </c>
    </row>
    <row r="21" spans="1:6" x14ac:dyDescent="0.3">
      <c r="A21" s="13" t="s">
        <v>2735</v>
      </c>
      <c r="B21" s="28">
        <v>1701.25</v>
      </c>
      <c r="E21" t="str">
        <f t="shared" si="0"/>
        <v>Maryland</v>
      </c>
      <c r="F21" s="15">
        <f t="shared" si="1"/>
        <v>1701.25</v>
      </c>
    </row>
    <row r="22" spans="1:6" x14ac:dyDescent="0.3">
      <c r="A22" s="13" t="s">
        <v>1245</v>
      </c>
      <c r="B22" s="28">
        <v>9900.1059999999998</v>
      </c>
      <c r="E22" t="str">
        <f t="shared" si="0"/>
        <v>Massachusetts</v>
      </c>
      <c r="F22" s="15">
        <f t="shared" si="1"/>
        <v>9900.1059999999998</v>
      </c>
    </row>
    <row r="23" spans="1:6" x14ac:dyDescent="0.3">
      <c r="A23" s="13" t="s">
        <v>238</v>
      </c>
      <c r="B23" s="28">
        <v>6172.2509999999993</v>
      </c>
      <c r="E23" t="str">
        <f t="shared" si="0"/>
        <v>Michigan</v>
      </c>
      <c r="F23" s="15">
        <f t="shared" si="1"/>
        <v>6172.2509999999993</v>
      </c>
    </row>
    <row r="24" spans="1:6" x14ac:dyDescent="0.3">
      <c r="A24" s="13" t="s">
        <v>229</v>
      </c>
      <c r="B24" s="28">
        <v>15883.33</v>
      </c>
      <c r="E24" t="str">
        <f t="shared" si="0"/>
        <v>Minnesota</v>
      </c>
      <c r="F24" s="15">
        <f t="shared" si="1"/>
        <v>15883.33</v>
      </c>
    </row>
    <row r="25" spans="1:6" x14ac:dyDescent="0.3">
      <c r="A25" s="13" t="s">
        <v>1487</v>
      </c>
      <c r="B25" s="28">
        <v>2055.16</v>
      </c>
      <c r="E25" t="str">
        <f t="shared" si="0"/>
        <v>Mississippi</v>
      </c>
      <c r="F25" s="15">
        <f t="shared" si="1"/>
        <v>2055.16</v>
      </c>
    </row>
    <row r="26" spans="1:6" x14ac:dyDescent="0.3">
      <c r="A26" s="13" t="s">
        <v>596</v>
      </c>
      <c r="B26" s="28">
        <v>1648.0300000000002</v>
      </c>
      <c r="E26" t="str">
        <f t="shared" si="0"/>
        <v>Missouri</v>
      </c>
      <c r="F26" s="15">
        <f t="shared" si="1"/>
        <v>1648.0300000000002</v>
      </c>
    </row>
    <row r="27" spans="1:6" x14ac:dyDescent="0.3">
      <c r="A27" s="13" t="s">
        <v>1762</v>
      </c>
      <c r="B27" s="28">
        <v>424.488</v>
      </c>
      <c r="E27" t="str">
        <f t="shared" si="0"/>
        <v>Montana</v>
      </c>
      <c r="F27" s="15">
        <f t="shared" si="1"/>
        <v>424.488</v>
      </c>
    </row>
    <row r="28" spans="1:6" x14ac:dyDescent="0.3">
      <c r="A28" s="13" t="s">
        <v>138</v>
      </c>
      <c r="B28" s="28">
        <v>210.02</v>
      </c>
      <c r="E28" t="str">
        <f t="shared" si="0"/>
        <v>Nebraska</v>
      </c>
      <c r="F28" s="15">
        <f t="shared" si="1"/>
        <v>210.02</v>
      </c>
    </row>
    <row r="29" spans="1:6" x14ac:dyDescent="0.3">
      <c r="A29" s="13" t="s">
        <v>1392</v>
      </c>
      <c r="B29" s="28">
        <v>2561.21</v>
      </c>
      <c r="E29" t="str">
        <f t="shared" si="0"/>
        <v>Nevada</v>
      </c>
      <c r="F29" s="15">
        <f t="shared" si="1"/>
        <v>2561.21</v>
      </c>
    </row>
    <row r="30" spans="1:6" x14ac:dyDescent="0.3">
      <c r="A30" s="13" t="s">
        <v>2694</v>
      </c>
      <c r="B30" s="28">
        <v>504.48</v>
      </c>
      <c r="E30" t="str">
        <f t="shared" si="0"/>
        <v>New Hampshire</v>
      </c>
      <c r="F30" s="15">
        <f t="shared" si="1"/>
        <v>504.48</v>
      </c>
    </row>
    <row r="31" spans="1:6" x14ac:dyDescent="0.3">
      <c r="A31" s="13" t="s">
        <v>788</v>
      </c>
      <c r="B31" s="28">
        <v>4192.28</v>
      </c>
      <c r="E31" t="str">
        <f t="shared" si="0"/>
        <v>New Jersey</v>
      </c>
      <c r="F31" s="15">
        <f t="shared" si="1"/>
        <v>4192.28</v>
      </c>
    </row>
    <row r="32" spans="1:6" x14ac:dyDescent="0.3">
      <c r="A32" s="13" t="s">
        <v>668</v>
      </c>
      <c r="B32" s="28">
        <v>708.01199999999983</v>
      </c>
      <c r="E32" t="str">
        <f t="shared" si="0"/>
        <v>New Mexico</v>
      </c>
      <c r="F32" s="15">
        <f t="shared" si="1"/>
        <v>708.01199999999983</v>
      </c>
    </row>
    <row r="33" spans="1:6" x14ac:dyDescent="0.3">
      <c r="A33" s="13" t="s">
        <v>267</v>
      </c>
      <c r="B33" s="28">
        <v>64788.486999999994</v>
      </c>
      <c r="E33" t="str">
        <f t="shared" si="0"/>
        <v>New York</v>
      </c>
      <c r="F33" s="15">
        <f t="shared" si="1"/>
        <v>64788.486999999994</v>
      </c>
    </row>
    <row r="34" spans="1:6" x14ac:dyDescent="0.3">
      <c r="A34" s="13" t="s">
        <v>88</v>
      </c>
      <c r="B34" s="28">
        <v>8620.7410000000018</v>
      </c>
      <c r="E34" t="str">
        <f t="shared" si="0"/>
        <v>North Carolina</v>
      </c>
      <c r="F34" s="15">
        <f t="shared" si="1"/>
        <v>8620.7410000000018</v>
      </c>
    </row>
    <row r="35" spans="1:6" x14ac:dyDescent="0.3">
      <c r="A35" s="13" t="s">
        <v>498</v>
      </c>
      <c r="B35" s="28">
        <v>14134.849999999997</v>
      </c>
      <c r="E35" t="str">
        <f t="shared" si="0"/>
        <v>Ohio</v>
      </c>
      <c r="F35" s="15">
        <f t="shared" si="1"/>
        <v>14134.849999999997</v>
      </c>
    </row>
    <row r="36" spans="1:6" x14ac:dyDescent="0.3">
      <c r="A36" s="13" t="s">
        <v>649</v>
      </c>
      <c r="B36" s="28">
        <v>2639.35</v>
      </c>
      <c r="E36" t="str">
        <f t="shared" si="0"/>
        <v>Oklahoma</v>
      </c>
      <c r="F36" s="15">
        <f t="shared" si="1"/>
        <v>2639.35</v>
      </c>
    </row>
    <row r="37" spans="1:6" x14ac:dyDescent="0.3">
      <c r="A37" s="13" t="s">
        <v>420</v>
      </c>
      <c r="B37" s="28">
        <v>4807.7830000000004</v>
      </c>
      <c r="E37" t="str">
        <f t="shared" si="0"/>
        <v>Oregon</v>
      </c>
      <c r="F37" s="15">
        <f t="shared" si="1"/>
        <v>4807.7830000000004</v>
      </c>
    </row>
    <row r="38" spans="1:6" x14ac:dyDescent="0.3">
      <c r="A38" s="13" t="s">
        <v>147</v>
      </c>
      <c r="B38" s="28">
        <v>20246.148000000016</v>
      </c>
      <c r="E38" t="str">
        <f t="shared" si="0"/>
        <v>Pennsylvania</v>
      </c>
      <c r="F38" s="15">
        <f t="shared" si="1"/>
        <v>20246.148000000016</v>
      </c>
    </row>
    <row r="39" spans="1:6" x14ac:dyDescent="0.3">
      <c r="A39" s="13" t="s">
        <v>1399</v>
      </c>
      <c r="B39" s="28">
        <v>5015.6860000000006</v>
      </c>
      <c r="E39" t="str">
        <f t="shared" si="0"/>
        <v>Rhode Island</v>
      </c>
      <c r="F39" s="15">
        <f t="shared" si="1"/>
        <v>5015.6860000000006</v>
      </c>
    </row>
    <row r="40" spans="1:6" x14ac:dyDescent="0.3">
      <c r="A40" s="13" t="s">
        <v>383</v>
      </c>
      <c r="B40" s="28">
        <v>2270.8599999999997</v>
      </c>
      <c r="E40" t="str">
        <f t="shared" si="0"/>
        <v>South Carolina</v>
      </c>
      <c r="F40" s="15">
        <f t="shared" si="1"/>
        <v>2270.8599999999997</v>
      </c>
    </row>
    <row r="41" spans="1:6" x14ac:dyDescent="0.3">
      <c r="A41" s="13" t="s">
        <v>5326</v>
      </c>
      <c r="B41" s="28">
        <v>162.15</v>
      </c>
      <c r="E41" t="str">
        <f t="shared" si="0"/>
        <v>South Dakota</v>
      </c>
      <c r="F41" s="15">
        <f t="shared" si="1"/>
        <v>162.15</v>
      </c>
    </row>
    <row r="42" spans="1:6" x14ac:dyDescent="0.3">
      <c r="A42" s="13" t="s">
        <v>335</v>
      </c>
      <c r="B42" s="28">
        <v>3051.5120000000006</v>
      </c>
      <c r="E42" t="str">
        <f t="shared" si="0"/>
        <v>Tennessee</v>
      </c>
      <c r="F42" s="15">
        <f t="shared" si="1"/>
        <v>3051.5120000000006</v>
      </c>
    </row>
    <row r="43" spans="1:6" x14ac:dyDescent="0.3">
      <c r="A43" s="13" t="s">
        <v>104</v>
      </c>
      <c r="B43" s="28">
        <v>50625.176599999999</v>
      </c>
      <c r="E43" t="str">
        <f t="shared" si="0"/>
        <v>Texas</v>
      </c>
      <c r="F43" s="15">
        <f t="shared" si="1"/>
        <v>50625.176599999999</v>
      </c>
    </row>
    <row r="44" spans="1:6" x14ac:dyDescent="0.3">
      <c r="A44" s="13" t="s">
        <v>121</v>
      </c>
      <c r="B44" s="28">
        <v>2943.6880000000006</v>
      </c>
      <c r="E44" t="str">
        <f t="shared" si="0"/>
        <v>Utah</v>
      </c>
      <c r="F44" s="15">
        <f t="shared" si="1"/>
        <v>2943.6880000000006</v>
      </c>
    </row>
    <row r="45" spans="1:6" x14ac:dyDescent="0.3">
      <c r="A45" s="13" t="s">
        <v>319</v>
      </c>
      <c r="B45" s="28">
        <v>25802.049999999988</v>
      </c>
      <c r="E45" t="str">
        <f t="shared" si="0"/>
        <v>Virginia</v>
      </c>
      <c r="F45" s="15">
        <f t="shared" si="1"/>
        <v>25802.049999999988</v>
      </c>
    </row>
    <row r="46" spans="1:6" x14ac:dyDescent="0.3">
      <c r="A46" s="13" t="s">
        <v>96</v>
      </c>
      <c r="B46" s="28">
        <v>29871.575999999997</v>
      </c>
      <c r="E46" t="str">
        <f t="shared" si="0"/>
        <v>Washington</v>
      </c>
      <c r="F46" s="15">
        <f t="shared" si="1"/>
        <v>29871.575999999997</v>
      </c>
    </row>
    <row r="47" spans="1:6" x14ac:dyDescent="0.3">
      <c r="A47" s="13" t="s">
        <v>114</v>
      </c>
      <c r="B47" s="28">
        <v>4847.7100000000009</v>
      </c>
      <c r="E47" t="str">
        <f t="shared" si="0"/>
        <v>Wisconsin</v>
      </c>
      <c r="F47" s="15">
        <f t="shared" si="1"/>
        <v>4847.7100000000009</v>
      </c>
    </row>
    <row r="48" spans="1:6" x14ac:dyDescent="0.3">
      <c r="A48" s="9" t="s">
        <v>10934</v>
      </c>
      <c r="B48" s="29">
        <v>484247.49809999991</v>
      </c>
      <c r="E48" t="str">
        <f t="shared" si="0"/>
        <v>Grand Total</v>
      </c>
      <c r="F48" s="15" t="e">
        <f t="shared" si="1"/>
        <v>#REF!</v>
      </c>
    </row>
    <row r="49" spans="5:6" x14ac:dyDescent="0.3">
      <c r="E49">
        <f t="shared" si="0"/>
        <v>0</v>
      </c>
      <c r="F49" s="15" t="e">
        <f t="shared" si="1"/>
        <v>#REF!</v>
      </c>
    </row>
    <row r="50" spans="5:6" x14ac:dyDescent="0.3">
      <c r="E50">
        <f t="shared" si="0"/>
        <v>0</v>
      </c>
      <c r="F50" s="15" t="e">
        <f t="shared" si="1"/>
        <v>#REF!</v>
      </c>
    </row>
    <row r="51" spans="5:6" x14ac:dyDescent="0.3">
      <c r="E51">
        <f t="shared" si="0"/>
        <v>0</v>
      </c>
      <c r="F51" s="15" t="e">
        <f t="shared" si="1"/>
        <v>#REF!</v>
      </c>
    </row>
    <row r="52" spans="5:6" x14ac:dyDescent="0.3">
      <c r="E52">
        <f t="shared" si="0"/>
        <v>0</v>
      </c>
      <c r="F52" s="15" t="e">
        <f t="shared" si="1"/>
        <v>#REF!</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31308-E352-4EAC-BD2E-03BC2AC2FD4A}">
  <dimension ref="A3:B9"/>
  <sheetViews>
    <sheetView workbookViewId="0">
      <selection activeCell="A8" sqref="A8"/>
    </sheetView>
  </sheetViews>
  <sheetFormatPr defaultRowHeight="14.4" x14ac:dyDescent="0.3"/>
  <cols>
    <col min="1" max="1" width="12.44140625" bestFit="1" customWidth="1"/>
    <col min="2" max="2" width="12" bestFit="1" customWidth="1"/>
  </cols>
  <sheetData>
    <row r="3" spans="1:2" x14ac:dyDescent="0.3">
      <c r="A3" s="6" t="s">
        <v>10933</v>
      </c>
      <c r="B3" s="7" t="s">
        <v>10941</v>
      </c>
    </row>
    <row r="4" spans="1:2" x14ac:dyDescent="0.3">
      <c r="A4" s="8" t="s">
        <v>56</v>
      </c>
      <c r="B4" s="27">
        <v>46088.365499999985</v>
      </c>
    </row>
    <row r="5" spans="1:2" x14ac:dyDescent="0.3">
      <c r="A5" s="13" t="s">
        <v>59</v>
      </c>
      <c r="B5" s="28">
        <v>50329.042000000009</v>
      </c>
    </row>
    <row r="6" spans="1:2" x14ac:dyDescent="0.3">
      <c r="A6" s="13" t="s">
        <v>682</v>
      </c>
      <c r="B6" s="28">
        <v>62023.373000000007</v>
      </c>
    </row>
    <row r="7" spans="1:2" x14ac:dyDescent="0.3">
      <c r="A7" s="13" t="s">
        <v>36</v>
      </c>
      <c r="B7" s="28">
        <v>77241.576000000015</v>
      </c>
    </row>
    <row r="8" spans="1:2" x14ac:dyDescent="0.3">
      <c r="A8" s="13" t="s">
        <v>72</v>
      </c>
      <c r="B8" s="28">
        <v>77390.805999999968</v>
      </c>
    </row>
    <row r="9" spans="1:2" x14ac:dyDescent="0.3">
      <c r="A9" s="9" t="s">
        <v>10934</v>
      </c>
      <c r="B9" s="29">
        <v>313073.16249999998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KPI YOY</vt:lpstr>
      <vt:lpstr>DASHBOARD</vt:lpstr>
      <vt:lpstr>KPI</vt:lpstr>
      <vt:lpstr>Data</vt:lpstr>
      <vt:lpstr>Combo Chart</vt:lpstr>
      <vt:lpstr>Waterfall Chart</vt:lpstr>
      <vt:lpstr>Pie Chart</vt:lpstr>
      <vt:lpstr>Map Chart</vt:lpstr>
      <vt:lpstr>Top 5</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Yashyashvi Asiwal</cp:lastModifiedBy>
  <dcterms:created xsi:type="dcterms:W3CDTF">2015-06-05T18:17:20Z</dcterms:created>
  <dcterms:modified xsi:type="dcterms:W3CDTF">2024-09-20T14:42:55Z</dcterms:modified>
</cp:coreProperties>
</file>