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K8" i="1" l="1"/>
  <c r="K7" i="1"/>
  <c r="D31" i="1" l="1"/>
  <c r="D32" i="1"/>
  <c r="D29" i="1"/>
  <c r="D30" i="1"/>
  <c r="D28" i="1"/>
  <c r="L9" i="1"/>
  <c r="L8" i="1"/>
  <c r="L7" i="1"/>
  <c r="L6" i="1"/>
  <c r="K9" i="1"/>
  <c r="D23" i="1"/>
  <c r="D22" i="1"/>
  <c r="D21" i="1"/>
  <c r="D15" i="1"/>
  <c r="D14" i="1"/>
  <c r="I9" i="1"/>
  <c r="I8" i="1"/>
  <c r="I7" i="1"/>
  <c r="I6" i="1"/>
</calcChain>
</file>

<file path=xl/sharedStrings.xml><?xml version="1.0" encoding="utf-8"?>
<sst xmlns="http://schemas.openxmlformats.org/spreadsheetml/2006/main" count="36" uniqueCount="34">
  <si>
    <t>Intrest rate</t>
  </si>
  <si>
    <t>Membership fee</t>
  </si>
  <si>
    <t>Loss rate</t>
  </si>
  <si>
    <t>Operating cost</t>
  </si>
  <si>
    <t>Affilation fee</t>
  </si>
  <si>
    <t>1.customers who pay the bill within the credit-free period</t>
  </si>
  <si>
    <t>2.customers paying 30 days after the last due date</t>
  </si>
  <si>
    <t>3.customer paying 45 days after the last due date</t>
  </si>
  <si>
    <t>4.customer paying 60 days after the last due date(remove these customers for the complete calculation of the next month,basically, you are not supposed to provide further credit services to these customers)</t>
  </si>
  <si>
    <t>customer_with_no_delay</t>
  </si>
  <si>
    <t>customer_with_45days_delay</t>
  </si>
  <si>
    <t>customer_with_30days_delay</t>
  </si>
  <si>
    <t>customer_with_60days_delay</t>
  </si>
  <si>
    <t>Average month card balance</t>
  </si>
  <si>
    <t>Souce of revenue per year</t>
  </si>
  <si>
    <t>Total customer</t>
  </si>
  <si>
    <t>Membership Fee</t>
  </si>
  <si>
    <t>affilation fee</t>
  </si>
  <si>
    <t>Expense per year</t>
  </si>
  <si>
    <t>cost of funds</t>
  </si>
  <si>
    <t>operating cost</t>
  </si>
  <si>
    <t>no of days</t>
  </si>
  <si>
    <t xml:space="preserve">Problem statement </t>
  </si>
  <si>
    <t>Product details</t>
  </si>
  <si>
    <t>Estimated intrest rate on default</t>
  </si>
  <si>
    <t>Total intest rate for one year</t>
  </si>
  <si>
    <t>fixed late fee charge</t>
  </si>
  <si>
    <t xml:space="preserve">Assumung average days transaction </t>
  </si>
  <si>
    <t>Total yearly card balance</t>
  </si>
  <si>
    <t>Earnings</t>
  </si>
  <si>
    <t>Expenses</t>
  </si>
  <si>
    <t>Margin</t>
  </si>
  <si>
    <t>profit/Loss (%)</t>
  </si>
  <si>
    <t>Caluculations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</si>
</sst>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Arial"/>
      <family val="2"/>
    </font>
    <font>
      <sz val="12"/>
      <color theme="1"/>
      <name val="Arial"/>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9">
    <xf numFmtId="0" fontId="0" fillId="0" borderId="0" xfId="0"/>
    <xf numFmtId="0" fontId="1" fillId="2" borderId="5" xfId="0" applyFont="1" applyFill="1" applyBorder="1" applyAlignment="1">
      <alignment horizontal="center"/>
    </xf>
    <xf numFmtId="0" fontId="2" fillId="0" borderId="0" xfId="0" applyFont="1"/>
    <xf numFmtId="0" fontId="1" fillId="0" borderId="5" xfId="0" applyFont="1" applyBorder="1" applyAlignment="1">
      <alignment horizontal="center"/>
    </xf>
    <xf numFmtId="0" fontId="2" fillId="0" borderId="1" xfId="0" applyFont="1" applyBorder="1"/>
    <xf numFmtId="0" fontId="2" fillId="0" borderId="2" xfId="0" applyFont="1" applyBorder="1"/>
    <xf numFmtId="0" fontId="2" fillId="0" borderId="5" xfId="0" applyFont="1" applyBorder="1"/>
    <xf numFmtId="0" fontId="2" fillId="0" borderId="5" xfId="0" applyFont="1" applyBorder="1" applyAlignment="1">
      <alignment horizontal="center"/>
    </xf>
    <xf numFmtId="9" fontId="2" fillId="0" borderId="2" xfId="0" applyNumberFormat="1" applyFont="1" applyBorder="1"/>
    <xf numFmtId="0" fontId="2" fillId="0" borderId="5" xfId="0" applyFont="1" applyBorder="1" applyAlignment="1">
      <alignment horizontal="justify" vertical="center"/>
    </xf>
    <xf numFmtId="2" fontId="2" fillId="0" borderId="5" xfId="0" applyNumberFormat="1" applyFont="1" applyBorder="1"/>
    <xf numFmtId="0" fontId="2" fillId="0" borderId="2" xfId="0" applyNumberFormat="1" applyFont="1" applyBorder="1"/>
    <xf numFmtId="0" fontId="2" fillId="0" borderId="3" xfId="0" applyFont="1" applyBorder="1"/>
    <xf numFmtId="10" fontId="2" fillId="0" borderId="4" xfId="0" applyNumberFormat="1" applyFont="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0" xfId="0" applyFont="1" applyAlignment="1"/>
    <xf numFmtId="0" fontId="2" fillId="0" borderId="4" xfId="0" applyFont="1" applyBorder="1"/>
    <xf numFmtId="9" fontId="2" fillId="0" borderId="4" xfId="0" applyNumberFormat="1"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32"/>
  <sheetViews>
    <sheetView tabSelected="1" zoomScaleNormal="100" workbookViewId="0">
      <selection activeCell="G11" sqref="G11"/>
    </sheetView>
  </sheetViews>
  <sheetFormatPr defaultRowHeight="15" x14ac:dyDescent="0.2"/>
  <cols>
    <col min="1" max="2" width="9.140625" style="2"/>
    <col min="3" max="3" width="30.42578125" style="2" bestFit="1" customWidth="1"/>
    <col min="4" max="4" width="26.7109375" style="2" bestFit="1" customWidth="1"/>
    <col min="5" max="6" width="9.140625" style="2"/>
    <col min="7" max="7" width="57.85546875" style="2" customWidth="1"/>
    <col min="8" max="8" width="31.42578125" style="2" bestFit="1" customWidth="1"/>
    <col min="9" max="9" width="9.140625" style="2"/>
    <col min="10" max="10" width="10" style="2" bestFit="1" customWidth="1"/>
    <col min="11" max="11" width="30.42578125" style="2" bestFit="1" customWidth="1"/>
    <col min="12" max="12" width="29.28515625" style="2" bestFit="1" customWidth="1"/>
    <col min="13" max="13" width="21.7109375" style="2" bestFit="1" customWidth="1"/>
    <col min="14" max="16384" width="9.140625" style="2"/>
  </cols>
  <sheetData>
    <row r="1" spans="3:13" s="2" customFormat="1" ht="15.75" x14ac:dyDescent="0.25">
      <c r="C1" s="1" t="s">
        <v>23</v>
      </c>
      <c r="D1" s="1"/>
      <c r="G1" s="3" t="s">
        <v>22</v>
      </c>
      <c r="H1" s="3"/>
      <c r="I1" s="3"/>
      <c r="J1" s="3"/>
      <c r="K1" s="3"/>
      <c r="L1" s="3"/>
      <c r="M1" s="3"/>
    </row>
    <row r="2" spans="3:13" s="2" customFormat="1" x14ac:dyDescent="0.2">
      <c r="C2" s="4"/>
      <c r="D2" s="5"/>
      <c r="G2" s="3"/>
      <c r="H2" s="3"/>
      <c r="I2" s="3"/>
      <c r="J2" s="3"/>
      <c r="K2" s="3"/>
      <c r="L2" s="3"/>
      <c r="M2" s="3"/>
    </row>
    <row r="3" spans="3:13" s="2" customFormat="1" x14ac:dyDescent="0.2">
      <c r="C3" s="4" t="s">
        <v>13</v>
      </c>
      <c r="D3" s="5">
        <v>1000</v>
      </c>
      <c r="G3" s="6" t="s">
        <v>15</v>
      </c>
      <c r="H3" s="6">
        <v>1000</v>
      </c>
      <c r="I3" s="7" t="s">
        <v>33</v>
      </c>
      <c r="J3" s="7"/>
      <c r="K3" s="7"/>
      <c r="L3" s="7"/>
      <c r="M3" s="7"/>
    </row>
    <row r="4" spans="3:13" s="2" customFormat="1" x14ac:dyDescent="0.2">
      <c r="C4" s="4" t="s">
        <v>0</v>
      </c>
      <c r="D4" s="8">
        <v>0.15</v>
      </c>
      <c r="G4" s="6" t="s">
        <v>27</v>
      </c>
      <c r="H4" s="6">
        <v>15</v>
      </c>
      <c r="I4" s="7"/>
      <c r="J4" s="7"/>
      <c r="K4" s="7"/>
      <c r="L4" s="7"/>
      <c r="M4" s="7"/>
    </row>
    <row r="5" spans="3:13" s="2" customFormat="1" x14ac:dyDescent="0.2">
      <c r="C5" s="4" t="s">
        <v>1</v>
      </c>
      <c r="D5" s="5">
        <v>20</v>
      </c>
      <c r="G5" s="6"/>
      <c r="H5" s="6"/>
      <c r="I5" s="6"/>
      <c r="J5" s="6" t="s">
        <v>21</v>
      </c>
      <c r="K5" s="6" t="s">
        <v>24</v>
      </c>
      <c r="L5" s="6" t="s">
        <v>25</v>
      </c>
      <c r="M5" s="6" t="s">
        <v>26</v>
      </c>
    </row>
    <row r="6" spans="3:13" s="2" customFormat="1" ht="23.25" customHeight="1" x14ac:dyDescent="0.2">
      <c r="C6" s="4" t="s">
        <v>2</v>
      </c>
      <c r="D6" s="8">
        <v>0.03</v>
      </c>
      <c r="G6" s="9" t="s">
        <v>5</v>
      </c>
      <c r="H6" s="6" t="s">
        <v>9</v>
      </c>
      <c r="I6" s="6">
        <f>95/100</f>
        <v>0.95</v>
      </c>
      <c r="J6" s="6">
        <v>0</v>
      </c>
      <c r="K6" s="6">
        <v>0</v>
      </c>
      <c r="L6" s="6">
        <f>12*I6*J6*H3</f>
        <v>0</v>
      </c>
      <c r="M6" s="6">
        <v>0</v>
      </c>
    </row>
    <row r="7" spans="3:13" s="2" customFormat="1" x14ac:dyDescent="0.2">
      <c r="C7" s="4" t="s">
        <v>3</v>
      </c>
      <c r="D7" s="5">
        <v>25</v>
      </c>
      <c r="G7" s="9" t="s">
        <v>6</v>
      </c>
      <c r="H7" s="6" t="s">
        <v>11</v>
      </c>
      <c r="I7" s="6">
        <f>2/100</f>
        <v>0.02</v>
      </c>
      <c r="J7" s="6">
        <v>30</v>
      </c>
      <c r="K7" s="10">
        <f>D3*(H4+H4+J7)*D4/365</f>
        <v>24.657534246575342</v>
      </c>
      <c r="L7" s="6">
        <f>12*H3*K7*I7</f>
        <v>5917.8082191780813</v>
      </c>
      <c r="M7" s="6">
        <v>50</v>
      </c>
    </row>
    <row r="8" spans="3:13" s="2" customFormat="1" x14ac:dyDescent="0.2">
      <c r="C8" s="4" t="s">
        <v>4</v>
      </c>
      <c r="D8" s="11">
        <v>10</v>
      </c>
      <c r="G8" s="9" t="s">
        <v>7</v>
      </c>
      <c r="H8" s="6" t="s">
        <v>10</v>
      </c>
      <c r="I8" s="6">
        <f t="shared" ref="I8" si="0">2/100</f>
        <v>0.02</v>
      </c>
      <c r="J8" s="6">
        <v>45</v>
      </c>
      <c r="K8" s="6">
        <f>D3*(H4+H4+J8)*D4/365</f>
        <v>30.82191780821918</v>
      </c>
      <c r="L8" s="6">
        <f>12*H3*I8*K8</f>
        <v>7397.2602739726035</v>
      </c>
      <c r="M8" s="6">
        <v>50</v>
      </c>
    </row>
    <row r="9" spans="3:13" s="2" customFormat="1" ht="75.75" thickBot="1" x14ac:dyDescent="0.25">
      <c r="C9" s="12" t="s">
        <v>19</v>
      </c>
      <c r="D9" s="13">
        <v>6.5000000000000002E-2</v>
      </c>
      <c r="G9" s="9" t="s">
        <v>8</v>
      </c>
      <c r="H9" s="6" t="s">
        <v>12</v>
      </c>
      <c r="I9" s="6">
        <f>1/100</f>
        <v>0.01</v>
      </c>
      <c r="J9" s="6">
        <v>60</v>
      </c>
      <c r="K9" s="6">
        <f>D3*(H4+H4+J9)*D4/365</f>
        <v>36.986301369863014</v>
      </c>
      <c r="L9" s="6">
        <f>12*H3*K9*I9</f>
        <v>4438.3561643835619</v>
      </c>
      <c r="M9" s="6">
        <v>50</v>
      </c>
    </row>
    <row r="12" spans="3:13" s="2" customFormat="1" ht="15.75" thickBot="1" x14ac:dyDescent="0.25"/>
    <row r="13" spans="3:13" s="2" customFormat="1" ht="15.75" x14ac:dyDescent="0.25">
      <c r="C13" s="14" t="s">
        <v>14</v>
      </c>
      <c r="D13" s="15"/>
      <c r="E13" s="16"/>
    </row>
    <row r="14" spans="3:13" s="2" customFormat="1" x14ac:dyDescent="0.2">
      <c r="C14" s="4" t="s">
        <v>16</v>
      </c>
      <c r="D14" s="5">
        <f>12*D5*H3</f>
        <v>240000</v>
      </c>
    </row>
    <row r="15" spans="3:13" s="2" customFormat="1" ht="15.75" thickBot="1" x14ac:dyDescent="0.25">
      <c r="C15" s="12" t="s">
        <v>17</v>
      </c>
      <c r="D15" s="17">
        <f>D8*12*H3</f>
        <v>120000</v>
      </c>
    </row>
    <row r="19" spans="3:4" s="2" customFormat="1" ht="15.75" thickBot="1" x14ac:dyDescent="0.25"/>
    <row r="20" spans="3:4" s="2" customFormat="1" ht="15.75" x14ac:dyDescent="0.25">
      <c r="C20" s="14" t="s">
        <v>18</v>
      </c>
      <c r="D20" s="15"/>
    </row>
    <row r="21" spans="3:4" s="2" customFormat="1" x14ac:dyDescent="0.2">
      <c r="C21" s="4" t="s">
        <v>19</v>
      </c>
      <c r="D21" s="5">
        <f>12*H3*1000*D9/12</f>
        <v>65000</v>
      </c>
    </row>
    <row r="22" spans="3:4" s="2" customFormat="1" x14ac:dyDescent="0.2">
      <c r="C22" s="4" t="s">
        <v>20</v>
      </c>
      <c r="D22" s="5">
        <f>12*D7*H3</f>
        <v>300000</v>
      </c>
    </row>
    <row r="23" spans="3:4" s="2" customFormat="1" ht="15.75" thickBot="1" x14ac:dyDescent="0.25">
      <c r="C23" s="12" t="s">
        <v>2</v>
      </c>
      <c r="D23" s="18">
        <f>D6</f>
        <v>0.03</v>
      </c>
    </row>
    <row r="28" spans="3:4" s="2" customFormat="1" x14ac:dyDescent="0.2">
      <c r="C28" s="6" t="s">
        <v>28</v>
      </c>
      <c r="D28" s="6">
        <f>12*D3*H3</f>
        <v>12000000</v>
      </c>
    </row>
    <row r="29" spans="3:4" s="2" customFormat="1" x14ac:dyDescent="0.2">
      <c r="C29" s="6" t="s">
        <v>29</v>
      </c>
      <c r="D29" s="6">
        <f>D14+D15+SUM(L7:L9)+(12*MAX(M7:M9)*(5/100)*H3)</f>
        <v>407753.42465753423</v>
      </c>
    </row>
    <row r="30" spans="3:4" s="2" customFormat="1" x14ac:dyDescent="0.2">
      <c r="C30" s="6" t="s">
        <v>30</v>
      </c>
      <c r="D30" s="6">
        <f>D21+D22+(D23*D3*H3)</f>
        <v>395000</v>
      </c>
    </row>
    <row r="31" spans="3:4" s="2" customFormat="1" x14ac:dyDescent="0.2">
      <c r="C31" s="6" t="s">
        <v>31</v>
      </c>
      <c r="D31" s="6">
        <f>D29-D30</f>
        <v>12753.424657534226</v>
      </c>
    </row>
    <row r="32" spans="3:4" s="2" customFormat="1" x14ac:dyDescent="0.2">
      <c r="C32" s="6" t="s">
        <v>32</v>
      </c>
      <c r="D32" s="6">
        <f>100*(D31/D30)</f>
        <v>3.2287151031732213</v>
      </c>
    </row>
  </sheetData>
  <mergeCells count="5">
    <mergeCell ref="C20:D20"/>
    <mergeCell ref="C1:D1"/>
    <mergeCell ref="C13:D13"/>
    <mergeCell ref="G1:M2"/>
    <mergeCell ref="I3:M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2022-03-28T09:43:40Z</dcterms:modified>
</cp:coreProperties>
</file>