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202300"/>
  <mc:AlternateContent xmlns:mc="http://schemas.openxmlformats.org/markup-compatibility/2006">
    <mc:Choice Requires="x15">
      <x15ac:absPath xmlns:x15ac="http://schemas.microsoft.com/office/spreadsheetml/2010/11/ac" url="C:\Users\Yashi Agarwal\Downloads\21Day_DA\"/>
    </mc:Choice>
  </mc:AlternateContent>
  <xr:revisionPtr revIDLastSave="0" documentId="13_ncr:1_{4AA6460E-E613-4D21-8BBA-2EFC58E8820B}" xr6:coauthVersionLast="47" xr6:coauthVersionMax="47" xr10:uidLastSave="{00000000-0000-0000-0000-000000000000}"/>
  <bookViews>
    <workbookView xWindow="-108" yWindow="-108" windowWidth="23256" windowHeight="12456" activeTab="4" xr2:uid="{A1496DE5-BF56-48CF-AC71-04F0880440E2}"/>
  </bookViews>
  <sheets>
    <sheet name="Sales Data" sheetId="1" r:id="rId1"/>
    <sheet name="Product Master" sheetId="2" r:id="rId2"/>
    <sheet name="Targets" sheetId="3" r:id="rId3"/>
    <sheet name="Pivot Table" sheetId="4" r:id="rId4"/>
    <sheet name="Dashboard" sheetId="5" r:id="rId5"/>
  </sheets>
  <definedNames>
    <definedName name="NativeTimeline_Date">#N/A</definedName>
    <definedName name="Slicer_Category">#N/A</definedName>
    <definedName name="Slicer_Region">#N/A</definedName>
    <definedName name="Slicer_Salesperson">#N/A</definedName>
  </definedNames>
  <calcPr calcId="191029"/>
  <pivotCaches>
    <pivotCache cacheId="54"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5" l="1"/>
  <c r="Z5" i="5"/>
  <c r="O5" i="5"/>
  <c r="C44" i="4"/>
  <c r="C45" i="4"/>
  <c r="C46" i="4"/>
  <c r="C43" i="4"/>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2" i="1"/>
  <c r="B44" i="4"/>
  <c r="B45" i="4"/>
  <c r="B46" i="4"/>
  <c r="B43" i="4"/>
</calcChain>
</file>

<file path=xl/sharedStrings.xml><?xml version="1.0" encoding="utf-8"?>
<sst xmlns="http://schemas.openxmlformats.org/spreadsheetml/2006/main" count="1606" uniqueCount="66">
  <si>
    <t>Date</t>
  </si>
  <si>
    <t>Order ID</t>
  </si>
  <si>
    <t>Product ID</t>
  </si>
  <si>
    <t>Quantity</t>
  </si>
  <si>
    <t>Unit Price</t>
  </si>
  <si>
    <t>Salesperson</t>
  </si>
  <si>
    <t>Region</t>
  </si>
  <si>
    <t>P003</t>
  </si>
  <si>
    <t>Priya</t>
  </si>
  <si>
    <t>North</t>
  </si>
  <si>
    <t>P007</t>
  </si>
  <si>
    <t>John</t>
  </si>
  <si>
    <t>South</t>
  </si>
  <si>
    <t>P005</t>
  </si>
  <si>
    <t>Alex</t>
  </si>
  <si>
    <t>East</t>
  </si>
  <si>
    <t>Mary</t>
  </si>
  <si>
    <t>P008</t>
  </si>
  <si>
    <t>West</t>
  </si>
  <si>
    <t>Raj</t>
  </si>
  <si>
    <t>P004</t>
  </si>
  <si>
    <t>P001</t>
  </si>
  <si>
    <t>P006</t>
  </si>
  <si>
    <t>P009</t>
  </si>
  <si>
    <t>P010</t>
  </si>
  <si>
    <t>P002</t>
  </si>
  <si>
    <t>Product Name</t>
  </si>
  <si>
    <t>Category</t>
  </si>
  <si>
    <t>Laptop</t>
  </si>
  <si>
    <t>Electronics</t>
  </si>
  <si>
    <t>Mouse</t>
  </si>
  <si>
    <t>Accessories</t>
  </si>
  <si>
    <t>Printer</t>
  </si>
  <si>
    <t>Pen Drive</t>
  </si>
  <si>
    <t>Headphones</t>
  </si>
  <si>
    <t>Monitor</t>
  </si>
  <si>
    <t>Keyboard</t>
  </si>
  <si>
    <t>Smartphone</t>
  </si>
  <si>
    <t>Tablet</t>
  </si>
  <si>
    <t>Smartwatch</t>
  </si>
  <si>
    <t>Monthly Target</t>
  </si>
  <si>
    <t>Sales Amount</t>
  </si>
  <si>
    <t>Month</t>
  </si>
  <si>
    <t>Target</t>
  </si>
  <si>
    <t>Sum of Sales Amount</t>
  </si>
  <si>
    <t>Row Labels</t>
  </si>
  <si>
    <t>Grand Total</t>
  </si>
  <si>
    <t>Apr</t>
  </si>
  <si>
    <t>Aug</t>
  </si>
  <si>
    <t>Dec</t>
  </si>
  <si>
    <t>Feb</t>
  </si>
  <si>
    <t>Jan</t>
  </si>
  <si>
    <t>Jul</t>
  </si>
  <si>
    <t>Jun</t>
  </si>
  <si>
    <t>Mar</t>
  </si>
  <si>
    <t>May</t>
  </si>
  <si>
    <t>Nov</t>
  </si>
  <si>
    <t>Oct</t>
  </si>
  <si>
    <t>Sep</t>
  </si>
  <si>
    <t>Sales</t>
  </si>
  <si>
    <t>Orders</t>
  </si>
  <si>
    <t>Total Sales:</t>
  </si>
  <si>
    <t>Total Orders:</t>
  </si>
  <si>
    <t>Average Order Value:</t>
  </si>
  <si>
    <t>Product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</si>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</sst>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3" formatCode="&quot;₹&quot;\ #,##0.00"/>
  </numFmts>
  <fonts count="3" x14ac:knownFonts="1">
    <font>
      <sz val="11"/>
      <color theme="1"/>
      <name val="Aptos Narrow"/>
      <family val="2"/>
      <scheme val="minor"/>
    </font>
    <font>
      <b/>
      <sz val="11"/>
      <color theme="1"/>
      <name val="Aptos Narrow"/>
      <family val="2"/>
      <scheme val="minor"/>
    </font>
    <font>
      <sz val="36"/>
      <color theme="1"/>
      <name val="Arial Rounded MT Bold"/>
      <family val="2"/>
    </font>
  </fonts>
  <fills count="4">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0" fillId="0" borderId="0" xfId="0" applyAlignment="1">
      <alignment vertical="top"/>
    </xf>
    <xf numFmtId="0" fontId="0" fillId="0" borderId="0" xfId="0" applyAlignment="1">
      <alignment horizontal="center" vertical="top"/>
    </xf>
    <xf numFmtId="15" fontId="0" fillId="0" borderId="0" xfId="0" applyNumberFormat="1" applyAlignment="1">
      <alignment horizontal="center" vertical="top"/>
    </xf>
    <xf numFmtId="0" fontId="1" fillId="0" borderId="0" xfId="0" applyFont="1" applyAlignment="1">
      <alignment horizontal="center" vertical="top"/>
    </xf>
    <xf numFmtId="0" fontId="1" fillId="0" borderId="0" xfId="0" applyFont="1" applyAlignment="1">
      <alignment vertical="top"/>
    </xf>
    <xf numFmtId="2" fontId="1" fillId="0" borderId="0" xfId="0" applyNumberFormat="1" applyFont="1" applyAlignment="1">
      <alignment horizontal="center" vertical="top"/>
    </xf>
    <xf numFmtId="2" fontId="0" fillId="0" borderId="0" xfId="0" applyNumberFormat="1" applyAlignment="1">
      <alignment horizontal="center" vertical="top"/>
    </xf>
    <xf numFmtId="1" fontId="1" fillId="0" borderId="0" xfId="0" applyNumberFormat="1" applyFont="1" applyAlignment="1">
      <alignment horizontal="center" vertical="top"/>
    </xf>
    <xf numFmtId="1" fontId="0" fillId="0" borderId="0" xfId="0" applyNumberFormat="1" applyAlignment="1">
      <alignment horizontal="center" vertical="top"/>
    </xf>
    <xf numFmtId="2"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0" fillId="0" borderId="0" xfId="0" applyNumberFormat="1"/>
    <xf numFmtId="10" fontId="0" fillId="0" borderId="0" xfId="0" applyNumberFormat="1"/>
    <xf numFmtId="0" fontId="0" fillId="3" borderId="2" xfId="0" applyFill="1" applyBorder="1" applyAlignment="1">
      <alignment horizontal="center"/>
    </xf>
    <xf numFmtId="0" fontId="0" fillId="3" borderId="3" xfId="0" applyFill="1" applyBorder="1" applyAlignment="1">
      <alignment horizontal="center"/>
    </xf>
    <xf numFmtId="2" fontId="0" fillId="3" borderId="1" xfId="0" applyNumberFormat="1" applyFill="1" applyBorder="1"/>
    <xf numFmtId="0" fontId="0" fillId="3" borderId="1" xfId="0" applyFill="1" applyBorder="1"/>
    <xf numFmtId="0" fontId="2" fillId="2" borderId="1" xfId="0" applyFont="1" applyFill="1" applyBorder="1" applyAlignment="1">
      <alignment horizontal="center" vertical="center"/>
    </xf>
    <xf numFmtId="0" fontId="0" fillId="3" borderId="1"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[Project_Day3.xlsx]Pivot Table!PivotTable4</c:name>
    <c:fmtId val="19"/>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Monthly Sales</a:t>
            </a:r>
            <a:r>
              <a:rPr lang="en-IN" baseline="0"/>
              <a:t> Trend</a:t>
            </a:r>
            <a:endParaRPr lang="en-IN"/>
          </a:p>
        </c:rich>
      </c:tx>
      <c:layout>
        <c:manualLayout>
          <c:xMode val="edge"/>
          <c:yMode val="edge"/>
          <c:x val="0.42303537828758536"/>
          <c:y val="9.7087436221501691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IN"/>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459492563429572"/>
          <c:y val="0.26328484981044037"/>
          <c:w val="0.57150174978127732"/>
          <c:h val="0.33869058034412364"/>
        </c:manualLayout>
      </c:layout>
      <c:lineChart>
        <c:grouping val="standard"/>
        <c:varyColors val="0"/>
        <c:ser>
          <c:idx val="0"/>
          <c:order val="0"/>
          <c:tx>
            <c:strRef>
              <c:f>'Pivot Table'!$B$3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trendline>
            <c:spPr>
              <a:ln w="9525" cap="rnd">
                <a:solidFill>
                  <a:schemeClr val="accent1"/>
                </a:solidFill>
              </a:ln>
              <a:effectLst/>
            </c:spPr>
            <c:trendlineType val="linear"/>
            <c:dispRSqr val="0"/>
            <c:dispEq val="0"/>
          </c:trendline>
          <c:cat>
            <c:strRef>
              <c:f>'Pivot Table'!$A$4:$A$16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Table'!$B$4:$B$16</c:f>
              <c:numCache>
                <c:formatCode>"₹"\ #,##0.00</c:formatCode>
                <c:ptCount val="12"/>
                <c:pt idx="0">
                  <c:v>64188.100000000013</c:v>
                </c:pt>
                <c:pt idx="1">
                  <c:v>66601.050000000017</c:v>
                </c:pt>
                <c:pt idx="2">
                  <c:v>55395.1</c:v>
                </c:pt>
                <c:pt idx="3">
                  <c:v>49781.330000000009</c:v>
                </c:pt>
                <c:pt idx="4">
                  <c:v>41281.25</c:v>
                </c:pt>
                <c:pt idx="5">
                  <c:v>57083.090000000004</c:v>
                </c:pt>
                <c:pt idx="6">
                  <c:v>61150.35</c:v>
                </c:pt>
                <c:pt idx="7">
                  <c:v>66151.450000000012</c:v>
                </c:pt>
                <c:pt idx="8">
                  <c:v>48658.079999999994</c:v>
                </c:pt>
                <c:pt idx="9">
                  <c:v>26172.66</c:v>
                </c:pt>
                <c:pt idx="10">
                  <c:v>42313.24</c:v>
                </c:pt>
                <c:pt idx="11">
                  <c:v>34921.299999999996</c:v>
                </c:pt>
              </c:numCache>
            </c:numRef>
          </c:val>
          <c:smooth val="0"/>
          <c:extLst>
            <c:ext xmlns:c16="http://schemas.microsoft.com/office/drawing/2014/chart" uri="{C3380CC4-5D6E-409C-BE32-E72D297353CC}">
              <c16:uniqueId val="{00000001-E59E-4C3D-9D89-324FE7D755EA}"/>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814600463"/>
        <c:axId val="814601903"/>
      </c:lineChart>
      <c:catAx>
        <c:axId val="81460046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0"/>
        <c:majorTickMark val="out"/>
        <c:minorTickMark val="none"/>
        <c:tickLblPos val="nextTo"/>
        <c:spPr>
          <a:noFill/>
          <a:ln w="9525" cap="flat" cmpd="sng" algn="ctr">
            <a:solidFill>
              <a:schemeClr val="accent1"/>
            </a:solidFill>
            <a:round/>
          </a:ln>
          <a:effectLst>
            <a:softEdge rad="12700"/>
          </a:effectLst>
        </c:spPr>
        <c:txPr>
          <a:bodyPr rot="-5400000" spcFirstLastPara="1" vertOverflow="ellipsis" wrap="square" anchor="ctr" anchorCtr="0"/>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14601903"/>
        <c:crosses val="autoZero"/>
        <c:auto val="1"/>
        <c:lblAlgn val="ctr"/>
        <c:lblOffset val="100"/>
        <c:noMultiLvlLbl val="0"/>
      </c:catAx>
      <c:valAx>
        <c:axId val="814601903"/>
        <c:scaling>
          <c:orientation val="minMax"/>
        </c:scaling>
        <c:delete val="0"/>
        <c:axPos val="l"/>
        <c:majorGridlines>
          <c:spPr>
            <a:ln>
              <a:solidFill>
                <a:schemeClr val="dk1">
                  <a:lumMod val="15000"/>
                  <a:lumOff val="85000"/>
                </a:schemeClr>
              </a:solidFill>
            </a:ln>
            <a:effectLst/>
          </c:spPr>
        </c:majorGridlines>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Sales Amount</a:t>
                </a:r>
              </a:p>
            </c:rich>
          </c:tx>
          <c:layout>
            <c:manualLayout>
              <c:xMode val="edge"/>
              <c:yMode val="edge"/>
              <c:x val="5.8333333333333334E-2"/>
              <c:y val="0.28643773694954799"/>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14600463"/>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[Project_Day3.xlsx]Pivot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'Pivot Table'!$B$19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E96-40AF-B88E-D4EE09F55E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E96-40AF-B88E-D4EE09F55E1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Table'!$A$20:$A$21</c:f>
              <c:strCache>
                <c:ptCount val="1"/>
                <c:pt idx="0">
                  <c:v>Electronics</c:v>
                </c:pt>
              </c:strCache>
            </c:strRef>
          </c:cat>
          <c:val>
            <c:numRef>
              <c:f>'Pivot Table'!$B$20:$B$21</c:f>
              <c:numCache>
                <c:formatCode>0.00</c:formatCode>
                <c:ptCount val="1"/>
                <c:pt idx="0">
                  <c:v>613696.99999999988</c:v>
                </c:pt>
              </c:numCache>
            </c:numRef>
          </c:val>
          <c:extLst>
            <c:ext xmlns:c16="http://schemas.microsoft.com/office/drawing/2014/chart" uri="{C3380CC4-5D6E-409C-BE32-E72D297353CC}">
              <c16:uniqueId val="{00000004-5E96-40AF-B88E-D4EE09F55E1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[Project_Day3.xlsx]Pivot Table!PivotTable9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5 Product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Table'!$N$2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Table'!$M$3:$M$8</c:f>
              <c:strCache>
                <c:ptCount val="5"/>
                <c:pt idx="0">
                  <c:v>Laptop</c:v>
                </c:pt>
                <c:pt idx="1">
                  <c:v>Monitor</c:v>
                </c:pt>
                <c:pt idx="2">
                  <c:v>Printer</c:v>
                </c:pt>
                <c:pt idx="3">
                  <c:v>Smartphone</c:v>
                </c:pt>
                <c:pt idx="4">
                  <c:v>Tablet</c:v>
                </c:pt>
              </c:strCache>
            </c:strRef>
          </c:cat>
          <c:val>
            <c:numRef>
              <c:f>'Pivot Table'!$N$3:$N$8</c:f>
              <c:numCache>
                <c:formatCode>0.00</c:formatCode>
                <c:ptCount val="5"/>
                <c:pt idx="0">
                  <c:v>177353.15999999997</c:v>
                </c:pt>
                <c:pt idx="1">
                  <c:v>75855.180000000008</c:v>
                </c:pt>
                <c:pt idx="2">
                  <c:v>64541.939999999988</c:v>
                </c:pt>
                <c:pt idx="3">
                  <c:v>102586.67</c:v>
                </c:pt>
                <c:pt idx="4">
                  <c:v>142102.44</c:v>
                </c:pt>
              </c:numCache>
            </c:numRef>
          </c:val>
          <c:extLst>
            <c:ext xmlns:c16="http://schemas.microsoft.com/office/drawing/2014/chart" uri="{C3380CC4-5D6E-409C-BE32-E72D297353CC}">
              <c16:uniqueId val="{00000000-F2EA-4B51-BBD9-769E03B11AE9}"/>
            </c:ext>
          </c:extLst>
        </c:ser>
        <c:dLbls>
          <c:dLblPos val="outEnd"/>
          <c:showLegendKey val="0"/>
          <c:showVal val="1"/>
          <c:showCatName val="0"/>
          <c:showSerName val="0"/>
          <c:showPercent val="0"/>
          <c:showBubbleSize val="0"/>
        </c:dLbls>
        <c:gapWidth val="182"/>
        <c:axId val="1216081695"/>
        <c:axId val="1216085535"/>
      </c:barChart>
      <c:catAx>
        <c:axId val="121608169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085535"/>
        <c:crosses val="autoZero"/>
        <c:auto val="1"/>
        <c:lblAlgn val="ctr"/>
        <c:lblOffset val="100"/>
        <c:noMultiLvlLbl val="0"/>
      </c:catAx>
      <c:valAx>
        <c:axId val="121608553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081695"/>
        <c:crosses val="autoZero"/>
        <c:crossBetween val="between"/>
        <c:dispUnits>
          <c:builtInUnit val="millions"/>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[Project_Day3.xlsx]Pivot Table!PivotTable11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SalesPerson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Table'!$O$19</c:f>
              <c:strCache>
                <c:ptCount val="1"/>
                <c:pt idx="0">
                  <c:v>Sum of Sales Amount</c:v>
                </c:pt>
              </c:strCache>
            </c:strRef>
          </c:tx>
          <c:spPr>
            <a:solidFill>
              <a:schemeClr val="accent1"/>
            </a:solidFill>
            <a:ln>
              <a:noFill/>
            </a:ln>
            <a:effectLst/>
          </c:spPr>
          <c:invertIfNegative val="0"/>
          <c:cat>
            <c:strRef>
              <c:f>'Pivot Table'!$N$20:$N$25</c:f>
              <c:strCache>
                <c:ptCount val="5"/>
                <c:pt idx="0">
                  <c:v>Alex</c:v>
                </c:pt>
                <c:pt idx="1">
                  <c:v>John</c:v>
                </c:pt>
                <c:pt idx="2">
                  <c:v>Mary</c:v>
                </c:pt>
                <c:pt idx="3">
                  <c:v>Priya</c:v>
                </c:pt>
                <c:pt idx="4">
                  <c:v>Raj</c:v>
                </c:pt>
              </c:strCache>
            </c:strRef>
          </c:cat>
          <c:val>
            <c:numRef>
              <c:f>'Pivot Table'!$O$20:$O$25</c:f>
              <c:numCache>
                <c:formatCode>0.00%</c:formatCode>
                <c:ptCount val="5"/>
                <c:pt idx="0">
                  <c:v>0.20889782742949697</c:v>
                </c:pt>
                <c:pt idx="1">
                  <c:v>0.20779347137105114</c:v>
                </c:pt>
                <c:pt idx="2">
                  <c:v>0.22196833290695564</c:v>
                </c:pt>
                <c:pt idx="3">
                  <c:v>0.20807489689537342</c:v>
                </c:pt>
                <c:pt idx="4">
                  <c:v>0.15326547139712268</c:v>
                </c:pt>
              </c:numCache>
            </c:numRef>
          </c:val>
          <c:extLst>
            <c:ext xmlns:c16="http://schemas.microsoft.com/office/drawing/2014/chart" uri="{C3380CC4-5D6E-409C-BE32-E72D297353CC}">
              <c16:uniqueId val="{00000000-B389-4BA0-80FF-88A9626B952B}"/>
            </c:ext>
          </c:extLst>
        </c:ser>
        <c:ser>
          <c:idx val="1"/>
          <c:order val="1"/>
          <c:tx>
            <c:strRef>
              <c:f>'Pivot Table'!$P$19</c:f>
              <c:strCache>
                <c:ptCount val="1"/>
                <c:pt idx="0">
                  <c:v>Orders</c:v>
                </c:pt>
              </c:strCache>
            </c:strRef>
          </c:tx>
          <c:spPr>
            <a:solidFill>
              <a:schemeClr val="accent2"/>
            </a:solidFill>
            <a:ln>
              <a:noFill/>
            </a:ln>
            <a:effectLst/>
          </c:spPr>
          <c:invertIfNegative val="0"/>
          <c:cat>
            <c:strRef>
              <c:f>'Pivot Table'!$N$20:$N$25</c:f>
              <c:strCache>
                <c:ptCount val="5"/>
                <c:pt idx="0">
                  <c:v>Alex</c:v>
                </c:pt>
                <c:pt idx="1">
                  <c:v>John</c:v>
                </c:pt>
                <c:pt idx="2">
                  <c:v>Mary</c:v>
                </c:pt>
                <c:pt idx="3">
                  <c:v>Priya</c:v>
                </c:pt>
                <c:pt idx="4">
                  <c:v>Raj</c:v>
                </c:pt>
              </c:strCache>
            </c:strRef>
          </c:cat>
          <c:val>
            <c:numRef>
              <c:f>'Pivot Table'!$P$20:$P$25</c:f>
              <c:numCache>
                <c:formatCode>General</c:formatCode>
                <c:ptCount val="5"/>
                <c:pt idx="0">
                  <c:v>63</c:v>
                </c:pt>
                <c:pt idx="1">
                  <c:v>64</c:v>
                </c:pt>
                <c:pt idx="2">
                  <c:v>67</c:v>
                </c:pt>
                <c:pt idx="3">
                  <c:v>66</c:v>
                </c:pt>
                <c:pt idx="4">
                  <c:v>54</c:v>
                </c:pt>
              </c:numCache>
            </c:numRef>
          </c:val>
          <c:extLst>
            <c:ext xmlns:c16="http://schemas.microsoft.com/office/drawing/2014/chart" uri="{C3380CC4-5D6E-409C-BE32-E72D297353CC}">
              <c16:uniqueId val="{00000001-B389-4BA0-80FF-88A9626B952B}"/>
            </c:ext>
          </c:extLst>
        </c:ser>
        <c:dLbls>
          <c:showLegendKey val="0"/>
          <c:showVal val="0"/>
          <c:showCatName val="0"/>
          <c:showSerName val="0"/>
          <c:showPercent val="0"/>
          <c:showBubbleSize val="0"/>
        </c:dLbls>
        <c:gapWidth val="219"/>
        <c:overlap val="-27"/>
        <c:axId val="1196529551"/>
        <c:axId val="1196533391"/>
      </c:barChart>
      <c:catAx>
        <c:axId val="1196529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533391"/>
        <c:crosses val="autoZero"/>
        <c:auto val="1"/>
        <c:lblAlgn val="ctr"/>
        <c:lblOffset val="100"/>
        <c:noMultiLvlLbl val="0"/>
      </c:catAx>
      <c:valAx>
        <c:axId val="11965333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529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vs Target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Table'!$B$42</c:f>
              <c:strCache>
                <c:ptCount val="1"/>
                <c:pt idx="0">
                  <c:v>Sales</c:v>
                </c:pt>
              </c:strCache>
            </c:strRef>
          </c:tx>
          <c:spPr>
            <a:solidFill>
              <a:schemeClr val="accent1"/>
            </a:solidFill>
            <a:ln>
              <a:noFill/>
            </a:ln>
            <a:effectLst/>
          </c:spPr>
          <c:invertIfNegative val="0"/>
          <c:cat>
            <c:strRef>
              <c:f>'Pivot Table'!$A$43:$A$46</c:f>
              <c:strCache>
                <c:ptCount val="4"/>
                <c:pt idx="0">
                  <c:v>North</c:v>
                </c:pt>
                <c:pt idx="1">
                  <c:v>East</c:v>
                </c:pt>
                <c:pt idx="2">
                  <c:v>South</c:v>
                </c:pt>
                <c:pt idx="3">
                  <c:v>West</c:v>
                </c:pt>
              </c:strCache>
            </c:strRef>
          </c:cat>
          <c:val>
            <c:numRef>
              <c:f>'Pivot Table'!$B$43:$B$46</c:f>
              <c:numCache>
                <c:formatCode>General</c:formatCode>
                <c:ptCount val="4"/>
                <c:pt idx="0">
                  <c:v>138645.43000000008</c:v>
                </c:pt>
                <c:pt idx="1">
                  <c:v>154592.30000000002</c:v>
                </c:pt>
                <c:pt idx="2">
                  <c:v>167793.24000000002</c:v>
                </c:pt>
                <c:pt idx="3">
                  <c:v>152666.03</c:v>
                </c:pt>
              </c:numCache>
            </c:numRef>
          </c:val>
          <c:extLst>
            <c:ext xmlns:c16="http://schemas.microsoft.com/office/drawing/2014/chart" uri="{C3380CC4-5D6E-409C-BE32-E72D297353CC}">
              <c16:uniqueId val="{00000000-E05F-4B54-909A-86EC9C871E6D}"/>
            </c:ext>
          </c:extLst>
        </c:ser>
        <c:ser>
          <c:idx val="1"/>
          <c:order val="1"/>
          <c:tx>
            <c:strRef>
              <c:f>'Pivot Table'!$C$42</c:f>
              <c:strCache>
                <c:ptCount val="1"/>
                <c:pt idx="0">
                  <c:v>Target</c:v>
                </c:pt>
              </c:strCache>
            </c:strRef>
          </c:tx>
          <c:spPr>
            <a:solidFill>
              <a:schemeClr val="accent2"/>
            </a:solidFill>
            <a:ln>
              <a:noFill/>
            </a:ln>
            <a:effectLst/>
          </c:spPr>
          <c:invertIfNegative val="0"/>
          <c:cat>
            <c:strRef>
              <c:f>'Pivot Table'!$A$43:$A$46</c:f>
              <c:strCache>
                <c:ptCount val="4"/>
                <c:pt idx="0">
                  <c:v>North</c:v>
                </c:pt>
                <c:pt idx="1">
                  <c:v>East</c:v>
                </c:pt>
                <c:pt idx="2">
                  <c:v>South</c:v>
                </c:pt>
                <c:pt idx="3">
                  <c:v>West</c:v>
                </c:pt>
              </c:strCache>
            </c:strRef>
          </c:cat>
          <c:val>
            <c:numRef>
              <c:f>'Pivot Table'!$C$43:$C$46</c:f>
              <c:numCache>
                <c:formatCode>General</c:formatCode>
                <c:ptCount val="4"/>
                <c:pt idx="0">
                  <c:v>150000</c:v>
                </c:pt>
                <c:pt idx="1">
                  <c:v>120000</c:v>
                </c:pt>
                <c:pt idx="2">
                  <c:v>100000</c:v>
                </c:pt>
                <c:pt idx="3">
                  <c:v>90000</c:v>
                </c:pt>
              </c:numCache>
            </c:numRef>
          </c:val>
          <c:extLst>
            <c:ext xmlns:c16="http://schemas.microsoft.com/office/drawing/2014/chart" uri="{C3380CC4-5D6E-409C-BE32-E72D297353CC}">
              <c16:uniqueId val="{00000001-E05F-4B54-909A-86EC9C871E6D}"/>
            </c:ext>
          </c:extLst>
        </c:ser>
        <c:dLbls>
          <c:showLegendKey val="0"/>
          <c:showVal val="0"/>
          <c:showCatName val="0"/>
          <c:showSerName val="0"/>
          <c:showPercent val="0"/>
          <c:showBubbleSize val="0"/>
        </c:dLbls>
        <c:gapWidth val="219"/>
        <c:overlap val="-27"/>
        <c:axId val="1216058655"/>
        <c:axId val="1216060575"/>
      </c:barChart>
      <c:catAx>
        <c:axId val="1216058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060575"/>
        <c:crosses val="autoZero"/>
        <c:auto val="1"/>
        <c:lblAlgn val="ctr"/>
        <c:lblOffset val="100"/>
        <c:noMultiLvlLbl val="0"/>
      </c:catAx>
      <c:valAx>
        <c:axId val="1216060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0586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81363</xdr:colOff>
      <xdr:row>7</xdr:row>
      <xdr:rowOff>105943</xdr:rowOff>
    </xdr:from>
    <xdr:to>
      <xdr:col>11</xdr:col>
      <xdr:colOff>442452</xdr:colOff>
      <xdr:row>27</xdr:row>
      <xdr:rowOff>0</xdr:rowOff>
    </xdr:to>
    <xdr:graphicFrame macro="">
      <xdr:nvGraphicFramePr>
        <xdr:cNvPr id="3" name="Chart 2">
          <a:extLst>
            <a:ext uri="{FF2B5EF4-FFF2-40B4-BE49-F238E27FC236}">
              <a16:creationId xmlns:a16="http://schemas.microsoft.com/office/drawing/2014/main" id="{9F6477A8-E7AE-45B5-92B9-B326E9C484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344129</xdr:colOff>
      <xdr:row>7</xdr:row>
      <xdr:rowOff>110613</xdr:rowOff>
    </xdr:from>
    <xdr:to>
      <xdr:col>30</xdr:col>
      <xdr:colOff>549349</xdr:colOff>
      <xdr:row>27</xdr:row>
      <xdr:rowOff>12290</xdr:rowOff>
    </xdr:to>
    <xdr:graphicFrame macro="">
      <xdr:nvGraphicFramePr>
        <xdr:cNvPr id="4" name="Chart 3">
          <a:extLst>
            <a:ext uri="{FF2B5EF4-FFF2-40B4-BE49-F238E27FC236}">
              <a16:creationId xmlns:a16="http://schemas.microsoft.com/office/drawing/2014/main" id="{84AB0A9B-274C-490F-B433-ACD95C0F35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86033</xdr:colOff>
      <xdr:row>29</xdr:row>
      <xdr:rowOff>36871</xdr:rowOff>
    </xdr:from>
    <xdr:to>
      <xdr:col>11</xdr:col>
      <xdr:colOff>454743</xdr:colOff>
      <xdr:row>49</xdr:row>
      <xdr:rowOff>86031</xdr:rowOff>
    </xdr:to>
    <xdr:graphicFrame macro="">
      <xdr:nvGraphicFramePr>
        <xdr:cNvPr id="5" name="Chart 4">
          <a:extLst>
            <a:ext uri="{FF2B5EF4-FFF2-40B4-BE49-F238E27FC236}">
              <a16:creationId xmlns:a16="http://schemas.microsoft.com/office/drawing/2014/main" id="{29477183-0BF1-419F-B019-73C60E7041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848033</xdr:colOff>
      <xdr:row>29</xdr:row>
      <xdr:rowOff>61451</xdr:rowOff>
    </xdr:from>
    <xdr:to>
      <xdr:col>21</xdr:col>
      <xdr:colOff>0</xdr:colOff>
      <xdr:row>49</xdr:row>
      <xdr:rowOff>61451</xdr:rowOff>
    </xdr:to>
    <xdr:graphicFrame macro="">
      <xdr:nvGraphicFramePr>
        <xdr:cNvPr id="6" name="Chart 5">
          <a:extLst>
            <a:ext uri="{FF2B5EF4-FFF2-40B4-BE49-F238E27FC236}">
              <a16:creationId xmlns:a16="http://schemas.microsoft.com/office/drawing/2014/main" id="{5B3D1AB0-9590-4F60-9067-705E4222AB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835740</xdr:colOff>
      <xdr:row>7</xdr:row>
      <xdr:rowOff>122903</xdr:rowOff>
    </xdr:from>
    <xdr:to>
      <xdr:col>21</xdr:col>
      <xdr:colOff>-1</xdr:colOff>
      <xdr:row>27</xdr:row>
      <xdr:rowOff>12290</xdr:rowOff>
    </xdr:to>
    <xdr:graphicFrame macro="">
      <xdr:nvGraphicFramePr>
        <xdr:cNvPr id="7" name="Chart 6">
          <a:extLst>
            <a:ext uri="{FF2B5EF4-FFF2-40B4-BE49-F238E27FC236}">
              <a16:creationId xmlns:a16="http://schemas.microsoft.com/office/drawing/2014/main" id="{8C62A407-A7EB-453F-ABDD-3416E78EF8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21</xdr:col>
      <xdr:colOff>374066</xdr:colOff>
      <xdr:row>29</xdr:row>
      <xdr:rowOff>106324</xdr:rowOff>
    </xdr:from>
    <xdr:to>
      <xdr:col>25</xdr:col>
      <xdr:colOff>137160</xdr:colOff>
      <xdr:row>39</xdr:row>
      <xdr:rowOff>124047</xdr:rowOff>
    </xdr:to>
    <mc:AlternateContent xmlns:mc="http://schemas.openxmlformats.org/markup-compatibility/2006">
      <mc:Choice xmlns:a14="http://schemas.microsoft.com/office/drawing/2010/main" Requires="a14">
        <xdr:graphicFrame macro="">
          <xdr:nvGraphicFramePr>
            <xdr:cNvPr id="9" name="Salesperson">
              <a:extLst>
                <a:ext uri="{FF2B5EF4-FFF2-40B4-BE49-F238E27FC236}">
                  <a16:creationId xmlns:a16="http://schemas.microsoft.com/office/drawing/2014/main" id="{DC10EE1D-2A35-45AD-95D6-A79FC7D5BF4D}"/>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16513226" y="5409844"/>
              <a:ext cx="3054934" cy="18465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487681</xdr:colOff>
      <xdr:row>41</xdr:row>
      <xdr:rowOff>106327</xdr:rowOff>
    </xdr:from>
    <xdr:to>
      <xdr:col>31</xdr:col>
      <xdr:colOff>35443</xdr:colOff>
      <xdr:row>48</xdr:row>
      <xdr:rowOff>159489</xdr:rowOff>
    </xdr:to>
    <mc:AlternateContent xmlns:mc="http://schemas.openxmlformats.org/markup-compatibility/2006">
      <mc:Choice xmlns:tsle="http://schemas.microsoft.com/office/drawing/2012/timeslicer" Requires="tsle">
        <xdr:graphicFrame macro="">
          <xdr:nvGraphicFramePr>
            <xdr:cNvPr id="8" name="Date">
              <a:extLst>
                <a:ext uri="{FF2B5EF4-FFF2-40B4-BE49-F238E27FC236}">
                  <a16:creationId xmlns:a16="http://schemas.microsoft.com/office/drawing/2014/main" id="{B4F58CCD-0DE5-40FB-9050-48D726BFB00E}"/>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9918681" y="7604407"/>
              <a:ext cx="3205362" cy="133332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25</xdr:col>
      <xdr:colOff>502921</xdr:colOff>
      <xdr:row>29</xdr:row>
      <xdr:rowOff>122890</xdr:rowOff>
    </xdr:from>
    <xdr:to>
      <xdr:col>31</xdr:col>
      <xdr:colOff>35443</xdr:colOff>
      <xdr:row>39</xdr:row>
      <xdr:rowOff>124046</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BCBE5757-3944-40F1-B51D-11629CD6EAD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933921" y="5426410"/>
              <a:ext cx="3190122" cy="18299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354418</xdr:colOff>
      <xdr:row>41</xdr:row>
      <xdr:rowOff>124047</xdr:rowOff>
    </xdr:from>
    <xdr:to>
      <xdr:col>25</xdr:col>
      <xdr:colOff>106680</xdr:colOff>
      <xdr:row>49</xdr:row>
      <xdr:rowOff>17721</xdr:rowOff>
    </xdr:to>
    <mc:AlternateContent xmlns:mc="http://schemas.openxmlformats.org/markup-compatibility/2006">
      <mc:Choice xmlns:a14="http://schemas.microsoft.com/office/drawing/2010/main" Requires="a14">
        <xdr:graphicFrame macro="">
          <xdr:nvGraphicFramePr>
            <xdr:cNvPr id="11" name="Category">
              <a:extLst>
                <a:ext uri="{FF2B5EF4-FFF2-40B4-BE49-F238E27FC236}">
                  <a16:creationId xmlns:a16="http://schemas.microsoft.com/office/drawing/2014/main" id="{A0BD84C1-2309-44E5-9CEA-2D3D51EB31B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6493578" y="7622127"/>
              <a:ext cx="3044102" cy="13567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Yashi Agarwal" refreshedDate="45883.835807175928" createdVersion="8" refreshedVersion="8" minRefreshableVersion="3" recordCount="500" xr:uid="{1319EC2D-4B87-4554-8ACA-CDCF8823C438}">
  <cacheSource type="worksheet">
    <worksheetSource ref="A1:L501" sheet="Sales Data"/>
  </cacheSource>
  <cacheFields count="14">
    <cacheField name="Date" numFmtId="15">
      <sharedItems containsSemiMixedTypes="0" containsNonDate="0" containsDate="1" containsString="0" minDate="2024-01-01T00:00:00" maxDate="2025-01-01T00:00:00" count="281">
        <d v="2024-06-10T00:00:00"/>
        <d v="2024-10-02T00:00:00"/>
        <d v="2024-04-11T00:00:00"/>
        <d v="2024-12-16T00:00:00"/>
        <d v="2024-04-24T00:00:00"/>
        <d v="2024-02-28T00:00:00"/>
        <d v="2024-11-05T00:00:00"/>
        <d v="2024-09-22T00:00:00"/>
        <d v="2024-09-29T00:00:00"/>
        <d v="2024-11-21T00:00:00"/>
        <d v="2024-02-25T00:00:00"/>
        <d v="2024-11-19T00:00:00"/>
        <d v="2024-09-19T00:00:00"/>
        <d v="2024-05-04T00:00:00"/>
        <d v="2024-09-23T00:00:00"/>
        <d v="2024-02-11T00:00:00"/>
        <d v="2024-04-08T00:00:00"/>
        <d v="2024-07-24T00:00:00"/>
        <d v="2024-02-04T00:00:00"/>
        <d v="2024-03-12T00:00:00"/>
        <d v="2024-10-03T00:00:00"/>
        <d v="2024-06-14T00:00:00"/>
        <d v="2024-07-09T00:00:00"/>
        <d v="2024-07-06T00:00:00"/>
        <d v="2024-01-28T00:00:00"/>
        <d v="2024-09-05T00:00:00"/>
        <d v="2024-08-22T00:00:00"/>
        <d v="2024-03-14T00:00:00"/>
        <d v="2024-12-25T00:00:00"/>
        <d v="2024-06-15T00:00:00"/>
        <d v="2024-10-07T00:00:00"/>
        <d v="2024-06-25T00:00:00"/>
        <d v="2024-10-10T00:00:00"/>
        <d v="2024-05-10T00:00:00"/>
        <d v="2024-02-19T00:00:00"/>
        <d v="2024-08-16T00:00:00"/>
        <d v="2024-03-07T00:00:00"/>
        <d v="2024-07-23T00:00:00"/>
        <d v="2024-03-02T00:00:00"/>
        <d v="2024-04-21T00:00:00"/>
        <d v="2024-05-15T00:00:00"/>
        <d v="2024-01-30T00:00:00"/>
        <d v="2024-07-05T00:00:00"/>
        <d v="2024-04-10T00:00:00"/>
        <d v="2024-03-11T00:00:00"/>
        <d v="2024-06-11T00:00:00"/>
        <d v="2024-02-13T00:00:00"/>
        <d v="2024-01-13T00:00:00"/>
        <d v="2024-12-01T00:00:00"/>
        <d v="2024-05-02T00:00:00"/>
        <d v="2024-03-26T00:00:00"/>
        <d v="2024-08-28T00:00:00"/>
        <d v="2024-04-26T00:00:00"/>
        <d v="2024-03-18T00:00:00"/>
        <d v="2024-08-24T00:00:00"/>
        <d v="2024-03-08T00:00:00"/>
        <d v="2024-12-27T00:00:00"/>
        <d v="2024-01-10T00:00:00"/>
        <d v="2024-06-04T00:00:00"/>
        <d v="2024-11-03T00:00:00"/>
        <d v="2024-11-01T00:00:00"/>
        <d v="2024-03-01T00:00:00"/>
        <d v="2024-07-01T00:00:00"/>
        <d v="2024-03-04T00:00:00"/>
        <d v="2024-06-13T00:00:00"/>
        <d v="2024-02-05T00:00:00"/>
        <d v="2024-04-03T00:00:00"/>
        <d v="2024-11-22T00:00:00"/>
        <d v="2024-06-28T00:00:00"/>
        <d v="2024-07-25T00:00:00"/>
        <d v="2024-01-12T00:00:00"/>
        <d v="2024-05-05T00:00:00"/>
        <d v="2024-08-20T00:00:00"/>
        <d v="2024-10-12T00:00:00"/>
        <d v="2024-09-13T00:00:00"/>
        <d v="2024-04-05T00:00:00"/>
        <d v="2024-05-08T00:00:00"/>
        <d v="2024-07-15T00:00:00"/>
        <d v="2024-07-12T00:00:00"/>
        <d v="2024-12-23T00:00:00"/>
        <d v="2024-09-24T00:00:00"/>
        <d v="2024-02-02T00:00:00"/>
        <d v="2024-08-13T00:00:00"/>
        <d v="2024-11-14T00:00:00"/>
        <d v="2024-09-03T00:00:00"/>
        <d v="2024-10-21T00:00:00"/>
        <d v="2024-09-02T00:00:00"/>
        <d v="2024-02-26T00:00:00"/>
        <d v="2024-10-30T00:00:00"/>
        <d v="2024-08-29T00:00:00"/>
        <d v="2024-02-22T00:00:00"/>
        <d v="2024-09-27T00:00:00"/>
        <d v="2024-12-06T00:00:00"/>
        <d v="2024-09-14T00:00:00"/>
        <d v="2024-08-17T00:00:00"/>
        <d v="2024-11-16T00:00:00"/>
        <d v="2024-08-26T00:00:00"/>
        <d v="2024-08-07T00:00:00"/>
        <d v="2024-08-15T00:00:00"/>
        <d v="2024-02-17T00:00:00"/>
        <d v="2024-05-03T00:00:00"/>
        <d v="2024-05-24T00:00:00"/>
        <d v="2024-08-01T00:00:00"/>
        <d v="2024-05-19T00:00:00"/>
        <d v="2024-07-13T00:00:00"/>
        <d v="2024-07-04T00:00:00"/>
        <d v="2024-09-18T00:00:00"/>
        <d v="2024-06-26T00:00:00"/>
        <d v="2024-08-05T00:00:00"/>
        <d v="2024-12-18T00:00:00"/>
        <d v="2024-02-03T00:00:00"/>
        <d v="2024-02-07T00:00:00"/>
        <d v="2024-04-15T00:00:00"/>
        <d v="2024-06-29T00:00:00"/>
        <d v="2024-02-06T00:00:00"/>
        <d v="2024-03-29T00:00:00"/>
        <d v="2024-01-21T00:00:00"/>
        <d v="2024-05-07T00:00:00"/>
        <d v="2024-01-22T00:00:00"/>
        <d v="2024-09-28T00:00:00"/>
        <d v="2024-01-18T00:00:00"/>
        <d v="2024-04-14T00:00:00"/>
        <d v="2024-09-17T00:00:00"/>
        <d v="2024-10-27T00:00:00"/>
        <d v="2024-01-01T00:00:00"/>
        <d v="2024-04-20T00:00:00"/>
        <d v="2024-03-19T00:00:00"/>
        <d v="2024-12-29T00:00:00"/>
        <d v="2024-07-02T00:00:00"/>
        <d v="2024-07-27T00:00:00"/>
        <d v="2024-02-27T00:00:00"/>
        <d v="2024-09-10T00:00:00"/>
        <d v="2024-04-02T00:00:00"/>
        <d v="2024-07-22T00:00:00"/>
        <d v="2024-01-09T00:00:00"/>
        <d v="2024-06-18T00:00:00"/>
        <d v="2024-02-29T00:00:00"/>
        <d v="2024-08-02T00:00:00"/>
        <d v="2024-03-30T00:00:00"/>
        <d v="2024-04-13T00:00:00"/>
        <d v="2024-12-10T00:00:00"/>
        <d v="2024-10-26T00:00:00"/>
        <d v="2024-08-03T00:00:00"/>
        <d v="2024-08-18T00:00:00"/>
        <d v="2024-01-27T00:00:00"/>
        <d v="2024-12-19T00:00:00"/>
        <d v="2024-07-16T00:00:00"/>
        <d v="2024-12-07T00:00:00"/>
        <d v="2024-04-06T00:00:00"/>
        <d v="2024-11-07T00:00:00"/>
        <d v="2024-10-13T00:00:00"/>
        <d v="2024-12-22T00:00:00"/>
        <d v="2024-05-09T00:00:00"/>
        <d v="2024-06-12T00:00:00"/>
        <d v="2024-01-11T00:00:00"/>
        <d v="2024-10-11T00:00:00"/>
        <d v="2024-05-28T00:00:00"/>
        <d v="2024-08-27T00:00:00"/>
        <d v="2024-12-14T00:00:00"/>
        <d v="2024-11-29T00:00:00"/>
        <d v="2024-11-30T00:00:00"/>
        <d v="2024-11-11T00:00:00"/>
        <d v="2024-11-02T00:00:00"/>
        <d v="2024-07-11T00:00:00"/>
        <d v="2024-12-15T00:00:00"/>
        <d v="2024-04-22T00:00:00"/>
        <d v="2024-07-19T00:00:00"/>
        <d v="2024-08-31T00:00:00"/>
        <d v="2024-07-18T00:00:00"/>
        <d v="2024-01-19T00:00:00"/>
        <d v="2024-06-07T00:00:00"/>
        <d v="2024-02-18T00:00:00"/>
        <d v="2024-03-15T00:00:00"/>
        <d v="2024-10-01T00:00:00"/>
        <d v="2024-04-18T00:00:00"/>
        <d v="2024-11-20T00:00:00"/>
        <d v="2024-08-12T00:00:00"/>
        <d v="2024-09-21T00:00:00"/>
        <d v="2024-03-23T00:00:00"/>
        <d v="2024-11-26T00:00:00"/>
        <d v="2024-01-20T00:00:00"/>
        <d v="2024-10-29T00:00:00"/>
        <d v="2024-12-20T00:00:00"/>
        <d v="2024-01-31T00:00:00"/>
        <d v="2024-01-14T00:00:00"/>
        <d v="2024-11-25T00:00:00"/>
        <d v="2024-03-28T00:00:00"/>
        <d v="2024-04-27T00:00:00"/>
        <d v="2024-05-17T00:00:00"/>
        <d v="2024-11-12T00:00:00"/>
        <d v="2024-08-10T00:00:00"/>
        <d v="2024-09-11T00:00:00"/>
        <d v="2024-10-17T00:00:00"/>
        <d v="2024-09-30T00:00:00"/>
        <d v="2024-06-17T00:00:00"/>
        <d v="2024-06-03T00:00:00"/>
        <d v="2024-12-11T00:00:00"/>
        <d v="2024-06-19T00:00:00"/>
        <d v="2024-11-13T00:00:00"/>
        <d v="2024-07-03T00:00:00"/>
        <d v="2024-11-15T00:00:00"/>
        <d v="2024-02-14T00:00:00"/>
        <d v="2024-02-12T00:00:00"/>
        <d v="2024-10-23T00:00:00"/>
        <d v="2024-06-27T00:00:00"/>
        <d v="2024-07-17T00:00:00"/>
        <d v="2024-04-09T00:00:00"/>
        <d v="2024-10-04T00:00:00"/>
        <d v="2024-01-29T00:00:00"/>
        <d v="2024-07-29T00:00:00"/>
        <d v="2024-11-24T00:00:00"/>
        <d v="2024-05-20T00:00:00"/>
        <d v="2024-12-17T00:00:00"/>
        <d v="2024-04-01T00:00:00"/>
        <d v="2024-10-09T00:00:00"/>
        <d v="2024-07-31T00:00:00"/>
        <d v="2024-07-14T00:00:00"/>
        <d v="2024-11-27T00:00:00"/>
        <d v="2024-09-06T00:00:00"/>
        <d v="2024-11-28T00:00:00"/>
        <d v="2024-10-19T00:00:00"/>
        <d v="2024-03-05T00:00:00"/>
        <d v="2024-02-23T00:00:00"/>
        <d v="2024-02-21T00:00:00"/>
        <d v="2024-04-30T00:00:00"/>
        <d v="2024-09-08T00:00:00"/>
        <d v="2024-09-26T00:00:00"/>
        <d v="2024-12-24T00:00:00"/>
        <d v="2024-08-08T00:00:00"/>
        <d v="2024-03-06T00:00:00"/>
        <d v="2024-12-08T00:00:00"/>
        <d v="2024-05-12T00:00:00"/>
        <d v="2024-04-19T00:00:00"/>
        <d v="2024-11-18T00:00:00"/>
        <d v="2024-02-15T00:00:00"/>
        <d v="2024-06-23T00:00:00"/>
        <d v="2024-04-16T00:00:00"/>
        <d v="2024-08-11T00:00:00"/>
        <d v="2024-05-22T00:00:00"/>
        <d v="2024-07-26T00:00:00"/>
        <d v="2024-06-24T00:00:00"/>
        <d v="2024-05-13T00:00:00"/>
        <d v="2024-12-26T00:00:00"/>
        <d v="2024-04-29T00:00:00"/>
        <d v="2024-03-09T00:00:00"/>
        <d v="2024-11-08T00:00:00"/>
        <d v="2024-04-12T00:00:00"/>
        <d v="2024-03-17T00:00:00"/>
        <d v="2024-06-20T00:00:00"/>
        <d v="2024-01-25T00:00:00"/>
        <d v="2024-12-03T00:00:00"/>
        <d v="2024-11-17T00:00:00"/>
        <d v="2024-04-28T00:00:00"/>
        <d v="2024-10-08T00:00:00"/>
        <d v="2024-09-09T00:00:00"/>
        <d v="2024-03-13T00:00:00"/>
        <d v="2024-10-25T00:00:00"/>
        <d v="2024-12-05T00:00:00"/>
        <d v="2024-12-12T00:00:00"/>
        <d v="2024-01-08T00:00:00"/>
        <d v="2024-10-28T00:00:00"/>
        <d v="2024-01-24T00:00:00"/>
        <d v="2024-07-21T00:00:00"/>
        <d v="2024-05-30T00:00:00"/>
        <d v="2024-05-01T00:00:00"/>
        <d v="2024-09-12T00:00:00"/>
        <d v="2024-08-04T00:00:00"/>
        <d v="2024-05-23T00:00:00"/>
        <d v="2024-10-05T00:00:00"/>
        <d v="2024-03-21T00:00:00"/>
        <d v="2024-12-31T00:00:00"/>
        <d v="2024-07-08T00:00:00"/>
        <d v="2024-09-01T00:00:00"/>
        <d v="2024-03-22T00:00:00"/>
        <d v="2024-06-22T00:00:00"/>
        <d v="2024-12-30T00:00:00"/>
        <d v="2024-11-23T00:00:00"/>
        <d v="2024-09-07T00:00:00"/>
        <d v="2024-10-20T00:00:00"/>
        <d v="2024-08-30T00:00:00"/>
        <d v="2024-05-18T00:00:00"/>
      </sharedItems>
      <fieldGroup par="13"/>
    </cacheField>
    <cacheField name="Order ID" numFmtId="0">
      <sharedItems containsSemiMixedTypes="0" containsString="0" containsNumber="1" containsInteger="1" minValue="1001" maxValue="1500"/>
    </cacheField>
    <cacheField name="Product ID" numFmtId="0">
      <sharedItems/>
    </cacheField>
    <cacheField name="Quantity" numFmtId="1">
      <sharedItems containsSemiMixedTypes="0" containsString="0" containsNumber="1" containsInteger="1" minValue="1" maxValue="10"/>
    </cacheField>
    <cacheField name="Unit Price" numFmtId="2">
      <sharedItems containsSemiMixedTypes="0" containsString="0" containsNumber="1" minValue="10.1" maxValue="798.24"/>
    </cacheField>
    <cacheField name="Salesperson" numFmtId="0">
      <sharedItems count="5">
        <s v="Priya"/>
        <s v="John"/>
        <s v="Alex"/>
        <s v="Mary"/>
        <s v="Raj"/>
      </sharedItems>
    </cacheField>
    <cacheField name="Region" numFmtId="0">
      <sharedItems count="4">
        <s v="North"/>
        <s v="South"/>
        <s v="East"/>
        <s v="West"/>
      </sharedItems>
    </cacheField>
    <cacheField name="Product Name" numFmtId="0">
      <sharedItems count="10">
        <s v="Printer"/>
        <s v="Keyboard"/>
        <s v="Headphones"/>
        <s v="Smartphone"/>
        <s v="Pen Drive"/>
        <s v="Laptop"/>
        <s v="Monitor"/>
        <s v="Tablet"/>
        <s v="Smartwatch"/>
        <s v="Mouse"/>
      </sharedItems>
    </cacheField>
    <cacheField name="Category" numFmtId="0">
      <sharedItems count="2">
        <s v="Electronics"/>
        <s v="Accessories"/>
      </sharedItems>
    </cacheField>
    <cacheField name="Sales Amount" numFmtId="2">
      <sharedItems containsSemiMixedTypes="0" containsString="0" containsNumber="1" minValue="10.74" maxValue="6372.72"/>
    </cacheField>
    <cacheField name="Month" numFmtId="0">
      <sharedItems count="12">
        <s v="Jun-2024"/>
        <s v="Oct-2024"/>
        <s v="Apr-2024"/>
        <s v="Dec-2024"/>
        <s v="Feb-2024"/>
        <s v="Nov-2024"/>
        <s v="Sep-2024"/>
        <s v="May-2024"/>
        <s v="Jul-2024"/>
        <s v="Mar-2024"/>
        <s v="Jan-2024"/>
        <s v="Aug-2024"/>
      </sharedItems>
    </cacheField>
    <cacheField name="Target" numFmtId="0">
      <sharedItems containsSemiMixedTypes="0" containsString="0" containsNumber="1" containsInteger="1" minValue="90000" maxValue="150000"/>
    </cacheField>
    <cacheField name="Days (Date)" numFmtId="0" databaseField="0">
      <fieldGroup base="0">
        <rangePr groupBy="days" startDate="2024-01-01T00:00:00" endDate="2025-01-01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5"/>
        </groupItems>
      </fieldGroup>
    </cacheField>
    <cacheField name="Months (Date)" numFmtId="0" databaseField="0">
      <fieldGroup base="0">
        <rangePr groupBy="months" startDate="2024-01-01T00:00:00" endDate="2025-01-01T00:00:00"/>
        <groupItems count="14">
          <s v="&lt;01-01-2024"/>
          <s v="Jan"/>
          <s v="Feb"/>
          <s v="Mar"/>
          <s v="Apr"/>
          <s v="May"/>
          <s v="Jun"/>
          <s v="Jul"/>
          <s v="Aug"/>
          <s v="Sep"/>
          <s v="Oct"/>
          <s v="Nov"/>
          <s v="Dec"/>
          <s v="&gt;01-01-2025"/>
        </groupItems>
      </fieldGroup>
    </cacheField>
  </cacheFields>
  <extLst>
    <ext xmlns:x14="http://schemas.microsoft.com/office/spreadsheetml/2009/9/main" uri="{725AE2AE-9491-48be-B2B4-4EB974FC3084}">
      <x14:pivotCacheDefinition pivotCacheId="6336405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n v="1001"/>
    <s v="P003"/>
    <n v="4"/>
    <n v="332.85"/>
    <x v="0"/>
    <x v="0"/>
    <x v="0"/>
    <x v="0"/>
    <n v="1331.4"/>
    <x v="0"/>
    <n v="150000"/>
  </r>
  <r>
    <x v="1"/>
    <n v="1002"/>
    <s v="P007"/>
    <n v="4"/>
    <n v="27.9"/>
    <x v="1"/>
    <x v="1"/>
    <x v="1"/>
    <x v="1"/>
    <n v="111.6"/>
    <x v="1"/>
    <n v="100000"/>
  </r>
  <r>
    <x v="2"/>
    <n v="1003"/>
    <s v="P005"/>
    <n v="10"/>
    <n v="88.46"/>
    <x v="2"/>
    <x v="2"/>
    <x v="2"/>
    <x v="1"/>
    <n v="884.59999999999991"/>
    <x v="2"/>
    <n v="120000"/>
  </r>
  <r>
    <x v="3"/>
    <n v="1004"/>
    <s v="P007"/>
    <n v="5"/>
    <n v="26.78"/>
    <x v="3"/>
    <x v="0"/>
    <x v="1"/>
    <x v="1"/>
    <n v="133.9"/>
    <x v="3"/>
    <n v="150000"/>
  </r>
  <r>
    <x v="4"/>
    <n v="1005"/>
    <s v="P008"/>
    <n v="1"/>
    <n v="492"/>
    <x v="3"/>
    <x v="1"/>
    <x v="3"/>
    <x v="0"/>
    <n v="492"/>
    <x v="2"/>
    <n v="100000"/>
  </r>
  <r>
    <x v="5"/>
    <n v="1006"/>
    <s v="P007"/>
    <n v="4"/>
    <n v="29"/>
    <x v="2"/>
    <x v="3"/>
    <x v="1"/>
    <x v="1"/>
    <n v="116"/>
    <x v="4"/>
    <n v="90000"/>
  </r>
  <r>
    <x v="6"/>
    <n v="1007"/>
    <s v="P003"/>
    <n v="2"/>
    <n v="282.32"/>
    <x v="2"/>
    <x v="3"/>
    <x v="0"/>
    <x v="0"/>
    <n v="564.64"/>
    <x v="5"/>
    <n v="90000"/>
  </r>
  <r>
    <x v="7"/>
    <n v="1008"/>
    <s v="P007"/>
    <n v="1"/>
    <n v="32.83"/>
    <x v="4"/>
    <x v="3"/>
    <x v="1"/>
    <x v="1"/>
    <n v="32.83"/>
    <x v="6"/>
    <n v="90000"/>
  </r>
  <r>
    <x v="8"/>
    <n v="1009"/>
    <s v="P004"/>
    <n v="1"/>
    <n v="19.32"/>
    <x v="4"/>
    <x v="2"/>
    <x v="4"/>
    <x v="1"/>
    <n v="19.32"/>
    <x v="6"/>
    <n v="120000"/>
  </r>
  <r>
    <x v="9"/>
    <n v="1010"/>
    <s v="P001"/>
    <n v="4"/>
    <n v="754.12"/>
    <x v="0"/>
    <x v="0"/>
    <x v="5"/>
    <x v="0"/>
    <n v="3016.48"/>
    <x v="5"/>
    <n v="150000"/>
  </r>
  <r>
    <x v="10"/>
    <n v="1011"/>
    <s v="P008"/>
    <n v="6"/>
    <n v="330.93"/>
    <x v="4"/>
    <x v="2"/>
    <x v="3"/>
    <x v="0"/>
    <n v="1985.58"/>
    <x v="4"/>
    <n v="120000"/>
  </r>
  <r>
    <x v="11"/>
    <n v="1012"/>
    <s v="P008"/>
    <n v="1"/>
    <n v="695.46"/>
    <x v="2"/>
    <x v="0"/>
    <x v="3"/>
    <x v="0"/>
    <n v="695.46"/>
    <x v="5"/>
    <n v="150000"/>
  </r>
  <r>
    <x v="12"/>
    <n v="1013"/>
    <s v="P006"/>
    <n v="7"/>
    <n v="275.08"/>
    <x v="4"/>
    <x v="0"/>
    <x v="6"/>
    <x v="0"/>
    <n v="1925.56"/>
    <x v="6"/>
    <n v="150000"/>
  </r>
  <r>
    <x v="13"/>
    <n v="1014"/>
    <s v="P009"/>
    <n v="9"/>
    <n v="423.05"/>
    <x v="4"/>
    <x v="0"/>
    <x v="7"/>
    <x v="0"/>
    <n v="3807.4500000000003"/>
    <x v="7"/>
    <n v="150000"/>
  </r>
  <r>
    <x v="14"/>
    <n v="1015"/>
    <s v="P001"/>
    <n v="10"/>
    <n v="525.27"/>
    <x v="1"/>
    <x v="3"/>
    <x v="5"/>
    <x v="0"/>
    <n v="5252.7"/>
    <x v="6"/>
    <n v="90000"/>
  </r>
  <r>
    <x v="15"/>
    <n v="1016"/>
    <s v="P008"/>
    <n v="5"/>
    <n v="337.68"/>
    <x v="1"/>
    <x v="2"/>
    <x v="3"/>
    <x v="0"/>
    <n v="1688.4"/>
    <x v="4"/>
    <n v="120000"/>
  </r>
  <r>
    <x v="16"/>
    <n v="1017"/>
    <s v="P006"/>
    <n v="7"/>
    <n v="182.55"/>
    <x v="1"/>
    <x v="2"/>
    <x v="6"/>
    <x v="0"/>
    <n v="1277.8500000000001"/>
    <x v="2"/>
    <n v="120000"/>
  </r>
  <r>
    <x v="17"/>
    <n v="1018"/>
    <s v="P009"/>
    <n v="9"/>
    <n v="412.54"/>
    <x v="0"/>
    <x v="3"/>
    <x v="7"/>
    <x v="0"/>
    <n v="3712.86"/>
    <x v="8"/>
    <n v="90000"/>
  </r>
  <r>
    <x v="18"/>
    <n v="1019"/>
    <s v="P009"/>
    <n v="6"/>
    <n v="353.99"/>
    <x v="2"/>
    <x v="0"/>
    <x v="7"/>
    <x v="0"/>
    <n v="2123.94"/>
    <x v="4"/>
    <n v="150000"/>
  </r>
  <r>
    <x v="1"/>
    <n v="1020"/>
    <s v="P008"/>
    <n v="2"/>
    <n v="585.95000000000005"/>
    <x v="3"/>
    <x v="1"/>
    <x v="3"/>
    <x v="0"/>
    <n v="1171.9000000000001"/>
    <x v="1"/>
    <n v="100000"/>
  </r>
  <r>
    <x v="19"/>
    <n v="1021"/>
    <s v="P008"/>
    <n v="1"/>
    <n v="420.09"/>
    <x v="3"/>
    <x v="2"/>
    <x v="3"/>
    <x v="0"/>
    <n v="420.09"/>
    <x v="9"/>
    <n v="120000"/>
  </r>
  <r>
    <x v="20"/>
    <n v="1022"/>
    <s v="P010"/>
    <n v="2"/>
    <n v="247.98"/>
    <x v="3"/>
    <x v="3"/>
    <x v="8"/>
    <x v="0"/>
    <n v="495.96"/>
    <x v="1"/>
    <n v="90000"/>
  </r>
  <r>
    <x v="16"/>
    <n v="1023"/>
    <s v="P003"/>
    <n v="7"/>
    <n v="235.68"/>
    <x v="2"/>
    <x v="3"/>
    <x v="0"/>
    <x v="0"/>
    <n v="1649.76"/>
    <x v="2"/>
    <n v="90000"/>
  </r>
  <r>
    <x v="21"/>
    <n v="1024"/>
    <s v="P001"/>
    <n v="4"/>
    <n v="623.16"/>
    <x v="0"/>
    <x v="0"/>
    <x v="5"/>
    <x v="0"/>
    <n v="2492.64"/>
    <x v="0"/>
    <n v="150000"/>
  </r>
  <r>
    <x v="22"/>
    <n v="1025"/>
    <s v="P006"/>
    <n v="7"/>
    <n v="232.16"/>
    <x v="0"/>
    <x v="2"/>
    <x v="6"/>
    <x v="0"/>
    <n v="1625.12"/>
    <x v="8"/>
    <n v="120000"/>
  </r>
  <r>
    <x v="23"/>
    <n v="1026"/>
    <s v="P007"/>
    <n v="4"/>
    <n v="42.9"/>
    <x v="2"/>
    <x v="1"/>
    <x v="1"/>
    <x v="1"/>
    <n v="171.6"/>
    <x v="8"/>
    <n v="100000"/>
  </r>
  <r>
    <x v="24"/>
    <n v="1027"/>
    <s v="P001"/>
    <n v="3"/>
    <n v="559.09"/>
    <x v="1"/>
    <x v="3"/>
    <x v="5"/>
    <x v="0"/>
    <n v="1677.27"/>
    <x v="10"/>
    <n v="90000"/>
  </r>
  <r>
    <x v="25"/>
    <n v="1028"/>
    <s v="P010"/>
    <n v="6"/>
    <n v="110.37"/>
    <x v="3"/>
    <x v="2"/>
    <x v="8"/>
    <x v="0"/>
    <n v="662.22"/>
    <x v="6"/>
    <n v="120000"/>
  </r>
  <r>
    <x v="26"/>
    <n v="1029"/>
    <s v="P001"/>
    <n v="8"/>
    <n v="517.92999999999995"/>
    <x v="1"/>
    <x v="2"/>
    <x v="5"/>
    <x v="0"/>
    <n v="4143.4399999999996"/>
    <x v="11"/>
    <n v="120000"/>
  </r>
  <r>
    <x v="27"/>
    <n v="1030"/>
    <s v="P008"/>
    <n v="6"/>
    <n v="407.16"/>
    <x v="4"/>
    <x v="2"/>
    <x v="3"/>
    <x v="0"/>
    <n v="2442.96"/>
    <x v="9"/>
    <n v="120000"/>
  </r>
  <r>
    <x v="28"/>
    <n v="1031"/>
    <s v="P004"/>
    <n v="4"/>
    <n v="19.41"/>
    <x v="1"/>
    <x v="2"/>
    <x v="4"/>
    <x v="1"/>
    <n v="77.64"/>
    <x v="3"/>
    <n v="120000"/>
  </r>
  <r>
    <x v="29"/>
    <n v="1032"/>
    <s v="P008"/>
    <n v="8"/>
    <n v="633.66999999999996"/>
    <x v="2"/>
    <x v="3"/>
    <x v="3"/>
    <x v="0"/>
    <n v="5069.3599999999997"/>
    <x v="0"/>
    <n v="90000"/>
  </r>
  <r>
    <x v="30"/>
    <n v="1033"/>
    <s v="P002"/>
    <n v="4"/>
    <n v="29.84"/>
    <x v="0"/>
    <x v="0"/>
    <x v="9"/>
    <x v="1"/>
    <n v="119.36"/>
    <x v="1"/>
    <n v="150000"/>
  </r>
  <r>
    <x v="31"/>
    <n v="1034"/>
    <s v="P006"/>
    <n v="10"/>
    <n v="193.11"/>
    <x v="2"/>
    <x v="2"/>
    <x v="6"/>
    <x v="0"/>
    <n v="1931.1000000000001"/>
    <x v="0"/>
    <n v="120000"/>
  </r>
  <r>
    <x v="32"/>
    <n v="1035"/>
    <s v="P009"/>
    <n v="4"/>
    <n v="492.45"/>
    <x v="0"/>
    <x v="2"/>
    <x v="7"/>
    <x v="0"/>
    <n v="1969.8"/>
    <x v="1"/>
    <n v="120000"/>
  </r>
  <r>
    <x v="33"/>
    <n v="1036"/>
    <s v="P005"/>
    <n v="5"/>
    <n v="88.98"/>
    <x v="3"/>
    <x v="1"/>
    <x v="2"/>
    <x v="1"/>
    <n v="444.90000000000003"/>
    <x v="7"/>
    <n v="100000"/>
  </r>
  <r>
    <x v="34"/>
    <n v="1037"/>
    <s v="P001"/>
    <n v="9"/>
    <n v="571.23"/>
    <x v="2"/>
    <x v="0"/>
    <x v="5"/>
    <x v="0"/>
    <n v="5141.07"/>
    <x v="4"/>
    <n v="150000"/>
  </r>
  <r>
    <x v="35"/>
    <n v="1038"/>
    <s v="P002"/>
    <n v="7"/>
    <n v="17"/>
    <x v="3"/>
    <x v="3"/>
    <x v="9"/>
    <x v="1"/>
    <n v="119"/>
    <x v="11"/>
    <n v="90000"/>
  </r>
  <r>
    <x v="36"/>
    <n v="1039"/>
    <s v="P007"/>
    <n v="8"/>
    <n v="23.77"/>
    <x v="1"/>
    <x v="1"/>
    <x v="1"/>
    <x v="1"/>
    <n v="190.16"/>
    <x v="9"/>
    <n v="100000"/>
  </r>
  <r>
    <x v="37"/>
    <n v="1040"/>
    <s v="P004"/>
    <n v="3"/>
    <n v="13.77"/>
    <x v="4"/>
    <x v="2"/>
    <x v="4"/>
    <x v="1"/>
    <n v="41.31"/>
    <x v="8"/>
    <n v="120000"/>
  </r>
  <r>
    <x v="38"/>
    <n v="1041"/>
    <s v="P009"/>
    <n v="3"/>
    <n v="594.22"/>
    <x v="0"/>
    <x v="0"/>
    <x v="7"/>
    <x v="0"/>
    <n v="1782.66"/>
    <x v="9"/>
    <n v="150000"/>
  </r>
  <r>
    <x v="39"/>
    <n v="1042"/>
    <s v="P005"/>
    <n v="7"/>
    <n v="97.76"/>
    <x v="1"/>
    <x v="0"/>
    <x v="2"/>
    <x v="1"/>
    <n v="684.32"/>
    <x v="2"/>
    <n v="150000"/>
  </r>
  <r>
    <x v="40"/>
    <n v="1043"/>
    <s v="P005"/>
    <n v="5"/>
    <n v="94.85"/>
    <x v="1"/>
    <x v="0"/>
    <x v="2"/>
    <x v="1"/>
    <n v="474.25"/>
    <x v="7"/>
    <n v="150000"/>
  </r>
  <r>
    <x v="41"/>
    <n v="1044"/>
    <s v="P005"/>
    <n v="8"/>
    <n v="77.88"/>
    <x v="2"/>
    <x v="3"/>
    <x v="2"/>
    <x v="1"/>
    <n v="623.04"/>
    <x v="10"/>
    <n v="90000"/>
  </r>
  <r>
    <x v="42"/>
    <n v="1045"/>
    <s v="P007"/>
    <n v="10"/>
    <n v="32.25"/>
    <x v="3"/>
    <x v="1"/>
    <x v="1"/>
    <x v="1"/>
    <n v="322.5"/>
    <x v="8"/>
    <n v="100000"/>
  </r>
  <r>
    <x v="43"/>
    <n v="1046"/>
    <s v="P003"/>
    <n v="3"/>
    <n v="267.42"/>
    <x v="0"/>
    <x v="1"/>
    <x v="0"/>
    <x v="0"/>
    <n v="802.26"/>
    <x v="2"/>
    <n v="100000"/>
  </r>
  <r>
    <x v="41"/>
    <n v="1047"/>
    <s v="P010"/>
    <n v="4"/>
    <n v="103.55"/>
    <x v="0"/>
    <x v="3"/>
    <x v="8"/>
    <x v="0"/>
    <n v="414.2"/>
    <x v="10"/>
    <n v="90000"/>
  </r>
  <r>
    <x v="44"/>
    <n v="1048"/>
    <s v="P005"/>
    <n v="9"/>
    <n v="74.25"/>
    <x v="3"/>
    <x v="2"/>
    <x v="2"/>
    <x v="1"/>
    <n v="668.25"/>
    <x v="9"/>
    <n v="120000"/>
  </r>
  <r>
    <x v="45"/>
    <n v="1049"/>
    <s v="P005"/>
    <n v="9"/>
    <n v="66.33"/>
    <x v="3"/>
    <x v="1"/>
    <x v="2"/>
    <x v="1"/>
    <n v="596.97"/>
    <x v="0"/>
    <n v="100000"/>
  </r>
  <r>
    <x v="46"/>
    <n v="1050"/>
    <s v="P005"/>
    <n v="5"/>
    <n v="64.17"/>
    <x v="1"/>
    <x v="2"/>
    <x v="2"/>
    <x v="1"/>
    <n v="320.85000000000002"/>
    <x v="4"/>
    <n v="120000"/>
  </r>
  <r>
    <x v="47"/>
    <n v="1051"/>
    <s v="P009"/>
    <n v="9"/>
    <n v="530.29"/>
    <x v="0"/>
    <x v="0"/>
    <x v="7"/>
    <x v="0"/>
    <n v="4772.6099999999997"/>
    <x v="10"/>
    <n v="150000"/>
  </r>
  <r>
    <x v="48"/>
    <n v="1052"/>
    <s v="P002"/>
    <n v="9"/>
    <n v="15.5"/>
    <x v="1"/>
    <x v="3"/>
    <x v="9"/>
    <x v="1"/>
    <n v="139.5"/>
    <x v="3"/>
    <n v="90000"/>
  </r>
  <r>
    <x v="49"/>
    <n v="1053"/>
    <s v="P007"/>
    <n v="4"/>
    <n v="25.34"/>
    <x v="0"/>
    <x v="1"/>
    <x v="1"/>
    <x v="1"/>
    <n v="101.36"/>
    <x v="7"/>
    <n v="100000"/>
  </r>
  <r>
    <x v="50"/>
    <n v="1054"/>
    <s v="P001"/>
    <n v="2"/>
    <n v="662.31"/>
    <x v="4"/>
    <x v="1"/>
    <x v="5"/>
    <x v="0"/>
    <n v="1324.62"/>
    <x v="9"/>
    <n v="100000"/>
  </r>
  <r>
    <x v="51"/>
    <n v="1055"/>
    <s v="P010"/>
    <n v="5"/>
    <n v="167.1"/>
    <x v="1"/>
    <x v="1"/>
    <x v="8"/>
    <x v="0"/>
    <n v="835.5"/>
    <x v="11"/>
    <n v="100000"/>
  </r>
  <r>
    <x v="52"/>
    <n v="1056"/>
    <s v="P009"/>
    <n v="5"/>
    <n v="268.02999999999997"/>
    <x v="4"/>
    <x v="1"/>
    <x v="7"/>
    <x v="0"/>
    <n v="1340.1499999999999"/>
    <x v="2"/>
    <n v="100000"/>
  </r>
  <r>
    <x v="53"/>
    <n v="1057"/>
    <s v="P003"/>
    <n v="7"/>
    <n v="205.15"/>
    <x v="3"/>
    <x v="1"/>
    <x v="0"/>
    <x v="0"/>
    <n v="1436.05"/>
    <x v="9"/>
    <n v="100000"/>
  </r>
  <r>
    <x v="16"/>
    <n v="1058"/>
    <s v="P007"/>
    <n v="10"/>
    <n v="41.56"/>
    <x v="4"/>
    <x v="0"/>
    <x v="1"/>
    <x v="1"/>
    <n v="415.6"/>
    <x v="2"/>
    <n v="150000"/>
  </r>
  <r>
    <x v="54"/>
    <n v="1059"/>
    <s v="P002"/>
    <n v="1"/>
    <n v="26.83"/>
    <x v="4"/>
    <x v="0"/>
    <x v="9"/>
    <x v="1"/>
    <n v="26.83"/>
    <x v="11"/>
    <n v="150000"/>
  </r>
  <r>
    <x v="55"/>
    <n v="1060"/>
    <s v="P006"/>
    <n v="3"/>
    <n v="251.89"/>
    <x v="2"/>
    <x v="3"/>
    <x v="6"/>
    <x v="0"/>
    <n v="755.67"/>
    <x v="9"/>
    <n v="90000"/>
  </r>
  <r>
    <x v="56"/>
    <n v="1061"/>
    <s v="P006"/>
    <n v="9"/>
    <n v="222.67"/>
    <x v="0"/>
    <x v="0"/>
    <x v="6"/>
    <x v="0"/>
    <n v="2004.03"/>
    <x v="3"/>
    <n v="150000"/>
  </r>
  <r>
    <x v="57"/>
    <n v="1062"/>
    <s v="P001"/>
    <n v="6"/>
    <n v="504.69"/>
    <x v="1"/>
    <x v="2"/>
    <x v="5"/>
    <x v="0"/>
    <n v="3028.14"/>
    <x v="10"/>
    <n v="120000"/>
  </r>
  <r>
    <x v="58"/>
    <n v="1063"/>
    <s v="P002"/>
    <n v="9"/>
    <n v="27.83"/>
    <x v="3"/>
    <x v="1"/>
    <x v="9"/>
    <x v="1"/>
    <n v="250.46999999999997"/>
    <x v="0"/>
    <n v="100000"/>
  </r>
  <r>
    <x v="59"/>
    <n v="1064"/>
    <s v="P004"/>
    <n v="4"/>
    <n v="14.03"/>
    <x v="2"/>
    <x v="1"/>
    <x v="4"/>
    <x v="1"/>
    <n v="56.12"/>
    <x v="5"/>
    <n v="100000"/>
  </r>
  <r>
    <x v="60"/>
    <n v="1065"/>
    <s v="P003"/>
    <n v="3"/>
    <n v="344.03"/>
    <x v="0"/>
    <x v="2"/>
    <x v="0"/>
    <x v="0"/>
    <n v="1032.0899999999999"/>
    <x v="5"/>
    <n v="120000"/>
  </r>
  <r>
    <x v="61"/>
    <n v="1066"/>
    <s v="P008"/>
    <n v="6"/>
    <n v="671.9"/>
    <x v="2"/>
    <x v="3"/>
    <x v="3"/>
    <x v="0"/>
    <n v="4031.3999999999996"/>
    <x v="9"/>
    <n v="90000"/>
  </r>
  <r>
    <x v="10"/>
    <n v="1067"/>
    <s v="P003"/>
    <n v="4"/>
    <n v="330.51"/>
    <x v="3"/>
    <x v="1"/>
    <x v="0"/>
    <x v="0"/>
    <n v="1322.04"/>
    <x v="4"/>
    <n v="100000"/>
  </r>
  <r>
    <x v="62"/>
    <n v="1068"/>
    <s v="P008"/>
    <n v="4"/>
    <n v="480.14"/>
    <x v="3"/>
    <x v="0"/>
    <x v="3"/>
    <x v="0"/>
    <n v="1920.56"/>
    <x v="8"/>
    <n v="150000"/>
  </r>
  <r>
    <x v="32"/>
    <n v="1069"/>
    <s v="P004"/>
    <n v="2"/>
    <n v="13.65"/>
    <x v="4"/>
    <x v="1"/>
    <x v="4"/>
    <x v="1"/>
    <n v="27.3"/>
    <x v="1"/>
    <n v="100000"/>
  </r>
  <r>
    <x v="63"/>
    <n v="1070"/>
    <s v="P006"/>
    <n v="8"/>
    <n v="202.52"/>
    <x v="3"/>
    <x v="0"/>
    <x v="6"/>
    <x v="0"/>
    <n v="1620.16"/>
    <x v="9"/>
    <n v="150000"/>
  </r>
  <r>
    <x v="64"/>
    <n v="1071"/>
    <s v="P001"/>
    <n v="5"/>
    <n v="781.98"/>
    <x v="0"/>
    <x v="2"/>
    <x v="5"/>
    <x v="0"/>
    <n v="3909.9"/>
    <x v="0"/>
    <n v="120000"/>
  </r>
  <r>
    <x v="61"/>
    <n v="1072"/>
    <s v="P006"/>
    <n v="4"/>
    <n v="270.29000000000002"/>
    <x v="4"/>
    <x v="3"/>
    <x v="6"/>
    <x v="0"/>
    <n v="1081.1600000000001"/>
    <x v="9"/>
    <n v="90000"/>
  </r>
  <r>
    <x v="65"/>
    <n v="1073"/>
    <s v="P008"/>
    <n v="2"/>
    <n v="519.48"/>
    <x v="2"/>
    <x v="2"/>
    <x v="3"/>
    <x v="0"/>
    <n v="1038.96"/>
    <x v="4"/>
    <n v="120000"/>
  </r>
  <r>
    <x v="65"/>
    <n v="1074"/>
    <s v="P002"/>
    <n v="9"/>
    <n v="18.79"/>
    <x v="0"/>
    <x v="0"/>
    <x v="9"/>
    <x v="1"/>
    <n v="169.10999999999999"/>
    <x v="4"/>
    <n v="150000"/>
  </r>
  <r>
    <x v="66"/>
    <n v="1075"/>
    <s v="P008"/>
    <n v="1"/>
    <n v="398.37"/>
    <x v="2"/>
    <x v="0"/>
    <x v="3"/>
    <x v="0"/>
    <n v="398.37"/>
    <x v="2"/>
    <n v="150000"/>
  </r>
  <r>
    <x v="20"/>
    <n v="1076"/>
    <s v="P004"/>
    <n v="3"/>
    <n v="19.579999999999998"/>
    <x v="4"/>
    <x v="1"/>
    <x v="4"/>
    <x v="1"/>
    <n v="58.739999999999995"/>
    <x v="1"/>
    <n v="100000"/>
  </r>
  <r>
    <x v="67"/>
    <n v="1077"/>
    <s v="P010"/>
    <n v="10"/>
    <n v="181.44"/>
    <x v="1"/>
    <x v="2"/>
    <x v="8"/>
    <x v="0"/>
    <n v="1814.4"/>
    <x v="5"/>
    <n v="120000"/>
  </r>
  <r>
    <x v="68"/>
    <n v="1078"/>
    <s v="P001"/>
    <n v="6"/>
    <n v="529.54999999999995"/>
    <x v="1"/>
    <x v="0"/>
    <x v="5"/>
    <x v="0"/>
    <n v="3177.2999999999997"/>
    <x v="0"/>
    <n v="150000"/>
  </r>
  <r>
    <x v="69"/>
    <n v="1079"/>
    <s v="P001"/>
    <n v="4"/>
    <n v="589.47"/>
    <x v="3"/>
    <x v="2"/>
    <x v="5"/>
    <x v="0"/>
    <n v="2357.88"/>
    <x v="8"/>
    <n v="120000"/>
  </r>
  <r>
    <x v="70"/>
    <n v="1080"/>
    <s v="P010"/>
    <n v="10"/>
    <n v="164.21"/>
    <x v="4"/>
    <x v="1"/>
    <x v="8"/>
    <x v="0"/>
    <n v="1642.1000000000001"/>
    <x v="10"/>
    <n v="100000"/>
  </r>
  <r>
    <x v="71"/>
    <n v="1081"/>
    <s v="P003"/>
    <n v="1"/>
    <n v="322.05"/>
    <x v="4"/>
    <x v="1"/>
    <x v="0"/>
    <x v="0"/>
    <n v="322.05"/>
    <x v="7"/>
    <n v="100000"/>
  </r>
  <r>
    <x v="72"/>
    <n v="1082"/>
    <s v="P001"/>
    <n v="4"/>
    <n v="521.9"/>
    <x v="4"/>
    <x v="1"/>
    <x v="5"/>
    <x v="0"/>
    <n v="2087.6"/>
    <x v="11"/>
    <n v="100000"/>
  </r>
  <r>
    <x v="73"/>
    <n v="1083"/>
    <s v="P010"/>
    <n v="6"/>
    <n v="178.26"/>
    <x v="0"/>
    <x v="1"/>
    <x v="8"/>
    <x v="0"/>
    <n v="1069.56"/>
    <x v="1"/>
    <n v="100000"/>
  </r>
  <r>
    <x v="74"/>
    <n v="1084"/>
    <s v="P009"/>
    <n v="3"/>
    <n v="408.25"/>
    <x v="0"/>
    <x v="3"/>
    <x v="7"/>
    <x v="0"/>
    <n v="1224.75"/>
    <x v="6"/>
    <n v="90000"/>
  </r>
  <r>
    <x v="75"/>
    <n v="1085"/>
    <s v="P006"/>
    <n v="7"/>
    <n v="187.24"/>
    <x v="2"/>
    <x v="3"/>
    <x v="6"/>
    <x v="0"/>
    <n v="1310.68"/>
    <x v="2"/>
    <n v="90000"/>
  </r>
  <r>
    <x v="76"/>
    <n v="1086"/>
    <s v="P005"/>
    <n v="3"/>
    <n v="97.56"/>
    <x v="1"/>
    <x v="2"/>
    <x v="2"/>
    <x v="1"/>
    <n v="292.68"/>
    <x v="7"/>
    <n v="120000"/>
  </r>
  <r>
    <x v="77"/>
    <n v="1087"/>
    <s v="P006"/>
    <n v="3"/>
    <n v="163.71"/>
    <x v="3"/>
    <x v="1"/>
    <x v="6"/>
    <x v="0"/>
    <n v="491.13"/>
    <x v="8"/>
    <n v="100000"/>
  </r>
  <r>
    <x v="78"/>
    <n v="1088"/>
    <s v="P004"/>
    <n v="5"/>
    <n v="19.760000000000002"/>
    <x v="2"/>
    <x v="0"/>
    <x v="4"/>
    <x v="1"/>
    <n v="98.800000000000011"/>
    <x v="8"/>
    <n v="150000"/>
  </r>
  <r>
    <x v="79"/>
    <n v="1089"/>
    <s v="P001"/>
    <n v="2"/>
    <n v="732.29"/>
    <x v="1"/>
    <x v="2"/>
    <x v="5"/>
    <x v="0"/>
    <n v="1464.58"/>
    <x v="3"/>
    <n v="120000"/>
  </r>
  <r>
    <x v="80"/>
    <n v="1090"/>
    <s v="P001"/>
    <n v="1"/>
    <n v="664.39"/>
    <x v="0"/>
    <x v="0"/>
    <x v="5"/>
    <x v="0"/>
    <n v="664.39"/>
    <x v="6"/>
    <n v="150000"/>
  </r>
  <r>
    <x v="81"/>
    <n v="1091"/>
    <s v="P006"/>
    <n v="3"/>
    <n v="236.2"/>
    <x v="4"/>
    <x v="3"/>
    <x v="6"/>
    <x v="0"/>
    <n v="708.59999999999991"/>
    <x v="4"/>
    <n v="90000"/>
  </r>
  <r>
    <x v="82"/>
    <n v="1092"/>
    <s v="P008"/>
    <n v="1"/>
    <n v="407.19"/>
    <x v="3"/>
    <x v="0"/>
    <x v="3"/>
    <x v="0"/>
    <n v="407.19"/>
    <x v="11"/>
    <n v="150000"/>
  </r>
  <r>
    <x v="83"/>
    <n v="1093"/>
    <s v="P004"/>
    <n v="7"/>
    <n v="22.19"/>
    <x v="1"/>
    <x v="0"/>
    <x v="4"/>
    <x v="1"/>
    <n v="155.33000000000001"/>
    <x v="5"/>
    <n v="150000"/>
  </r>
  <r>
    <x v="84"/>
    <n v="1094"/>
    <s v="P007"/>
    <n v="3"/>
    <n v="49.05"/>
    <x v="1"/>
    <x v="0"/>
    <x v="1"/>
    <x v="1"/>
    <n v="147.14999999999998"/>
    <x v="6"/>
    <n v="150000"/>
  </r>
  <r>
    <x v="85"/>
    <n v="1095"/>
    <s v="P004"/>
    <n v="1"/>
    <n v="17.78"/>
    <x v="2"/>
    <x v="3"/>
    <x v="4"/>
    <x v="1"/>
    <n v="17.78"/>
    <x v="1"/>
    <n v="90000"/>
  </r>
  <r>
    <x v="86"/>
    <n v="1096"/>
    <s v="P003"/>
    <n v="4"/>
    <n v="275.74"/>
    <x v="1"/>
    <x v="1"/>
    <x v="0"/>
    <x v="0"/>
    <n v="1102.96"/>
    <x v="6"/>
    <n v="100000"/>
  </r>
  <r>
    <x v="87"/>
    <n v="1097"/>
    <s v="P004"/>
    <n v="3"/>
    <n v="17.29"/>
    <x v="1"/>
    <x v="3"/>
    <x v="4"/>
    <x v="1"/>
    <n v="51.87"/>
    <x v="4"/>
    <n v="90000"/>
  </r>
  <r>
    <x v="88"/>
    <n v="1098"/>
    <s v="P002"/>
    <n v="4"/>
    <n v="17.12"/>
    <x v="4"/>
    <x v="1"/>
    <x v="9"/>
    <x v="1"/>
    <n v="68.48"/>
    <x v="1"/>
    <n v="100000"/>
  </r>
  <r>
    <x v="27"/>
    <n v="1099"/>
    <s v="P009"/>
    <n v="4"/>
    <n v="596.91999999999996"/>
    <x v="3"/>
    <x v="1"/>
    <x v="7"/>
    <x v="0"/>
    <n v="2387.6799999999998"/>
    <x v="9"/>
    <n v="100000"/>
  </r>
  <r>
    <x v="89"/>
    <n v="1100"/>
    <s v="P003"/>
    <n v="1"/>
    <n v="319.06"/>
    <x v="1"/>
    <x v="0"/>
    <x v="0"/>
    <x v="0"/>
    <n v="319.06"/>
    <x v="11"/>
    <n v="150000"/>
  </r>
  <r>
    <x v="79"/>
    <n v="1101"/>
    <s v="P005"/>
    <n v="3"/>
    <n v="96.51"/>
    <x v="0"/>
    <x v="3"/>
    <x v="2"/>
    <x v="1"/>
    <n v="289.53000000000003"/>
    <x v="3"/>
    <n v="90000"/>
  </r>
  <r>
    <x v="90"/>
    <n v="1102"/>
    <s v="P001"/>
    <n v="7"/>
    <n v="685.78"/>
    <x v="1"/>
    <x v="1"/>
    <x v="5"/>
    <x v="0"/>
    <n v="4800.46"/>
    <x v="4"/>
    <n v="100000"/>
  </r>
  <r>
    <x v="91"/>
    <n v="1103"/>
    <s v="P002"/>
    <n v="8"/>
    <n v="21.72"/>
    <x v="0"/>
    <x v="1"/>
    <x v="9"/>
    <x v="1"/>
    <n v="173.76"/>
    <x v="6"/>
    <n v="100000"/>
  </r>
  <r>
    <x v="92"/>
    <n v="1104"/>
    <s v="P003"/>
    <n v="7"/>
    <n v="253.71"/>
    <x v="4"/>
    <x v="2"/>
    <x v="0"/>
    <x v="0"/>
    <n v="1775.97"/>
    <x v="3"/>
    <n v="120000"/>
  </r>
  <r>
    <x v="93"/>
    <n v="1105"/>
    <s v="P010"/>
    <n v="4"/>
    <n v="194.86"/>
    <x v="2"/>
    <x v="3"/>
    <x v="8"/>
    <x v="0"/>
    <n v="779.44"/>
    <x v="6"/>
    <n v="90000"/>
  </r>
  <r>
    <x v="94"/>
    <n v="1106"/>
    <s v="P006"/>
    <n v="2"/>
    <n v="272.58999999999997"/>
    <x v="1"/>
    <x v="3"/>
    <x v="6"/>
    <x v="0"/>
    <n v="545.17999999999995"/>
    <x v="11"/>
    <n v="90000"/>
  </r>
  <r>
    <x v="83"/>
    <n v="1107"/>
    <s v="P004"/>
    <n v="7"/>
    <n v="10.220000000000001"/>
    <x v="0"/>
    <x v="3"/>
    <x v="4"/>
    <x v="1"/>
    <n v="71.540000000000006"/>
    <x v="5"/>
    <n v="90000"/>
  </r>
  <r>
    <x v="95"/>
    <n v="1108"/>
    <s v="P005"/>
    <n v="5"/>
    <n v="51.06"/>
    <x v="3"/>
    <x v="1"/>
    <x v="2"/>
    <x v="1"/>
    <n v="255.3"/>
    <x v="5"/>
    <n v="100000"/>
  </r>
  <r>
    <x v="96"/>
    <n v="1109"/>
    <s v="P010"/>
    <n v="10"/>
    <n v="151.77000000000001"/>
    <x v="3"/>
    <x v="2"/>
    <x v="8"/>
    <x v="0"/>
    <n v="1517.7"/>
    <x v="11"/>
    <n v="120000"/>
  </r>
  <r>
    <x v="96"/>
    <n v="1110"/>
    <s v="P007"/>
    <n v="6"/>
    <n v="45.78"/>
    <x v="3"/>
    <x v="0"/>
    <x v="1"/>
    <x v="1"/>
    <n v="274.68"/>
    <x v="11"/>
    <n v="150000"/>
  </r>
  <r>
    <x v="55"/>
    <n v="1111"/>
    <s v="P009"/>
    <n v="7"/>
    <n v="431.79"/>
    <x v="1"/>
    <x v="3"/>
    <x v="7"/>
    <x v="0"/>
    <n v="3022.53"/>
    <x v="9"/>
    <n v="90000"/>
  </r>
  <r>
    <x v="97"/>
    <n v="1112"/>
    <s v="P002"/>
    <n v="9"/>
    <n v="21.28"/>
    <x v="0"/>
    <x v="1"/>
    <x v="9"/>
    <x v="1"/>
    <n v="191.52"/>
    <x v="11"/>
    <n v="100000"/>
  </r>
  <r>
    <x v="98"/>
    <n v="1113"/>
    <s v="P004"/>
    <n v="6"/>
    <n v="18.899999999999999"/>
    <x v="2"/>
    <x v="2"/>
    <x v="4"/>
    <x v="1"/>
    <n v="113.39999999999999"/>
    <x v="11"/>
    <n v="120000"/>
  </r>
  <r>
    <x v="99"/>
    <n v="1114"/>
    <s v="P010"/>
    <n v="7"/>
    <n v="186.84"/>
    <x v="4"/>
    <x v="3"/>
    <x v="8"/>
    <x v="0"/>
    <n v="1307.8800000000001"/>
    <x v="4"/>
    <n v="90000"/>
  </r>
  <r>
    <x v="100"/>
    <n v="1115"/>
    <s v="P010"/>
    <n v="7"/>
    <n v="178.61"/>
    <x v="1"/>
    <x v="3"/>
    <x v="8"/>
    <x v="0"/>
    <n v="1250.27"/>
    <x v="7"/>
    <n v="90000"/>
  </r>
  <r>
    <x v="101"/>
    <n v="1116"/>
    <s v="P002"/>
    <n v="7"/>
    <n v="25.7"/>
    <x v="4"/>
    <x v="2"/>
    <x v="9"/>
    <x v="1"/>
    <n v="179.9"/>
    <x v="7"/>
    <n v="120000"/>
  </r>
  <r>
    <x v="102"/>
    <n v="1117"/>
    <s v="P008"/>
    <n v="9"/>
    <n v="644.9"/>
    <x v="3"/>
    <x v="0"/>
    <x v="3"/>
    <x v="0"/>
    <n v="5804.0999999999995"/>
    <x v="11"/>
    <n v="150000"/>
  </r>
  <r>
    <x v="18"/>
    <n v="1118"/>
    <s v="P010"/>
    <n v="1"/>
    <n v="210.77"/>
    <x v="1"/>
    <x v="2"/>
    <x v="8"/>
    <x v="0"/>
    <n v="210.77"/>
    <x v="4"/>
    <n v="120000"/>
  </r>
  <r>
    <x v="103"/>
    <n v="1119"/>
    <s v="P002"/>
    <n v="2"/>
    <n v="26.66"/>
    <x v="3"/>
    <x v="0"/>
    <x v="9"/>
    <x v="1"/>
    <n v="53.32"/>
    <x v="7"/>
    <n v="150000"/>
  </r>
  <r>
    <x v="77"/>
    <n v="1120"/>
    <s v="P003"/>
    <n v="3"/>
    <n v="227.07"/>
    <x v="3"/>
    <x v="0"/>
    <x v="0"/>
    <x v="0"/>
    <n v="681.21"/>
    <x v="8"/>
    <n v="150000"/>
  </r>
  <r>
    <x v="104"/>
    <n v="1121"/>
    <s v="P009"/>
    <n v="8"/>
    <n v="461.68"/>
    <x v="4"/>
    <x v="2"/>
    <x v="7"/>
    <x v="0"/>
    <n v="3693.44"/>
    <x v="8"/>
    <n v="120000"/>
  </r>
  <r>
    <x v="105"/>
    <n v="1122"/>
    <s v="P005"/>
    <n v="1"/>
    <n v="71.02"/>
    <x v="0"/>
    <x v="0"/>
    <x v="2"/>
    <x v="1"/>
    <n v="71.02"/>
    <x v="8"/>
    <n v="150000"/>
  </r>
  <r>
    <x v="87"/>
    <n v="1123"/>
    <s v="P006"/>
    <n v="3"/>
    <n v="225.12"/>
    <x v="0"/>
    <x v="1"/>
    <x v="6"/>
    <x v="0"/>
    <n v="675.36"/>
    <x v="4"/>
    <n v="100000"/>
  </r>
  <r>
    <x v="106"/>
    <n v="1124"/>
    <s v="P007"/>
    <n v="9"/>
    <n v="49.3"/>
    <x v="3"/>
    <x v="2"/>
    <x v="1"/>
    <x v="1"/>
    <n v="443.7"/>
    <x v="6"/>
    <n v="120000"/>
  </r>
  <r>
    <x v="16"/>
    <n v="1125"/>
    <s v="P006"/>
    <n v="1"/>
    <n v="155.30000000000001"/>
    <x v="2"/>
    <x v="1"/>
    <x v="6"/>
    <x v="0"/>
    <n v="155.30000000000001"/>
    <x v="2"/>
    <n v="100000"/>
  </r>
  <r>
    <x v="107"/>
    <n v="1126"/>
    <s v="P008"/>
    <n v="3"/>
    <n v="564.45000000000005"/>
    <x v="0"/>
    <x v="2"/>
    <x v="3"/>
    <x v="0"/>
    <n v="1693.3500000000001"/>
    <x v="0"/>
    <n v="120000"/>
  </r>
  <r>
    <x v="35"/>
    <n v="1127"/>
    <s v="P009"/>
    <n v="3"/>
    <n v="288.04000000000002"/>
    <x v="0"/>
    <x v="1"/>
    <x v="7"/>
    <x v="0"/>
    <n v="864.12000000000012"/>
    <x v="11"/>
    <n v="100000"/>
  </r>
  <r>
    <x v="108"/>
    <n v="1128"/>
    <s v="P006"/>
    <n v="7"/>
    <n v="233.98"/>
    <x v="2"/>
    <x v="2"/>
    <x v="6"/>
    <x v="0"/>
    <n v="1637.86"/>
    <x v="11"/>
    <n v="120000"/>
  </r>
  <r>
    <x v="109"/>
    <n v="1129"/>
    <s v="P006"/>
    <n v="3"/>
    <n v="199.92"/>
    <x v="4"/>
    <x v="3"/>
    <x v="6"/>
    <x v="0"/>
    <n v="599.76"/>
    <x v="3"/>
    <n v="90000"/>
  </r>
  <r>
    <x v="110"/>
    <n v="1130"/>
    <s v="P007"/>
    <n v="6"/>
    <n v="24.15"/>
    <x v="3"/>
    <x v="2"/>
    <x v="1"/>
    <x v="1"/>
    <n v="144.89999999999998"/>
    <x v="4"/>
    <n v="120000"/>
  </r>
  <r>
    <x v="111"/>
    <n v="1131"/>
    <s v="P009"/>
    <n v="10"/>
    <n v="251.64"/>
    <x v="1"/>
    <x v="1"/>
    <x v="7"/>
    <x v="0"/>
    <n v="2516.3999999999996"/>
    <x v="4"/>
    <n v="100000"/>
  </r>
  <r>
    <x v="75"/>
    <n v="1132"/>
    <s v="P001"/>
    <n v="4"/>
    <n v="531.02"/>
    <x v="4"/>
    <x v="2"/>
    <x v="5"/>
    <x v="0"/>
    <n v="2124.08"/>
    <x v="2"/>
    <n v="120000"/>
  </r>
  <r>
    <x v="112"/>
    <n v="1133"/>
    <s v="P003"/>
    <n v="6"/>
    <n v="239.82"/>
    <x v="3"/>
    <x v="2"/>
    <x v="0"/>
    <x v="0"/>
    <n v="1438.92"/>
    <x v="2"/>
    <n v="120000"/>
  </r>
  <r>
    <x v="34"/>
    <n v="1134"/>
    <s v="P001"/>
    <n v="10"/>
    <n v="610.15"/>
    <x v="3"/>
    <x v="1"/>
    <x v="5"/>
    <x v="0"/>
    <n v="6101.5"/>
    <x v="4"/>
    <n v="100000"/>
  </r>
  <r>
    <x v="113"/>
    <n v="1135"/>
    <s v="P002"/>
    <n v="5"/>
    <n v="19.489999999999998"/>
    <x v="4"/>
    <x v="0"/>
    <x v="9"/>
    <x v="1"/>
    <n v="97.449999999999989"/>
    <x v="0"/>
    <n v="150000"/>
  </r>
  <r>
    <x v="114"/>
    <n v="1136"/>
    <s v="P002"/>
    <n v="6"/>
    <n v="22.06"/>
    <x v="0"/>
    <x v="2"/>
    <x v="9"/>
    <x v="1"/>
    <n v="132.35999999999999"/>
    <x v="4"/>
    <n v="120000"/>
  </r>
  <r>
    <x v="115"/>
    <n v="1137"/>
    <s v="P007"/>
    <n v="1"/>
    <n v="35.479999999999997"/>
    <x v="4"/>
    <x v="2"/>
    <x v="1"/>
    <x v="1"/>
    <n v="35.479999999999997"/>
    <x v="9"/>
    <n v="120000"/>
  </r>
  <r>
    <x v="80"/>
    <n v="1138"/>
    <s v="P003"/>
    <n v="10"/>
    <n v="201.06"/>
    <x v="2"/>
    <x v="2"/>
    <x v="0"/>
    <x v="0"/>
    <n v="2010.6"/>
    <x v="6"/>
    <n v="120000"/>
  </r>
  <r>
    <x v="54"/>
    <n v="1139"/>
    <s v="P007"/>
    <n v="10"/>
    <n v="25.05"/>
    <x v="0"/>
    <x v="2"/>
    <x v="1"/>
    <x v="1"/>
    <n v="250.5"/>
    <x v="11"/>
    <n v="120000"/>
  </r>
  <r>
    <x v="116"/>
    <n v="1140"/>
    <s v="P007"/>
    <n v="3"/>
    <n v="23.61"/>
    <x v="0"/>
    <x v="1"/>
    <x v="1"/>
    <x v="1"/>
    <n v="70.83"/>
    <x v="10"/>
    <n v="100000"/>
  </r>
  <r>
    <x v="5"/>
    <n v="1141"/>
    <s v="P005"/>
    <n v="6"/>
    <n v="97.83"/>
    <x v="4"/>
    <x v="0"/>
    <x v="2"/>
    <x v="1"/>
    <n v="586.98"/>
    <x v="4"/>
    <n v="150000"/>
  </r>
  <r>
    <x v="117"/>
    <n v="1142"/>
    <s v="P004"/>
    <n v="1"/>
    <n v="12.03"/>
    <x v="3"/>
    <x v="0"/>
    <x v="4"/>
    <x v="1"/>
    <n v="12.03"/>
    <x v="7"/>
    <n v="150000"/>
  </r>
  <r>
    <x v="118"/>
    <n v="1143"/>
    <s v="P010"/>
    <n v="8"/>
    <n v="102.02"/>
    <x v="1"/>
    <x v="0"/>
    <x v="8"/>
    <x v="0"/>
    <n v="816.16"/>
    <x v="10"/>
    <n v="150000"/>
  </r>
  <r>
    <x v="77"/>
    <n v="1144"/>
    <s v="P009"/>
    <n v="10"/>
    <n v="275.91000000000003"/>
    <x v="1"/>
    <x v="2"/>
    <x v="7"/>
    <x v="0"/>
    <n v="2759.1000000000004"/>
    <x v="8"/>
    <n v="120000"/>
  </r>
  <r>
    <x v="119"/>
    <n v="1145"/>
    <s v="P003"/>
    <n v="9"/>
    <n v="302.72000000000003"/>
    <x v="0"/>
    <x v="3"/>
    <x v="0"/>
    <x v="0"/>
    <n v="2724.4800000000005"/>
    <x v="6"/>
    <n v="90000"/>
  </r>
  <r>
    <x v="120"/>
    <n v="1146"/>
    <s v="P008"/>
    <n v="6"/>
    <n v="429.87"/>
    <x v="1"/>
    <x v="2"/>
    <x v="3"/>
    <x v="0"/>
    <n v="2579.2200000000003"/>
    <x v="10"/>
    <n v="120000"/>
  </r>
  <r>
    <x v="121"/>
    <n v="1147"/>
    <s v="P005"/>
    <n v="7"/>
    <n v="54.93"/>
    <x v="2"/>
    <x v="2"/>
    <x v="2"/>
    <x v="1"/>
    <n v="384.51"/>
    <x v="2"/>
    <n v="120000"/>
  </r>
  <r>
    <x v="122"/>
    <n v="1148"/>
    <s v="P001"/>
    <n v="1"/>
    <n v="500.32"/>
    <x v="2"/>
    <x v="0"/>
    <x v="5"/>
    <x v="0"/>
    <n v="500.32"/>
    <x v="6"/>
    <n v="150000"/>
  </r>
  <r>
    <x v="54"/>
    <n v="1149"/>
    <s v="P008"/>
    <n v="5"/>
    <n v="481.29"/>
    <x v="2"/>
    <x v="2"/>
    <x v="3"/>
    <x v="0"/>
    <n v="2406.4500000000003"/>
    <x v="11"/>
    <n v="120000"/>
  </r>
  <r>
    <x v="71"/>
    <n v="1150"/>
    <s v="P009"/>
    <n v="1"/>
    <n v="515.5"/>
    <x v="1"/>
    <x v="1"/>
    <x v="7"/>
    <x v="0"/>
    <n v="515.5"/>
    <x v="7"/>
    <n v="100000"/>
  </r>
  <r>
    <x v="114"/>
    <n v="1151"/>
    <s v="P006"/>
    <n v="1"/>
    <n v="272.58"/>
    <x v="2"/>
    <x v="1"/>
    <x v="6"/>
    <x v="0"/>
    <n v="272.58"/>
    <x v="4"/>
    <n v="100000"/>
  </r>
  <r>
    <x v="111"/>
    <n v="1152"/>
    <s v="P009"/>
    <n v="8"/>
    <n v="463.26"/>
    <x v="2"/>
    <x v="2"/>
    <x v="7"/>
    <x v="0"/>
    <n v="3706.08"/>
    <x v="4"/>
    <n v="120000"/>
  </r>
  <r>
    <x v="123"/>
    <n v="1153"/>
    <s v="P002"/>
    <n v="3"/>
    <n v="20.82"/>
    <x v="4"/>
    <x v="2"/>
    <x v="9"/>
    <x v="1"/>
    <n v="62.46"/>
    <x v="1"/>
    <n v="120000"/>
  </r>
  <r>
    <x v="124"/>
    <n v="1154"/>
    <s v="P006"/>
    <n v="10"/>
    <n v="282.64999999999998"/>
    <x v="2"/>
    <x v="0"/>
    <x v="6"/>
    <x v="0"/>
    <n v="2826.5"/>
    <x v="10"/>
    <n v="150000"/>
  </r>
  <r>
    <x v="125"/>
    <n v="1155"/>
    <s v="P001"/>
    <n v="10"/>
    <n v="527.28"/>
    <x v="1"/>
    <x v="0"/>
    <x v="5"/>
    <x v="0"/>
    <n v="5272.7999999999993"/>
    <x v="2"/>
    <n v="150000"/>
  </r>
  <r>
    <x v="71"/>
    <n v="1156"/>
    <s v="P006"/>
    <n v="9"/>
    <n v="263.01"/>
    <x v="3"/>
    <x v="1"/>
    <x v="6"/>
    <x v="0"/>
    <n v="2367.09"/>
    <x v="7"/>
    <n v="100000"/>
  </r>
  <r>
    <x v="126"/>
    <n v="1157"/>
    <s v="P003"/>
    <n v="5"/>
    <n v="276.3"/>
    <x v="1"/>
    <x v="1"/>
    <x v="0"/>
    <x v="0"/>
    <n v="1381.5"/>
    <x v="9"/>
    <n v="100000"/>
  </r>
  <r>
    <x v="31"/>
    <n v="1158"/>
    <s v="P007"/>
    <n v="8"/>
    <n v="29.18"/>
    <x v="0"/>
    <x v="0"/>
    <x v="1"/>
    <x v="1"/>
    <n v="233.44"/>
    <x v="0"/>
    <n v="150000"/>
  </r>
  <r>
    <x v="127"/>
    <n v="1159"/>
    <s v="P007"/>
    <n v="1"/>
    <n v="40.76"/>
    <x v="0"/>
    <x v="0"/>
    <x v="1"/>
    <x v="1"/>
    <n v="40.76"/>
    <x v="3"/>
    <n v="150000"/>
  </r>
  <r>
    <x v="59"/>
    <n v="1160"/>
    <s v="P002"/>
    <n v="5"/>
    <n v="17.010000000000002"/>
    <x v="4"/>
    <x v="0"/>
    <x v="9"/>
    <x v="1"/>
    <n v="85.050000000000011"/>
    <x v="5"/>
    <n v="150000"/>
  </r>
  <r>
    <x v="128"/>
    <n v="1161"/>
    <s v="P004"/>
    <n v="8"/>
    <n v="19.16"/>
    <x v="0"/>
    <x v="0"/>
    <x v="4"/>
    <x v="1"/>
    <n v="153.28"/>
    <x v="8"/>
    <n v="150000"/>
  </r>
  <r>
    <x v="129"/>
    <n v="1162"/>
    <s v="P009"/>
    <n v="7"/>
    <n v="254.4"/>
    <x v="2"/>
    <x v="1"/>
    <x v="7"/>
    <x v="0"/>
    <n v="1780.8"/>
    <x v="8"/>
    <n v="100000"/>
  </r>
  <r>
    <x v="55"/>
    <n v="1163"/>
    <s v="P008"/>
    <n v="7"/>
    <n v="361.08"/>
    <x v="0"/>
    <x v="0"/>
    <x v="3"/>
    <x v="0"/>
    <n v="2527.56"/>
    <x v="9"/>
    <n v="150000"/>
  </r>
  <r>
    <x v="89"/>
    <n v="1164"/>
    <s v="P010"/>
    <n v="7"/>
    <n v="213.81"/>
    <x v="4"/>
    <x v="3"/>
    <x v="8"/>
    <x v="0"/>
    <n v="1496.67"/>
    <x v="11"/>
    <n v="90000"/>
  </r>
  <r>
    <x v="130"/>
    <n v="1165"/>
    <s v="P008"/>
    <n v="3"/>
    <n v="622.75"/>
    <x v="3"/>
    <x v="1"/>
    <x v="3"/>
    <x v="0"/>
    <n v="1868.25"/>
    <x v="4"/>
    <n v="100000"/>
  </r>
  <r>
    <x v="99"/>
    <n v="1166"/>
    <s v="P003"/>
    <n v="10"/>
    <n v="210.27"/>
    <x v="0"/>
    <x v="2"/>
    <x v="0"/>
    <x v="0"/>
    <n v="2102.7000000000003"/>
    <x v="4"/>
    <n v="120000"/>
  </r>
  <r>
    <x v="40"/>
    <n v="1167"/>
    <s v="P007"/>
    <n v="4"/>
    <n v="41.8"/>
    <x v="4"/>
    <x v="3"/>
    <x v="1"/>
    <x v="1"/>
    <n v="167.2"/>
    <x v="7"/>
    <n v="90000"/>
  </r>
  <r>
    <x v="131"/>
    <n v="1168"/>
    <s v="P004"/>
    <n v="8"/>
    <n v="17.190000000000001"/>
    <x v="4"/>
    <x v="3"/>
    <x v="4"/>
    <x v="1"/>
    <n v="137.52000000000001"/>
    <x v="6"/>
    <n v="90000"/>
  </r>
  <r>
    <x v="132"/>
    <n v="1169"/>
    <s v="P001"/>
    <n v="1"/>
    <n v="757.8"/>
    <x v="3"/>
    <x v="1"/>
    <x v="5"/>
    <x v="0"/>
    <n v="757.8"/>
    <x v="2"/>
    <n v="100000"/>
  </r>
  <r>
    <x v="103"/>
    <n v="1170"/>
    <s v="P004"/>
    <n v="5"/>
    <n v="21.27"/>
    <x v="3"/>
    <x v="3"/>
    <x v="4"/>
    <x v="1"/>
    <n v="106.35"/>
    <x v="7"/>
    <n v="90000"/>
  </r>
  <r>
    <x v="133"/>
    <n v="1171"/>
    <s v="P005"/>
    <n v="6"/>
    <n v="91.59"/>
    <x v="3"/>
    <x v="2"/>
    <x v="2"/>
    <x v="1"/>
    <n v="549.54"/>
    <x v="8"/>
    <n v="120000"/>
  </r>
  <r>
    <x v="45"/>
    <n v="1172"/>
    <s v="P003"/>
    <n v="10"/>
    <n v="251.08"/>
    <x v="2"/>
    <x v="2"/>
    <x v="0"/>
    <x v="0"/>
    <n v="2510.8000000000002"/>
    <x v="0"/>
    <n v="120000"/>
  </r>
  <r>
    <x v="134"/>
    <n v="1173"/>
    <s v="P002"/>
    <n v="6"/>
    <n v="18.489999999999998"/>
    <x v="0"/>
    <x v="3"/>
    <x v="9"/>
    <x v="1"/>
    <n v="110.94"/>
    <x v="10"/>
    <n v="90000"/>
  </r>
  <r>
    <x v="135"/>
    <n v="1174"/>
    <s v="P004"/>
    <n v="6"/>
    <n v="24.04"/>
    <x v="3"/>
    <x v="1"/>
    <x v="4"/>
    <x v="1"/>
    <n v="144.24"/>
    <x v="0"/>
    <n v="100000"/>
  </r>
  <r>
    <x v="136"/>
    <n v="1175"/>
    <s v="P005"/>
    <n v="7"/>
    <n v="67.59"/>
    <x v="1"/>
    <x v="1"/>
    <x v="2"/>
    <x v="1"/>
    <n v="473.13"/>
    <x v="4"/>
    <n v="100000"/>
  </r>
  <r>
    <x v="136"/>
    <n v="1176"/>
    <s v="P002"/>
    <n v="10"/>
    <n v="25.17"/>
    <x v="2"/>
    <x v="3"/>
    <x v="9"/>
    <x v="1"/>
    <n v="251.70000000000002"/>
    <x v="4"/>
    <n v="90000"/>
  </r>
  <r>
    <x v="137"/>
    <n v="1177"/>
    <s v="P001"/>
    <n v="9"/>
    <n v="652.45000000000005"/>
    <x v="2"/>
    <x v="1"/>
    <x v="5"/>
    <x v="0"/>
    <n v="5872.05"/>
    <x v="11"/>
    <n v="100000"/>
  </r>
  <r>
    <x v="138"/>
    <n v="1178"/>
    <s v="P001"/>
    <n v="1"/>
    <n v="668.77"/>
    <x v="2"/>
    <x v="1"/>
    <x v="5"/>
    <x v="0"/>
    <n v="668.77"/>
    <x v="9"/>
    <n v="100000"/>
  </r>
  <r>
    <x v="46"/>
    <n v="1179"/>
    <s v="P006"/>
    <n v="6"/>
    <n v="204.21"/>
    <x v="4"/>
    <x v="1"/>
    <x v="6"/>
    <x v="0"/>
    <n v="1225.26"/>
    <x v="4"/>
    <n v="100000"/>
  </r>
  <r>
    <x v="5"/>
    <n v="1180"/>
    <s v="P009"/>
    <n v="10"/>
    <n v="434.68"/>
    <x v="1"/>
    <x v="0"/>
    <x v="7"/>
    <x v="0"/>
    <n v="4346.8"/>
    <x v="4"/>
    <n v="150000"/>
  </r>
  <r>
    <x v="96"/>
    <n v="1181"/>
    <s v="P003"/>
    <n v="1"/>
    <n v="225.17"/>
    <x v="3"/>
    <x v="0"/>
    <x v="0"/>
    <x v="0"/>
    <n v="225.17"/>
    <x v="11"/>
    <n v="150000"/>
  </r>
  <r>
    <x v="139"/>
    <n v="1182"/>
    <s v="P010"/>
    <n v="8"/>
    <n v="130.59"/>
    <x v="0"/>
    <x v="1"/>
    <x v="8"/>
    <x v="0"/>
    <n v="1044.72"/>
    <x v="2"/>
    <n v="100000"/>
  </r>
  <r>
    <x v="46"/>
    <n v="1183"/>
    <s v="P005"/>
    <n v="1"/>
    <n v="56.35"/>
    <x v="0"/>
    <x v="1"/>
    <x v="2"/>
    <x v="1"/>
    <n v="56.35"/>
    <x v="4"/>
    <n v="100000"/>
  </r>
  <r>
    <x v="74"/>
    <n v="1184"/>
    <s v="P010"/>
    <n v="2"/>
    <n v="236.65"/>
    <x v="2"/>
    <x v="2"/>
    <x v="8"/>
    <x v="0"/>
    <n v="473.3"/>
    <x v="6"/>
    <n v="120000"/>
  </r>
  <r>
    <x v="140"/>
    <n v="1185"/>
    <s v="P010"/>
    <n v="10"/>
    <n v="185.79"/>
    <x v="4"/>
    <x v="0"/>
    <x v="8"/>
    <x v="0"/>
    <n v="1857.8999999999999"/>
    <x v="3"/>
    <n v="150000"/>
  </r>
  <r>
    <x v="141"/>
    <n v="1186"/>
    <s v="P008"/>
    <n v="2"/>
    <n v="660.11"/>
    <x v="2"/>
    <x v="1"/>
    <x v="3"/>
    <x v="0"/>
    <n v="1320.22"/>
    <x v="1"/>
    <n v="100000"/>
  </r>
  <r>
    <x v="142"/>
    <n v="1187"/>
    <s v="P001"/>
    <n v="7"/>
    <n v="657.35"/>
    <x v="2"/>
    <x v="1"/>
    <x v="5"/>
    <x v="0"/>
    <n v="4601.45"/>
    <x v="11"/>
    <n v="100000"/>
  </r>
  <r>
    <x v="143"/>
    <n v="1188"/>
    <s v="P004"/>
    <n v="9"/>
    <n v="16.04"/>
    <x v="1"/>
    <x v="2"/>
    <x v="4"/>
    <x v="1"/>
    <n v="144.35999999999999"/>
    <x v="11"/>
    <n v="120000"/>
  </r>
  <r>
    <x v="120"/>
    <n v="1189"/>
    <s v="P002"/>
    <n v="8"/>
    <n v="20.49"/>
    <x v="3"/>
    <x v="0"/>
    <x v="9"/>
    <x v="1"/>
    <n v="163.92"/>
    <x v="10"/>
    <n v="150000"/>
  </r>
  <r>
    <x v="144"/>
    <n v="1190"/>
    <s v="P005"/>
    <n v="8"/>
    <n v="96.91"/>
    <x v="0"/>
    <x v="1"/>
    <x v="2"/>
    <x v="1"/>
    <n v="775.28"/>
    <x v="10"/>
    <n v="100000"/>
  </r>
  <r>
    <x v="145"/>
    <n v="1191"/>
    <s v="P009"/>
    <n v="8"/>
    <n v="352.01"/>
    <x v="1"/>
    <x v="0"/>
    <x v="7"/>
    <x v="0"/>
    <n v="2816.08"/>
    <x v="3"/>
    <n v="150000"/>
  </r>
  <r>
    <x v="92"/>
    <n v="1192"/>
    <s v="P007"/>
    <n v="7"/>
    <n v="49.95"/>
    <x v="3"/>
    <x v="0"/>
    <x v="1"/>
    <x v="1"/>
    <n v="349.65000000000003"/>
    <x v="3"/>
    <n v="150000"/>
  </r>
  <r>
    <x v="146"/>
    <n v="1193"/>
    <s v="P004"/>
    <n v="3"/>
    <n v="12.47"/>
    <x v="1"/>
    <x v="1"/>
    <x v="4"/>
    <x v="1"/>
    <n v="37.410000000000004"/>
    <x v="8"/>
    <n v="100000"/>
  </r>
  <r>
    <x v="147"/>
    <n v="1194"/>
    <s v="P004"/>
    <n v="3"/>
    <n v="24.43"/>
    <x v="0"/>
    <x v="0"/>
    <x v="4"/>
    <x v="1"/>
    <n v="73.289999999999992"/>
    <x v="3"/>
    <n v="150000"/>
  </r>
  <r>
    <x v="148"/>
    <n v="1195"/>
    <s v="P009"/>
    <n v="10"/>
    <n v="378.01"/>
    <x v="2"/>
    <x v="1"/>
    <x v="7"/>
    <x v="0"/>
    <n v="3780.1"/>
    <x v="2"/>
    <n v="100000"/>
  </r>
  <r>
    <x v="149"/>
    <n v="1196"/>
    <s v="P004"/>
    <n v="3"/>
    <n v="10.1"/>
    <x v="2"/>
    <x v="0"/>
    <x v="4"/>
    <x v="1"/>
    <n v="30.299999999999997"/>
    <x v="5"/>
    <n v="150000"/>
  </r>
  <r>
    <x v="150"/>
    <n v="1197"/>
    <s v="P009"/>
    <n v="7"/>
    <n v="390.65"/>
    <x v="0"/>
    <x v="2"/>
    <x v="7"/>
    <x v="0"/>
    <n v="2734.5499999999997"/>
    <x v="1"/>
    <n v="120000"/>
  </r>
  <r>
    <x v="147"/>
    <n v="1198"/>
    <s v="P005"/>
    <n v="9"/>
    <n v="91.5"/>
    <x v="3"/>
    <x v="0"/>
    <x v="2"/>
    <x v="1"/>
    <n v="823.5"/>
    <x v="3"/>
    <n v="150000"/>
  </r>
  <r>
    <x v="40"/>
    <n v="1199"/>
    <s v="P008"/>
    <n v="5"/>
    <n v="462.34"/>
    <x v="1"/>
    <x v="2"/>
    <x v="3"/>
    <x v="0"/>
    <n v="2311.6999999999998"/>
    <x v="7"/>
    <n v="120000"/>
  </r>
  <r>
    <x v="59"/>
    <n v="1200"/>
    <s v="P003"/>
    <n v="7"/>
    <n v="329.6"/>
    <x v="3"/>
    <x v="3"/>
    <x v="0"/>
    <x v="0"/>
    <n v="2307.2000000000003"/>
    <x v="5"/>
    <n v="90000"/>
  </r>
  <r>
    <x v="40"/>
    <n v="1201"/>
    <s v="P002"/>
    <n v="1"/>
    <n v="25.91"/>
    <x v="3"/>
    <x v="1"/>
    <x v="9"/>
    <x v="1"/>
    <n v="25.91"/>
    <x v="7"/>
    <n v="100000"/>
  </r>
  <r>
    <x v="148"/>
    <n v="1202"/>
    <s v="P009"/>
    <n v="9"/>
    <n v="337.61"/>
    <x v="4"/>
    <x v="0"/>
    <x v="7"/>
    <x v="0"/>
    <n v="3038.4900000000002"/>
    <x v="2"/>
    <n v="150000"/>
  </r>
  <r>
    <x v="151"/>
    <n v="1203"/>
    <s v="P001"/>
    <n v="2"/>
    <n v="514.97"/>
    <x v="3"/>
    <x v="2"/>
    <x v="5"/>
    <x v="0"/>
    <n v="1029.94"/>
    <x v="3"/>
    <n v="120000"/>
  </r>
  <r>
    <x v="152"/>
    <n v="1204"/>
    <s v="P006"/>
    <n v="7"/>
    <n v="272.58999999999997"/>
    <x v="0"/>
    <x v="3"/>
    <x v="6"/>
    <x v="0"/>
    <n v="1908.1299999999999"/>
    <x v="7"/>
    <n v="90000"/>
  </r>
  <r>
    <x v="153"/>
    <n v="1205"/>
    <s v="P007"/>
    <n v="2"/>
    <n v="30.84"/>
    <x v="3"/>
    <x v="2"/>
    <x v="1"/>
    <x v="1"/>
    <n v="61.68"/>
    <x v="0"/>
    <n v="120000"/>
  </r>
  <r>
    <x v="154"/>
    <n v="1206"/>
    <s v="P003"/>
    <n v="7"/>
    <n v="285.72000000000003"/>
    <x v="1"/>
    <x v="3"/>
    <x v="0"/>
    <x v="0"/>
    <n v="2000.0400000000002"/>
    <x v="10"/>
    <n v="90000"/>
  </r>
  <r>
    <x v="60"/>
    <n v="1207"/>
    <s v="P010"/>
    <n v="1"/>
    <n v="125.68"/>
    <x v="4"/>
    <x v="2"/>
    <x v="8"/>
    <x v="0"/>
    <n v="125.68"/>
    <x v="5"/>
    <n v="120000"/>
  </r>
  <r>
    <x v="102"/>
    <n v="1208"/>
    <s v="P005"/>
    <n v="4"/>
    <n v="52.6"/>
    <x v="4"/>
    <x v="3"/>
    <x v="2"/>
    <x v="1"/>
    <n v="210.4"/>
    <x v="11"/>
    <n v="90000"/>
  </r>
  <r>
    <x v="155"/>
    <n v="1209"/>
    <s v="P007"/>
    <n v="4"/>
    <n v="38.68"/>
    <x v="1"/>
    <x v="3"/>
    <x v="1"/>
    <x v="1"/>
    <n v="154.72"/>
    <x v="1"/>
    <n v="90000"/>
  </r>
  <r>
    <x v="141"/>
    <n v="1210"/>
    <s v="P006"/>
    <n v="10"/>
    <n v="162.82"/>
    <x v="3"/>
    <x v="3"/>
    <x v="6"/>
    <x v="0"/>
    <n v="1628.1999999999998"/>
    <x v="1"/>
    <n v="90000"/>
  </r>
  <r>
    <x v="156"/>
    <n v="1211"/>
    <s v="P005"/>
    <n v="5"/>
    <n v="70.75"/>
    <x v="4"/>
    <x v="0"/>
    <x v="2"/>
    <x v="1"/>
    <n v="353.75"/>
    <x v="7"/>
    <n v="150000"/>
  </r>
  <r>
    <x v="80"/>
    <n v="1212"/>
    <s v="P004"/>
    <n v="5"/>
    <n v="10.199999999999999"/>
    <x v="4"/>
    <x v="3"/>
    <x v="4"/>
    <x v="1"/>
    <n v="51"/>
    <x v="6"/>
    <n v="90000"/>
  </r>
  <r>
    <x v="157"/>
    <n v="1213"/>
    <s v="P009"/>
    <n v="5"/>
    <n v="365.14"/>
    <x v="0"/>
    <x v="1"/>
    <x v="7"/>
    <x v="0"/>
    <n v="1825.6999999999998"/>
    <x v="11"/>
    <n v="100000"/>
  </r>
  <r>
    <x v="89"/>
    <n v="1214"/>
    <s v="P008"/>
    <n v="6"/>
    <n v="633.37"/>
    <x v="3"/>
    <x v="0"/>
    <x v="3"/>
    <x v="0"/>
    <n v="3800.2200000000003"/>
    <x v="11"/>
    <n v="150000"/>
  </r>
  <r>
    <x v="51"/>
    <n v="1215"/>
    <s v="P004"/>
    <n v="6"/>
    <n v="24.89"/>
    <x v="0"/>
    <x v="1"/>
    <x v="4"/>
    <x v="1"/>
    <n v="149.34"/>
    <x v="11"/>
    <n v="100000"/>
  </r>
  <r>
    <x v="30"/>
    <n v="1216"/>
    <s v="P009"/>
    <n v="4"/>
    <n v="252.37"/>
    <x v="3"/>
    <x v="2"/>
    <x v="7"/>
    <x v="0"/>
    <n v="1009.48"/>
    <x v="1"/>
    <n v="120000"/>
  </r>
  <r>
    <x v="158"/>
    <n v="1217"/>
    <s v="P004"/>
    <n v="2"/>
    <n v="24.82"/>
    <x v="4"/>
    <x v="3"/>
    <x v="4"/>
    <x v="1"/>
    <n v="49.64"/>
    <x v="3"/>
    <n v="90000"/>
  </r>
  <r>
    <x v="77"/>
    <n v="1218"/>
    <s v="P006"/>
    <n v="2"/>
    <n v="221.61"/>
    <x v="3"/>
    <x v="1"/>
    <x v="6"/>
    <x v="0"/>
    <n v="443.22"/>
    <x v="8"/>
    <n v="100000"/>
  </r>
  <r>
    <x v="124"/>
    <n v="1219"/>
    <s v="P001"/>
    <n v="7"/>
    <n v="574.86"/>
    <x v="0"/>
    <x v="3"/>
    <x v="5"/>
    <x v="0"/>
    <n v="4024.02"/>
    <x v="10"/>
    <n v="90000"/>
  </r>
  <r>
    <x v="95"/>
    <n v="1220"/>
    <s v="P009"/>
    <n v="1"/>
    <n v="416.28"/>
    <x v="4"/>
    <x v="3"/>
    <x v="7"/>
    <x v="0"/>
    <n v="416.28"/>
    <x v="5"/>
    <n v="90000"/>
  </r>
  <r>
    <x v="153"/>
    <n v="1221"/>
    <s v="P007"/>
    <n v="1"/>
    <n v="36.08"/>
    <x v="3"/>
    <x v="0"/>
    <x v="1"/>
    <x v="1"/>
    <n v="36.08"/>
    <x v="0"/>
    <n v="150000"/>
  </r>
  <r>
    <x v="132"/>
    <n v="1222"/>
    <s v="P004"/>
    <n v="4"/>
    <n v="12.86"/>
    <x v="3"/>
    <x v="0"/>
    <x v="4"/>
    <x v="1"/>
    <n v="51.44"/>
    <x v="2"/>
    <n v="150000"/>
  </r>
  <r>
    <x v="159"/>
    <n v="1223"/>
    <s v="P004"/>
    <n v="1"/>
    <n v="15.12"/>
    <x v="4"/>
    <x v="3"/>
    <x v="4"/>
    <x v="1"/>
    <n v="15.12"/>
    <x v="5"/>
    <n v="90000"/>
  </r>
  <r>
    <x v="160"/>
    <n v="1224"/>
    <s v="P007"/>
    <n v="3"/>
    <n v="20.52"/>
    <x v="2"/>
    <x v="1"/>
    <x v="1"/>
    <x v="1"/>
    <n v="61.56"/>
    <x v="5"/>
    <n v="100000"/>
  </r>
  <r>
    <x v="35"/>
    <n v="1225"/>
    <s v="P005"/>
    <n v="6"/>
    <n v="88.36"/>
    <x v="4"/>
    <x v="0"/>
    <x v="2"/>
    <x v="1"/>
    <n v="530.16"/>
    <x v="11"/>
    <n v="150000"/>
  </r>
  <r>
    <x v="161"/>
    <n v="1226"/>
    <s v="P004"/>
    <n v="5"/>
    <n v="24.38"/>
    <x v="1"/>
    <x v="2"/>
    <x v="4"/>
    <x v="1"/>
    <n v="121.89999999999999"/>
    <x v="5"/>
    <n v="120000"/>
  </r>
  <r>
    <x v="162"/>
    <n v="1227"/>
    <s v="P001"/>
    <n v="5"/>
    <n v="737.45"/>
    <x v="1"/>
    <x v="2"/>
    <x v="5"/>
    <x v="0"/>
    <n v="3687.25"/>
    <x v="5"/>
    <n v="120000"/>
  </r>
  <r>
    <x v="163"/>
    <n v="1228"/>
    <s v="P005"/>
    <n v="9"/>
    <n v="97.72"/>
    <x v="3"/>
    <x v="2"/>
    <x v="2"/>
    <x v="1"/>
    <n v="879.48"/>
    <x v="8"/>
    <n v="120000"/>
  </r>
  <r>
    <x v="164"/>
    <n v="1229"/>
    <s v="P002"/>
    <n v="2"/>
    <n v="17.420000000000002"/>
    <x v="3"/>
    <x v="2"/>
    <x v="9"/>
    <x v="1"/>
    <n v="34.840000000000003"/>
    <x v="3"/>
    <n v="120000"/>
  </r>
  <r>
    <x v="165"/>
    <n v="1230"/>
    <s v="P009"/>
    <n v="3"/>
    <n v="537.24"/>
    <x v="3"/>
    <x v="0"/>
    <x v="7"/>
    <x v="0"/>
    <n v="1611.72"/>
    <x v="2"/>
    <n v="150000"/>
  </r>
  <r>
    <x v="166"/>
    <n v="1231"/>
    <s v="P004"/>
    <n v="4"/>
    <n v="22.58"/>
    <x v="4"/>
    <x v="0"/>
    <x v="4"/>
    <x v="1"/>
    <n v="90.32"/>
    <x v="8"/>
    <n v="150000"/>
  </r>
  <r>
    <x v="62"/>
    <n v="1232"/>
    <s v="P010"/>
    <n v="7"/>
    <n v="197.53"/>
    <x v="1"/>
    <x v="0"/>
    <x v="8"/>
    <x v="0"/>
    <n v="1382.71"/>
    <x v="8"/>
    <n v="150000"/>
  </r>
  <r>
    <x v="167"/>
    <n v="1233"/>
    <s v="P004"/>
    <n v="8"/>
    <n v="22.68"/>
    <x v="4"/>
    <x v="2"/>
    <x v="4"/>
    <x v="1"/>
    <n v="181.44"/>
    <x v="11"/>
    <n v="120000"/>
  </r>
  <r>
    <x v="168"/>
    <n v="1234"/>
    <s v="P010"/>
    <n v="9"/>
    <n v="155.18"/>
    <x v="0"/>
    <x v="1"/>
    <x v="8"/>
    <x v="0"/>
    <n v="1396.6200000000001"/>
    <x v="8"/>
    <n v="100000"/>
  </r>
  <r>
    <x v="169"/>
    <n v="1235"/>
    <s v="P010"/>
    <n v="1"/>
    <n v="188.76"/>
    <x v="4"/>
    <x v="1"/>
    <x v="8"/>
    <x v="0"/>
    <n v="188.76"/>
    <x v="10"/>
    <n v="100000"/>
  </r>
  <r>
    <x v="170"/>
    <n v="1236"/>
    <s v="P008"/>
    <n v="9"/>
    <n v="526.12"/>
    <x v="3"/>
    <x v="1"/>
    <x v="3"/>
    <x v="0"/>
    <n v="4735.08"/>
    <x v="0"/>
    <n v="100000"/>
  </r>
  <r>
    <x v="38"/>
    <n v="1237"/>
    <s v="P001"/>
    <n v="7"/>
    <n v="518.20000000000005"/>
    <x v="3"/>
    <x v="3"/>
    <x v="5"/>
    <x v="0"/>
    <n v="3627.4000000000005"/>
    <x v="9"/>
    <n v="90000"/>
  </r>
  <r>
    <x v="171"/>
    <n v="1238"/>
    <s v="P009"/>
    <n v="8"/>
    <n v="437.52"/>
    <x v="2"/>
    <x v="1"/>
    <x v="7"/>
    <x v="0"/>
    <n v="3500.16"/>
    <x v="4"/>
    <n v="100000"/>
  </r>
  <r>
    <x v="172"/>
    <n v="1239"/>
    <s v="P003"/>
    <n v="2"/>
    <n v="321.35000000000002"/>
    <x v="1"/>
    <x v="1"/>
    <x v="0"/>
    <x v="0"/>
    <n v="642.70000000000005"/>
    <x v="9"/>
    <n v="100000"/>
  </r>
  <r>
    <x v="173"/>
    <n v="1240"/>
    <s v="P004"/>
    <n v="1"/>
    <n v="14.67"/>
    <x v="0"/>
    <x v="0"/>
    <x v="4"/>
    <x v="1"/>
    <n v="14.67"/>
    <x v="1"/>
    <n v="150000"/>
  </r>
  <r>
    <x v="174"/>
    <n v="1241"/>
    <s v="P006"/>
    <n v="9"/>
    <n v="260.72000000000003"/>
    <x v="0"/>
    <x v="2"/>
    <x v="6"/>
    <x v="0"/>
    <n v="2346.4800000000005"/>
    <x v="2"/>
    <n v="120000"/>
  </r>
  <r>
    <x v="30"/>
    <n v="1242"/>
    <s v="P006"/>
    <n v="5"/>
    <n v="170.27"/>
    <x v="1"/>
    <x v="0"/>
    <x v="6"/>
    <x v="0"/>
    <n v="851.35"/>
    <x v="1"/>
    <n v="150000"/>
  </r>
  <r>
    <x v="9"/>
    <n v="1243"/>
    <s v="P007"/>
    <n v="3"/>
    <n v="35.67"/>
    <x v="4"/>
    <x v="2"/>
    <x v="1"/>
    <x v="1"/>
    <n v="107.01"/>
    <x v="5"/>
    <n v="120000"/>
  </r>
  <r>
    <x v="175"/>
    <n v="1244"/>
    <s v="P002"/>
    <n v="3"/>
    <n v="28.2"/>
    <x v="2"/>
    <x v="2"/>
    <x v="9"/>
    <x v="1"/>
    <n v="84.6"/>
    <x v="5"/>
    <n v="120000"/>
  </r>
  <r>
    <x v="28"/>
    <n v="1245"/>
    <s v="P002"/>
    <n v="8"/>
    <n v="19.940000000000001"/>
    <x v="1"/>
    <x v="2"/>
    <x v="9"/>
    <x v="1"/>
    <n v="159.52000000000001"/>
    <x v="3"/>
    <n v="120000"/>
  </r>
  <r>
    <x v="176"/>
    <n v="1246"/>
    <s v="P008"/>
    <n v="7"/>
    <n v="402.13"/>
    <x v="4"/>
    <x v="0"/>
    <x v="3"/>
    <x v="0"/>
    <n v="2814.91"/>
    <x v="11"/>
    <n v="150000"/>
  </r>
  <r>
    <x v="177"/>
    <n v="1247"/>
    <s v="P005"/>
    <n v="1"/>
    <n v="59.84"/>
    <x v="0"/>
    <x v="0"/>
    <x v="2"/>
    <x v="1"/>
    <n v="59.84"/>
    <x v="6"/>
    <n v="150000"/>
  </r>
  <r>
    <x v="173"/>
    <n v="1248"/>
    <s v="P005"/>
    <n v="2"/>
    <n v="75.25"/>
    <x v="2"/>
    <x v="0"/>
    <x v="2"/>
    <x v="1"/>
    <n v="150.5"/>
    <x v="1"/>
    <n v="150000"/>
  </r>
  <r>
    <x v="143"/>
    <n v="1249"/>
    <s v="P002"/>
    <n v="1"/>
    <n v="20.94"/>
    <x v="2"/>
    <x v="0"/>
    <x v="9"/>
    <x v="1"/>
    <n v="20.94"/>
    <x v="11"/>
    <n v="150000"/>
  </r>
  <r>
    <x v="156"/>
    <n v="1250"/>
    <s v="P010"/>
    <n v="8"/>
    <n v="171.67"/>
    <x v="0"/>
    <x v="1"/>
    <x v="8"/>
    <x v="0"/>
    <n v="1373.36"/>
    <x v="7"/>
    <n v="100000"/>
  </r>
  <r>
    <x v="157"/>
    <n v="1251"/>
    <s v="P010"/>
    <n v="6"/>
    <n v="114.02"/>
    <x v="3"/>
    <x v="0"/>
    <x v="8"/>
    <x v="0"/>
    <n v="684.12"/>
    <x v="11"/>
    <n v="150000"/>
  </r>
  <r>
    <x v="58"/>
    <n v="1252"/>
    <s v="P005"/>
    <n v="5"/>
    <n v="85.5"/>
    <x v="0"/>
    <x v="0"/>
    <x v="2"/>
    <x v="1"/>
    <n v="427.5"/>
    <x v="0"/>
    <n v="150000"/>
  </r>
  <r>
    <x v="178"/>
    <n v="1253"/>
    <s v="P002"/>
    <n v="3"/>
    <n v="18.96"/>
    <x v="4"/>
    <x v="1"/>
    <x v="9"/>
    <x v="1"/>
    <n v="56.88"/>
    <x v="9"/>
    <n v="100000"/>
  </r>
  <r>
    <x v="179"/>
    <n v="1254"/>
    <s v="P006"/>
    <n v="5"/>
    <n v="220.9"/>
    <x v="3"/>
    <x v="3"/>
    <x v="6"/>
    <x v="0"/>
    <n v="1104.5"/>
    <x v="5"/>
    <n v="90000"/>
  </r>
  <r>
    <x v="180"/>
    <n v="1255"/>
    <s v="P004"/>
    <n v="5"/>
    <n v="22.36"/>
    <x v="1"/>
    <x v="2"/>
    <x v="4"/>
    <x v="1"/>
    <n v="111.8"/>
    <x v="10"/>
    <n v="120000"/>
  </r>
  <r>
    <x v="163"/>
    <n v="1256"/>
    <s v="P010"/>
    <n v="10"/>
    <n v="206.59"/>
    <x v="3"/>
    <x v="2"/>
    <x v="8"/>
    <x v="0"/>
    <n v="2065.9"/>
    <x v="8"/>
    <n v="120000"/>
  </r>
  <r>
    <x v="65"/>
    <n v="1257"/>
    <s v="P005"/>
    <n v="8"/>
    <n v="98.7"/>
    <x v="2"/>
    <x v="0"/>
    <x v="2"/>
    <x v="1"/>
    <n v="789.6"/>
    <x v="4"/>
    <n v="150000"/>
  </r>
  <r>
    <x v="181"/>
    <n v="1258"/>
    <s v="P002"/>
    <n v="6"/>
    <n v="21.64"/>
    <x v="0"/>
    <x v="2"/>
    <x v="9"/>
    <x v="1"/>
    <n v="129.84"/>
    <x v="1"/>
    <n v="120000"/>
  </r>
  <r>
    <x v="182"/>
    <n v="1259"/>
    <s v="P009"/>
    <n v="10"/>
    <n v="518.94000000000005"/>
    <x v="2"/>
    <x v="1"/>
    <x v="7"/>
    <x v="0"/>
    <n v="5189.4000000000005"/>
    <x v="3"/>
    <n v="100000"/>
  </r>
  <r>
    <x v="115"/>
    <n v="1260"/>
    <s v="P004"/>
    <n v="9"/>
    <n v="19.2"/>
    <x v="0"/>
    <x v="1"/>
    <x v="4"/>
    <x v="1"/>
    <n v="172.79999999999998"/>
    <x v="9"/>
    <n v="100000"/>
  </r>
  <r>
    <x v="183"/>
    <n v="1261"/>
    <s v="P007"/>
    <n v="2"/>
    <n v="49.48"/>
    <x v="0"/>
    <x v="3"/>
    <x v="1"/>
    <x v="1"/>
    <n v="98.96"/>
    <x v="10"/>
    <n v="90000"/>
  </r>
  <r>
    <x v="184"/>
    <n v="1262"/>
    <s v="P005"/>
    <n v="7"/>
    <n v="94.49"/>
    <x v="1"/>
    <x v="3"/>
    <x v="2"/>
    <x v="1"/>
    <n v="661.43"/>
    <x v="10"/>
    <n v="90000"/>
  </r>
  <r>
    <x v="16"/>
    <n v="1263"/>
    <s v="P008"/>
    <n v="6"/>
    <n v="588.70000000000005"/>
    <x v="2"/>
    <x v="1"/>
    <x v="3"/>
    <x v="0"/>
    <n v="3532.2000000000003"/>
    <x v="2"/>
    <n v="100000"/>
  </r>
  <r>
    <x v="135"/>
    <n v="1264"/>
    <s v="P006"/>
    <n v="8"/>
    <n v="239.76"/>
    <x v="3"/>
    <x v="2"/>
    <x v="6"/>
    <x v="0"/>
    <n v="1918.08"/>
    <x v="0"/>
    <n v="120000"/>
  </r>
  <r>
    <x v="185"/>
    <n v="1265"/>
    <s v="P009"/>
    <n v="2"/>
    <n v="385.3"/>
    <x v="4"/>
    <x v="1"/>
    <x v="7"/>
    <x v="0"/>
    <n v="770.6"/>
    <x v="5"/>
    <n v="100000"/>
  </r>
  <r>
    <x v="186"/>
    <n v="1266"/>
    <s v="P009"/>
    <n v="7"/>
    <n v="385.34"/>
    <x v="4"/>
    <x v="2"/>
    <x v="7"/>
    <x v="0"/>
    <n v="2697.3799999999997"/>
    <x v="9"/>
    <n v="120000"/>
  </r>
  <r>
    <x v="146"/>
    <n v="1267"/>
    <s v="P006"/>
    <n v="8"/>
    <n v="261.26"/>
    <x v="3"/>
    <x v="3"/>
    <x v="6"/>
    <x v="0"/>
    <n v="2090.08"/>
    <x v="8"/>
    <n v="90000"/>
  </r>
  <r>
    <x v="187"/>
    <n v="1268"/>
    <s v="P006"/>
    <n v="10"/>
    <n v="217.74"/>
    <x v="4"/>
    <x v="1"/>
    <x v="6"/>
    <x v="0"/>
    <n v="2177.4"/>
    <x v="2"/>
    <n v="100000"/>
  </r>
  <r>
    <x v="44"/>
    <n v="1269"/>
    <s v="P010"/>
    <n v="7"/>
    <n v="150.72"/>
    <x v="2"/>
    <x v="2"/>
    <x v="8"/>
    <x v="0"/>
    <n v="1055.04"/>
    <x v="9"/>
    <n v="120000"/>
  </r>
  <r>
    <x v="188"/>
    <n v="1270"/>
    <s v="P003"/>
    <n v="9"/>
    <n v="251.56"/>
    <x v="2"/>
    <x v="3"/>
    <x v="0"/>
    <x v="0"/>
    <n v="2264.04"/>
    <x v="7"/>
    <n v="90000"/>
  </r>
  <r>
    <x v="189"/>
    <n v="1271"/>
    <s v="P006"/>
    <n v="3"/>
    <n v="258.62"/>
    <x v="1"/>
    <x v="3"/>
    <x v="6"/>
    <x v="0"/>
    <n v="775.86"/>
    <x v="5"/>
    <n v="90000"/>
  </r>
  <r>
    <x v="149"/>
    <n v="1272"/>
    <s v="P007"/>
    <n v="8"/>
    <n v="23.02"/>
    <x v="0"/>
    <x v="0"/>
    <x v="1"/>
    <x v="1"/>
    <n v="184.16"/>
    <x v="5"/>
    <n v="150000"/>
  </r>
  <r>
    <x v="190"/>
    <n v="1273"/>
    <s v="P006"/>
    <n v="8"/>
    <n v="150.61000000000001"/>
    <x v="1"/>
    <x v="3"/>
    <x v="6"/>
    <x v="0"/>
    <n v="1204.8800000000001"/>
    <x v="11"/>
    <n v="90000"/>
  </r>
  <r>
    <x v="191"/>
    <n v="1274"/>
    <s v="P007"/>
    <n v="8"/>
    <n v="29.63"/>
    <x v="3"/>
    <x v="0"/>
    <x v="1"/>
    <x v="1"/>
    <n v="237.04"/>
    <x v="6"/>
    <n v="150000"/>
  </r>
  <r>
    <x v="192"/>
    <n v="1275"/>
    <s v="P007"/>
    <n v="6"/>
    <n v="33.67"/>
    <x v="0"/>
    <x v="0"/>
    <x v="1"/>
    <x v="1"/>
    <n v="202.02"/>
    <x v="1"/>
    <n v="150000"/>
  </r>
  <r>
    <x v="193"/>
    <n v="1276"/>
    <s v="P004"/>
    <n v="2"/>
    <n v="10.86"/>
    <x v="2"/>
    <x v="0"/>
    <x v="4"/>
    <x v="1"/>
    <n v="21.72"/>
    <x v="6"/>
    <n v="150000"/>
  </r>
  <r>
    <x v="23"/>
    <n v="1277"/>
    <s v="P004"/>
    <n v="8"/>
    <n v="18.64"/>
    <x v="0"/>
    <x v="2"/>
    <x v="4"/>
    <x v="1"/>
    <n v="149.12"/>
    <x v="8"/>
    <n v="120000"/>
  </r>
  <r>
    <x v="69"/>
    <n v="1278"/>
    <s v="P005"/>
    <n v="4"/>
    <n v="54.16"/>
    <x v="3"/>
    <x v="3"/>
    <x v="2"/>
    <x v="1"/>
    <n v="216.64"/>
    <x v="8"/>
    <n v="90000"/>
  </r>
  <r>
    <x v="194"/>
    <n v="1279"/>
    <s v="P005"/>
    <n v="9"/>
    <n v="59.81"/>
    <x v="0"/>
    <x v="2"/>
    <x v="2"/>
    <x v="1"/>
    <n v="538.29"/>
    <x v="0"/>
    <n v="120000"/>
  </r>
  <r>
    <x v="195"/>
    <n v="1280"/>
    <s v="P006"/>
    <n v="4"/>
    <n v="229.01"/>
    <x v="1"/>
    <x v="2"/>
    <x v="6"/>
    <x v="0"/>
    <n v="916.04"/>
    <x v="0"/>
    <n v="120000"/>
  </r>
  <r>
    <x v="196"/>
    <n v="1281"/>
    <s v="P009"/>
    <n v="5"/>
    <n v="356.56"/>
    <x v="0"/>
    <x v="3"/>
    <x v="7"/>
    <x v="0"/>
    <n v="1782.8"/>
    <x v="3"/>
    <n v="90000"/>
  </r>
  <r>
    <x v="197"/>
    <n v="1282"/>
    <s v="P003"/>
    <n v="1"/>
    <n v="344.92"/>
    <x v="4"/>
    <x v="3"/>
    <x v="0"/>
    <x v="0"/>
    <n v="344.92"/>
    <x v="0"/>
    <n v="90000"/>
  </r>
  <r>
    <x v="11"/>
    <n v="1283"/>
    <s v="P009"/>
    <n v="10"/>
    <n v="357.8"/>
    <x v="3"/>
    <x v="0"/>
    <x v="7"/>
    <x v="0"/>
    <n v="3578"/>
    <x v="5"/>
    <n v="150000"/>
  </r>
  <r>
    <x v="198"/>
    <n v="1284"/>
    <s v="P007"/>
    <n v="2"/>
    <n v="24.86"/>
    <x v="1"/>
    <x v="3"/>
    <x v="1"/>
    <x v="1"/>
    <n v="49.72"/>
    <x v="5"/>
    <n v="90000"/>
  </r>
  <r>
    <x v="13"/>
    <n v="1285"/>
    <s v="P009"/>
    <n v="3"/>
    <n v="312.83"/>
    <x v="3"/>
    <x v="3"/>
    <x v="7"/>
    <x v="0"/>
    <n v="938.49"/>
    <x v="7"/>
    <n v="90000"/>
  </r>
  <r>
    <x v="199"/>
    <n v="1286"/>
    <s v="P001"/>
    <n v="9"/>
    <n v="566.08000000000004"/>
    <x v="4"/>
    <x v="3"/>
    <x v="5"/>
    <x v="0"/>
    <n v="5094.72"/>
    <x v="8"/>
    <n v="90000"/>
  </r>
  <r>
    <x v="200"/>
    <n v="1287"/>
    <s v="P007"/>
    <n v="10"/>
    <n v="36.619999999999997"/>
    <x v="4"/>
    <x v="1"/>
    <x v="1"/>
    <x v="1"/>
    <n v="366.2"/>
    <x v="5"/>
    <n v="100000"/>
  </r>
  <r>
    <x v="201"/>
    <n v="1288"/>
    <s v="P002"/>
    <n v="5"/>
    <n v="17.18"/>
    <x v="0"/>
    <x v="3"/>
    <x v="9"/>
    <x v="1"/>
    <n v="85.9"/>
    <x v="4"/>
    <n v="90000"/>
  </r>
  <r>
    <x v="202"/>
    <n v="1289"/>
    <s v="P008"/>
    <n v="1"/>
    <n v="350.18"/>
    <x v="0"/>
    <x v="0"/>
    <x v="3"/>
    <x v="0"/>
    <n v="350.18"/>
    <x v="4"/>
    <n v="150000"/>
  </r>
  <r>
    <x v="161"/>
    <n v="1290"/>
    <s v="P006"/>
    <n v="1"/>
    <n v="173.52"/>
    <x v="2"/>
    <x v="1"/>
    <x v="6"/>
    <x v="0"/>
    <n v="173.52"/>
    <x v="5"/>
    <n v="100000"/>
  </r>
  <r>
    <x v="203"/>
    <n v="1291"/>
    <s v="P002"/>
    <n v="8"/>
    <n v="22.43"/>
    <x v="2"/>
    <x v="1"/>
    <x v="9"/>
    <x v="1"/>
    <n v="179.44"/>
    <x v="1"/>
    <n v="100000"/>
  </r>
  <r>
    <x v="204"/>
    <n v="1292"/>
    <s v="P002"/>
    <n v="4"/>
    <n v="24.9"/>
    <x v="1"/>
    <x v="3"/>
    <x v="9"/>
    <x v="1"/>
    <n v="99.6"/>
    <x v="0"/>
    <n v="90000"/>
  </r>
  <r>
    <x v="108"/>
    <n v="1293"/>
    <s v="P006"/>
    <n v="8"/>
    <n v="248.82"/>
    <x v="3"/>
    <x v="2"/>
    <x v="6"/>
    <x v="0"/>
    <n v="1990.56"/>
    <x v="11"/>
    <n v="120000"/>
  </r>
  <r>
    <x v="198"/>
    <n v="1294"/>
    <s v="P006"/>
    <n v="9"/>
    <n v="180.47"/>
    <x v="1"/>
    <x v="3"/>
    <x v="6"/>
    <x v="0"/>
    <n v="1624.23"/>
    <x v="5"/>
    <n v="90000"/>
  </r>
  <r>
    <x v="205"/>
    <n v="1295"/>
    <s v="P010"/>
    <n v="2"/>
    <n v="141.69"/>
    <x v="2"/>
    <x v="2"/>
    <x v="8"/>
    <x v="0"/>
    <n v="283.38"/>
    <x v="8"/>
    <n v="120000"/>
  </r>
  <r>
    <x v="206"/>
    <n v="1296"/>
    <s v="P006"/>
    <n v="9"/>
    <n v="195.75"/>
    <x v="0"/>
    <x v="1"/>
    <x v="6"/>
    <x v="0"/>
    <n v="1761.75"/>
    <x v="2"/>
    <n v="100000"/>
  </r>
  <r>
    <x v="207"/>
    <n v="1297"/>
    <s v="P004"/>
    <n v="8"/>
    <n v="16.16"/>
    <x v="1"/>
    <x v="1"/>
    <x v="4"/>
    <x v="1"/>
    <n v="129.28"/>
    <x v="1"/>
    <n v="100000"/>
  </r>
  <r>
    <x v="208"/>
    <n v="1298"/>
    <s v="P003"/>
    <n v="4"/>
    <n v="292.61"/>
    <x v="0"/>
    <x v="1"/>
    <x v="0"/>
    <x v="0"/>
    <n v="1170.44"/>
    <x v="10"/>
    <n v="100000"/>
  </r>
  <r>
    <x v="209"/>
    <n v="1299"/>
    <s v="P001"/>
    <n v="9"/>
    <n v="670.82"/>
    <x v="1"/>
    <x v="2"/>
    <x v="5"/>
    <x v="0"/>
    <n v="6037.38"/>
    <x v="8"/>
    <n v="120000"/>
  </r>
  <r>
    <x v="66"/>
    <n v="1300"/>
    <s v="P001"/>
    <n v="6"/>
    <n v="618.03"/>
    <x v="1"/>
    <x v="3"/>
    <x v="5"/>
    <x v="0"/>
    <n v="3708.18"/>
    <x v="2"/>
    <n v="90000"/>
  </r>
  <r>
    <x v="210"/>
    <n v="1301"/>
    <s v="P006"/>
    <n v="1"/>
    <n v="219.95"/>
    <x v="0"/>
    <x v="0"/>
    <x v="6"/>
    <x v="0"/>
    <n v="219.95"/>
    <x v="5"/>
    <n v="150000"/>
  </r>
  <r>
    <x v="131"/>
    <n v="1302"/>
    <s v="P003"/>
    <n v="10"/>
    <n v="343.42"/>
    <x v="3"/>
    <x v="3"/>
    <x v="0"/>
    <x v="0"/>
    <n v="3434.2000000000003"/>
    <x v="6"/>
    <n v="90000"/>
  </r>
  <r>
    <x v="211"/>
    <n v="1303"/>
    <s v="P007"/>
    <n v="1"/>
    <n v="37.82"/>
    <x v="3"/>
    <x v="2"/>
    <x v="1"/>
    <x v="1"/>
    <n v="37.82"/>
    <x v="7"/>
    <n v="120000"/>
  </r>
  <r>
    <x v="212"/>
    <n v="1304"/>
    <s v="P008"/>
    <n v="1"/>
    <n v="431.1"/>
    <x v="1"/>
    <x v="2"/>
    <x v="3"/>
    <x v="0"/>
    <n v="431.1"/>
    <x v="3"/>
    <n v="120000"/>
  </r>
  <r>
    <x v="16"/>
    <n v="1305"/>
    <s v="P010"/>
    <n v="7"/>
    <n v="193.89"/>
    <x v="1"/>
    <x v="0"/>
    <x v="8"/>
    <x v="0"/>
    <n v="1357.23"/>
    <x v="2"/>
    <n v="150000"/>
  </r>
  <r>
    <x v="202"/>
    <n v="1306"/>
    <s v="P009"/>
    <n v="4"/>
    <n v="340.68"/>
    <x v="1"/>
    <x v="0"/>
    <x v="7"/>
    <x v="0"/>
    <n v="1362.72"/>
    <x v="4"/>
    <n v="150000"/>
  </r>
  <r>
    <x v="213"/>
    <n v="1307"/>
    <s v="P001"/>
    <n v="2"/>
    <n v="555.11"/>
    <x v="2"/>
    <x v="1"/>
    <x v="5"/>
    <x v="0"/>
    <n v="1110.22"/>
    <x v="2"/>
    <n v="100000"/>
  </r>
  <r>
    <x v="182"/>
    <n v="1308"/>
    <s v="P008"/>
    <n v="2"/>
    <n v="601.53"/>
    <x v="3"/>
    <x v="2"/>
    <x v="3"/>
    <x v="0"/>
    <n v="1203.06"/>
    <x v="3"/>
    <n v="120000"/>
  </r>
  <r>
    <x v="35"/>
    <n v="1309"/>
    <s v="P002"/>
    <n v="6"/>
    <n v="22.71"/>
    <x v="0"/>
    <x v="2"/>
    <x v="9"/>
    <x v="1"/>
    <n v="136.26"/>
    <x v="11"/>
    <n v="120000"/>
  </r>
  <r>
    <x v="127"/>
    <n v="1310"/>
    <s v="P002"/>
    <n v="4"/>
    <n v="26.77"/>
    <x v="3"/>
    <x v="0"/>
    <x v="9"/>
    <x v="1"/>
    <n v="107.08"/>
    <x v="3"/>
    <n v="150000"/>
  </r>
  <r>
    <x v="33"/>
    <n v="1311"/>
    <s v="P002"/>
    <n v="2"/>
    <n v="18.760000000000002"/>
    <x v="4"/>
    <x v="2"/>
    <x v="9"/>
    <x v="1"/>
    <n v="37.520000000000003"/>
    <x v="7"/>
    <n v="120000"/>
  </r>
  <r>
    <x v="214"/>
    <n v="1312"/>
    <s v="P004"/>
    <n v="1"/>
    <n v="14.85"/>
    <x v="3"/>
    <x v="3"/>
    <x v="4"/>
    <x v="1"/>
    <n v="14.85"/>
    <x v="1"/>
    <n v="90000"/>
  </r>
  <r>
    <x v="215"/>
    <n v="1313"/>
    <s v="P001"/>
    <n v="4"/>
    <n v="539.88"/>
    <x v="0"/>
    <x v="1"/>
    <x v="5"/>
    <x v="0"/>
    <n v="2159.52"/>
    <x v="8"/>
    <n v="100000"/>
  </r>
  <r>
    <x v="64"/>
    <n v="1314"/>
    <s v="P001"/>
    <n v="8"/>
    <n v="796.59"/>
    <x v="4"/>
    <x v="1"/>
    <x v="5"/>
    <x v="0"/>
    <n v="6372.72"/>
    <x v="0"/>
    <n v="100000"/>
  </r>
  <r>
    <x v="209"/>
    <n v="1315"/>
    <s v="P004"/>
    <n v="5"/>
    <n v="24.17"/>
    <x v="4"/>
    <x v="2"/>
    <x v="4"/>
    <x v="1"/>
    <n v="120.85000000000001"/>
    <x v="8"/>
    <n v="120000"/>
  </r>
  <r>
    <x v="216"/>
    <n v="1316"/>
    <s v="P005"/>
    <n v="3"/>
    <n v="69.25"/>
    <x v="0"/>
    <x v="1"/>
    <x v="2"/>
    <x v="1"/>
    <n v="207.75"/>
    <x v="8"/>
    <n v="100000"/>
  </r>
  <r>
    <x v="150"/>
    <n v="1317"/>
    <s v="P001"/>
    <n v="1"/>
    <n v="572.36"/>
    <x v="2"/>
    <x v="3"/>
    <x v="5"/>
    <x v="0"/>
    <n v="572.36"/>
    <x v="1"/>
    <n v="90000"/>
  </r>
  <r>
    <x v="217"/>
    <n v="1318"/>
    <s v="P006"/>
    <n v="3"/>
    <n v="283.63"/>
    <x v="3"/>
    <x v="0"/>
    <x v="6"/>
    <x v="0"/>
    <n v="850.89"/>
    <x v="5"/>
    <n v="150000"/>
  </r>
  <r>
    <x v="218"/>
    <n v="1319"/>
    <s v="P009"/>
    <n v="9"/>
    <n v="334.1"/>
    <x v="4"/>
    <x v="3"/>
    <x v="7"/>
    <x v="0"/>
    <n v="3006.9"/>
    <x v="6"/>
    <n v="90000"/>
  </r>
  <r>
    <x v="24"/>
    <n v="1320"/>
    <s v="P008"/>
    <n v="4"/>
    <n v="611.70000000000005"/>
    <x v="0"/>
    <x v="0"/>
    <x v="3"/>
    <x v="0"/>
    <n v="2446.8000000000002"/>
    <x v="10"/>
    <n v="150000"/>
  </r>
  <r>
    <x v="124"/>
    <n v="1321"/>
    <s v="P005"/>
    <n v="8"/>
    <n v="85.42"/>
    <x v="4"/>
    <x v="3"/>
    <x v="2"/>
    <x v="1"/>
    <n v="683.36"/>
    <x v="10"/>
    <n v="90000"/>
  </r>
  <r>
    <x v="102"/>
    <n v="1322"/>
    <s v="P009"/>
    <n v="2"/>
    <n v="303.44"/>
    <x v="4"/>
    <x v="3"/>
    <x v="7"/>
    <x v="0"/>
    <n v="606.88"/>
    <x v="11"/>
    <n v="90000"/>
  </r>
  <r>
    <x v="188"/>
    <n v="1323"/>
    <s v="P001"/>
    <n v="1"/>
    <n v="798.24"/>
    <x v="2"/>
    <x v="1"/>
    <x v="5"/>
    <x v="0"/>
    <n v="798.24"/>
    <x v="7"/>
    <n v="100000"/>
  </r>
  <r>
    <x v="86"/>
    <n v="1324"/>
    <s v="P010"/>
    <n v="2"/>
    <n v="167.1"/>
    <x v="3"/>
    <x v="0"/>
    <x v="8"/>
    <x v="0"/>
    <n v="334.2"/>
    <x v="6"/>
    <n v="150000"/>
  </r>
  <r>
    <x v="219"/>
    <n v="1325"/>
    <s v="P010"/>
    <n v="7"/>
    <n v="202.71"/>
    <x v="0"/>
    <x v="2"/>
    <x v="8"/>
    <x v="0"/>
    <n v="1418.97"/>
    <x v="5"/>
    <n v="120000"/>
  </r>
  <r>
    <x v="157"/>
    <n v="1326"/>
    <s v="P010"/>
    <n v="10"/>
    <n v="206.81"/>
    <x v="3"/>
    <x v="0"/>
    <x v="8"/>
    <x v="0"/>
    <n v="2068.1"/>
    <x v="11"/>
    <n v="150000"/>
  </r>
  <r>
    <x v="220"/>
    <n v="1327"/>
    <s v="P008"/>
    <n v="3"/>
    <n v="412.52"/>
    <x v="2"/>
    <x v="0"/>
    <x v="3"/>
    <x v="0"/>
    <n v="1237.56"/>
    <x v="1"/>
    <n v="150000"/>
  </r>
  <r>
    <x v="159"/>
    <n v="1328"/>
    <s v="P006"/>
    <n v="3"/>
    <n v="296.77"/>
    <x v="4"/>
    <x v="2"/>
    <x v="6"/>
    <x v="0"/>
    <n v="890.31"/>
    <x v="5"/>
    <n v="120000"/>
  </r>
  <r>
    <x v="221"/>
    <n v="1329"/>
    <s v="P009"/>
    <n v="2"/>
    <n v="284.31"/>
    <x v="1"/>
    <x v="3"/>
    <x v="7"/>
    <x v="0"/>
    <n v="568.62"/>
    <x v="9"/>
    <n v="90000"/>
  </r>
  <r>
    <x v="154"/>
    <n v="1330"/>
    <s v="P007"/>
    <n v="9"/>
    <n v="47.29"/>
    <x v="4"/>
    <x v="3"/>
    <x v="1"/>
    <x v="1"/>
    <n v="425.61"/>
    <x v="10"/>
    <n v="90000"/>
  </r>
  <r>
    <x v="111"/>
    <n v="1331"/>
    <s v="P006"/>
    <n v="4"/>
    <n v="256.14999999999998"/>
    <x v="2"/>
    <x v="1"/>
    <x v="6"/>
    <x v="0"/>
    <n v="1024.5999999999999"/>
    <x v="4"/>
    <n v="100000"/>
  </r>
  <r>
    <x v="51"/>
    <n v="1332"/>
    <s v="P009"/>
    <n v="10"/>
    <n v="372.63"/>
    <x v="3"/>
    <x v="3"/>
    <x v="7"/>
    <x v="0"/>
    <n v="3726.3"/>
    <x v="11"/>
    <n v="90000"/>
  </r>
  <r>
    <x v="140"/>
    <n v="1333"/>
    <s v="P006"/>
    <n v="4"/>
    <n v="208.63"/>
    <x v="2"/>
    <x v="3"/>
    <x v="6"/>
    <x v="0"/>
    <n v="834.52"/>
    <x v="3"/>
    <n v="90000"/>
  </r>
  <r>
    <x v="222"/>
    <n v="1334"/>
    <s v="P003"/>
    <n v="4"/>
    <n v="322.75"/>
    <x v="0"/>
    <x v="1"/>
    <x v="0"/>
    <x v="0"/>
    <n v="1291"/>
    <x v="4"/>
    <n v="100000"/>
  </r>
  <r>
    <x v="223"/>
    <n v="1335"/>
    <s v="P007"/>
    <n v="9"/>
    <n v="43.47"/>
    <x v="1"/>
    <x v="0"/>
    <x v="1"/>
    <x v="1"/>
    <n v="391.23"/>
    <x v="4"/>
    <n v="150000"/>
  </r>
  <r>
    <x v="224"/>
    <n v="1336"/>
    <s v="P010"/>
    <n v="6"/>
    <n v="110.57"/>
    <x v="4"/>
    <x v="1"/>
    <x v="8"/>
    <x v="0"/>
    <n v="663.42"/>
    <x v="2"/>
    <n v="100000"/>
  </r>
  <r>
    <x v="89"/>
    <n v="1337"/>
    <s v="P010"/>
    <n v="6"/>
    <n v="150.19"/>
    <x v="2"/>
    <x v="0"/>
    <x v="8"/>
    <x v="0"/>
    <n v="901.14"/>
    <x v="11"/>
    <n v="150000"/>
  </r>
  <r>
    <x v="219"/>
    <n v="1338"/>
    <s v="P006"/>
    <n v="3"/>
    <n v="221.9"/>
    <x v="2"/>
    <x v="1"/>
    <x v="6"/>
    <x v="0"/>
    <n v="665.7"/>
    <x v="5"/>
    <n v="100000"/>
  </r>
  <r>
    <x v="16"/>
    <n v="1339"/>
    <s v="P010"/>
    <n v="5"/>
    <n v="221.88"/>
    <x v="1"/>
    <x v="2"/>
    <x v="8"/>
    <x v="0"/>
    <n v="1109.4000000000001"/>
    <x v="2"/>
    <n v="120000"/>
  </r>
  <r>
    <x v="225"/>
    <n v="1340"/>
    <s v="P001"/>
    <n v="5"/>
    <n v="502.37"/>
    <x v="1"/>
    <x v="3"/>
    <x v="5"/>
    <x v="0"/>
    <n v="2511.85"/>
    <x v="6"/>
    <n v="90000"/>
  </r>
  <r>
    <x v="67"/>
    <n v="1341"/>
    <s v="P007"/>
    <n v="4"/>
    <n v="38.36"/>
    <x v="1"/>
    <x v="1"/>
    <x v="1"/>
    <x v="1"/>
    <n v="153.44"/>
    <x v="5"/>
    <n v="100000"/>
  </r>
  <r>
    <x v="56"/>
    <n v="1342"/>
    <s v="P003"/>
    <n v="5"/>
    <n v="298.98"/>
    <x v="3"/>
    <x v="3"/>
    <x v="0"/>
    <x v="0"/>
    <n v="1494.9"/>
    <x v="3"/>
    <n v="90000"/>
  </r>
  <r>
    <x v="134"/>
    <n v="1343"/>
    <s v="P003"/>
    <n v="8"/>
    <n v="229.68"/>
    <x v="3"/>
    <x v="2"/>
    <x v="0"/>
    <x v="0"/>
    <n v="1837.44"/>
    <x v="10"/>
    <n v="120000"/>
  </r>
  <r>
    <x v="64"/>
    <n v="1344"/>
    <s v="P009"/>
    <n v="9"/>
    <n v="252.8"/>
    <x v="4"/>
    <x v="2"/>
    <x v="7"/>
    <x v="0"/>
    <n v="2275.2000000000003"/>
    <x v="0"/>
    <n v="120000"/>
  </r>
  <r>
    <x v="226"/>
    <n v="1345"/>
    <s v="P004"/>
    <n v="7"/>
    <n v="19.28"/>
    <x v="4"/>
    <x v="0"/>
    <x v="4"/>
    <x v="1"/>
    <n v="134.96"/>
    <x v="6"/>
    <n v="150000"/>
  </r>
  <r>
    <x v="227"/>
    <n v="1346"/>
    <s v="P009"/>
    <n v="7"/>
    <n v="323.91000000000003"/>
    <x v="4"/>
    <x v="3"/>
    <x v="7"/>
    <x v="0"/>
    <n v="2267.3700000000003"/>
    <x v="3"/>
    <n v="90000"/>
  </r>
  <r>
    <x v="228"/>
    <n v="1347"/>
    <s v="P004"/>
    <n v="5"/>
    <n v="12"/>
    <x v="0"/>
    <x v="1"/>
    <x v="4"/>
    <x v="1"/>
    <n v="60"/>
    <x v="11"/>
    <n v="100000"/>
  </r>
  <r>
    <x v="215"/>
    <n v="1348"/>
    <s v="P006"/>
    <n v="4"/>
    <n v="215.61"/>
    <x v="1"/>
    <x v="2"/>
    <x v="6"/>
    <x v="0"/>
    <n v="862.44"/>
    <x v="8"/>
    <n v="120000"/>
  </r>
  <r>
    <x v="70"/>
    <n v="1349"/>
    <s v="P009"/>
    <n v="8"/>
    <n v="461.13"/>
    <x v="0"/>
    <x v="2"/>
    <x v="7"/>
    <x v="0"/>
    <n v="3689.04"/>
    <x v="10"/>
    <n v="120000"/>
  </r>
  <r>
    <x v="54"/>
    <n v="1350"/>
    <s v="P007"/>
    <n v="4"/>
    <n v="23.22"/>
    <x v="1"/>
    <x v="3"/>
    <x v="1"/>
    <x v="1"/>
    <n v="92.88"/>
    <x v="11"/>
    <n v="90000"/>
  </r>
  <r>
    <x v="116"/>
    <n v="1351"/>
    <s v="P003"/>
    <n v="8"/>
    <n v="344.52"/>
    <x v="4"/>
    <x v="2"/>
    <x v="0"/>
    <x v="0"/>
    <n v="2756.16"/>
    <x v="10"/>
    <n v="120000"/>
  </r>
  <r>
    <x v="100"/>
    <n v="1352"/>
    <s v="P007"/>
    <n v="9"/>
    <n v="30.65"/>
    <x v="1"/>
    <x v="1"/>
    <x v="1"/>
    <x v="1"/>
    <n v="275.84999999999997"/>
    <x v="7"/>
    <n v="100000"/>
  </r>
  <r>
    <x v="229"/>
    <n v="1353"/>
    <s v="P009"/>
    <n v="9"/>
    <n v="589.66999999999996"/>
    <x v="3"/>
    <x v="1"/>
    <x v="7"/>
    <x v="0"/>
    <n v="5307.03"/>
    <x v="9"/>
    <n v="100000"/>
  </r>
  <r>
    <x v="222"/>
    <n v="1354"/>
    <s v="P005"/>
    <n v="8"/>
    <n v="97.76"/>
    <x v="2"/>
    <x v="1"/>
    <x v="2"/>
    <x v="1"/>
    <n v="782.08"/>
    <x v="4"/>
    <n v="100000"/>
  </r>
  <r>
    <x v="56"/>
    <n v="1355"/>
    <s v="P008"/>
    <n v="2"/>
    <n v="554.95000000000005"/>
    <x v="1"/>
    <x v="3"/>
    <x v="3"/>
    <x v="0"/>
    <n v="1109.9000000000001"/>
    <x v="3"/>
    <n v="90000"/>
  </r>
  <r>
    <x v="230"/>
    <n v="1356"/>
    <s v="P010"/>
    <n v="6"/>
    <n v="187.89"/>
    <x v="4"/>
    <x v="2"/>
    <x v="8"/>
    <x v="0"/>
    <n v="1127.3399999999999"/>
    <x v="3"/>
    <n v="120000"/>
  </r>
  <r>
    <x v="154"/>
    <n v="1357"/>
    <s v="P008"/>
    <n v="9"/>
    <n v="468.51"/>
    <x v="2"/>
    <x v="3"/>
    <x v="3"/>
    <x v="0"/>
    <n v="4216.59"/>
    <x v="10"/>
    <n v="90000"/>
  </r>
  <r>
    <x v="214"/>
    <n v="1358"/>
    <s v="P007"/>
    <n v="3"/>
    <n v="25.38"/>
    <x v="1"/>
    <x v="0"/>
    <x v="1"/>
    <x v="1"/>
    <n v="76.14"/>
    <x v="1"/>
    <n v="150000"/>
  </r>
  <r>
    <x v="62"/>
    <n v="1359"/>
    <s v="P002"/>
    <n v="3"/>
    <n v="17.68"/>
    <x v="1"/>
    <x v="3"/>
    <x v="9"/>
    <x v="1"/>
    <n v="53.04"/>
    <x v="8"/>
    <n v="90000"/>
  </r>
  <r>
    <x v="103"/>
    <n v="1360"/>
    <s v="P006"/>
    <n v="9"/>
    <n v="236.4"/>
    <x v="0"/>
    <x v="0"/>
    <x v="6"/>
    <x v="0"/>
    <n v="2127.6"/>
    <x v="7"/>
    <n v="150000"/>
  </r>
  <r>
    <x v="131"/>
    <n v="1361"/>
    <s v="P008"/>
    <n v="7"/>
    <n v="492.28"/>
    <x v="2"/>
    <x v="3"/>
    <x v="3"/>
    <x v="0"/>
    <n v="3445.96"/>
    <x v="6"/>
    <n v="90000"/>
  </r>
  <r>
    <x v="231"/>
    <n v="1362"/>
    <s v="P003"/>
    <n v="9"/>
    <n v="334.75"/>
    <x v="0"/>
    <x v="1"/>
    <x v="0"/>
    <x v="0"/>
    <n v="3012.75"/>
    <x v="7"/>
    <n v="100000"/>
  </r>
  <r>
    <x v="232"/>
    <n v="1363"/>
    <s v="P007"/>
    <n v="4"/>
    <n v="49.26"/>
    <x v="2"/>
    <x v="2"/>
    <x v="1"/>
    <x v="1"/>
    <n v="197.04"/>
    <x v="2"/>
    <n v="120000"/>
  </r>
  <r>
    <x v="233"/>
    <n v="1364"/>
    <s v="P006"/>
    <n v="6"/>
    <n v="292.79000000000002"/>
    <x v="3"/>
    <x v="2"/>
    <x v="6"/>
    <x v="0"/>
    <n v="1756.7400000000002"/>
    <x v="5"/>
    <n v="120000"/>
  </r>
  <r>
    <x v="130"/>
    <n v="1365"/>
    <s v="P008"/>
    <n v="10"/>
    <n v="635.67999999999995"/>
    <x v="2"/>
    <x v="3"/>
    <x v="3"/>
    <x v="0"/>
    <n v="6356.7999999999993"/>
    <x v="4"/>
    <n v="90000"/>
  </r>
  <r>
    <x v="100"/>
    <n v="1366"/>
    <s v="P004"/>
    <n v="1"/>
    <n v="11.42"/>
    <x v="3"/>
    <x v="1"/>
    <x v="4"/>
    <x v="1"/>
    <n v="11.42"/>
    <x v="7"/>
    <n v="100000"/>
  </r>
  <r>
    <x v="12"/>
    <n v="1367"/>
    <s v="P001"/>
    <n v="1"/>
    <n v="734.37"/>
    <x v="0"/>
    <x v="1"/>
    <x v="5"/>
    <x v="0"/>
    <n v="734.37"/>
    <x v="6"/>
    <n v="100000"/>
  </r>
  <r>
    <x v="234"/>
    <n v="1368"/>
    <s v="P006"/>
    <n v="8"/>
    <n v="199.26"/>
    <x v="2"/>
    <x v="3"/>
    <x v="6"/>
    <x v="0"/>
    <n v="1594.08"/>
    <x v="4"/>
    <n v="90000"/>
  </r>
  <r>
    <x v="46"/>
    <n v="1369"/>
    <s v="P004"/>
    <n v="10"/>
    <n v="19.07"/>
    <x v="4"/>
    <x v="1"/>
    <x v="4"/>
    <x v="1"/>
    <n v="190.7"/>
    <x v="4"/>
    <n v="100000"/>
  </r>
  <r>
    <x v="235"/>
    <n v="1370"/>
    <s v="P010"/>
    <n v="8"/>
    <n v="235.26"/>
    <x v="3"/>
    <x v="3"/>
    <x v="8"/>
    <x v="0"/>
    <n v="1882.08"/>
    <x v="0"/>
    <n v="90000"/>
  </r>
  <r>
    <x v="82"/>
    <n v="1371"/>
    <s v="P001"/>
    <n v="8"/>
    <n v="522.13"/>
    <x v="3"/>
    <x v="1"/>
    <x v="5"/>
    <x v="0"/>
    <n v="4177.04"/>
    <x v="11"/>
    <n v="100000"/>
  </r>
  <r>
    <x v="33"/>
    <n v="1372"/>
    <s v="P008"/>
    <n v="8"/>
    <n v="671.07"/>
    <x v="3"/>
    <x v="3"/>
    <x v="3"/>
    <x v="0"/>
    <n v="5368.56"/>
    <x v="7"/>
    <n v="90000"/>
  </r>
  <r>
    <x v="98"/>
    <n v="1373"/>
    <s v="P003"/>
    <n v="5"/>
    <n v="220.92"/>
    <x v="0"/>
    <x v="0"/>
    <x v="0"/>
    <x v="0"/>
    <n v="1104.5999999999999"/>
    <x v="11"/>
    <n v="150000"/>
  </r>
  <r>
    <x v="82"/>
    <n v="1374"/>
    <s v="P010"/>
    <n v="4"/>
    <n v="244.55"/>
    <x v="1"/>
    <x v="1"/>
    <x v="8"/>
    <x v="0"/>
    <n v="978.2"/>
    <x v="11"/>
    <n v="100000"/>
  </r>
  <r>
    <x v="106"/>
    <n v="1375"/>
    <s v="P002"/>
    <n v="7"/>
    <n v="25.21"/>
    <x v="1"/>
    <x v="0"/>
    <x v="9"/>
    <x v="1"/>
    <n v="176.47"/>
    <x v="6"/>
    <n v="150000"/>
  </r>
  <r>
    <x v="216"/>
    <n v="1376"/>
    <s v="P006"/>
    <n v="4"/>
    <n v="263.48"/>
    <x v="1"/>
    <x v="2"/>
    <x v="6"/>
    <x v="0"/>
    <n v="1053.92"/>
    <x v="8"/>
    <n v="120000"/>
  </r>
  <r>
    <x v="12"/>
    <n v="1377"/>
    <s v="P005"/>
    <n v="8"/>
    <n v="54.02"/>
    <x v="0"/>
    <x v="1"/>
    <x v="2"/>
    <x v="1"/>
    <n v="432.16"/>
    <x v="6"/>
    <n v="100000"/>
  </r>
  <r>
    <x v="14"/>
    <n v="1378"/>
    <s v="P007"/>
    <n v="6"/>
    <n v="28.94"/>
    <x v="2"/>
    <x v="2"/>
    <x v="1"/>
    <x v="1"/>
    <n v="173.64000000000001"/>
    <x v="6"/>
    <n v="120000"/>
  </r>
  <r>
    <x v="236"/>
    <n v="1379"/>
    <s v="P003"/>
    <n v="2"/>
    <n v="304.23"/>
    <x v="0"/>
    <x v="3"/>
    <x v="0"/>
    <x v="0"/>
    <n v="608.46"/>
    <x v="2"/>
    <n v="90000"/>
  </r>
  <r>
    <x v="15"/>
    <n v="1380"/>
    <s v="P009"/>
    <n v="2"/>
    <n v="386.22"/>
    <x v="2"/>
    <x v="0"/>
    <x v="7"/>
    <x v="0"/>
    <n v="772.44"/>
    <x v="4"/>
    <n v="150000"/>
  </r>
  <r>
    <x v="13"/>
    <n v="1381"/>
    <s v="P008"/>
    <n v="6"/>
    <n v="517.37"/>
    <x v="0"/>
    <x v="2"/>
    <x v="3"/>
    <x v="0"/>
    <n v="3104.2200000000003"/>
    <x v="7"/>
    <n v="120000"/>
  </r>
  <r>
    <x v="75"/>
    <n v="1382"/>
    <s v="P005"/>
    <n v="8"/>
    <n v="60.83"/>
    <x v="3"/>
    <x v="1"/>
    <x v="2"/>
    <x v="1"/>
    <n v="486.64"/>
    <x v="2"/>
    <n v="100000"/>
  </r>
  <r>
    <x v="237"/>
    <n v="1383"/>
    <s v="P003"/>
    <n v="4"/>
    <n v="340.37"/>
    <x v="0"/>
    <x v="0"/>
    <x v="0"/>
    <x v="0"/>
    <n v="1361.48"/>
    <x v="11"/>
    <n v="150000"/>
  </r>
  <r>
    <x v="47"/>
    <n v="1384"/>
    <s v="P005"/>
    <n v="6"/>
    <n v="57.12"/>
    <x v="0"/>
    <x v="0"/>
    <x v="2"/>
    <x v="1"/>
    <n v="342.71999999999997"/>
    <x v="10"/>
    <n v="150000"/>
  </r>
  <r>
    <x v="238"/>
    <n v="1385"/>
    <s v="P004"/>
    <n v="4"/>
    <n v="23.6"/>
    <x v="1"/>
    <x v="3"/>
    <x v="4"/>
    <x v="1"/>
    <n v="94.4"/>
    <x v="7"/>
    <n v="90000"/>
  </r>
  <r>
    <x v="239"/>
    <n v="1386"/>
    <s v="P004"/>
    <n v="5"/>
    <n v="12.72"/>
    <x v="3"/>
    <x v="0"/>
    <x v="4"/>
    <x v="1"/>
    <n v="63.6"/>
    <x v="8"/>
    <n v="150000"/>
  </r>
  <r>
    <x v="212"/>
    <n v="1387"/>
    <s v="P005"/>
    <n v="3"/>
    <n v="65.180000000000007"/>
    <x v="2"/>
    <x v="1"/>
    <x v="2"/>
    <x v="1"/>
    <n v="195.54000000000002"/>
    <x v="3"/>
    <n v="100000"/>
  </r>
  <r>
    <x v="61"/>
    <n v="1388"/>
    <s v="P006"/>
    <n v="7"/>
    <n v="161.63999999999999"/>
    <x v="3"/>
    <x v="1"/>
    <x v="6"/>
    <x v="0"/>
    <n v="1131.48"/>
    <x v="9"/>
    <n v="100000"/>
  </r>
  <r>
    <x v="240"/>
    <n v="1389"/>
    <s v="P003"/>
    <n v="6"/>
    <n v="347.53"/>
    <x v="4"/>
    <x v="3"/>
    <x v="0"/>
    <x v="0"/>
    <n v="2085.1799999999998"/>
    <x v="0"/>
    <n v="90000"/>
  </r>
  <r>
    <x v="205"/>
    <n v="1390"/>
    <s v="P001"/>
    <n v="4"/>
    <n v="714.82"/>
    <x v="4"/>
    <x v="0"/>
    <x v="5"/>
    <x v="0"/>
    <n v="2859.28"/>
    <x v="8"/>
    <n v="150000"/>
  </r>
  <r>
    <x v="63"/>
    <n v="1391"/>
    <s v="P003"/>
    <n v="4"/>
    <n v="316.58"/>
    <x v="4"/>
    <x v="3"/>
    <x v="0"/>
    <x v="0"/>
    <n v="1266.32"/>
    <x v="9"/>
    <n v="90000"/>
  </r>
  <r>
    <x v="221"/>
    <n v="1392"/>
    <s v="P006"/>
    <n v="10"/>
    <n v="157.81"/>
    <x v="3"/>
    <x v="0"/>
    <x v="6"/>
    <x v="0"/>
    <n v="1578.1"/>
    <x v="9"/>
    <n v="150000"/>
  </r>
  <r>
    <x v="241"/>
    <n v="1393"/>
    <s v="P007"/>
    <n v="5"/>
    <n v="23.13"/>
    <x v="1"/>
    <x v="3"/>
    <x v="1"/>
    <x v="1"/>
    <n v="115.64999999999999"/>
    <x v="7"/>
    <n v="90000"/>
  </r>
  <r>
    <x v="242"/>
    <n v="1394"/>
    <s v="P001"/>
    <n v="4"/>
    <n v="703.74"/>
    <x v="3"/>
    <x v="3"/>
    <x v="5"/>
    <x v="0"/>
    <n v="2814.96"/>
    <x v="3"/>
    <n v="90000"/>
  </r>
  <r>
    <x v="243"/>
    <n v="1395"/>
    <s v="P008"/>
    <n v="1"/>
    <n v="387.86"/>
    <x v="1"/>
    <x v="1"/>
    <x v="3"/>
    <x v="0"/>
    <n v="387.86"/>
    <x v="2"/>
    <n v="100000"/>
  </r>
  <r>
    <x v="157"/>
    <n v="1396"/>
    <s v="P003"/>
    <n v="10"/>
    <n v="286.20999999999998"/>
    <x v="1"/>
    <x v="1"/>
    <x v="0"/>
    <x v="0"/>
    <n v="2862.1"/>
    <x v="11"/>
    <n v="100000"/>
  </r>
  <r>
    <x v="244"/>
    <n v="1397"/>
    <s v="P005"/>
    <n v="1"/>
    <n v="98.26"/>
    <x v="1"/>
    <x v="3"/>
    <x v="2"/>
    <x v="1"/>
    <n v="98.26"/>
    <x v="9"/>
    <n v="90000"/>
  </r>
  <r>
    <x v="245"/>
    <n v="1398"/>
    <s v="P001"/>
    <n v="2"/>
    <n v="580.20000000000005"/>
    <x v="2"/>
    <x v="3"/>
    <x v="5"/>
    <x v="0"/>
    <n v="1160.4000000000001"/>
    <x v="5"/>
    <n v="90000"/>
  </r>
  <r>
    <x v="185"/>
    <n v="1399"/>
    <s v="P008"/>
    <n v="1"/>
    <n v="371.34"/>
    <x v="0"/>
    <x v="3"/>
    <x v="3"/>
    <x v="0"/>
    <n v="371.34"/>
    <x v="5"/>
    <n v="90000"/>
  </r>
  <r>
    <x v="246"/>
    <n v="1400"/>
    <s v="P003"/>
    <n v="4"/>
    <n v="238.02"/>
    <x v="2"/>
    <x v="3"/>
    <x v="0"/>
    <x v="0"/>
    <n v="952.08"/>
    <x v="2"/>
    <n v="90000"/>
  </r>
  <r>
    <x v="26"/>
    <n v="1401"/>
    <s v="P010"/>
    <n v="1"/>
    <n v="194.2"/>
    <x v="0"/>
    <x v="0"/>
    <x v="8"/>
    <x v="0"/>
    <n v="194.2"/>
    <x v="11"/>
    <n v="150000"/>
  </r>
  <r>
    <x v="41"/>
    <n v="1402"/>
    <s v="P001"/>
    <n v="9"/>
    <n v="500.02"/>
    <x v="2"/>
    <x v="3"/>
    <x v="5"/>
    <x v="0"/>
    <n v="4500.18"/>
    <x v="10"/>
    <n v="90000"/>
  </r>
  <r>
    <x v="220"/>
    <n v="1403"/>
    <s v="P007"/>
    <n v="10"/>
    <n v="44.43"/>
    <x v="0"/>
    <x v="1"/>
    <x v="1"/>
    <x v="1"/>
    <n v="444.3"/>
    <x v="1"/>
    <n v="100000"/>
  </r>
  <r>
    <x v="142"/>
    <n v="1404"/>
    <s v="P005"/>
    <n v="7"/>
    <n v="92.66"/>
    <x v="0"/>
    <x v="0"/>
    <x v="2"/>
    <x v="1"/>
    <n v="648.62"/>
    <x v="11"/>
    <n v="150000"/>
  </r>
  <r>
    <x v="65"/>
    <n v="1405"/>
    <s v="P007"/>
    <n v="1"/>
    <n v="43.1"/>
    <x v="0"/>
    <x v="2"/>
    <x v="1"/>
    <x v="1"/>
    <n v="43.1"/>
    <x v="4"/>
    <n v="120000"/>
  </r>
  <r>
    <x v="118"/>
    <n v="1406"/>
    <s v="P008"/>
    <n v="3"/>
    <n v="479.89"/>
    <x v="1"/>
    <x v="3"/>
    <x v="3"/>
    <x v="0"/>
    <n v="1439.67"/>
    <x v="10"/>
    <n v="90000"/>
  </r>
  <r>
    <x v="123"/>
    <n v="1407"/>
    <s v="P008"/>
    <n v="2"/>
    <n v="512.02"/>
    <x v="2"/>
    <x v="2"/>
    <x v="3"/>
    <x v="0"/>
    <n v="1024.04"/>
    <x v="1"/>
    <n v="120000"/>
  </r>
  <r>
    <x v="247"/>
    <n v="1408"/>
    <s v="P008"/>
    <n v="6"/>
    <n v="429.6"/>
    <x v="0"/>
    <x v="0"/>
    <x v="3"/>
    <x v="0"/>
    <n v="2577.6000000000004"/>
    <x v="9"/>
    <n v="150000"/>
  </r>
  <r>
    <x v="59"/>
    <n v="1409"/>
    <s v="P001"/>
    <n v="9"/>
    <n v="664.33"/>
    <x v="0"/>
    <x v="2"/>
    <x v="5"/>
    <x v="0"/>
    <n v="5978.97"/>
    <x v="5"/>
    <n v="120000"/>
  </r>
  <r>
    <x v="248"/>
    <n v="1410"/>
    <s v="P001"/>
    <n v="4"/>
    <n v="491.31"/>
    <x v="3"/>
    <x v="2"/>
    <x v="5"/>
    <x v="0"/>
    <n v="1965.24"/>
    <x v="0"/>
    <n v="120000"/>
  </r>
  <r>
    <x v="249"/>
    <n v="1411"/>
    <s v="P002"/>
    <n v="6"/>
    <n v="28.93"/>
    <x v="1"/>
    <x v="2"/>
    <x v="9"/>
    <x v="1"/>
    <n v="173.57999999999998"/>
    <x v="10"/>
    <n v="120000"/>
  </r>
  <r>
    <x v="36"/>
    <n v="1412"/>
    <s v="P009"/>
    <n v="5"/>
    <n v="361.71"/>
    <x v="4"/>
    <x v="1"/>
    <x v="7"/>
    <x v="0"/>
    <n v="1808.55"/>
    <x v="9"/>
    <n v="100000"/>
  </r>
  <r>
    <x v="250"/>
    <n v="1413"/>
    <s v="P007"/>
    <n v="6"/>
    <n v="48.14"/>
    <x v="1"/>
    <x v="3"/>
    <x v="1"/>
    <x v="1"/>
    <n v="288.84000000000003"/>
    <x v="3"/>
    <n v="90000"/>
  </r>
  <r>
    <x v="251"/>
    <n v="1414"/>
    <s v="P009"/>
    <n v="8"/>
    <n v="443.14"/>
    <x v="0"/>
    <x v="3"/>
    <x v="7"/>
    <x v="0"/>
    <n v="3545.12"/>
    <x v="5"/>
    <n v="90000"/>
  </r>
  <r>
    <x v="98"/>
    <n v="1415"/>
    <s v="P010"/>
    <n v="5"/>
    <n v="110.38"/>
    <x v="3"/>
    <x v="1"/>
    <x v="8"/>
    <x v="0"/>
    <n v="551.9"/>
    <x v="11"/>
    <n v="100000"/>
  </r>
  <r>
    <x v="243"/>
    <n v="1416"/>
    <s v="P002"/>
    <n v="2"/>
    <n v="19.78"/>
    <x v="0"/>
    <x v="1"/>
    <x v="9"/>
    <x v="1"/>
    <n v="39.56"/>
    <x v="2"/>
    <n v="100000"/>
  </r>
  <r>
    <x v="252"/>
    <n v="1417"/>
    <s v="P003"/>
    <n v="9"/>
    <n v="290.02999999999997"/>
    <x v="4"/>
    <x v="1"/>
    <x v="0"/>
    <x v="0"/>
    <n v="2610.2699999999995"/>
    <x v="2"/>
    <n v="100000"/>
  </r>
  <r>
    <x v="253"/>
    <n v="1418"/>
    <s v="P010"/>
    <n v="7"/>
    <n v="115.17"/>
    <x v="1"/>
    <x v="0"/>
    <x v="8"/>
    <x v="0"/>
    <n v="806.19"/>
    <x v="1"/>
    <n v="150000"/>
  </r>
  <r>
    <x v="254"/>
    <n v="1419"/>
    <s v="P010"/>
    <n v="4"/>
    <n v="246.98"/>
    <x v="1"/>
    <x v="2"/>
    <x v="8"/>
    <x v="0"/>
    <n v="987.92"/>
    <x v="6"/>
    <n v="120000"/>
  </r>
  <r>
    <x v="90"/>
    <n v="1420"/>
    <s v="P008"/>
    <n v="2"/>
    <n v="579.83000000000004"/>
    <x v="4"/>
    <x v="2"/>
    <x v="3"/>
    <x v="0"/>
    <n v="1159.6600000000001"/>
    <x v="4"/>
    <n v="120000"/>
  </r>
  <r>
    <x v="255"/>
    <n v="1421"/>
    <s v="P001"/>
    <n v="5"/>
    <n v="471.51"/>
    <x v="0"/>
    <x v="0"/>
    <x v="5"/>
    <x v="0"/>
    <n v="2357.5500000000002"/>
    <x v="9"/>
    <n v="150000"/>
  </r>
  <r>
    <x v="25"/>
    <n v="1422"/>
    <s v="P010"/>
    <n v="9"/>
    <n v="244.48"/>
    <x v="0"/>
    <x v="1"/>
    <x v="8"/>
    <x v="0"/>
    <n v="2200.3199999999997"/>
    <x v="6"/>
    <n v="100000"/>
  </r>
  <r>
    <x v="207"/>
    <n v="1423"/>
    <s v="P010"/>
    <n v="1"/>
    <n v="103.87"/>
    <x v="4"/>
    <x v="0"/>
    <x v="8"/>
    <x v="0"/>
    <n v="103.87"/>
    <x v="1"/>
    <n v="150000"/>
  </r>
  <r>
    <x v="256"/>
    <n v="1424"/>
    <s v="P006"/>
    <n v="2"/>
    <n v="222.98"/>
    <x v="0"/>
    <x v="0"/>
    <x v="6"/>
    <x v="0"/>
    <n v="445.96"/>
    <x v="1"/>
    <n v="150000"/>
  </r>
  <r>
    <x v="257"/>
    <n v="1425"/>
    <s v="P004"/>
    <n v="2"/>
    <n v="20.22"/>
    <x v="1"/>
    <x v="0"/>
    <x v="4"/>
    <x v="1"/>
    <n v="40.44"/>
    <x v="3"/>
    <n v="150000"/>
  </r>
  <r>
    <x v="114"/>
    <n v="1426"/>
    <s v="P001"/>
    <n v="4"/>
    <n v="681.57"/>
    <x v="3"/>
    <x v="1"/>
    <x v="5"/>
    <x v="0"/>
    <n v="2726.28"/>
    <x v="4"/>
    <n v="100000"/>
  </r>
  <r>
    <x v="252"/>
    <n v="1427"/>
    <s v="P010"/>
    <n v="2"/>
    <n v="246.06"/>
    <x v="3"/>
    <x v="1"/>
    <x v="8"/>
    <x v="0"/>
    <n v="492.12"/>
    <x v="2"/>
    <n v="100000"/>
  </r>
  <r>
    <x v="258"/>
    <n v="1428"/>
    <s v="P007"/>
    <n v="8"/>
    <n v="27.61"/>
    <x v="2"/>
    <x v="2"/>
    <x v="1"/>
    <x v="1"/>
    <n v="220.88"/>
    <x v="3"/>
    <n v="120000"/>
  </r>
  <r>
    <x v="203"/>
    <n v="1429"/>
    <s v="P006"/>
    <n v="6"/>
    <n v="230.95"/>
    <x v="1"/>
    <x v="3"/>
    <x v="6"/>
    <x v="0"/>
    <n v="1385.6999999999998"/>
    <x v="1"/>
    <n v="90000"/>
  </r>
  <r>
    <x v="24"/>
    <n v="1430"/>
    <s v="P009"/>
    <n v="6"/>
    <n v="466.21"/>
    <x v="0"/>
    <x v="1"/>
    <x v="7"/>
    <x v="0"/>
    <n v="2797.2599999999998"/>
    <x v="10"/>
    <n v="100000"/>
  </r>
  <r>
    <x v="259"/>
    <n v="1431"/>
    <s v="P001"/>
    <n v="10"/>
    <n v="453.32"/>
    <x v="1"/>
    <x v="1"/>
    <x v="5"/>
    <x v="0"/>
    <n v="4533.2"/>
    <x v="10"/>
    <n v="100000"/>
  </r>
  <r>
    <x v="152"/>
    <n v="1432"/>
    <s v="P005"/>
    <n v="1"/>
    <n v="92.96"/>
    <x v="2"/>
    <x v="0"/>
    <x v="2"/>
    <x v="1"/>
    <n v="92.96"/>
    <x v="7"/>
    <n v="150000"/>
  </r>
  <r>
    <x v="133"/>
    <n v="1433"/>
    <s v="P009"/>
    <n v="8"/>
    <n v="498.78"/>
    <x v="0"/>
    <x v="0"/>
    <x v="7"/>
    <x v="0"/>
    <n v="3990.24"/>
    <x v="8"/>
    <n v="150000"/>
  </r>
  <r>
    <x v="260"/>
    <n v="1434"/>
    <s v="P001"/>
    <n v="3"/>
    <n v="536.66"/>
    <x v="3"/>
    <x v="1"/>
    <x v="5"/>
    <x v="0"/>
    <n v="1609.98"/>
    <x v="1"/>
    <n v="100000"/>
  </r>
  <r>
    <x v="138"/>
    <n v="1435"/>
    <s v="P009"/>
    <n v="1"/>
    <n v="532.37"/>
    <x v="4"/>
    <x v="1"/>
    <x v="7"/>
    <x v="0"/>
    <n v="532.37"/>
    <x v="9"/>
    <n v="100000"/>
  </r>
  <r>
    <x v="71"/>
    <n v="1436"/>
    <s v="P004"/>
    <n v="7"/>
    <n v="14.33"/>
    <x v="0"/>
    <x v="3"/>
    <x v="4"/>
    <x v="1"/>
    <n v="100.31"/>
    <x v="7"/>
    <n v="90000"/>
  </r>
  <r>
    <x v="178"/>
    <n v="1437"/>
    <s v="P004"/>
    <n v="2"/>
    <n v="20.7"/>
    <x v="0"/>
    <x v="3"/>
    <x v="4"/>
    <x v="1"/>
    <n v="41.4"/>
    <x v="9"/>
    <n v="90000"/>
  </r>
  <r>
    <x v="261"/>
    <n v="1438"/>
    <s v="P003"/>
    <n v="9"/>
    <n v="219.56"/>
    <x v="4"/>
    <x v="0"/>
    <x v="0"/>
    <x v="0"/>
    <n v="1976.04"/>
    <x v="10"/>
    <n v="150000"/>
  </r>
  <r>
    <x v="172"/>
    <n v="1439"/>
    <s v="P006"/>
    <n v="3"/>
    <n v="271.20999999999998"/>
    <x v="3"/>
    <x v="3"/>
    <x v="6"/>
    <x v="0"/>
    <n v="813.62999999999988"/>
    <x v="9"/>
    <n v="90000"/>
  </r>
  <r>
    <x v="234"/>
    <n v="1440"/>
    <s v="P009"/>
    <n v="10"/>
    <n v="332.05"/>
    <x v="0"/>
    <x v="0"/>
    <x v="7"/>
    <x v="0"/>
    <n v="3320.5"/>
    <x v="4"/>
    <n v="150000"/>
  </r>
  <r>
    <x v="191"/>
    <n v="1441"/>
    <s v="P001"/>
    <n v="10"/>
    <n v="461.29"/>
    <x v="3"/>
    <x v="1"/>
    <x v="5"/>
    <x v="0"/>
    <n v="4612.9000000000005"/>
    <x v="6"/>
    <n v="100000"/>
  </r>
  <r>
    <x v="107"/>
    <n v="1442"/>
    <s v="P006"/>
    <n v="6"/>
    <n v="272.37"/>
    <x v="3"/>
    <x v="3"/>
    <x v="6"/>
    <x v="0"/>
    <n v="1634.22"/>
    <x v="0"/>
    <n v="90000"/>
  </r>
  <r>
    <x v="124"/>
    <n v="1443"/>
    <s v="P001"/>
    <n v="9"/>
    <n v="508.74"/>
    <x v="2"/>
    <x v="2"/>
    <x v="5"/>
    <x v="0"/>
    <n v="4578.66"/>
    <x v="10"/>
    <n v="120000"/>
  </r>
  <r>
    <x v="70"/>
    <n v="1444"/>
    <s v="P006"/>
    <n v="5"/>
    <n v="173.1"/>
    <x v="2"/>
    <x v="2"/>
    <x v="6"/>
    <x v="0"/>
    <n v="865.5"/>
    <x v="10"/>
    <n v="120000"/>
  </r>
  <r>
    <x v="30"/>
    <n v="1445"/>
    <s v="P007"/>
    <n v="2"/>
    <n v="34.65"/>
    <x v="1"/>
    <x v="2"/>
    <x v="1"/>
    <x v="1"/>
    <n v="69.3"/>
    <x v="1"/>
    <n v="120000"/>
  </r>
  <r>
    <x v="158"/>
    <n v="1446"/>
    <s v="P010"/>
    <n v="9"/>
    <n v="139.09"/>
    <x v="2"/>
    <x v="0"/>
    <x v="8"/>
    <x v="0"/>
    <n v="1251.81"/>
    <x v="3"/>
    <n v="150000"/>
  </r>
  <r>
    <x v="38"/>
    <n v="1447"/>
    <s v="P001"/>
    <n v="5"/>
    <n v="463.97"/>
    <x v="1"/>
    <x v="0"/>
    <x v="5"/>
    <x v="0"/>
    <n v="2319.8500000000004"/>
    <x v="9"/>
    <n v="150000"/>
  </r>
  <r>
    <x v="262"/>
    <n v="1448"/>
    <s v="P006"/>
    <n v="3"/>
    <n v="224.55"/>
    <x v="4"/>
    <x v="1"/>
    <x v="6"/>
    <x v="0"/>
    <n v="673.65000000000009"/>
    <x v="8"/>
    <n v="100000"/>
  </r>
  <r>
    <x v="238"/>
    <n v="1449"/>
    <s v="P001"/>
    <n v="7"/>
    <n v="521.71"/>
    <x v="0"/>
    <x v="2"/>
    <x v="5"/>
    <x v="0"/>
    <n v="3651.9700000000003"/>
    <x v="7"/>
    <n v="120000"/>
  </r>
  <r>
    <x v="140"/>
    <n v="1450"/>
    <s v="P001"/>
    <n v="4"/>
    <n v="508.04"/>
    <x v="4"/>
    <x v="3"/>
    <x v="5"/>
    <x v="0"/>
    <n v="2032.16"/>
    <x v="3"/>
    <n v="90000"/>
  </r>
  <r>
    <x v="263"/>
    <n v="1451"/>
    <s v="P008"/>
    <n v="1"/>
    <n v="554.33000000000004"/>
    <x v="0"/>
    <x v="2"/>
    <x v="3"/>
    <x v="0"/>
    <n v="554.33000000000004"/>
    <x v="7"/>
    <n v="120000"/>
  </r>
  <r>
    <x v="263"/>
    <n v="1452"/>
    <s v="P006"/>
    <n v="9"/>
    <n v="247.35"/>
    <x v="0"/>
    <x v="1"/>
    <x v="6"/>
    <x v="0"/>
    <n v="2226.15"/>
    <x v="7"/>
    <n v="100000"/>
  </r>
  <r>
    <x v="34"/>
    <n v="1453"/>
    <s v="P007"/>
    <n v="1"/>
    <n v="20.13"/>
    <x v="0"/>
    <x v="1"/>
    <x v="1"/>
    <x v="1"/>
    <n v="20.13"/>
    <x v="4"/>
    <n v="100000"/>
  </r>
  <r>
    <x v="12"/>
    <n v="1454"/>
    <s v="P009"/>
    <n v="1"/>
    <n v="561.36"/>
    <x v="1"/>
    <x v="0"/>
    <x v="7"/>
    <x v="0"/>
    <n v="561.36"/>
    <x v="6"/>
    <n v="150000"/>
  </r>
  <r>
    <x v="113"/>
    <n v="1455"/>
    <s v="P008"/>
    <n v="5"/>
    <n v="622.04"/>
    <x v="2"/>
    <x v="0"/>
    <x v="3"/>
    <x v="0"/>
    <n v="3110.2"/>
    <x v="0"/>
    <n v="150000"/>
  </r>
  <r>
    <x v="29"/>
    <n v="1456"/>
    <s v="P008"/>
    <n v="7"/>
    <n v="451.28"/>
    <x v="1"/>
    <x v="0"/>
    <x v="3"/>
    <x v="0"/>
    <n v="3158.96"/>
    <x v="0"/>
    <n v="150000"/>
  </r>
  <r>
    <x v="1"/>
    <n v="1457"/>
    <s v="P005"/>
    <n v="4"/>
    <n v="59.2"/>
    <x v="2"/>
    <x v="3"/>
    <x v="2"/>
    <x v="1"/>
    <n v="236.8"/>
    <x v="1"/>
    <n v="90000"/>
  </r>
  <r>
    <x v="116"/>
    <n v="1458"/>
    <s v="P001"/>
    <n v="5"/>
    <n v="682.42"/>
    <x v="1"/>
    <x v="3"/>
    <x v="5"/>
    <x v="0"/>
    <n v="3412.1"/>
    <x v="10"/>
    <n v="90000"/>
  </r>
  <r>
    <x v="264"/>
    <n v="1459"/>
    <s v="P006"/>
    <n v="7"/>
    <n v="252.98"/>
    <x v="2"/>
    <x v="2"/>
    <x v="6"/>
    <x v="0"/>
    <n v="1770.86"/>
    <x v="7"/>
    <n v="120000"/>
  </r>
  <r>
    <x v="204"/>
    <n v="1460"/>
    <s v="P010"/>
    <n v="8"/>
    <n v="108.53"/>
    <x v="2"/>
    <x v="0"/>
    <x v="8"/>
    <x v="0"/>
    <n v="868.24"/>
    <x v="0"/>
    <n v="150000"/>
  </r>
  <r>
    <x v="265"/>
    <n v="1461"/>
    <s v="P010"/>
    <n v="10"/>
    <n v="175.07"/>
    <x v="4"/>
    <x v="1"/>
    <x v="8"/>
    <x v="0"/>
    <n v="1750.6999999999998"/>
    <x v="6"/>
    <n v="100000"/>
  </r>
  <r>
    <x v="262"/>
    <n v="1462"/>
    <s v="P009"/>
    <n v="4"/>
    <n v="409.15"/>
    <x v="3"/>
    <x v="2"/>
    <x v="7"/>
    <x v="0"/>
    <n v="1636.6"/>
    <x v="8"/>
    <n v="120000"/>
  </r>
  <r>
    <x v="101"/>
    <n v="1463"/>
    <s v="P008"/>
    <n v="1"/>
    <n v="564.13"/>
    <x v="0"/>
    <x v="3"/>
    <x v="3"/>
    <x v="0"/>
    <n v="564.13"/>
    <x v="7"/>
    <n v="90000"/>
  </r>
  <r>
    <x v="22"/>
    <n v="1464"/>
    <s v="P001"/>
    <n v="8"/>
    <n v="781.36"/>
    <x v="1"/>
    <x v="1"/>
    <x v="5"/>
    <x v="0"/>
    <n v="6250.88"/>
    <x v="8"/>
    <n v="100000"/>
  </r>
  <r>
    <x v="266"/>
    <n v="1465"/>
    <s v="P003"/>
    <n v="1"/>
    <n v="250.1"/>
    <x v="4"/>
    <x v="0"/>
    <x v="0"/>
    <x v="0"/>
    <n v="250.1"/>
    <x v="11"/>
    <n v="150000"/>
  </r>
  <r>
    <x v="267"/>
    <n v="1466"/>
    <s v="P009"/>
    <n v="3"/>
    <n v="348.12"/>
    <x v="1"/>
    <x v="3"/>
    <x v="7"/>
    <x v="0"/>
    <n v="1044.3600000000001"/>
    <x v="7"/>
    <n v="90000"/>
  </r>
  <r>
    <x v="268"/>
    <n v="1467"/>
    <s v="P010"/>
    <n v="6"/>
    <n v="245.07"/>
    <x v="4"/>
    <x v="1"/>
    <x v="8"/>
    <x v="0"/>
    <n v="1470.42"/>
    <x v="1"/>
    <n v="100000"/>
  </r>
  <r>
    <x v="269"/>
    <n v="1468"/>
    <s v="P009"/>
    <n v="3"/>
    <n v="590.34"/>
    <x v="0"/>
    <x v="2"/>
    <x v="7"/>
    <x v="0"/>
    <n v="1771.02"/>
    <x v="9"/>
    <n v="120000"/>
  </r>
  <r>
    <x v="125"/>
    <n v="1469"/>
    <s v="P002"/>
    <n v="8"/>
    <n v="20.420000000000002"/>
    <x v="1"/>
    <x v="3"/>
    <x v="9"/>
    <x v="1"/>
    <n v="163.36000000000001"/>
    <x v="2"/>
    <n v="90000"/>
  </r>
  <r>
    <x v="248"/>
    <n v="1470"/>
    <s v="P009"/>
    <n v="6"/>
    <n v="489.7"/>
    <x v="3"/>
    <x v="2"/>
    <x v="7"/>
    <x v="0"/>
    <n v="2938.2"/>
    <x v="0"/>
    <n v="120000"/>
  </r>
  <r>
    <x v="62"/>
    <n v="1471"/>
    <s v="P004"/>
    <n v="6"/>
    <n v="14.77"/>
    <x v="4"/>
    <x v="3"/>
    <x v="4"/>
    <x v="1"/>
    <n v="88.62"/>
    <x v="8"/>
    <n v="90000"/>
  </r>
  <r>
    <x v="113"/>
    <n v="1472"/>
    <s v="P007"/>
    <n v="1"/>
    <n v="20.350000000000001"/>
    <x v="3"/>
    <x v="1"/>
    <x v="1"/>
    <x v="1"/>
    <n v="20.350000000000001"/>
    <x v="0"/>
    <n v="100000"/>
  </r>
  <r>
    <x v="125"/>
    <n v="1473"/>
    <s v="P003"/>
    <n v="2"/>
    <n v="234.63"/>
    <x v="1"/>
    <x v="2"/>
    <x v="0"/>
    <x v="0"/>
    <n v="469.26"/>
    <x v="2"/>
    <n v="120000"/>
  </r>
  <r>
    <x v="256"/>
    <n v="1474"/>
    <s v="P007"/>
    <n v="1"/>
    <n v="49.18"/>
    <x v="0"/>
    <x v="3"/>
    <x v="1"/>
    <x v="1"/>
    <n v="49.18"/>
    <x v="1"/>
    <n v="90000"/>
  </r>
  <r>
    <x v="124"/>
    <n v="1475"/>
    <s v="P004"/>
    <n v="3"/>
    <n v="16.5"/>
    <x v="3"/>
    <x v="3"/>
    <x v="4"/>
    <x v="1"/>
    <n v="49.5"/>
    <x v="10"/>
    <n v="90000"/>
  </r>
  <r>
    <x v="270"/>
    <n v="1476"/>
    <s v="P005"/>
    <n v="8"/>
    <n v="70.7"/>
    <x v="0"/>
    <x v="0"/>
    <x v="2"/>
    <x v="1"/>
    <n v="565.6"/>
    <x v="3"/>
    <n v="150000"/>
  </r>
  <r>
    <x v="271"/>
    <n v="1477"/>
    <s v="P006"/>
    <n v="5"/>
    <n v="180.47"/>
    <x v="0"/>
    <x v="0"/>
    <x v="6"/>
    <x v="0"/>
    <n v="902.35"/>
    <x v="8"/>
    <n v="150000"/>
  </r>
  <r>
    <x v="272"/>
    <n v="1478"/>
    <s v="P001"/>
    <n v="5"/>
    <n v="781.23"/>
    <x v="2"/>
    <x v="0"/>
    <x v="5"/>
    <x v="0"/>
    <n v="3906.15"/>
    <x v="6"/>
    <n v="150000"/>
  </r>
  <r>
    <x v="253"/>
    <n v="1479"/>
    <s v="P003"/>
    <n v="2"/>
    <n v="222.28"/>
    <x v="2"/>
    <x v="1"/>
    <x v="0"/>
    <x v="0"/>
    <n v="444.56"/>
    <x v="1"/>
    <n v="100000"/>
  </r>
  <r>
    <x v="273"/>
    <n v="1480"/>
    <s v="P007"/>
    <n v="2"/>
    <n v="30.41"/>
    <x v="0"/>
    <x v="0"/>
    <x v="1"/>
    <x v="1"/>
    <n v="60.82"/>
    <x v="9"/>
    <n v="150000"/>
  </r>
  <r>
    <x v="274"/>
    <n v="1481"/>
    <s v="P006"/>
    <n v="4"/>
    <n v="190.72"/>
    <x v="1"/>
    <x v="0"/>
    <x v="6"/>
    <x v="0"/>
    <n v="762.88"/>
    <x v="0"/>
    <n v="150000"/>
  </r>
  <r>
    <x v="219"/>
    <n v="1482"/>
    <s v="P002"/>
    <n v="3"/>
    <n v="26.74"/>
    <x v="0"/>
    <x v="3"/>
    <x v="9"/>
    <x v="1"/>
    <n v="80.22"/>
    <x v="5"/>
    <n v="90000"/>
  </r>
  <r>
    <x v="275"/>
    <n v="1483"/>
    <s v="P002"/>
    <n v="6"/>
    <n v="21.83"/>
    <x v="2"/>
    <x v="2"/>
    <x v="9"/>
    <x v="1"/>
    <n v="130.97999999999999"/>
    <x v="3"/>
    <n v="120000"/>
  </r>
  <r>
    <x v="258"/>
    <n v="1484"/>
    <s v="P006"/>
    <n v="7"/>
    <n v="261.95999999999998"/>
    <x v="4"/>
    <x v="1"/>
    <x v="6"/>
    <x v="0"/>
    <n v="1833.7199999999998"/>
    <x v="3"/>
    <n v="100000"/>
  </r>
  <r>
    <x v="276"/>
    <n v="1485"/>
    <s v="P009"/>
    <n v="7"/>
    <n v="538.38"/>
    <x v="2"/>
    <x v="1"/>
    <x v="7"/>
    <x v="0"/>
    <n v="3768.66"/>
    <x v="5"/>
    <n v="100000"/>
  </r>
  <r>
    <x v="277"/>
    <n v="1486"/>
    <s v="P008"/>
    <n v="6"/>
    <n v="302.11"/>
    <x v="0"/>
    <x v="0"/>
    <x v="3"/>
    <x v="0"/>
    <n v="1812.66"/>
    <x v="6"/>
    <n v="150000"/>
  </r>
  <r>
    <x v="181"/>
    <n v="1487"/>
    <s v="P009"/>
    <n v="10"/>
    <n v="482.1"/>
    <x v="3"/>
    <x v="2"/>
    <x v="7"/>
    <x v="0"/>
    <n v="4821"/>
    <x v="1"/>
    <n v="120000"/>
  </r>
  <r>
    <x v="62"/>
    <n v="1488"/>
    <s v="P009"/>
    <n v="8"/>
    <n v="368.17"/>
    <x v="3"/>
    <x v="1"/>
    <x v="7"/>
    <x v="0"/>
    <n v="2945.36"/>
    <x v="8"/>
    <n v="100000"/>
  </r>
  <r>
    <x v="106"/>
    <n v="1489"/>
    <s v="P010"/>
    <n v="9"/>
    <n v="226.43"/>
    <x v="1"/>
    <x v="3"/>
    <x v="8"/>
    <x v="0"/>
    <n v="2037.8700000000001"/>
    <x v="6"/>
    <n v="90000"/>
  </r>
  <r>
    <x v="278"/>
    <n v="1490"/>
    <s v="P005"/>
    <n v="1"/>
    <n v="91.26"/>
    <x v="4"/>
    <x v="3"/>
    <x v="2"/>
    <x v="1"/>
    <n v="91.26"/>
    <x v="1"/>
    <n v="90000"/>
  </r>
  <r>
    <x v="41"/>
    <n v="1491"/>
    <s v="P002"/>
    <n v="8"/>
    <n v="17.010000000000002"/>
    <x v="3"/>
    <x v="2"/>
    <x v="9"/>
    <x v="1"/>
    <n v="136.08000000000001"/>
    <x v="10"/>
    <n v="120000"/>
  </r>
  <r>
    <x v="47"/>
    <n v="1492"/>
    <s v="P004"/>
    <n v="1"/>
    <n v="10.74"/>
    <x v="0"/>
    <x v="0"/>
    <x v="4"/>
    <x v="1"/>
    <n v="10.74"/>
    <x v="10"/>
    <n v="150000"/>
  </r>
  <r>
    <x v="279"/>
    <n v="1493"/>
    <s v="P009"/>
    <n v="2"/>
    <n v="511.72"/>
    <x v="0"/>
    <x v="3"/>
    <x v="7"/>
    <x v="0"/>
    <n v="1023.44"/>
    <x v="11"/>
    <n v="90000"/>
  </r>
  <r>
    <x v="2"/>
    <n v="1494"/>
    <s v="P002"/>
    <n v="2"/>
    <n v="26.1"/>
    <x v="4"/>
    <x v="3"/>
    <x v="9"/>
    <x v="1"/>
    <n v="52.2"/>
    <x v="2"/>
    <n v="90000"/>
  </r>
  <r>
    <x v="154"/>
    <n v="1495"/>
    <s v="P005"/>
    <n v="6"/>
    <n v="96.79"/>
    <x v="1"/>
    <x v="2"/>
    <x v="2"/>
    <x v="1"/>
    <n v="580.74"/>
    <x v="10"/>
    <n v="120000"/>
  </r>
  <r>
    <x v="50"/>
    <n v="1496"/>
    <s v="P005"/>
    <n v="1"/>
    <n v="62.67"/>
    <x v="1"/>
    <x v="1"/>
    <x v="2"/>
    <x v="1"/>
    <n v="62.67"/>
    <x v="9"/>
    <n v="100000"/>
  </r>
  <r>
    <x v="72"/>
    <n v="1497"/>
    <s v="P003"/>
    <n v="6"/>
    <n v="210.34"/>
    <x v="4"/>
    <x v="2"/>
    <x v="0"/>
    <x v="0"/>
    <n v="1262.04"/>
    <x v="11"/>
    <n v="120000"/>
  </r>
  <r>
    <x v="115"/>
    <n v="1498"/>
    <s v="P010"/>
    <n v="3"/>
    <n v="152.55000000000001"/>
    <x v="2"/>
    <x v="3"/>
    <x v="8"/>
    <x v="0"/>
    <n v="457.65000000000003"/>
    <x v="9"/>
    <n v="90000"/>
  </r>
  <r>
    <x v="280"/>
    <n v="1499"/>
    <s v="P002"/>
    <n v="8"/>
    <n v="18.13"/>
    <x v="0"/>
    <x v="3"/>
    <x v="9"/>
    <x v="1"/>
    <n v="145.04"/>
    <x v="7"/>
    <n v="90000"/>
  </r>
  <r>
    <x v="35"/>
    <n v="1500"/>
    <s v="P002"/>
    <n v="2"/>
    <n v="27.4"/>
    <x v="1"/>
    <x v="1"/>
    <x v="9"/>
    <x v="1"/>
    <n v="54.8"/>
    <x v="11"/>
    <n v="1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970B1E-C7B4-4EB9-AC2A-C93BBACC128D}" name="PivotTable11" cacheId="5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N19:P25" firstHeaderRow="0" firstDataRow="1" firstDataCol="1"/>
  <pivotFields count="14">
    <pivotField numFmtId="15" showAll="0">
      <items count="282">
        <item x="124"/>
        <item x="259"/>
        <item x="134"/>
        <item x="57"/>
        <item x="154"/>
        <item x="70"/>
        <item x="47"/>
        <item x="184"/>
        <item x="120"/>
        <item x="169"/>
        <item x="180"/>
        <item x="116"/>
        <item x="118"/>
        <item x="261"/>
        <item x="249"/>
        <item x="144"/>
        <item x="24"/>
        <item x="208"/>
        <item x="41"/>
        <item x="183"/>
        <item x="81"/>
        <item x="110"/>
        <item x="18"/>
        <item x="65"/>
        <item x="114"/>
        <item x="111"/>
        <item x="15"/>
        <item x="202"/>
        <item x="46"/>
        <item x="201"/>
        <item x="234"/>
        <item x="99"/>
        <item x="171"/>
        <item x="34"/>
        <item x="223"/>
        <item x="90"/>
        <item x="222"/>
        <item x="10"/>
        <item x="87"/>
        <item x="130"/>
        <item x="5"/>
        <item x="136"/>
        <item x="61"/>
        <item x="38"/>
        <item x="63"/>
        <item x="221"/>
        <item x="229"/>
        <item x="36"/>
        <item x="55"/>
        <item x="244"/>
        <item x="44"/>
        <item x="19"/>
        <item x="255"/>
        <item x="27"/>
        <item x="172"/>
        <item x="247"/>
        <item x="53"/>
        <item x="126"/>
        <item x="269"/>
        <item x="273"/>
        <item x="178"/>
        <item x="50"/>
        <item x="186"/>
        <item x="115"/>
        <item x="138"/>
        <item x="213"/>
        <item x="132"/>
        <item x="66"/>
        <item x="75"/>
        <item x="148"/>
        <item x="16"/>
        <item x="206"/>
        <item x="43"/>
        <item x="2"/>
        <item x="246"/>
        <item x="139"/>
        <item x="121"/>
        <item x="112"/>
        <item x="236"/>
        <item x="174"/>
        <item x="232"/>
        <item x="125"/>
        <item x="39"/>
        <item x="165"/>
        <item x="4"/>
        <item x="52"/>
        <item x="187"/>
        <item x="252"/>
        <item x="243"/>
        <item x="224"/>
        <item x="264"/>
        <item x="49"/>
        <item x="100"/>
        <item x="13"/>
        <item x="71"/>
        <item x="117"/>
        <item x="76"/>
        <item x="152"/>
        <item x="33"/>
        <item x="231"/>
        <item x="241"/>
        <item x="40"/>
        <item x="188"/>
        <item x="280"/>
        <item x="103"/>
        <item x="211"/>
        <item x="238"/>
        <item x="267"/>
        <item x="101"/>
        <item x="156"/>
        <item x="263"/>
        <item x="195"/>
        <item x="58"/>
        <item x="170"/>
        <item x="0"/>
        <item x="45"/>
        <item x="153"/>
        <item x="64"/>
        <item x="21"/>
        <item x="29"/>
        <item x="194"/>
        <item x="135"/>
        <item x="197"/>
        <item x="248"/>
        <item x="274"/>
        <item x="235"/>
        <item x="240"/>
        <item x="31"/>
        <item x="107"/>
        <item x="204"/>
        <item x="68"/>
        <item x="113"/>
        <item x="62"/>
        <item x="128"/>
        <item x="199"/>
        <item x="105"/>
        <item x="42"/>
        <item x="23"/>
        <item x="271"/>
        <item x="22"/>
        <item x="163"/>
        <item x="78"/>
        <item x="104"/>
        <item x="216"/>
        <item x="77"/>
        <item x="146"/>
        <item x="205"/>
        <item x="168"/>
        <item x="166"/>
        <item x="262"/>
        <item x="133"/>
        <item x="37"/>
        <item x="17"/>
        <item x="69"/>
        <item x="239"/>
        <item x="129"/>
        <item x="209"/>
        <item x="215"/>
        <item x="102"/>
        <item x="137"/>
        <item x="142"/>
        <item x="266"/>
        <item x="108"/>
        <item x="97"/>
        <item x="228"/>
        <item x="190"/>
        <item x="237"/>
        <item x="176"/>
        <item x="82"/>
        <item x="98"/>
        <item x="35"/>
        <item x="94"/>
        <item x="143"/>
        <item x="72"/>
        <item x="26"/>
        <item x="54"/>
        <item x="96"/>
        <item x="157"/>
        <item x="51"/>
        <item x="89"/>
        <item x="279"/>
        <item x="167"/>
        <item x="272"/>
        <item x="86"/>
        <item x="84"/>
        <item x="25"/>
        <item x="218"/>
        <item x="277"/>
        <item x="225"/>
        <item x="254"/>
        <item x="131"/>
        <item x="191"/>
        <item x="265"/>
        <item x="74"/>
        <item x="93"/>
        <item x="122"/>
        <item x="106"/>
        <item x="12"/>
        <item x="177"/>
        <item x="7"/>
        <item x="14"/>
        <item x="80"/>
        <item x="226"/>
        <item x="91"/>
        <item x="119"/>
        <item x="8"/>
        <item x="193"/>
        <item x="173"/>
        <item x="1"/>
        <item x="20"/>
        <item x="207"/>
        <item x="268"/>
        <item x="30"/>
        <item x="253"/>
        <item x="214"/>
        <item x="32"/>
        <item x="155"/>
        <item x="73"/>
        <item x="150"/>
        <item x="192"/>
        <item x="220"/>
        <item x="278"/>
        <item x="85"/>
        <item x="203"/>
        <item x="256"/>
        <item x="141"/>
        <item x="123"/>
        <item x="260"/>
        <item x="181"/>
        <item x="88"/>
        <item x="60"/>
        <item x="162"/>
        <item x="59"/>
        <item x="6"/>
        <item x="149"/>
        <item x="245"/>
        <item x="161"/>
        <item x="189"/>
        <item x="198"/>
        <item x="83"/>
        <item x="200"/>
        <item x="95"/>
        <item x="251"/>
        <item x="233"/>
        <item x="11"/>
        <item x="175"/>
        <item x="9"/>
        <item x="67"/>
        <item x="276"/>
        <item x="210"/>
        <item x="185"/>
        <item x="179"/>
        <item x="217"/>
        <item x="219"/>
        <item x="159"/>
        <item x="160"/>
        <item x="48"/>
        <item x="250"/>
        <item x="257"/>
        <item x="92"/>
        <item x="147"/>
        <item x="230"/>
        <item x="140"/>
        <item x="196"/>
        <item x="258"/>
        <item x="158"/>
        <item x="164"/>
        <item x="3"/>
        <item x="212"/>
        <item x="109"/>
        <item x="145"/>
        <item x="182"/>
        <item x="151"/>
        <item x="79"/>
        <item x="227"/>
        <item x="28"/>
        <item x="242"/>
        <item x="56"/>
        <item x="127"/>
        <item x="275"/>
        <item x="270"/>
        <item t="default"/>
      </items>
    </pivotField>
    <pivotField dataField="1" showAll="0"/>
    <pivotField showAll="0"/>
    <pivotField numFmtId="1" showAll="0"/>
    <pivotField numFmtId="2" showAll="0"/>
    <pivotField axis="axisRow" showAll="0">
      <items count="6">
        <item x="2"/>
        <item x="1"/>
        <item x="3"/>
        <item x="0"/>
        <item x="4"/>
        <item t="default"/>
      </items>
    </pivotField>
    <pivotField showAll="0">
      <items count="5">
        <item x="2"/>
        <item x="0"/>
        <item x="1"/>
        <item x="3"/>
        <item t="default"/>
      </items>
    </pivotField>
    <pivotField showAll="0"/>
    <pivotField showAll="0">
      <items count="3">
        <item h="1" x="1"/>
        <item x="0"/>
        <item t="default"/>
      </items>
    </pivotField>
    <pivotField dataField="1" numFmtId="2"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6">
    <i>
      <x/>
    </i>
    <i>
      <x v="1"/>
    </i>
    <i>
      <x v="2"/>
    </i>
    <i>
      <x v="3"/>
    </i>
    <i>
      <x v="4"/>
    </i>
    <i t="grand">
      <x/>
    </i>
  </rowItems>
  <colFields count="1">
    <field x="-2"/>
  </colFields>
  <colItems count="2">
    <i>
      <x/>
    </i>
    <i i="1">
      <x v="1"/>
    </i>
  </colItems>
  <dataFields count="2">
    <dataField name="Sum of Sales Amount" fld="9" showDataAs="percentOfCol" baseField="5" baseItem="0" numFmtId="10"/>
    <dataField name="Orders" fld="1" subtotal="count" baseField="5" baseItem="0"/>
  </dataField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A4A0D4-ACAB-4340-844D-AF31171D56EC}" name="PivotTable9" cacheId="5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M2:N8" firstHeaderRow="1" firstDataRow="1" firstDataCol="1"/>
  <pivotFields count="14">
    <pivotField numFmtId="15" showAll="0">
      <items count="282">
        <item x="124"/>
        <item x="259"/>
        <item x="134"/>
        <item x="57"/>
        <item x="154"/>
        <item x="70"/>
        <item x="47"/>
        <item x="184"/>
        <item x="120"/>
        <item x="169"/>
        <item x="180"/>
        <item x="116"/>
        <item x="118"/>
        <item x="261"/>
        <item x="249"/>
        <item x="144"/>
        <item x="24"/>
        <item x="208"/>
        <item x="41"/>
        <item x="183"/>
        <item x="81"/>
        <item x="110"/>
        <item x="18"/>
        <item x="65"/>
        <item x="114"/>
        <item x="111"/>
        <item x="15"/>
        <item x="202"/>
        <item x="46"/>
        <item x="201"/>
        <item x="234"/>
        <item x="99"/>
        <item x="171"/>
        <item x="34"/>
        <item x="223"/>
        <item x="90"/>
        <item x="222"/>
        <item x="10"/>
        <item x="87"/>
        <item x="130"/>
        <item x="5"/>
        <item x="136"/>
        <item x="61"/>
        <item x="38"/>
        <item x="63"/>
        <item x="221"/>
        <item x="229"/>
        <item x="36"/>
        <item x="55"/>
        <item x="244"/>
        <item x="44"/>
        <item x="19"/>
        <item x="255"/>
        <item x="27"/>
        <item x="172"/>
        <item x="247"/>
        <item x="53"/>
        <item x="126"/>
        <item x="269"/>
        <item x="273"/>
        <item x="178"/>
        <item x="50"/>
        <item x="186"/>
        <item x="115"/>
        <item x="138"/>
        <item x="213"/>
        <item x="132"/>
        <item x="66"/>
        <item x="75"/>
        <item x="148"/>
        <item x="16"/>
        <item x="206"/>
        <item x="43"/>
        <item x="2"/>
        <item x="246"/>
        <item x="139"/>
        <item x="121"/>
        <item x="112"/>
        <item x="236"/>
        <item x="174"/>
        <item x="232"/>
        <item x="125"/>
        <item x="39"/>
        <item x="165"/>
        <item x="4"/>
        <item x="52"/>
        <item x="187"/>
        <item x="252"/>
        <item x="243"/>
        <item x="224"/>
        <item x="264"/>
        <item x="49"/>
        <item x="100"/>
        <item x="13"/>
        <item x="71"/>
        <item x="117"/>
        <item x="76"/>
        <item x="152"/>
        <item x="33"/>
        <item x="231"/>
        <item x="241"/>
        <item x="40"/>
        <item x="188"/>
        <item x="280"/>
        <item x="103"/>
        <item x="211"/>
        <item x="238"/>
        <item x="267"/>
        <item x="101"/>
        <item x="156"/>
        <item x="263"/>
        <item x="195"/>
        <item x="58"/>
        <item x="170"/>
        <item x="0"/>
        <item x="45"/>
        <item x="153"/>
        <item x="64"/>
        <item x="21"/>
        <item x="29"/>
        <item x="194"/>
        <item x="135"/>
        <item x="197"/>
        <item x="248"/>
        <item x="274"/>
        <item x="235"/>
        <item x="240"/>
        <item x="31"/>
        <item x="107"/>
        <item x="204"/>
        <item x="68"/>
        <item x="113"/>
        <item x="62"/>
        <item x="128"/>
        <item x="199"/>
        <item x="105"/>
        <item x="42"/>
        <item x="23"/>
        <item x="271"/>
        <item x="22"/>
        <item x="163"/>
        <item x="78"/>
        <item x="104"/>
        <item x="216"/>
        <item x="77"/>
        <item x="146"/>
        <item x="205"/>
        <item x="168"/>
        <item x="166"/>
        <item x="262"/>
        <item x="133"/>
        <item x="37"/>
        <item x="17"/>
        <item x="69"/>
        <item x="239"/>
        <item x="129"/>
        <item x="209"/>
        <item x="215"/>
        <item x="102"/>
        <item x="137"/>
        <item x="142"/>
        <item x="266"/>
        <item x="108"/>
        <item x="97"/>
        <item x="228"/>
        <item x="190"/>
        <item x="237"/>
        <item x="176"/>
        <item x="82"/>
        <item x="98"/>
        <item x="35"/>
        <item x="94"/>
        <item x="143"/>
        <item x="72"/>
        <item x="26"/>
        <item x="54"/>
        <item x="96"/>
        <item x="157"/>
        <item x="51"/>
        <item x="89"/>
        <item x="279"/>
        <item x="167"/>
        <item x="272"/>
        <item x="86"/>
        <item x="84"/>
        <item x="25"/>
        <item x="218"/>
        <item x="277"/>
        <item x="225"/>
        <item x="254"/>
        <item x="131"/>
        <item x="191"/>
        <item x="265"/>
        <item x="74"/>
        <item x="93"/>
        <item x="122"/>
        <item x="106"/>
        <item x="12"/>
        <item x="177"/>
        <item x="7"/>
        <item x="14"/>
        <item x="80"/>
        <item x="226"/>
        <item x="91"/>
        <item x="119"/>
        <item x="8"/>
        <item x="193"/>
        <item x="173"/>
        <item x="1"/>
        <item x="20"/>
        <item x="207"/>
        <item x="268"/>
        <item x="30"/>
        <item x="253"/>
        <item x="214"/>
        <item x="32"/>
        <item x="155"/>
        <item x="73"/>
        <item x="150"/>
        <item x="192"/>
        <item x="220"/>
        <item x="278"/>
        <item x="85"/>
        <item x="203"/>
        <item x="256"/>
        <item x="141"/>
        <item x="123"/>
        <item x="260"/>
        <item x="181"/>
        <item x="88"/>
        <item x="60"/>
        <item x="162"/>
        <item x="59"/>
        <item x="6"/>
        <item x="149"/>
        <item x="245"/>
        <item x="161"/>
        <item x="189"/>
        <item x="198"/>
        <item x="83"/>
        <item x="200"/>
        <item x="95"/>
        <item x="251"/>
        <item x="233"/>
        <item x="11"/>
        <item x="175"/>
        <item x="9"/>
        <item x="67"/>
        <item x="276"/>
        <item x="210"/>
        <item x="185"/>
        <item x="179"/>
        <item x="217"/>
        <item x="219"/>
        <item x="159"/>
        <item x="160"/>
        <item x="48"/>
        <item x="250"/>
        <item x="257"/>
        <item x="92"/>
        <item x="147"/>
        <item x="230"/>
        <item x="140"/>
        <item x="196"/>
        <item x="258"/>
        <item x="158"/>
        <item x="164"/>
        <item x="3"/>
        <item x="212"/>
        <item x="109"/>
        <item x="145"/>
        <item x="182"/>
        <item x="151"/>
        <item x="79"/>
        <item x="227"/>
        <item x="28"/>
        <item x="242"/>
        <item x="56"/>
        <item x="127"/>
        <item x="275"/>
        <item x="270"/>
        <item t="default"/>
      </items>
    </pivotField>
    <pivotField showAll="0"/>
    <pivotField showAll="0"/>
    <pivotField numFmtId="1" showAll="0"/>
    <pivotField numFmtId="2" showAll="0"/>
    <pivotField showAll="0"/>
    <pivotField showAll="0"/>
    <pivotField axis="axisRow" showAll="0" measureFilter="1" sortType="ascending">
      <items count="11">
        <item x="2"/>
        <item x="1"/>
        <item x="5"/>
        <item x="6"/>
        <item x="9"/>
        <item x="4"/>
        <item x="0"/>
        <item x="3"/>
        <item x="8"/>
        <item x="7"/>
        <item t="default"/>
      </items>
    </pivotField>
    <pivotField showAll="0">
      <items count="3">
        <item h="1" x="1"/>
        <item x="0"/>
        <item t="default"/>
      </items>
    </pivotField>
    <pivotField dataField="1" numFmtId="2"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7"/>
  </rowFields>
  <rowItems count="6">
    <i>
      <x v="2"/>
    </i>
    <i>
      <x v="3"/>
    </i>
    <i>
      <x v="6"/>
    </i>
    <i>
      <x v="7"/>
    </i>
    <i>
      <x v="9"/>
    </i>
    <i t="grand">
      <x/>
    </i>
  </rowItems>
  <colItems count="1">
    <i/>
  </colItems>
  <dataFields count="1">
    <dataField name="Sum of Sales Amount" fld="9" baseField="0" baseItem="0" numFmtId="2"/>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5EA12F-B4CF-4110-9434-B752AB256124}" name="PivotTable6" cacheId="5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5:B40" firstHeaderRow="1" firstDataRow="1" firstDataCol="1"/>
  <pivotFields count="14">
    <pivotField numFmtId="15" showAll="0">
      <items count="282">
        <item x="124"/>
        <item x="259"/>
        <item x="134"/>
        <item x="57"/>
        <item x="154"/>
        <item x="70"/>
        <item x="47"/>
        <item x="184"/>
        <item x="120"/>
        <item x="169"/>
        <item x="180"/>
        <item x="116"/>
        <item x="118"/>
        <item x="261"/>
        <item x="249"/>
        <item x="144"/>
        <item x="24"/>
        <item x="208"/>
        <item x="41"/>
        <item x="183"/>
        <item x="81"/>
        <item x="110"/>
        <item x="18"/>
        <item x="65"/>
        <item x="114"/>
        <item x="111"/>
        <item x="15"/>
        <item x="202"/>
        <item x="46"/>
        <item x="201"/>
        <item x="234"/>
        <item x="99"/>
        <item x="171"/>
        <item x="34"/>
        <item x="223"/>
        <item x="90"/>
        <item x="222"/>
        <item x="10"/>
        <item x="87"/>
        <item x="130"/>
        <item x="5"/>
        <item x="136"/>
        <item x="61"/>
        <item x="38"/>
        <item x="63"/>
        <item x="221"/>
        <item x="229"/>
        <item x="36"/>
        <item x="55"/>
        <item x="244"/>
        <item x="44"/>
        <item x="19"/>
        <item x="255"/>
        <item x="27"/>
        <item x="172"/>
        <item x="247"/>
        <item x="53"/>
        <item x="126"/>
        <item x="269"/>
        <item x="273"/>
        <item x="178"/>
        <item x="50"/>
        <item x="186"/>
        <item x="115"/>
        <item x="138"/>
        <item x="213"/>
        <item x="132"/>
        <item x="66"/>
        <item x="75"/>
        <item x="148"/>
        <item x="16"/>
        <item x="206"/>
        <item x="43"/>
        <item x="2"/>
        <item x="246"/>
        <item x="139"/>
        <item x="121"/>
        <item x="112"/>
        <item x="236"/>
        <item x="174"/>
        <item x="232"/>
        <item x="125"/>
        <item x="39"/>
        <item x="165"/>
        <item x="4"/>
        <item x="52"/>
        <item x="187"/>
        <item x="252"/>
        <item x="243"/>
        <item x="224"/>
        <item x="264"/>
        <item x="49"/>
        <item x="100"/>
        <item x="13"/>
        <item x="71"/>
        <item x="117"/>
        <item x="76"/>
        <item x="152"/>
        <item x="33"/>
        <item x="231"/>
        <item x="241"/>
        <item x="40"/>
        <item x="188"/>
        <item x="280"/>
        <item x="103"/>
        <item x="211"/>
        <item x="238"/>
        <item x="267"/>
        <item x="101"/>
        <item x="156"/>
        <item x="263"/>
        <item x="195"/>
        <item x="58"/>
        <item x="170"/>
        <item x="0"/>
        <item x="45"/>
        <item x="153"/>
        <item x="64"/>
        <item x="21"/>
        <item x="29"/>
        <item x="194"/>
        <item x="135"/>
        <item x="197"/>
        <item x="248"/>
        <item x="274"/>
        <item x="235"/>
        <item x="240"/>
        <item x="31"/>
        <item x="107"/>
        <item x="204"/>
        <item x="68"/>
        <item x="113"/>
        <item x="62"/>
        <item x="128"/>
        <item x="199"/>
        <item x="105"/>
        <item x="42"/>
        <item x="23"/>
        <item x="271"/>
        <item x="22"/>
        <item x="163"/>
        <item x="78"/>
        <item x="104"/>
        <item x="216"/>
        <item x="77"/>
        <item x="146"/>
        <item x="205"/>
        <item x="168"/>
        <item x="166"/>
        <item x="262"/>
        <item x="133"/>
        <item x="37"/>
        <item x="17"/>
        <item x="69"/>
        <item x="239"/>
        <item x="129"/>
        <item x="209"/>
        <item x="215"/>
        <item x="102"/>
        <item x="137"/>
        <item x="142"/>
        <item x="266"/>
        <item x="108"/>
        <item x="97"/>
        <item x="228"/>
        <item x="190"/>
        <item x="237"/>
        <item x="176"/>
        <item x="82"/>
        <item x="98"/>
        <item x="35"/>
        <item x="94"/>
        <item x="143"/>
        <item x="72"/>
        <item x="26"/>
        <item x="54"/>
        <item x="96"/>
        <item x="157"/>
        <item x="51"/>
        <item x="89"/>
        <item x="279"/>
        <item x="167"/>
        <item x="272"/>
        <item x="86"/>
        <item x="84"/>
        <item x="25"/>
        <item x="218"/>
        <item x="277"/>
        <item x="225"/>
        <item x="254"/>
        <item x="131"/>
        <item x="191"/>
        <item x="265"/>
        <item x="74"/>
        <item x="93"/>
        <item x="122"/>
        <item x="106"/>
        <item x="12"/>
        <item x="177"/>
        <item x="7"/>
        <item x="14"/>
        <item x="80"/>
        <item x="226"/>
        <item x="91"/>
        <item x="119"/>
        <item x="8"/>
        <item x="193"/>
        <item x="173"/>
        <item x="1"/>
        <item x="20"/>
        <item x="207"/>
        <item x="268"/>
        <item x="30"/>
        <item x="253"/>
        <item x="214"/>
        <item x="32"/>
        <item x="155"/>
        <item x="73"/>
        <item x="150"/>
        <item x="192"/>
        <item x="220"/>
        <item x="278"/>
        <item x="85"/>
        <item x="203"/>
        <item x="256"/>
        <item x="141"/>
        <item x="123"/>
        <item x="260"/>
        <item x="181"/>
        <item x="88"/>
        <item x="60"/>
        <item x="162"/>
        <item x="59"/>
        <item x="6"/>
        <item x="149"/>
        <item x="245"/>
        <item x="161"/>
        <item x="189"/>
        <item x="198"/>
        <item x="83"/>
        <item x="200"/>
        <item x="95"/>
        <item x="251"/>
        <item x="233"/>
        <item x="11"/>
        <item x="175"/>
        <item x="9"/>
        <item x="67"/>
        <item x="276"/>
        <item x="210"/>
        <item x="185"/>
        <item x="179"/>
        <item x="217"/>
        <item x="219"/>
        <item x="159"/>
        <item x="160"/>
        <item x="48"/>
        <item x="250"/>
        <item x="257"/>
        <item x="92"/>
        <item x="147"/>
        <item x="230"/>
        <item x="140"/>
        <item x="196"/>
        <item x="258"/>
        <item x="158"/>
        <item x="164"/>
        <item x="3"/>
        <item x="212"/>
        <item x="109"/>
        <item x="145"/>
        <item x="182"/>
        <item x="151"/>
        <item x="79"/>
        <item x="227"/>
        <item x="28"/>
        <item x="242"/>
        <item x="56"/>
        <item x="127"/>
        <item x="275"/>
        <item x="270"/>
        <item t="default"/>
      </items>
    </pivotField>
    <pivotField showAll="0"/>
    <pivotField showAll="0"/>
    <pivotField numFmtId="1" showAll="0"/>
    <pivotField numFmtId="2" showAll="0"/>
    <pivotField showAll="0"/>
    <pivotField axis="axisRow" showAll="0">
      <items count="5">
        <item x="2"/>
        <item x="0"/>
        <item x="1"/>
        <item x="3"/>
        <item t="default"/>
      </items>
    </pivotField>
    <pivotField showAll="0"/>
    <pivotField showAll="0">
      <items count="3">
        <item h="1" x="1"/>
        <item x="0"/>
        <item t="default"/>
      </items>
    </pivotField>
    <pivotField dataField="1" numFmtId="2"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6"/>
  </rowFields>
  <rowItems count="5">
    <i>
      <x/>
    </i>
    <i>
      <x v="1"/>
    </i>
    <i>
      <x v="2"/>
    </i>
    <i>
      <x v="3"/>
    </i>
    <i t="grand">
      <x/>
    </i>
  </rowItems>
  <colItems count="1">
    <i/>
  </colItems>
  <dataFields count="1">
    <dataField name="Sum of Sales Amount" fld="9"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E26B84-753B-45E2-9123-F196D00262BE}" name="PivotTable5" cacheId="5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19:B21" firstHeaderRow="1" firstDataRow="1" firstDataCol="1"/>
  <pivotFields count="14">
    <pivotField numFmtId="15" showAll="0">
      <items count="282">
        <item x="124"/>
        <item x="259"/>
        <item x="134"/>
        <item x="57"/>
        <item x="154"/>
        <item x="70"/>
        <item x="47"/>
        <item x="184"/>
        <item x="120"/>
        <item x="169"/>
        <item x="180"/>
        <item x="116"/>
        <item x="118"/>
        <item x="261"/>
        <item x="249"/>
        <item x="144"/>
        <item x="24"/>
        <item x="208"/>
        <item x="41"/>
        <item x="183"/>
        <item x="81"/>
        <item x="110"/>
        <item x="18"/>
        <item x="65"/>
        <item x="114"/>
        <item x="111"/>
        <item x="15"/>
        <item x="202"/>
        <item x="46"/>
        <item x="201"/>
        <item x="234"/>
        <item x="99"/>
        <item x="171"/>
        <item x="34"/>
        <item x="223"/>
        <item x="90"/>
        <item x="222"/>
        <item x="10"/>
        <item x="87"/>
        <item x="130"/>
        <item x="5"/>
        <item x="136"/>
        <item x="61"/>
        <item x="38"/>
        <item x="63"/>
        <item x="221"/>
        <item x="229"/>
        <item x="36"/>
        <item x="55"/>
        <item x="244"/>
        <item x="44"/>
        <item x="19"/>
        <item x="255"/>
        <item x="27"/>
        <item x="172"/>
        <item x="247"/>
        <item x="53"/>
        <item x="126"/>
        <item x="269"/>
        <item x="273"/>
        <item x="178"/>
        <item x="50"/>
        <item x="186"/>
        <item x="115"/>
        <item x="138"/>
        <item x="213"/>
        <item x="132"/>
        <item x="66"/>
        <item x="75"/>
        <item x="148"/>
        <item x="16"/>
        <item x="206"/>
        <item x="43"/>
        <item x="2"/>
        <item x="246"/>
        <item x="139"/>
        <item x="121"/>
        <item x="112"/>
        <item x="236"/>
        <item x="174"/>
        <item x="232"/>
        <item x="125"/>
        <item x="39"/>
        <item x="165"/>
        <item x="4"/>
        <item x="52"/>
        <item x="187"/>
        <item x="252"/>
        <item x="243"/>
        <item x="224"/>
        <item x="264"/>
        <item x="49"/>
        <item x="100"/>
        <item x="13"/>
        <item x="71"/>
        <item x="117"/>
        <item x="76"/>
        <item x="152"/>
        <item x="33"/>
        <item x="231"/>
        <item x="241"/>
        <item x="40"/>
        <item x="188"/>
        <item x="280"/>
        <item x="103"/>
        <item x="211"/>
        <item x="238"/>
        <item x="267"/>
        <item x="101"/>
        <item x="156"/>
        <item x="263"/>
        <item x="195"/>
        <item x="58"/>
        <item x="170"/>
        <item x="0"/>
        <item x="45"/>
        <item x="153"/>
        <item x="64"/>
        <item x="21"/>
        <item x="29"/>
        <item x="194"/>
        <item x="135"/>
        <item x="197"/>
        <item x="248"/>
        <item x="274"/>
        <item x="235"/>
        <item x="240"/>
        <item x="31"/>
        <item x="107"/>
        <item x="204"/>
        <item x="68"/>
        <item x="113"/>
        <item x="62"/>
        <item x="128"/>
        <item x="199"/>
        <item x="105"/>
        <item x="42"/>
        <item x="23"/>
        <item x="271"/>
        <item x="22"/>
        <item x="163"/>
        <item x="78"/>
        <item x="104"/>
        <item x="216"/>
        <item x="77"/>
        <item x="146"/>
        <item x="205"/>
        <item x="168"/>
        <item x="166"/>
        <item x="262"/>
        <item x="133"/>
        <item x="37"/>
        <item x="17"/>
        <item x="69"/>
        <item x="239"/>
        <item x="129"/>
        <item x="209"/>
        <item x="215"/>
        <item x="102"/>
        <item x="137"/>
        <item x="142"/>
        <item x="266"/>
        <item x="108"/>
        <item x="97"/>
        <item x="228"/>
        <item x="190"/>
        <item x="237"/>
        <item x="176"/>
        <item x="82"/>
        <item x="98"/>
        <item x="35"/>
        <item x="94"/>
        <item x="143"/>
        <item x="72"/>
        <item x="26"/>
        <item x="54"/>
        <item x="96"/>
        <item x="157"/>
        <item x="51"/>
        <item x="89"/>
        <item x="279"/>
        <item x="167"/>
        <item x="272"/>
        <item x="86"/>
        <item x="84"/>
        <item x="25"/>
        <item x="218"/>
        <item x="277"/>
        <item x="225"/>
        <item x="254"/>
        <item x="131"/>
        <item x="191"/>
        <item x="265"/>
        <item x="74"/>
        <item x="93"/>
        <item x="122"/>
        <item x="106"/>
        <item x="12"/>
        <item x="177"/>
        <item x="7"/>
        <item x="14"/>
        <item x="80"/>
        <item x="226"/>
        <item x="91"/>
        <item x="119"/>
        <item x="8"/>
        <item x="193"/>
        <item x="173"/>
        <item x="1"/>
        <item x="20"/>
        <item x="207"/>
        <item x="268"/>
        <item x="30"/>
        <item x="253"/>
        <item x="214"/>
        <item x="32"/>
        <item x="155"/>
        <item x="73"/>
        <item x="150"/>
        <item x="192"/>
        <item x="220"/>
        <item x="278"/>
        <item x="85"/>
        <item x="203"/>
        <item x="256"/>
        <item x="141"/>
        <item x="123"/>
        <item x="260"/>
        <item x="181"/>
        <item x="88"/>
        <item x="60"/>
        <item x="162"/>
        <item x="59"/>
        <item x="6"/>
        <item x="149"/>
        <item x="245"/>
        <item x="161"/>
        <item x="189"/>
        <item x="198"/>
        <item x="83"/>
        <item x="200"/>
        <item x="95"/>
        <item x="251"/>
        <item x="233"/>
        <item x="11"/>
        <item x="175"/>
        <item x="9"/>
        <item x="67"/>
        <item x="276"/>
        <item x="210"/>
        <item x="185"/>
        <item x="179"/>
        <item x="217"/>
        <item x="219"/>
        <item x="159"/>
        <item x="160"/>
        <item x="48"/>
        <item x="250"/>
        <item x="257"/>
        <item x="92"/>
        <item x="147"/>
        <item x="230"/>
        <item x="140"/>
        <item x="196"/>
        <item x="258"/>
        <item x="158"/>
        <item x="164"/>
        <item x="3"/>
        <item x="212"/>
        <item x="109"/>
        <item x="145"/>
        <item x="182"/>
        <item x="151"/>
        <item x="79"/>
        <item x="227"/>
        <item x="28"/>
        <item x="242"/>
        <item x="56"/>
        <item x="127"/>
        <item x="275"/>
        <item x="270"/>
        <item t="default"/>
      </items>
    </pivotField>
    <pivotField showAll="0"/>
    <pivotField showAll="0"/>
    <pivotField numFmtId="1" showAll="0"/>
    <pivotField numFmtId="2" showAll="0"/>
    <pivotField showAll="0"/>
    <pivotField showAll="0"/>
    <pivotField showAll="0"/>
    <pivotField axis="axisRow" showAll="0">
      <items count="3">
        <item h="1" x="1"/>
        <item x="0"/>
        <item t="default"/>
      </items>
    </pivotField>
    <pivotField dataField="1" numFmtId="2"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8"/>
  </rowFields>
  <rowItems count="2">
    <i>
      <x v="1"/>
    </i>
    <i t="grand">
      <x/>
    </i>
  </rowItems>
  <colItems count="1">
    <i/>
  </colItems>
  <dataFields count="1">
    <dataField name="Sum of Sales Amount" fld="9" baseField="0" baseItem="0" numFmtId="2"/>
  </dataField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8" count="1" selected="0">
            <x v="0"/>
          </reference>
        </references>
      </pivotArea>
    </chartFormat>
    <chartFormat chart="4" format="6">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9A3F4F-7799-43DD-87A3-5D837D6F0731}" name="PivotTable4" cacheId="5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7">
  <location ref="A3:B16" firstHeaderRow="1" firstDataRow="1" firstDataCol="1"/>
  <pivotFields count="14">
    <pivotField numFmtId="15" showAll="0">
      <items count="282">
        <item x="124"/>
        <item x="259"/>
        <item x="134"/>
        <item x="57"/>
        <item x="154"/>
        <item x="70"/>
        <item x="47"/>
        <item x="184"/>
        <item x="120"/>
        <item x="169"/>
        <item x="180"/>
        <item x="116"/>
        <item x="118"/>
        <item x="261"/>
        <item x="249"/>
        <item x="144"/>
        <item x="24"/>
        <item x="208"/>
        <item x="41"/>
        <item x="183"/>
        <item x="81"/>
        <item x="110"/>
        <item x="18"/>
        <item x="65"/>
        <item x="114"/>
        <item x="111"/>
        <item x="15"/>
        <item x="202"/>
        <item x="46"/>
        <item x="201"/>
        <item x="234"/>
        <item x="99"/>
        <item x="171"/>
        <item x="34"/>
        <item x="223"/>
        <item x="90"/>
        <item x="222"/>
        <item x="10"/>
        <item x="87"/>
        <item x="130"/>
        <item x="5"/>
        <item x="136"/>
        <item x="61"/>
        <item x="38"/>
        <item x="63"/>
        <item x="221"/>
        <item x="229"/>
        <item x="36"/>
        <item x="55"/>
        <item x="244"/>
        <item x="44"/>
        <item x="19"/>
        <item x="255"/>
        <item x="27"/>
        <item x="172"/>
        <item x="247"/>
        <item x="53"/>
        <item x="126"/>
        <item x="269"/>
        <item x="273"/>
        <item x="178"/>
        <item x="50"/>
        <item x="186"/>
        <item x="115"/>
        <item x="138"/>
        <item x="213"/>
        <item x="132"/>
        <item x="66"/>
        <item x="75"/>
        <item x="148"/>
        <item x="16"/>
        <item x="206"/>
        <item x="43"/>
        <item x="2"/>
        <item x="246"/>
        <item x="139"/>
        <item x="121"/>
        <item x="112"/>
        <item x="236"/>
        <item x="174"/>
        <item x="232"/>
        <item x="125"/>
        <item x="39"/>
        <item x="165"/>
        <item x="4"/>
        <item x="52"/>
        <item x="187"/>
        <item x="252"/>
        <item x="243"/>
        <item x="224"/>
        <item x="264"/>
        <item x="49"/>
        <item x="100"/>
        <item x="13"/>
        <item x="71"/>
        <item x="117"/>
        <item x="76"/>
        <item x="152"/>
        <item x="33"/>
        <item x="231"/>
        <item x="241"/>
        <item x="40"/>
        <item x="188"/>
        <item x="280"/>
        <item x="103"/>
        <item x="211"/>
        <item x="238"/>
        <item x="267"/>
        <item x="101"/>
        <item x="156"/>
        <item x="263"/>
        <item x="195"/>
        <item x="58"/>
        <item x="170"/>
        <item x="0"/>
        <item x="45"/>
        <item x="153"/>
        <item x="64"/>
        <item x="21"/>
        <item x="29"/>
        <item x="194"/>
        <item x="135"/>
        <item x="197"/>
        <item x="248"/>
        <item x="274"/>
        <item x="235"/>
        <item x="240"/>
        <item x="31"/>
        <item x="107"/>
        <item x="204"/>
        <item x="68"/>
        <item x="113"/>
        <item x="62"/>
        <item x="128"/>
        <item x="199"/>
        <item x="105"/>
        <item x="42"/>
        <item x="23"/>
        <item x="271"/>
        <item x="22"/>
        <item x="163"/>
        <item x="78"/>
        <item x="104"/>
        <item x="216"/>
        <item x="77"/>
        <item x="146"/>
        <item x="205"/>
        <item x="168"/>
        <item x="166"/>
        <item x="262"/>
        <item x="133"/>
        <item x="37"/>
        <item x="17"/>
        <item x="69"/>
        <item x="239"/>
        <item x="129"/>
        <item x="209"/>
        <item x="215"/>
        <item x="102"/>
        <item x="137"/>
        <item x="142"/>
        <item x="266"/>
        <item x="108"/>
        <item x="97"/>
        <item x="228"/>
        <item x="190"/>
        <item x="237"/>
        <item x="176"/>
        <item x="82"/>
        <item x="98"/>
        <item x="35"/>
        <item x="94"/>
        <item x="143"/>
        <item x="72"/>
        <item x="26"/>
        <item x="54"/>
        <item x="96"/>
        <item x="157"/>
        <item x="51"/>
        <item x="89"/>
        <item x="279"/>
        <item x="167"/>
        <item x="272"/>
        <item x="86"/>
        <item x="84"/>
        <item x="25"/>
        <item x="218"/>
        <item x="277"/>
        <item x="225"/>
        <item x="254"/>
        <item x="131"/>
        <item x="191"/>
        <item x="265"/>
        <item x="74"/>
        <item x="93"/>
        <item x="122"/>
        <item x="106"/>
        <item x="12"/>
        <item x="177"/>
        <item x="7"/>
        <item x="14"/>
        <item x="80"/>
        <item x="226"/>
        <item x="91"/>
        <item x="119"/>
        <item x="8"/>
        <item x="193"/>
        <item x="173"/>
        <item x="1"/>
        <item x="20"/>
        <item x="207"/>
        <item x="268"/>
        <item x="30"/>
        <item x="253"/>
        <item x="214"/>
        <item x="32"/>
        <item x="155"/>
        <item x="73"/>
        <item x="150"/>
        <item x="192"/>
        <item x="220"/>
        <item x="278"/>
        <item x="85"/>
        <item x="203"/>
        <item x="256"/>
        <item x="141"/>
        <item x="123"/>
        <item x="260"/>
        <item x="181"/>
        <item x="88"/>
        <item x="60"/>
        <item x="162"/>
        <item x="59"/>
        <item x="6"/>
        <item x="149"/>
        <item x="245"/>
        <item x="161"/>
        <item x="189"/>
        <item x="198"/>
        <item x="83"/>
        <item x="200"/>
        <item x="95"/>
        <item x="251"/>
        <item x="233"/>
        <item x="11"/>
        <item x="175"/>
        <item x="9"/>
        <item x="67"/>
        <item x="276"/>
        <item x="210"/>
        <item x="185"/>
        <item x="179"/>
        <item x="217"/>
        <item x="219"/>
        <item x="159"/>
        <item x="160"/>
        <item x="48"/>
        <item x="250"/>
        <item x="257"/>
        <item x="92"/>
        <item x="147"/>
        <item x="230"/>
        <item x="140"/>
        <item x="196"/>
        <item x="258"/>
        <item x="158"/>
        <item x="164"/>
        <item x="3"/>
        <item x="212"/>
        <item x="109"/>
        <item x="145"/>
        <item x="182"/>
        <item x="151"/>
        <item x="79"/>
        <item x="227"/>
        <item x="28"/>
        <item x="242"/>
        <item x="56"/>
        <item x="127"/>
        <item x="275"/>
        <item x="270"/>
        <item t="default"/>
      </items>
    </pivotField>
    <pivotField showAll="0"/>
    <pivotField showAll="0"/>
    <pivotField numFmtId="1" showAll="0"/>
    <pivotField numFmtId="2" showAll="0"/>
    <pivotField showAll="0"/>
    <pivotField showAll="0"/>
    <pivotField showAll="0"/>
    <pivotField showAll="0">
      <items count="3">
        <item h="1" x="1"/>
        <item x="0"/>
        <item t="default"/>
      </items>
    </pivotField>
    <pivotField dataField="1" numFmtId="2" showAll="0"/>
    <pivotField showAll="0">
      <items count="13">
        <item x="2"/>
        <item x="11"/>
        <item x="3"/>
        <item x="4"/>
        <item x="10"/>
        <item x="8"/>
        <item x="0"/>
        <item x="9"/>
        <item x="7"/>
        <item x="5"/>
        <item x="1"/>
        <item x="6"/>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13">
    <i>
      <x v="1"/>
    </i>
    <i>
      <x v="2"/>
    </i>
    <i>
      <x v="3"/>
    </i>
    <i>
      <x v="4"/>
    </i>
    <i>
      <x v="5"/>
    </i>
    <i>
      <x v="6"/>
    </i>
    <i>
      <x v="7"/>
    </i>
    <i>
      <x v="8"/>
    </i>
    <i>
      <x v="9"/>
    </i>
    <i>
      <x v="10"/>
    </i>
    <i>
      <x v="11"/>
    </i>
    <i>
      <x v="12"/>
    </i>
    <i t="grand">
      <x/>
    </i>
  </rowItems>
  <colItems count="1">
    <i/>
  </colItems>
  <dataFields count="1">
    <dataField name="Sum of Sales Amount" fld="9" baseField="13" baseItem="1" numFmtId="173"/>
  </dataFields>
  <chartFormats count="1">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F32736A7-844D-4DBC-9116-19CCAF315A63}" sourceName="Salesperson">
  <pivotTables>
    <pivotTable tabId="4" name="PivotTable11"/>
  </pivotTables>
  <data>
    <tabular pivotCacheId="633640513">
      <items count="5">
        <i x="2" s="1"/>
        <i x="1" s="1"/>
        <i x="3"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456BC6F-8BAE-4AB3-8733-42727C00245A}" sourceName="Region">
  <pivotTables>
    <pivotTable tabId="4" name="PivotTable11"/>
  </pivotTables>
  <data>
    <tabular pivotCacheId="633640513">
      <items count="4">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1F47E12-9C94-4319-9B93-D984B8435798}" sourceName="Category">
  <pivotTables>
    <pivotTable tabId="4" name="PivotTable11"/>
    <pivotTable tabId="4" name="PivotTable4"/>
    <pivotTable tabId="4" name="PivotTable5"/>
    <pivotTable tabId="4" name="PivotTable6"/>
    <pivotTable tabId="4" name="PivotTable9"/>
  </pivotTables>
  <data>
    <tabular pivotCacheId="633640513">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65D825D3-B40A-4833-AA48-7BDC81239516}" cache="Slicer_Salesperson" caption="Salesperson" rowHeight="247650"/>
  <slicer name="Region" xr10:uid="{086D167C-9873-437B-8F32-F706FD640455}" cache="Slicer_Region" caption="Region" rowHeight="247650"/>
  <slicer name="Category" xr10:uid="{41AD33E1-FABE-4236-BC18-D64CE457F859}" cache="Slicer_Category" caption="Category"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3FF5012F-3C6A-4B50-91CB-079CDF3A5ADA}" sourceName="Date">
  <pivotTables>
    <pivotTable tabId="4" name="PivotTable9"/>
    <pivotTable tabId="4" name="PivotTable11"/>
    <pivotTable tabId="4" name="PivotTable4"/>
    <pivotTable tabId="4" name="PivotTable5"/>
    <pivotTable tabId="4" name="PivotTable6"/>
  </pivotTables>
  <state minimalRefreshVersion="6" lastRefreshVersion="6" pivotCacheId="633640513" filterType="unknown">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33F7ABE5-5697-41D5-8211-31FA4B2697AF}" cache="NativeTimeline_Date" caption="Date" level="1" selectionLevel="1" scrollPosition="2024-01-01T00:00:00"/>
</timeline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2A535-59A1-4075-B27A-7BE151390745}">
  <dimension ref="A1:L501"/>
  <sheetViews>
    <sheetView workbookViewId="0">
      <selection activeCell="Q6" sqref="Q6"/>
    </sheetView>
  </sheetViews>
  <sheetFormatPr defaultRowHeight="14.4" x14ac:dyDescent="0.3"/>
  <cols>
    <col min="1" max="1" width="9.5546875" style="2" bestFit="1" customWidth="1"/>
    <col min="2" max="2" width="7.88671875" style="2" bestFit="1" customWidth="1"/>
    <col min="3" max="3" width="9.6640625" style="2" bestFit="1" customWidth="1"/>
    <col min="4" max="4" width="8.109375" style="9" bestFit="1" customWidth="1"/>
    <col min="5" max="5" width="9.109375" style="7" bestFit="1" customWidth="1"/>
    <col min="6" max="6" width="11.21875" style="2" bestFit="1" customWidth="1"/>
    <col min="7" max="7" width="6.5546875" style="2" bestFit="1" customWidth="1"/>
    <col min="8" max="8" width="12.5546875" style="2" bestFit="1" customWidth="1"/>
    <col min="9" max="9" width="10" style="2" bestFit="1" customWidth="1"/>
    <col min="10" max="10" width="11.88671875" style="7" bestFit="1" customWidth="1"/>
    <col min="11" max="16384" width="8.88671875" style="2"/>
  </cols>
  <sheetData>
    <row r="1" spans="1:12" x14ac:dyDescent="0.3">
      <c r="A1" s="4" t="s">
        <v>0</v>
      </c>
      <c r="B1" s="4" t="s">
        <v>1</v>
      </c>
      <c r="C1" s="4" t="s">
        <v>2</v>
      </c>
      <c r="D1" s="8" t="s">
        <v>3</v>
      </c>
      <c r="E1" s="6" t="s">
        <v>4</v>
      </c>
      <c r="F1" s="4" t="s">
        <v>5</v>
      </c>
      <c r="G1" s="4" t="s">
        <v>6</v>
      </c>
      <c r="H1" s="5" t="s">
        <v>26</v>
      </c>
      <c r="I1" s="4" t="s">
        <v>27</v>
      </c>
      <c r="J1" s="6" t="s">
        <v>41</v>
      </c>
      <c r="K1" s="4" t="s">
        <v>42</v>
      </c>
      <c r="L1" s="4" t="s">
        <v>43</v>
      </c>
    </row>
    <row r="2" spans="1:12" x14ac:dyDescent="0.3">
      <c r="A2" s="3">
        <v>45453</v>
      </c>
      <c r="B2" s="2">
        <v>1001</v>
      </c>
      <c r="C2" s="2" t="s">
        <v>7</v>
      </c>
      <c r="D2" s="9">
        <v>4</v>
      </c>
      <c r="E2" s="7">
        <v>332.85</v>
      </c>
      <c r="F2" s="2" t="s">
        <v>8</v>
      </c>
      <c r="G2" s="2" t="s">
        <v>9</v>
      </c>
      <c r="H2" s="2" t="str">
        <f>VLOOKUP(C2,'Product Master'!$A$1:$C$11,2,)</f>
        <v>Printer</v>
      </c>
      <c r="I2" s="2" t="str">
        <f>VLOOKUP('Sales Data'!C2,'Product Master'!$A$1:$C$11,3,0)</f>
        <v>Electronics</v>
      </c>
      <c r="J2" s="7">
        <f>PRODUCT(D2,E2)</f>
        <v>1331.4</v>
      </c>
      <c r="K2" s="2" t="str">
        <f>TEXT(A2, "mmm-yyyy")</f>
        <v>Jun-2024</v>
      </c>
      <c r="L2" s="2">
        <f>VLOOKUP(G2,Targets!$A$1:$B$5,2,)</f>
        <v>150000</v>
      </c>
    </row>
    <row r="3" spans="1:12" x14ac:dyDescent="0.3">
      <c r="A3" s="3">
        <v>45567</v>
      </c>
      <c r="B3" s="2">
        <v>1002</v>
      </c>
      <c r="C3" s="2" t="s">
        <v>10</v>
      </c>
      <c r="D3" s="9">
        <v>4</v>
      </c>
      <c r="E3" s="7">
        <v>27.9</v>
      </c>
      <c r="F3" s="2" t="s">
        <v>11</v>
      </c>
      <c r="G3" s="2" t="s">
        <v>12</v>
      </c>
      <c r="H3" s="2" t="str">
        <f>VLOOKUP(C3,'Product Master'!$A$1:$C$11,2,)</f>
        <v>Keyboard</v>
      </c>
      <c r="I3" s="2" t="str">
        <f>VLOOKUP('Sales Data'!C3,'Product Master'!$A$1:$C$11,3,0)</f>
        <v>Accessories</v>
      </c>
      <c r="J3" s="7">
        <f t="shared" ref="J3:J66" si="0">PRODUCT(D3,E3)</f>
        <v>111.6</v>
      </c>
      <c r="K3" s="2" t="str">
        <f t="shared" ref="K3:K66" si="1">TEXT(A3, "mmm-yyyy")</f>
        <v>Oct-2024</v>
      </c>
      <c r="L3" s="2">
        <f>VLOOKUP(G3,Targets!$A$1:$B$5,2,)</f>
        <v>100000</v>
      </c>
    </row>
    <row r="4" spans="1:12" x14ac:dyDescent="0.3">
      <c r="A4" s="3">
        <v>45393</v>
      </c>
      <c r="B4" s="2">
        <v>1003</v>
      </c>
      <c r="C4" s="2" t="s">
        <v>13</v>
      </c>
      <c r="D4" s="9">
        <v>10</v>
      </c>
      <c r="E4" s="7">
        <v>88.46</v>
      </c>
      <c r="F4" s="2" t="s">
        <v>14</v>
      </c>
      <c r="G4" s="2" t="s">
        <v>15</v>
      </c>
      <c r="H4" s="2" t="str">
        <f>VLOOKUP(C4,'Product Master'!$A$1:$C$11,2,)</f>
        <v>Headphones</v>
      </c>
      <c r="I4" s="2" t="str">
        <f>VLOOKUP('Sales Data'!C4,'Product Master'!$A$1:$C$11,3,0)</f>
        <v>Accessories</v>
      </c>
      <c r="J4" s="7">
        <f t="shared" si="0"/>
        <v>884.59999999999991</v>
      </c>
      <c r="K4" s="2" t="str">
        <f t="shared" si="1"/>
        <v>Apr-2024</v>
      </c>
      <c r="L4" s="2">
        <f>VLOOKUP(G4,Targets!$A$1:$B$5,2,)</f>
        <v>120000</v>
      </c>
    </row>
    <row r="5" spans="1:12" x14ac:dyDescent="0.3">
      <c r="A5" s="3">
        <v>45642</v>
      </c>
      <c r="B5" s="2">
        <v>1004</v>
      </c>
      <c r="C5" s="2" t="s">
        <v>10</v>
      </c>
      <c r="D5" s="9">
        <v>5</v>
      </c>
      <c r="E5" s="7">
        <v>26.78</v>
      </c>
      <c r="F5" s="2" t="s">
        <v>16</v>
      </c>
      <c r="G5" s="2" t="s">
        <v>9</v>
      </c>
      <c r="H5" s="2" t="str">
        <f>VLOOKUP(C5,'Product Master'!$A$1:$C$11,2,)</f>
        <v>Keyboard</v>
      </c>
      <c r="I5" s="2" t="str">
        <f>VLOOKUP('Sales Data'!C5,'Product Master'!$A$1:$C$11,3,0)</f>
        <v>Accessories</v>
      </c>
      <c r="J5" s="7">
        <f t="shared" si="0"/>
        <v>133.9</v>
      </c>
      <c r="K5" s="2" t="str">
        <f t="shared" si="1"/>
        <v>Dec-2024</v>
      </c>
      <c r="L5" s="2">
        <f>VLOOKUP(G5,Targets!$A$1:$B$5,2,)</f>
        <v>150000</v>
      </c>
    </row>
    <row r="6" spans="1:12" x14ac:dyDescent="0.3">
      <c r="A6" s="3">
        <v>45406</v>
      </c>
      <c r="B6" s="2">
        <v>1005</v>
      </c>
      <c r="C6" s="2" t="s">
        <v>17</v>
      </c>
      <c r="D6" s="9">
        <v>1</v>
      </c>
      <c r="E6" s="7">
        <v>492</v>
      </c>
      <c r="F6" s="2" t="s">
        <v>16</v>
      </c>
      <c r="G6" s="2" t="s">
        <v>12</v>
      </c>
      <c r="H6" s="2" t="str">
        <f>VLOOKUP(C6,'Product Master'!$A$1:$C$11,2,)</f>
        <v>Smartphone</v>
      </c>
      <c r="I6" s="2" t="str">
        <f>VLOOKUP('Sales Data'!C6,'Product Master'!$A$1:$C$11,3,0)</f>
        <v>Electronics</v>
      </c>
      <c r="J6" s="7">
        <f t="shared" si="0"/>
        <v>492</v>
      </c>
      <c r="K6" s="2" t="str">
        <f t="shared" si="1"/>
        <v>Apr-2024</v>
      </c>
      <c r="L6" s="2">
        <f>VLOOKUP(G6,Targets!$A$1:$B$5,2,)</f>
        <v>100000</v>
      </c>
    </row>
    <row r="7" spans="1:12" x14ac:dyDescent="0.3">
      <c r="A7" s="3">
        <v>45350</v>
      </c>
      <c r="B7" s="2">
        <v>1006</v>
      </c>
      <c r="C7" s="2" t="s">
        <v>10</v>
      </c>
      <c r="D7" s="9">
        <v>4</v>
      </c>
      <c r="E7" s="7">
        <v>29</v>
      </c>
      <c r="F7" s="2" t="s">
        <v>14</v>
      </c>
      <c r="G7" s="2" t="s">
        <v>18</v>
      </c>
      <c r="H7" s="2" t="str">
        <f>VLOOKUP(C7,'Product Master'!$A$1:$C$11,2,)</f>
        <v>Keyboard</v>
      </c>
      <c r="I7" s="2" t="str">
        <f>VLOOKUP('Sales Data'!C7,'Product Master'!$A$1:$C$11,3,0)</f>
        <v>Accessories</v>
      </c>
      <c r="J7" s="7">
        <f t="shared" si="0"/>
        <v>116</v>
      </c>
      <c r="K7" s="2" t="str">
        <f t="shared" si="1"/>
        <v>Feb-2024</v>
      </c>
      <c r="L7" s="2">
        <f>VLOOKUP(G7,Targets!$A$1:$B$5,2,)</f>
        <v>90000</v>
      </c>
    </row>
    <row r="8" spans="1:12" x14ac:dyDescent="0.3">
      <c r="A8" s="3">
        <v>45601</v>
      </c>
      <c r="B8" s="2">
        <v>1007</v>
      </c>
      <c r="C8" s="2" t="s">
        <v>7</v>
      </c>
      <c r="D8" s="9">
        <v>2</v>
      </c>
      <c r="E8" s="7">
        <v>282.32</v>
      </c>
      <c r="F8" s="2" t="s">
        <v>14</v>
      </c>
      <c r="G8" s="2" t="s">
        <v>18</v>
      </c>
      <c r="H8" s="2" t="str">
        <f>VLOOKUP(C8,'Product Master'!$A$1:$C$11,2,)</f>
        <v>Printer</v>
      </c>
      <c r="I8" s="2" t="str">
        <f>VLOOKUP('Sales Data'!C8,'Product Master'!$A$1:$C$11,3,0)</f>
        <v>Electronics</v>
      </c>
      <c r="J8" s="7">
        <f t="shared" si="0"/>
        <v>564.64</v>
      </c>
      <c r="K8" s="2" t="str">
        <f t="shared" si="1"/>
        <v>Nov-2024</v>
      </c>
      <c r="L8" s="2">
        <f>VLOOKUP(G8,Targets!$A$1:$B$5,2,)</f>
        <v>90000</v>
      </c>
    </row>
    <row r="9" spans="1:12" x14ac:dyDescent="0.3">
      <c r="A9" s="3">
        <v>45557</v>
      </c>
      <c r="B9" s="2">
        <v>1008</v>
      </c>
      <c r="C9" s="2" t="s">
        <v>10</v>
      </c>
      <c r="D9" s="9">
        <v>1</v>
      </c>
      <c r="E9" s="7">
        <v>32.83</v>
      </c>
      <c r="F9" s="2" t="s">
        <v>19</v>
      </c>
      <c r="G9" s="2" t="s">
        <v>18</v>
      </c>
      <c r="H9" s="2" t="str">
        <f>VLOOKUP(C9,'Product Master'!$A$1:$C$11,2,)</f>
        <v>Keyboard</v>
      </c>
      <c r="I9" s="2" t="str">
        <f>VLOOKUP('Sales Data'!C9,'Product Master'!$A$1:$C$11,3,0)</f>
        <v>Accessories</v>
      </c>
      <c r="J9" s="7">
        <f t="shared" si="0"/>
        <v>32.83</v>
      </c>
      <c r="K9" s="2" t="str">
        <f t="shared" si="1"/>
        <v>Sep-2024</v>
      </c>
      <c r="L9" s="2">
        <f>VLOOKUP(G9,Targets!$A$1:$B$5,2,)</f>
        <v>90000</v>
      </c>
    </row>
    <row r="10" spans="1:12" x14ac:dyDescent="0.3">
      <c r="A10" s="3">
        <v>45564</v>
      </c>
      <c r="B10" s="2">
        <v>1009</v>
      </c>
      <c r="C10" s="2" t="s">
        <v>20</v>
      </c>
      <c r="D10" s="9">
        <v>1</v>
      </c>
      <c r="E10" s="7">
        <v>19.32</v>
      </c>
      <c r="F10" s="2" t="s">
        <v>19</v>
      </c>
      <c r="G10" s="2" t="s">
        <v>15</v>
      </c>
      <c r="H10" s="2" t="str">
        <f>VLOOKUP(C10,'Product Master'!$A$1:$C$11,2,)</f>
        <v>Pen Drive</v>
      </c>
      <c r="I10" s="2" t="str">
        <f>VLOOKUP('Sales Data'!C10,'Product Master'!$A$1:$C$11,3,0)</f>
        <v>Accessories</v>
      </c>
      <c r="J10" s="7">
        <f t="shared" si="0"/>
        <v>19.32</v>
      </c>
      <c r="K10" s="2" t="str">
        <f t="shared" si="1"/>
        <v>Sep-2024</v>
      </c>
      <c r="L10" s="2">
        <f>VLOOKUP(G10,Targets!$A$1:$B$5,2,)</f>
        <v>120000</v>
      </c>
    </row>
    <row r="11" spans="1:12" x14ac:dyDescent="0.3">
      <c r="A11" s="3">
        <v>45617</v>
      </c>
      <c r="B11" s="2">
        <v>1010</v>
      </c>
      <c r="C11" s="2" t="s">
        <v>21</v>
      </c>
      <c r="D11" s="9">
        <v>4</v>
      </c>
      <c r="E11" s="7">
        <v>754.12</v>
      </c>
      <c r="F11" s="2" t="s">
        <v>8</v>
      </c>
      <c r="G11" s="2" t="s">
        <v>9</v>
      </c>
      <c r="H11" s="2" t="str">
        <f>VLOOKUP(C11,'Product Master'!$A$1:$C$11,2,)</f>
        <v>Laptop</v>
      </c>
      <c r="I11" s="2" t="str">
        <f>VLOOKUP('Sales Data'!C11,'Product Master'!$A$1:$C$11,3,0)</f>
        <v>Electronics</v>
      </c>
      <c r="J11" s="7">
        <f t="shared" si="0"/>
        <v>3016.48</v>
      </c>
      <c r="K11" s="2" t="str">
        <f t="shared" si="1"/>
        <v>Nov-2024</v>
      </c>
      <c r="L11" s="2">
        <f>VLOOKUP(G11,Targets!$A$1:$B$5,2,)</f>
        <v>150000</v>
      </c>
    </row>
    <row r="12" spans="1:12" x14ac:dyDescent="0.3">
      <c r="A12" s="3">
        <v>45347</v>
      </c>
      <c r="B12" s="2">
        <v>1011</v>
      </c>
      <c r="C12" s="2" t="s">
        <v>17</v>
      </c>
      <c r="D12" s="9">
        <v>6</v>
      </c>
      <c r="E12" s="7">
        <v>330.93</v>
      </c>
      <c r="F12" s="2" t="s">
        <v>19</v>
      </c>
      <c r="G12" s="2" t="s">
        <v>15</v>
      </c>
      <c r="H12" s="2" t="str">
        <f>VLOOKUP(C12,'Product Master'!$A$1:$C$11,2,)</f>
        <v>Smartphone</v>
      </c>
      <c r="I12" s="2" t="str">
        <f>VLOOKUP('Sales Data'!C12,'Product Master'!$A$1:$C$11,3,0)</f>
        <v>Electronics</v>
      </c>
      <c r="J12" s="7">
        <f t="shared" si="0"/>
        <v>1985.58</v>
      </c>
      <c r="K12" s="2" t="str">
        <f t="shared" si="1"/>
        <v>Feb-2024</v>
      </c>
      <c r="L12" s="2">
        <f>VLOOKUP(G12,Targets!$A$1:$B$5,2,)</f>
        <v>120000</v>
      </c>
    </row>
    <row r="13" spans="1:12" x14ac:dyDescent="0.3">
      <c r="A13" s="3">
        <v>45615</v>
      </c>
      <c r="B13" s="2">
        <v>1012</v>
      </c>
      <c r="C13" s="2" t="s">
        <v>17</v>
      </c>
      <c r="D13" s="9">
        <v>1</v>
      </c>
      <c r="E13" s="7">
        <v>695.46</v>
      </c>
      <c r="F13" s="2" t="s">
        <v>14</v>
      </c>
      <c r="G13" s="2" t="s">
        <v>9</v>
      </c>
      <c r="H13" s="2" t="str">
        <f>VLOOKUP(C13,'Product Master'!$A$1:$C$11,2,)</f>
        <v>Smartphone</v>
      </c>
      <c r="I13" s="2" t="str">
        <f>VLOOKUP('Sales Data'!C13,'Product Master'!$A$1:$C$11,3,0)</f>
        <v>Electronics</v>
      </c>
      <c r="J13" s="7">
        <f t="shared" si="0"/>
        <v>695.46</v>
      </c>
      <c r="K13" s="2" t="str">
        <f t="shared" si="1"/>
        <v>Nov-2024</v>
      </c>
      <c r="L13" s="2">
        <f>VLOOKUP(G13,Targets!$A$1:$B$5,2,)</f>
        <v>150000</v>
      </c>
    </row>
    <row r="14" spans="1:12" x14ac:dyDescent="0.3">
      <c r="A14" s="3">
        <v>45554</v>
      </c>
      <c r="B14" s="2">
        <v>1013</v>
      </c>
      <c r="C14" s="2" t="s">
        <v>22</v>
      </c>
      <c r="D14" s="9">
        <v>7</v>
      </c>
      <c r="E14" s="7">
        <v>275.08</v>
      </c>
      <c r="F14" s="2" t="s">
        <v>19</v>
      </c>
      <c r="G14" s="2" t="s">
        <v>9</v>
      </c>
      <c r="H14" s="2" t="str">
        <f>VLOOKUP(C14,'Product Master'!$A$1:$C$11,2,)</f>
        <v>Monitor</v>
      </c>
      <c r="I14" s="2" t="str">
        <f>VLOOKUP('Sales Data'!C14,'Product Master'!$A$1:$C$11,3,0)</f>
        <v>Electronics</v>
      </c>
      <c r="J14" s="7">
        <f t="shared" si="0"/>
        <v>1925.56</v>
      </c>
      <c r="K14" s="2" t="str">
        <f t="shared" si="1"/>
        <v>Sep-2024</v>
      </c>
      <c r="L14" s="2">
        <f>VLOOKUP(G14,Targets!$A$1:$B$5,2,)</f>
        <v>150000</v>
      </c>
    </row>
    <row r="15" spans="1:12" x14ac:dyDescent="0.3">
      <c r="A15" s="3">
        <v>45416</v>
      </c>
      <c r="B15" s="2">
        <v>1014</v>
      </c>
      <c r="C15" s="2" t="s">
        <v>23</v>
      </c>
      <c r="D15" s="9">
        <v>9</v>
      </c>
      <c r="E15" s="7">
        <v>423.05</v>
      </c>
      <c r="F15" s="2" t="s">
        <v>19</v>
      </c>
      <c r="G15" s="2" t="s">
        <v>9</v>
      </c>
      <c r="H15" s="2" t="str">
        <f>VLOOKUP(C15,'Product Master'!$A$1:$C$11,2,)</f>
        <v>Tablet</v>
      </c>
      <c r="I15" s="2" t="str">
        <f>VLOOKUP('Sales Data'!C15,'Product Master'!$A$1:$C$11,3,0)</f>
        <v>Electronics</v>
      </c>
      <c r="J15" s="7">
        <f t="shared" si="0"/>
        <v>3807.4500000000003</v>
      </c>
      <c r="K15" s="2" t="str">
        <f t="shared" si="1"/>
        <v>May-2024</v>
      </c>
      <c r="L15" s="2">
        <f>VLOOKUP(G15,Targets!$A$1:$B$5,2,)</f>
        <v>150000</v>
      </c>
    </row>
    <row r="16" spans="1:12" x14ac:dyDescent="0.3">
      <c r="A16" s="3">
        <v>45558</v>
      </c>
      <c r="B16" s="2">
        <v>1015</v>
      </c>
      <c r="C16" s="2" t="s">
        <v>21</v>
      </c>
      <c r="D16" s="9">
        <v>10</v>
      </c>
      <c r="E16" s="7">
        <v>525.27</v>
      </c>
      <c r="F16" s="2" t="s">
        <v>11</v>
      </c>
      <c r="G16" s="2" t="s">
        <v>18</v>
      </c>
      <c r="H16" s="2" t="str">
        <f>VLOOKUP(C16,'Product Master'!$A$1:$C$11,2,)</f>
        <v>Laptop</v>
      </c>
      <c r="I16" s="2" t="str">
        <f>VLOOKUP('Sales Data'!C16,'Product Master'!$A$1:$C$11,3,0)</f>
        <v>Electronics</v>
      </c>
      <c r="J16" s="7">
        <f t="shared" si="0"/>
        <v>5252.7</v>
      </c>
      <c r="K16" s="2" t="str">
        <f t="shared" si="1"/>
        <v>Sep-2024</v>
      </c>
      <c r="L16" s="2">
        <f>VLOOKUP(G16,Targets!$A$1:$B$5,2,)</f>
        <v>90000</v>
      </c>
    </row>
    <row r="17" spans="1:12" x14ac:dyDescent="0.3">
      <c r="A17" s="3">
        <v>45333</v>
      </c>
      <c r="B17" s="2">
        <v>1016</v>
      </c>
      <c r="C17" s="2" t="s">
        <v>17</v>
      </c>
      <c r="D17" s="9">
        <v>5</v>
      </c>
      <c r="E17" s="7">
        <v>337.68</v>
      </c>
      <c r="F17" s="2" t="s">
        <v>11</v>
      </c>
      <c r="G17" s="2" t="s">
        <v>15</v>
      </c>
      <c r="H17" s="2" t="str">
        <f>VLOOKUP(C17,'Product Master'!$A$1:$C$11,2,)</f>
        <v>Smartphone</v>
      </c>
      <c r="I17" s="2" t="str">
        <f>VLOOKUP('Sales Data'!C17,'Product Master'!$A$1:$C$11,3,0)</f>
        <v>Electronics</v>
      </c>
      <c r="J17" s="7">
        <f t="shared" si="0"/>
        <v>1688.4</v>
      </c>
      <c r="K17" s="2" t="str">
        <f t="shared" si="1"/>
        <v>Feb-2024</v>
      </c>
      <c r="L17" s="2">
        <f>VLOOKUP(G17,Targets!$A$1:$B$5,2,)</f>
        <v>120000</v>
      </c>
    </row>
    <row r="18" spans="1:12" x14ac:dyDescent="0.3">
      <c r="A18" s="3">
        <v>45390</v>
      </c>
      <c r="B18" s="2">
        <v>1017</v>
      </c>
      <c r="C18" s="2" t="s">
        <v>22</v>
      </c>
      <c r="D18" s="9">
        <v>7</v>
      </c>
      <c r="E18" s="7">
        <v>182.55</v>
      </c>
      <c r="F18" s="2" t="s">
        <v>11</v>
      </c>
      <c r="G18" s="2" t="s">
        <v>15</v>
      </c>
      <c r="H18" s="2" t="str">
        <f>VLOOKUP(C18,'Product Master'!$A$1:$C$11,2,)</f>
        <v>Monitor</v>
      </c>
      <c r="I18" s="2" t="str">
        <f>VLOOKUP('Sales Data'!C18,'Product Master'!$A$1:$C$11,3,0)</f>
        <v>Electronics</v>
      </c>
      <c r="J18" s="7">
        <f t="shared" si="0"/>
        <v>1277.8500000000001</v>
      </c>
      <c r="K18" s="2" t="str">
        <f t="shared" si="1"/>
        <v>Apr-2024</v>
      </c>
      <c r="L18" s="2">
        <f>VLOOKUP(G18,Targets!$A$1:$B$5,2,)</f>
        <v>120000</v>
      </c>
    </row>
    <row r="19" spans="1:12" x14ac:dyDescent="0.3">
      <c r="A19" s="3">
        <v>45497</v>
      </c>
      <c r="B19" s="2">
        <v>1018</v>
      </c>
      <c r="C19" s="2" t="s">
        <v>23</v>
      </c>
      <c r="D19" s="9">
        <v>9</v>
      </c>
      <c r="E19" s="7">
        <v>412.54</v>
      </c>
      <c r="F19" s="2" t="s">
        <v>8</v>
      </c>
      <c r="G19" s="2" t="s">
        <v>18</v>
      </c>
      <c r="H19" s="2" t="str">
        <f>VLOOKUP(C19,'Product Master'!$A$1:$C$11,2,)</f>
        <v>Tablet</v>
      </c>
      <c r="I19" s="2" t="str">
        <f>VLOOKUP('Sales Data'!C19,'Product Master'!$A$1:$C$11,3,0)</f>
        <v>Electronics</v>
      </c>
      <c r="J19" s="7">
        <f t="shared" si="0"/>
        <v>3712.86</v>
      </c>
      <c r="K19" s="2" t="str">
        <f t="shared" si="1"/>
        <v>Jul-2024</v>
      </c>
      <c r="L19" s="2">
        <f>VLOOKUP(G19,Targets!$A$1:$B$5,2,)</f>
        <v>90000</v>
      </c>
    </row>
    <row r="20" spans="1:12" x14ac:dyDescent="0.3">
      <c r="A20" s="3">
        <v>45326</v>
      </c>
      <c r="B20" s="2">
        <v>1019</v>
      </c>
      <c r="C20" s="2" t="s">
        <v>23</v>
      </c>
      <c r="D20" s="9">
        <v>6</v>
      </c>
      <c r="E20" s="7">
        <v>353.99</v>
      </c>
      <c r="F20" s="2" t="s">
        <v>14</v>
      </c>
      <c r="G20" s="2" t="s">
        <v>9</v>
      </c>
      <c r="H20" s="2" t="str">
        <f>VLOOKUP(C20,'Product Master'!$A$1:$C$11,2,)</f>
        <v>Tablet</v>
      </c>
      <c r="I20" s="2" t="str">
        <f>VLOOKUP('Sales Data'!C20,'Product Master'!$A$1:$C$11,3,0)</f>
        <v>Electronics</v>
      </c>
      <c r="J20" s="7">
        <f t="shared" si="0"/>
        <v>2123.94</v>
      </c>
      <c r="K20" s="2" t="str">
        <f t="shared" si="1"/>
        <v>Feb-2024</v>
      </c>
      <c r="L20" s="2">
        <f>VLOOKUP(G20,Targets!$A$1:$B$5,2,)</f>
        <v>150000</v>
      </c>
    </row>
    <row r="21" spans="1:12" x14ac:dyDescent="0.3">
      <c r="A21" s="3">
        <v>45567</v>
      </c>
      <c r="B21" s="2">
        <v>1020</v>
      </c>
      <c r="C21" s="2" t="s">
        <v>17</v>
      </c>
      <c r="D21" s="9">
        <v>2</v>
      </c>
      <c r="E21" s="7">
        <v>585.95000000000005</v>
      </c>
      <c r="F21" s="2" t="s">
        <v>16</v>
      </c>
      <c r="G21" s="2" t="s">
        <v>12</v>
      </c>
      <c r="H21" s="2" t="str">
        <f>VLOOKUP(C21,'Product Master'!$A$1:$C$11,2,)</f>
        <v>Smartphone</v>
      </c>
      <c r="I21" s="2" t="str">
        <f>VLOOKUP('Sales Data'!C21,'Product Master'!$A$1:$C$11,3,0)</f>
        <v>Electronics</v>
      </c>
      <c r="J21" s="7">
        <f t="shared" si="0"/>
        <v>1171.9000000000001</v>
      </c>
      <c r="K21" s="2" t="str">
        <f t="shared" si="1"/>
        <v>Oct-2024</v>
      </c>
      <c r="L21" s="2">
        <f>VLOOKUP(G21,Targets!$A$1:$B$5,2,)</f>
        <v>100000</v>
      </c>
    </row>
    <row r="22" spans="1:12" x14ac:dyDescent="0.3">
      <c r="A22" s="3">
        <v>45363</v>
      </c>
      <c r="B22" s="2">
        <v>1021</v>
      </c>
      <c r="C22" s="2" t="s">
        <v>17</v>
      </c>
      <c r="D22" s="9">
        <v>1</v>
      </c>
      <c r="E22" s="7">
        <v>420.09</v>
      </c>
      <c r="F22" s="2" t="s">
        <v>16</v>
      </c>
      <c r="G22" s="2" t="s">
        <v>15</v>
      </c>
      <c r="H22" s="2" t="str">
        <f>VLOOKUP(C22,'Product Master'!$A$1:$C$11,2,)</f>
        <v>Smartphone</v>
      </c>
      <c r="I22" s="2" t="str">
        <f>VLOOKUP('Sales Data'!C22,'Product Master'!$A$1:$C$11,3,0)</f>
        <v>Electronics</v>
      </c>
      <c r="J22" s="7">
        <f t="shared" si="0"/>
        <v>420.09</v>
      </c>
      <c r="K22" s="2" t="str">
        <f t="shared" si="1"/>
        <v>Mar-2024</v>
      </c>
      <c r="L22" s="2">
        <f>VLOOKUP(G22,Targets!$A$1:$B$5,2,)</f>
        <v>120000</v>
      </c>
    </row>
    <row r="23" spans="1:12" x14ac:dyDescent="0.3">
      <c r="A23" s="3">
        <v>45568</v>
      </c>
      <c r="B23" s="2">
        <v>1022</v>
      </c>
      <c r="C23" s="2" t="s">
        <v>24</v>
      </c>
      <c r="D23" s="9">
        <v>2</v>
      </c>
      <c r="E23" s="7">
        <v>247.98</v>
      </c>
      <c r="F23" s="2" t="s">
        <v>16</v>
      </c>
      <c r="G23" s="2" t="s">
        <v>18</v>
      </c>
      <c r="H23" s="2" t="str">
        <f>VLOOKUP(C23,'Product Master'!$A$1:$C$11,2,)</f>
        <v>Smartwatch</v>
      </c>
      <c r="I23" s="2" t="str">
        <f>VLOOKUP('Sales Data'!C23,'Product Master'!$A$1:$C$11,3,0)</f>
        <v>Electronics</v>
      </c>
      <c r="J23" s="7">
        <f t="shared" si="0"/>
        <v>495.96</v>
      </c>
      <c r="K23" s="2" t="str">
        <f t="shared" si="1"/>
        <v>Oct-2024</v>
      </c>
      <c r="L23" s="2">
        <f>VLOOKUP(G23,Targets!$A$1:$B$5,2,)</f>
        <v>90000</v>
      </c>
    </row>
    <row r="24" spans="1:12" x14ac:dyDescent="0.3">
      <c r="A24" s="3">
        <v>45390</v>
      </c>
      <c r="B24" s="2">
        <v>1023</v>
      </c>
      <c r="C24" s="2" t="s">
        <v>7</v>
      </c>
      <c r="D24" s="9">
        <v>7</v>
      </c>
      <c r="E24" s="7">
        <v>235.68</v>
      </c>
      <c r="F24" s="2" t="s">
        <v>14</v>
      </c>
      <c r="G24" s="2" t="s">
        <v>18</v>
      </c>
      <c r="H24" s="2" t="str">
        <f>VLOOKUP(C24,'Product Master'!$A$1:$C$11,2,)</f>
        <v>Printer</v>
      </c>
      <c r="I24" s="2" t="str">
        <f>VLOOKUP('Sales Data'!C24,'Product Master'!$A$1:$C$11,3,0)</f>
        <v>Electronics</v>
      </c>
      <c r="J24" s="7">
        <f t="shared" si="0"/>
        <v>1649.76</v>
      </c>
      <c r="K24" s="2" t="str">
        <f t="shared" si="1"/>
        <v>Apr-2024</v>
      </c>
      <c r="L24" s="2">
        <f>VLOOKUP(G24,Targets!$A$1:$B$5,2,)</f>
        <v>90000</v>
      </c>
    </row>
    <row r="25" spans="1:12" x14ac:dyDescent="0.3">
      <c r="A25" s="3">
        <v>45457</v>
      </c>
      <c r="B25" s="2">
        <v>1024</v>
      </c>
      <c r="C25" s="2" t="s">
        <v>21</v>
      </c>
      <c r="D25" s="9">
        <v>4</v>
      </c>
      <c r="E25" s="7">
        <v>623.16</v>
      </c>
      <c r="F25" s="2" t="s">
        <v>8</v>
      </c>
      <c r="G25" s="2" t="s">
        <v>9</v>
      </c>
      <c r="H25" s="2" t="str">
        <f>VLOOKUP(C25,'Product Master'!$A$1:$C$11,2,)</f>
        <v>Laptop</v>
      </c>
      <c r="I25" s="2" t="str">
        <f>VLOOKUP('Sales Data'!C25,'Product Master'!$A$1:$C$11,3,0)</f>
        <v>Electronics</v>
      </c>
      <c r="J25" s="7">
        <f t="shared" si="0"/>
        <v>2492.64</v>
      </c>
      <c r="K25" s="2" t="str">
        <f t="shared" si="1"/>
        <v>Jun-2024</v>
      </c>
      <c r="L25" s="2">
        <f>VLOOKUP(G25,Targets!$A$1:$B$5,2,)</f>
        <v>150000</v>
      </c>
    </row>
    <row r="26" spans="1:12" x14ac:dyDescent="0.3">
      <c r="A26" s="3">
        <v>45482</v>
      </c>
      <c r="B26" s="2">
        <v>1025</v>
      </c>
      <c r="C26" s="2" t="s">
        <v>22</v>
      </c>
      <c r="D26" s="9">
        <v>7</v>
      </c>
      <c r="E26" s="7">
        <v>232.16</v>
      </c>
      <c r="F26" s="2" t="s">
        <v>8</v>
      </c>
      <c r="G26" s="2" t="s">
        <v>15</v>
      </c>
      <c r="H26" s="2" t="str">
        <f>VLOOKUP(C26,'Product Master'!$A$1:$C$11,2,)</f>
        <v>Monitor</v>
      </c>
      <c r="I26" s="2" t="str">
        <f>VLOOKUP('Sales Data'!C26,'Product Master'!$A$1:$C$11,3,0)</f>
        <v>Electronics</v>
      </c>
      <c r="J26" s="7">
        <f t="shared" si="0"/>
        <v>1625.12</v>
      </c>
      <c r="K26" s="2" t="str">
        <f t="shared" si="1"/>
        <v>Jul-2024</v>
      </c>
      <c r="L26" s="2">
        <f>VLOOKUP(G26,Targets!$A$1:$B$5,2,)</f>
        <v>120000</v>
      </c>
    </row>
    <row r="27" spans="1:12" x14ac:dyDescent="0.3">
      <c r="A27" s="3">
        <v>45479</v>
      </c>
      <c r="B27" s="2">
        <v>1026</v>
      </c>
      <c r="C27" s="2" t="s">
        <v>10</v>
      </c>
      <c r="D27" s="9">
        <v>4</v>
      </c>
      <c r="E27" s="7">
        <v>42.9</v>
      </c>
      <c r="F27" s="2" t="s">
        <v>14</v>
      </c>
      <c r="G27" s="2" t="s">
        <v>12</v>
      </c>
      <c r="H27" s="2" t="str">
        <f>VLOOKUP(C27,'Product Master'!$A$1:$C$11,2,)</f>
        <v>Keyboard</v>
      </c>
      <c r="I27" s="2" t="str">
        <f>VLOOKUP('Sales Data'!C27,'Product Master'!$A$1:$C$11,3,0)</f>
        <v>Accessories</v>
      </c>
      <c r="J27" s="7">
        <f t="shared" si="0"/>
        <v>171.6</v>
      </c>
      <c r="K27" s="2" t="str">
        <f t="shared" si="1"/>
        <v>Jul-2024</v>
      </c>
      <c r="L27" s="2">
        <f>VLOOKUP(G27,Targets!$A$1:$B$5,2,)</f>
        <v>100000</v>
      </c>
    </row>
    <row r="28" spans="1:12" x14ac:dyDescent="0.3">
      <c r="A28" s="3">
        <v>45319</v>
      </c>
      <c r="B28" s="2">
        <v>1027</v>
      </c>
      <c r="C28" s="2" t="s">
        <v>21</v>
      </c>
      <c r="D28" s="9">
        <v>3</v>
      </c>
      <c r="E28" s="7">
        <v>559.09</v>
      </c>
      <c r="F28" s="2" t="s">
        <v>11</v>
      </c>
      <c r="G28" s="2" t="s">
        <v>18</v>
      </c>
      <c r="H28" s="2" t="str">
        <f>VLOOKUP(C28,'Product Master'!$A$1:$C$11,2,)</f>
        <v>Laptop</v>
      </c>
      <c r="I28" s="2" t="str">
        <f>VLOOKUP('Sales Data'!C28,'Product Master'!$A$1:$C$11,3,0)</f>
        <v>Electronics</v>
      </c>
      <c r="J28" s="7">
        <f t="shared" si="0"/>
        <v>1677.27</v>
      </c>
      <c r="K28" s="2" t="str">
        <f t="shared" si="1"/>
        <v>Jan-2024</v>
      </c>
      <c r="L28" s="2">
        <f>VLOOKUP(G28,Targets!$A$1:$B$5,2,)</f>
        <v>90000</v>
      </c>
    </row>
    <row r="29" spans="1:12" x14ac:dyDescent="0.3">
      <c r="A29" s="3">
        <v>45540</v>
      </c>
      <c r="B29" s="2">
        <v>1028</v>
      </c>
      <c r="C29" s="2" t="s">
        <v>24</v>
      </c>
      <c r="D29" s="9">
        <v>6</v>
      </c>
      <c r="E29" s="7">
        <v>110.37</v>
      </c>
      <c r="F29" s="2" t="s">
        <v>16</v>
      </c>
      <c r="G29" s="2" t="s">
        <v>15</v>
      </c>
      <c r="H29" s="2" t="str">
        <f>VLOOKUP(C29,'Product Master'!$A$1:$C$11,2,)</f>
        <v>Smartwatch</v>
      </c>
      <c r="I29" s="2" t="str">
        <f>VLOOKUP('Sales Data'!C29,'Product Master'!$A$1:$C$11,3,0)</f>
        <v>Electronics</v>
      </c>
      <c r="J29" s="7">
        <f t="shared" si="0"/>
        <v>662.22</v>
      </c>
      <c r="K29" s="2" t="str">
        <f t="shared" si="1"/>
        <v>Sep-2024</v>
      </c>
      <c r="L29" s="2">
        <f>VLOOKUP(G29,Targets!$A$1:$B$5,2,)</f>
        <v>120000</v>
      </c>
    </row>
    <row r="30" spans="1:12" x14ac:dyDescent="0.3">
      <c r="A30" s="3">
        <v>45526</v>
      </c>
      <c r="B30" s="2">
        <v>1029</v>
      </c>
      <c r="C30" s="2" t="s">
        <v>21</v>
      </c>
      <c r="D30" s="9">
        <v>8</v>
      </c>
      <c r="E30" s="7">
        <v>517.92999999999995</v>
      </c>
      <c r="F30" s="2" t="s">
        <v>11</v>
      </c>
      <c r="G30" s="2" t="s">
        <v>15</v>
      </c>
      <c r="H30" s="2" t="str">
        <f>VLOOKUP(C30,'Product Master'!$A$1:$C$11,2,)</f>
        <v>Laptop</v>
      </c>
      <c r="I30" s="2" t="str">
        <f>VLOOKUP('Sales Data'!C30,'Product Master'!$A$1:$C$11,3,0)</f>
        <v>Electronics</v>
      </c>
      <c r="J30" s="7">
        <f t="shared" si="0"/>
        <v>4143.4399999999996</v>
      </c>
      <c r="K30" s="2" t="str">
        <f t="shared" si="1"/>
        <v>Aug-2024</v>
      </c>
      <c r="L30" s="2">
        <f>VLOOKUP(G30,Targets!$A$1:$B$5,2,)</f>
        <v>120000</v>
      </c>
    </row>
    <row r="31" spans="1:12" x14ac:dyDescent="0.3">
      <c r="A31" s="3">
        <v>45365</v>
      </c>
      <c r="B31" s="2">
        <v>1030</v>
      </c>
      <c r="C31" s="2" t="s">
        <v>17</v>
      </c>
      <c r="D31" s="9">
        <v>6</v>
      </c>
      <c r="E31" s="7">
        <v>407.16</v>
      </c>
      <c r="F31" s="2" t="s">
        <v>19</v>
      </c>
      <c r="G31" s="2" t="s">
        <v>15</v>
      </c>
      <c r="H31" s="2" t="str">
        <f>VLOOKUP(C31,'Product Master'!$A$1:$C$11,2,)</f>
        <v>Smartphone</v>
      </c>
      <c r="I31" s="2" t="str">
        <f>VLOOKUP('Sales Data'!C31,'Product Master'!$A$1:$C$11,3,0)</f>
        <v>Electronics</v>
      </c>
      <c r="J31" s="7">
        <f t="shared" si="0"/>
        <v>2442.96</v>
      </c>
      <c r="K31" s="2" t="str">
        <f t="shared" si="1"/>
        <v>Mar-2024</v>
      </c>
      <c r="L31" s="2">
        <f>VLOOKUP(G31,Targets!$A$1:$B$5,2,)</f>
        <v>120000</v>
      </c>
    </row>
    <row r="32" spans="1:12" x14ac:dyDescent="0.3">
      <c r="A32" s="3">
        <v>45651</v>
      </c>
      <c r="B32" s="2">
        <v>1031</v>
      </c>
      <c r="C32" s="2" t="s">
        <v>20</v>
      </c>
      <c r="D32" s="9">
        <v>4</v>
      </c>
      <c r="E32" s="7">
        <v>19.41</v>
      </c>
      <c r="F32" s="2" t="s">
        <v>11</v>
      </c>
      <c r="G32" s="2" t="s">
        <v>15</v>
      </c>
      <c r="H32" s="2" t="str">
        <f>VLOOKUP(C32,'Product Master'!$A$1:$C$11,2,)</f>
        <v>Pen Drive</v>
      </c>
      <c r="I32" s="2" t="str">
        <f>VLOOKUP('Sales Data'!C32,'Product Master'!$A$1:$C$11,3,0)</f>
        <v>Accessories</v>
      </c>
      <c r="J32" s="7">
        <f t="shared" si="0"/>
        <v>77.64</v>
      </c>
      <c r="K32" s="2" t="str">
        <f t="shared" si="1"/>
        <v>Dec-2024</v>
      </c>
      <c r="L32" s="2">
        <f>VLOOKUP(G32,Targets!$A$1:$B$5,2,)</f>
        <v>120000</v>
      </c>
    </row>
    <row r="33" spans="1:12" x14ac:dyDescent="0.3">
      <c r="A33" s="3">
        <v>45458</v>
      </c>
      <c r="B33" s="2">
        <v>1032</v>
      </c>
      <c r="C33" s="2" t="s">
        <v>17</v>
      </c>
      <c r="D33" s="9">
        <v>8</v>
      </c>
      <c r="E33" s="7">
        <v>633.66999999999996</v>
      </c>
      <c r="F33" s="2" t="s">
        <v>14</v>
      </c>
      <c r="G33" s="2" t="s">
        <v>18</v>
      </c>
      <c r="H33" s="2" t="str">
        <f>VLOOKUP(C33,'Product Master'!$A$1:$C$11,2,)</f>
        <v>Smartphone</v>
      </c>
      <c r="I33" s="2" t="str">
        <f>VLOOKUP('Sales Data'!C33,'Product Master'!$A$1:$C$11,3,0)</f>
        <v>Electronics</v>
      </c>
      <c r="J33" s="7">
        <f t="shared" si="0"/>
        <v>5069.3599999999997</v>
      </c>
      <c r="K33" s="2" t="str">
        <f t="shared" si="1"/>
        <v>Jun-2024</v>
      </c>
      <c r="L33" s="2">
        <f>VLOOKUP(G33,Targets!$A$1:$B$5,2,)</f>
        <v>90000</v>
      </c>
    </row>
    <row r="34" spans="1:12" x14ac:dyDescent="0.3">
      <c r="A34" s="3">
        <v>45572</v>
      </c>
      <c r="B34" s="2">
        <v>1033</v>
      </c>
      <c r="C34" s="2" t="s">
        <v>25</v>
      </c>
      <c r="D34" s="9">
        <v>4</v>
      </c>
      <c r="E34" s="7">
        <v>29.84</v>
      </c>
      <c r="F34" s="2" t="s">
        <v>8</v>
      </c>
      <c r="G34" s="2" t="s">
        <v>9</v>
      </c>
      <c r="H34" s="2" t="str">
        <f>VLOOKUP(C34,'Product Master'!$A$1:$C$11,2,)</f>
        <v>Mouse</v>
      </c>
      <c r="I34" s="2" t="str">
        <f>VLOOKUP('Sales Data'!C34,'Product Master'!$A$1:$C$11,3,0)</f>
        <v>Accessories</v>
      </c>
      <c r="J34" s="7">
        <f t="shared" si="0"/>
        <v>119.36</v>
      </c>
      <c r="K34" s="2" t="str">
        <f t="shared" si="1"/>
        <v>Oct-2024</v>
      </c>
      <c r="L34" s="2">
        <f>VLOOKUP(G34,Targets!$A$1:$B$5,2,)</f>
        <v>150000</v>
      </c>
    </row>
    <row r="35" spans="1:12" x14ac:dyDescent="0.3">
      <c r="A35" s="3">
        <v>45468</v>
      </c>
      <c r="B35" s="2">
        <v>1034</v>
      </c>
      <c r="C35" s="2" t="s">
        <v>22</v>
      </c>
      <c r="D35" s="9">
        <v>10</v>
      </c>
      <c r="E35" s="7">
        <v>193.11</v>
      </c>
      <c r="F35" s="2" t="s">
        <v>14</v>
      </c>
      <c r="G35" s="2" t="s">
        <v>15</v>
      </c>
      <c r="H35" s="2" t="str">
        <f>VLOOKUP(C35,'Product Master'!$A$1:$C$11,2,)</f>
        <v>Monitor</v>
      </c>
      <c r="I35" s="2" t="str">
        <f>VLOOKUP('Sales Data'!C35,'Product Master'!$A$1:$C$11,3,0)</f>
        <v>Electronics</v>
      </c>
      <c r="J35" s="7">
        <f t="shared" si="0"/>
        <v>1931.1000000000001</v>
      </c>
      <c r="K35" s="2" t="str">
        <f t="shared" si="1"/>
        <v>Jun-2024</v>
      </c>
      <c r="L35" s="2">
        <f>VLOOKUP(G35,Targets!$A$1:$B$5,2,)</f>
        <v>120000</v>
      </c>
    </row>
    <row r="36" spans="1:12" x14ac:dyDescent="0.3">
      <c r="A36" s="3">
        <v>45575</v>
      </c>
      <c r="B36" s="2">
        <v>1035</v>
      </c>
      <c r="C36" s="2" t="s">
        <v>23</v>
      </c>
      <c r="D36" s="9">
        <v>4</v>
      </c>
      <c r="E36" s="7">
        <v>492.45</v>
      </c>
      <c r="F36" s="2" t="s">
        <v>8</v>
      </c>
      <c r="G36" s="2" t="s">
        <v>15</v>
      </c>
      <c r="H36" s="2" t="str">
        <f>VLOOKUP(C36,'Product Master'!$A$1:$C$11,2,)</f>
        <v>Tablet</v>
      </c>
      <c r="I36" s="2" t="str">
        <f>VLOOKUP('Sales Data'!C36,'Product Master'!$A$1:$C$11,3,0)</f>
        <v>Electronics</v>
      </c>
      <c r="J36" s="7">
        <f t="shared" si="0"/>
        <v>1969.8</v>
      </c>
      <c r="K36" s="2" t="str">
        <f t="shared" si="1"/>
        <v>Oct-2024</v>
      </c>
      <c r="L36" s="2">
        <f>VLOOKUP(G36,Targets!$A$1:$B$5,2,)</f>
        <v>120000</v>
      </c>
    </row>
    <row r="37" spans="1:12" x14ac:dyDescent="0.3">
      <c r="A37" s="3">
        <v>45422</v>
      </c>
      <c r="B37" s="2">
        <v>1036</v>
      </c>
      <c r="C37" s="2" t="s">
        <v>13</v>
      </c>
      <c r="D37" s="9">
        <v>5</v>
      </c>
      <c r="E37" s="7">
        <v>88.98</v>
      </c>
      <c r="F37" s="2" t="s">
        <v>16</v>
      </c>
      <c r="G37" s="2" t="s">
        <v>12</v>
      </c>
      <c r="H37" s="2" t="str">
        <f>VLOOKUP(C37,'Product Master'!$A$1:$C$11,2,)</f>
        <v>Headphones</v>
      </c>
      <c r="I37" s="2" t="str">
        <f>VLOOKUP('Sales Data'!C37,'Product Master'!$A$1:$C$11,3,0)</f>
        <v>Accessories</v>
      </c>
      <c r="J37" s="7">
        <f t="shared" si="0"/>
        <v>444.90000000000003</v>
      </c>
      <c r="K37" s="2" t="str">
        <f t="shared" si="1"/>
        <v>May-2024</v>
      </c>
      <c r="L37" s="2">
        <f>VLOOKUP(G37,Targets!$A$1:$B$5,2,)</f>
        <v>100000</v>
      </c>
    </row>
    <row r="38" spans="1:12" x14ac:dyDescent="0.3">
      <c r="A38" s="3">
        <v>45341</v>
      </c>
      <c r="B38" s="2">
        <v>1037</v>
      </c>
      <c r="C38" s="2" t="s">
        <v>21</v>
      </c>
      <c r="D38" s="9">
        <v>9</v>
      </c>
      <c r="E38" s="7">
        <v>571.23</v>
      </c>
      <c r="F38" s="2" t="s">
        <v>14</v>
      </c>
      <c r="G38" s="2" t="s">
        <v>9</v>
      </c>
      <c r="H38" s="2" t="str">
        <f>VLOOKUP(C38,'Product Master'!$A$1:$C$11,2,)</f>
        <v>Laptop</v>
      </c>
      <c r="I38" s="2" t="str">
        <f>VLOOKUP('Sales Data'!C38,'Product Master'!$A$1:$C$11,3,0)</f>
        <v>Electronics</v>
      </c>
      <c r="J38" s="7">
        <f t="shared" si="0"/>
        <v>5141.07</v>
      </c>
      <c r="K38" s="2" t="str">
        <f t="shared" si="1"/>
        <v>Feb-2024</v>
      </c>
      <c r="L38" s="2">
        <f>VLOOKUP(G38,Targets!$A$1:$B$5,2,)</f>
        <v>150000</v>
      </c>
    </row>
    <row r="39" spans="1:12" x14ac:dyDescent="0.3">
      <c r="A39" s="3">
        <v>45520</v>
      </c>
      <c r="B39" s="2">
        <v>1038</v>
      </c>
      <c r="C39" s="2" t="s">
        <v>25</v>
      </c>
      <c r="D39" s="9">
        <v>7</v>
      </c>
      <c r="E39" s="7">
        <v>17</v>
      </c>
      <c r="F39" s="2" t="s">
        <v>16</v>
      </c>
      <c r="G39" s="2" t="s">
        <v>18</v>
      </c>
      <c r="H39" s="2" t="str">
        <f>VLOOKUP(C39,'Product Master'!$A$1:$C$11,2,)</f>
        <v>Mouse</v>
      </c>
      <c r="I39" s="2" t="str">
        <f>VLOOKUP('Sales Data'!C39,'Product Master'!$A$1:$C$11,3,0)</f>
        <v>Accessories</v>
      </c>
      <c r="J39" s="7">
        <f t="shared" si="0"/>
        <v>119</v>
      </c>
      <c r="K39" s="2" t="str">
        <f t="shared" si="1"/>
        <v>Aug-2024</v>
      </c>
      <c r="L39" s="2">
        <f>VLOOKUP(G39,Targets!$A$1:$B$5,2,)</f>
        <v>90000</v>
      </c>
    </row>
    <row r="40" spans="1:12" x14ac:dyDescent="0.3">
      <c r="A40" s="3">
        <v>45358</v>
      </c>
      <c r="B40" s="2">
        <v>1039</v>
      </c>
      <c r="C40" s="2" t="s">
        <v>10</v>
      </c>
      <c r="D40" s="9">
        <v>8</v>
      </c>
      <c r="E40" s="7">
        <v>23.77</v>
      </c>
      <c r="F40" s="2" t="s">
        <v>11</v>
      </c>
      <c r="G40" s="2" t="s">
        <v>12</v>
      </c>
      <c r="H40" s="2" t="str">
        <f>VLOOKUP(C40,'Product Master'!$A$1:$C$11,2,)</f>
        <v>Keyboard</v>
      </c>
      <c r="I40" s="2" t="str">
        <f>VLOOKUP('Sales Data'!C40,'Product Master'!$A$1:$C$11,3,0)</f>
        <v>Accessories</v>
      </c>
      <c r="J40" s="7">
        <f t="shared" si="0"/>
        <v>190.16</v>
      </c>
      <c r="K40" s="2" t="str">
        <f t="shared" si="1"/>
        <v>Mar-2024</v>
      </c>
      <c r="L40" s="2">
        <f>VLOOKUP(G40,Targets!$A$1:$B$5,2,)</f>
        <v>100000</v>
      </c>
    </row>
    <row r="41" spans="1:12" x14ac:dyDescent="0.3">
      <c r="A41" s="3">
        <v>45496</v>
      </c>
      <c r="B41" s="2">
        <v>1040</v>
      </c>
      <c r="C41" s="2" t="s">
        <v>20</v>
      </c>
      <c r="D41" s="9">
        <v>3</v>
      </c>
      <c r="E41" s="7">
        <v>13.77</v>
      </c>
      <c r="F41" s="2" t="s">
        <v>19</v>
      </c>
      <c r="G41" s="2" t="s">
        <v>15</v>
      </c>
      <c r="H41" s="2" t="str">
        <f>VLOOKUP(C41,'Product Master'!$A$1:$C$11,2,)</f>
        <v>Pen Drive</v>
      </c>
      <c r="I41" s="2" t="str">
        <f>VLOOKUP('Sales Data'!C41,'Product Master'!$A$1:$C$11,3,0)</f>
        <v>Accessories</v>
      </c>
      <c r="J41" s="7">
        <f t="shared" si="0"/>
        <v>41.31</v>
      </c>
      <c r="K41" s="2" t="str">
        <f t="shared" si="1"/>
        <v>Jul-2024</v>
      </c>
      <c r="L41" s="2">
        <f>VLOOKUP(G41,Targets!$A$1:$B$5,2,)</f>
        <v>120000</v>
      </c>
    </row>
    <row r="42" spans="1:12" x14ac:dyDescent="0.3">
      <c r="A42" s="3">
        <v>45353</v>
      </c>
      <c r="B42" s="2">
        <v>1041</v>
      </c>
      <c r="C42" s="2" t="s">
        <v>23</v>
      </c>
      <c r="D42" s="9">
        <v>3</v>
      </c>
      <c r="E42" s="7">
        <v>594.22</v>
      </c>
      <c r="F42" s="2" t="s">
        <v>8</v>
      </c>
      <c r="G42" s="2" t="s">
        <v>9</v>
      </c>
      <c r="H42" s="2" t="str">
        <f>VLOOKUP(C42,'Product Master'!$A$1:$C$11,2,)</f>
        <v>Tablet</v>
      </c>
      <c r="I42" s="2" t="str">
        <f>VLOOKUP('Sales Data'!C42,'Product Master'!$A$1:$C$11,3,0)</f>
        <v>Electronics</v>
      </c>
      <c r="J42" s="7">
        <f t="shared" si="0"/>
        <v>1782.66</v>
      </c>
      <c r="K42" s="2" t="str">
        <f t="shared" si="1"/>
        <v>Mar-2024</v>
      </c>
      <c r="L42" s="2">
        <f>VLOOKUP(G42,Targets!$A$1:$B$5,2,)</f>
        <v>150000</v>
      </c>
    </row>
    <row r="43" spans="1:12" x14ac:dyDescent="0.3">
      <c r="A43" s="3">
        <v>45403</v>
      </c>
      <c r="B43" s="2">
        <v>1042</v>
      </c>
      <c r="C43" s="2" t="s">
        <v>13</v>
      </c>
      <c r="D43" s="9">
        <v>7</v>
      </c>
      <c r="E43" s="7">
        <v>97.76</v>
      </c>
      <c r="F43" s="2" t="s">
        <v>11</v>
      </c>
      <c r="G43" s="2" t="s">
        <v>9</v>
      </c>
      <c r="H43" s="2" t="str">
        <f>VLOOKUP(C43,'Product Master'!$A$1:$C$11,2,)</f>
        <v>Headphones</v>
      </c>
      <c r="I43" s="2" t="str">
        <f>VLOOKUP('Sales Data'!C43,'Product Master'!$A$1:$C$11,3,0)</f>
        <v>Accessories</v>
      </c>
      <c r="J43" s="7">
        <f t="shared" si="0"/>
        <v>684.32</v>
      </c>
      <c r="K43" s="2" t="str">
        <f t="shared" si="1"/>
        <v>Apr-2024</v>
      </c>
      <c r="L43" s="2">
        <f>VLOOKUP(G43,Targets!$A$1:$B$5,2,)</f>
        <v>150000</v>
      </c>
    </row>
    <row r="44" spans="1:12" x14ac:dyDescent="0.3">
      <c r="A44" s="3">
        <v>45427</v>
      </c>
      <c r="B44" s="2">
        <v>1043</v>
      </c>
      <c r="C44" s="2" t="s">
        <v>13</v>
      </c>
      <c r="D44" s="9">
        <v>5</v>
      </c>
      <c r="E44" s="7">
        <v>94.85</v>
      </c>
      <c r="F44" s="2" t="s">
        <v>11</v>
      </c>
      <c r="G44" s="2" t="s">
        <v>9</v>
      </c>
      <c r="H44" s="2" t="str">
        <f>VLOOKUP(C44,'Product Master'!$A$1:$C$11,2,)</f>
        <v>Headphones</v>
      </c>
      <c r="I44" s="2" t="str">
        <f>VLOOKUP('Sales Data'!C44,'Product Master'!$A$1:$C$11,3,0)</f>
        <v>Accessories</v>
      </c>
      <c r="J44" s="7">
        <f t="shared" si="0"/>
        <v>474.25</v>
      </c>
      <c r="K44" s="2" t="str">
        <f t="shared" si="1"/>
        <v>May-2024</v>
      </c>
      <c r="L44" s="2">
        <f>VLOOKUP(G44,Targets!$A$1:$B$5,2,)</f>
        <v>150000</v>
      </c>
    </row>
    <row r="45" spans="1:12" x14ac:dyDescent="0.3">
      <c r="A45" s="3">
        <v>45321</v>
      </c>
      <c r="B45" s="2">
        <v>1044</v>
      </c>
      <c r="C45" s="2" t="s">
        <v>13</v>
      </c>
      <c r="D45" s="9">
        <v>8</v>
      </c>
      <c r="E45" s="7">
        <v>77.88</v>
      </c>
      <c r="F45" s="2" t="s">
        <v>14</v>
      </c>
      <c r="G45" s="2" t="s">
        <v>18</v>
      </c>
      <c r="H45" s="2" t="str">
        <f>VLOOKUP(C45,'Product Master'!$A$1:$C$11,2,)</f>
        <v>Headphones</v>
      </c>
      <c r="I45" s="2" t="str">
        <f>VLOOKUP('Sales Data'!C45,'Product Master'!$A$1:$C$11,3,0)</f>
        <v>Accessories</v>
      </c>
      <c r="J45" s="7">
        <f t="shared" si="0"/>
        <v>623.04</v>
      </c>
      <c r="K45" s="2" t="str">
        <f t="shared" si="1"/>
        <v>Jan-2024</v>
      </c>
      <c r="L45" s="2">
        <f>VLOOKUP(G45,Targets!$A$1:$B$5,2,)</f>
        <v>90000</v>
      </c>
    </row>
    <row r="46" spans="1:12" x14ac:dyDescent="0.3">
      <c r="A46" s="3">
        <v>45478</v>
      </c>
      <c r="B46" s="2">
        <v>1045</v>
      </c>
      <c r="C46" s="2" t="s">
        <v>10</v>
      </c>
      <c r="D46" s="9">
        <v>10</v>
      </c>
      <c r="E46" s="7">
        <v>32.25</v>
      </c>
      <c r="F46" s="2" t="s">
        <v>16</v>
      </c>
      <c r="G46" s="2" t="s">
        <v>12</v>
      </c>
      <c r="H46" s="2" t="str">
        <f>VLOOKUP(C46,'Product Master'!$A$1:$C$11,2,)</f>
        <v>Keyboard</v>
      </c>
      <c r="I46" s="2" t="str">
        <f>VLOOKUP('Sales Data'!C46,'Product Master'!$A$1:$C$11,3,0)</f>
        <v>Accessories</v>
      </c>
      <c r="J46" s="7">
        <f t="shared" si="0"/>
        <v>322.5</v>
      </c>
      <c r="K46" s="2" t="str">
        <f t="shared" si="1"/>
        <v>Jul-2024</v>
      </c>
      <c r="L46" s="2">
        <f>VLOOKUP(G46,Targets!$A$1:$B$5,2,)</f>
        <v>100000</v>
      </c>
    </row>
    <row r="47" spans="1:12" x14ac:dyDescent="0.3">
      <c r="A47" s="3">
        <v>45392</v>
      </c>
      <c r="B47" s="2">
        <v>1046</v>
      </c>
      <c r="C47" s="2" t="s">
        <v>7</v>
      </c>
      <c r="D47" s="9">
        <v>3</v>
      </c>
      <c r="E47" s="7">
        <v>267.42</v>
      </c>
      <c r="F47" s="2" t="s">
        <v>8</v>
      </c>
      <c r="G47" s="2" t="s">
        <v>12</v>
      </c>
      <c r="H47" s="2" t="str">
        <f>VLOOKUP(C47,'Product Master'!$A$1:$C$11,2,)</f>
        <v>Printer</v>
      </c>
      <c r="I47" s="2" t="str">
        <f>VLOOKUP('Sales Data'!C47,'Product Master'!$A$1:$C$11,3,0)</f>
        <v>Electronics</v>
      </c>
      <c r="J47" s="7">
        <f t="shared" si="0"/>
        <v>802.26</v>
      </c>
      <c r="K47" s="2" t="str">
        <f t="shared" si="1"/>
        <v>Apr-2024</v>
      </c>
      <c r="L47" s="2">
        <f>VLOOKUP(G47,Targets!$A$1:$B$5,2,)</f>
        <v>100000</v>
      </c>
    </row>
    <row r="48" spans="1:12" x14ac:dyDescent="0.3">
      <c r="A48" s="3">
        <v>45321</v>
      </c>
      <c r="B48" s="2">
        <v>1047</v>
      </c>
      <c r="C48" s="2" t="s">
        <v>24</v>
      </c>
      <c r="D48" s="9">
        <v>4</v>
      </c>
      <c r="E48" s="7">
        <v>103.55</v>
      </c>
      <c r="F48" s="2" t="s">
        <v>8</v>
      </c>
      <c r="G48" s="2" t="s">
        <v>18</v>
      </c>
      <c r="H48" s="2" t="str">
        <f>VLOOKUP(C48,'Product Master'!$A$1:$C$11,2,)</f>
        <v>Smartwatch</v>
      </c>
      <c r="I48" s="2" t="str">
        <f>VLOOKUP('Sales Data'!C48,'Product Master'!$A$1:$C$11,3,0)</f>
        <v>Electronics</v>
      </c>
      <c r="J48" s="7">
        <f t="shared" si="0"/>
        <v>414.2</v>
      </c>
      <c r="K48" s="2" t="str">
        <f t="shared" si="1"/>
        <v>Jan-2024</v>
      </c>
      <c r="L48" s="2">
        <f>VLOOKUP(G48,Targets!$A$1:$B$5,2,)</f>
        <v>90000</v>
      </c>
    </row>
    <row r="49" spans="1:12" x14ac:dyDescent="0.3">
      <c r="A49" s="3">
        <v>45362</v>
      </c>
      <c r="B49" s="2">
        <v>1048</v>
      </c>
      <c r="C49" s="2" t="s">
        <v>13</v>
      </c>
      <c r="D49" s="9">
        <v>9</v>
      </c>
      <c r="E49" s="7">
        <v>74.25</v>
      </c>
      <c r="F49" s="2" t="s">
        <v>16</v>
      </c>
      <c r="G49" s="2" t="s">
        <v>15</v>
      </c>
      <c r="H49" s="2" t="str">
        <f>VLOOKUP(C49,'Product Master'!$A$1:$C$11,2,)</f>
        <v>Headphones</v>
      </c>
      <c r="I49" s="2" t="str">
        <f>VLOOKUP('Sales Data'!C49,'Product Master'!$A$1:$C$11,3,0)</f>
        <v>Accessories</v>
      </c>
      <c r="J49" s="7">
        <f t="shared" si="0"/>
        <v>668.25</v>
      </c>
      <c r="K49" s="2" t="str">
        <f t="shared" si="1"/>
        <v>Mar-2024</v>
      </c>
      <c r="L49" s="2">
        <f>VLOOKUP(G49,Targets!$A$1:$B$5,2,)</f>
        <v>120000</v>
      </c>
    </row>
    <row r="50" spans="1:12" x14ac:dyDescent="0.3">
      <c r="A50" s="3">
        <v>45454</v>
      </c>
      <c r="B50" s="2">
        <v>1049</v>
      </c>
      <c r="C50" s="2" t="s">
        <v>13</v>
      </c>
      <c r="D50" s="9">
        <v>9</v>
      </c>
      <c r="E50" s="7">
        <v>66.33</v>
      </c>
      <c r="F50" s="2" t="s">
        <v>16</v>
      </c>
      <c r="G50" s="2" t="s">
        <v>12</v>
      </c>
      <c r="H50" s="2" t="str">
        <f>VLOOKUP(C50,'Product Master'!$A$1:$C$11,2,)</f>
        <v>Headphones</v>
      </c>
      <c r="I50" s="2" t="str">
        <f>VLOOKUP('Sales Data'!C50,'Product Master'!$A$1:$C$11,3,0)</f>
        <v>Accessories</v>
      </c>
      <c r="J50" s="7">
        <f t="shared" si="0"/>
        <v>596.97</v>
      </c>
      <c r="K50" s="2" t="str">
        <f t="shared" si="1"/>
        <v>Jun-2024</v>
      </c>
      <c r="L50" s="2">
        <f>VLOOKUP(G50,Targets!$A$1:$B$5,2,)</f>
        <v>100000</v>
      </c>
    </row>
    <row r="51" spans="1:12" x14ac:dyDescent="0.3">
      <c r="A51" s="3">
        <v>45335</v>
      </c>
      <c r="B51" s="2">
        <v>1050</v>
      </c>
      <c r="C51" s="2" t="s">
        <v>13</v>
      </c>
      <c r="D51" s="9">
        <v>5</v>
      </c>
      <c r="E51" s="7">
        <v>64.17</v>
      </c>
      <c r="F51" s="2" t="s">
        <v>11</v>
      </c>
      <c r="G51" s="2" t="s">
        <v>15</v>
      </c>
      <c r="H51" s="2" t="str">
        <f>VLOOKUP(C51,'Product Master'!$A$1:$C$11,2,)</f>
        <v>Headphones</v>
      </c>
      <c r="I51" s="2" t="str">
        <f>VLOOKUP('Sales Data'!C51,'Product Master'!$A$1:$C$11,3,0)</f>
        <v>Accessories</v>
      </c>
      <c r="J51" s="7">
        <f t="shared" si="0"/>
        <v>320.85000000000002</v>
      </c>
      <c r="K51" s="2" t="str">
        <f t="shared" si="1"/>
        <v>Feb-2024</v>
      </c>
      <c r="L51" s="2">
        <f>VLOOKUP(G51,Targets!$A$1:$B$5,2,)</f>
        <v>120000</v>
      </c>
    </row>
    <row r="52" spans="1:12" x14ac:dyDescent="0.3">
      <c r="A52" s="3">
        <v>45304</v>
      </c>
      <c r="B52" s="2">
        <v>1051</v>
      </c>
      <c r="C52" s="2" t="s">
        <v>23</v>
      </c>
      <c r="D52" s="9">
        <v>9</v>
      </c>
      <c r="E52" s="7">
        <v>530.29</v>
      </c>
      <c r="F52" s="2" t="s">
        <v>8</v>
      </c>
      <c r="G52" s="2" t="s">
        <v>9</v>
      </c>
      <c r="H52" s="2" t="str">
        <f>VLOOKUP(C52,'Product Master'!$A$1:$C$11,2,)</f>
        <v>Tablet</v>
      </c>
      <c r="I52" s="2" t="str">
        <f>VLOOKUP('Sales Data'!C52,'Product Master'!$A$1:$C$11,3,0)</f>
        <v>Electronics</v>
      </c>
      <c r="J52" s="7">
        <f t="shared" si="0"/>
        <v>4772.6099999999997</v>
      </c>
      <c r="K52" s="2" t="str">
        <f t="shared" si="1"/>
        <v>Jan-2024</v>
      </c>
      <c r="L52" s="2">
        <f>VLOOKUP(G52,Targets!$A$1:$B$5,2,)</f>
        <v>150000</v>
      </c>
    </row>
    <row r="53" spans="1:12" x14ac:dyDescent="0.3">
      <c r="A53" s="3">
        <v>45627</v>
      </c>
      <c r="B53" s="2">
        <v>1052</v>
      </c>
      <c r="C53" s="2" t="s">
        <v>25</v>
      </c>
      <c r="D53" s="9">
        <v>9</v>
      </c>
      <c r="E53" s="7">
        <v>15.5</v>
      </c>
      <c r="F53" s="2" t="s">
        <v>11</v>
      </c>
      <c r="G53" s="2" t="s">
        <v>18</v>
      </c>
      <c r="H53" s="2" t="str">
        <f>VLOOKUP(C53,'Product Master'!$A$1:$C$11,2,)</f>
        <v>Mouse</v>
      </c>
      <c r="I53" s="2" t="str">
        <f>VLOOKUP('Sales Data'!C53,'Product Master'!$A$1:$C$11,3,0)</f>
        <v>Accessories</v>
      </c>
      <c r="J53" s="7">
        <f t="shared" si="0"/>
        <v>139.5</v>
      </c>
      <c r="K53" s="2" t="str">
        <f t="shared" si="1"/>
        <v>Dec-2024</v>
      </c>
      <c r="L53" s="2">
        <f>VLOOKUP(G53,Targets!$A$1:$B$5,2,)</f>
        <v>90000</v>
      </c>
    </row>
    <row r="54" spans="1:12" x14ac:dyDescent="0.3">
      <c r="A54" s="3">
        <v>45414</v>
      </c>
      <c r="B54" s="2">
        <v>1053</v>
      </c>
      <c r="C54" s="2" t="s">
        <v>10</v>
      </c>
      <c r="D54" s="9">
        <v>4</v>
      </c>
      <c r="E54" s="7">
        <v>25.34</v>
      </c>
      <c r="F54" s="2" t="s">
        <v>8</v>
      </c>
      <c r="G54" s="2" t="s">
        <v>12</v>
      </c>
      <c r="H54" s="2" t="str">
        <f>VLOOKUP(C54,'Product Master'!$A$1:$C$11,2,)</f>
        <v>Keyboard</v>
      </c>
      <c r="I54" s="2" t="str">
        <f>VLOOKUP('Sales Data'!C54,'Product Master'!$A$1:$C$11,3,0)</f>
        <v>Accessories</v>
      </c>
      <c r="J54" s="7">
        <f t="shared" si="0"/>
        <v>101.36</v>
      </c>
      <c r="K54" s="2" t="str">
        <f t="shared" si="1"/>
        <v>May-2024</v>
      </c>
      <c r="L54" s="2">
        <f>VLOOKUP(G54,Targets!$A$1:$B$5,2,)</f>
        <v>100000</v>
      </c>
    </row>
    <row r="55" spans="1:12" x14ac:dyDescent="0.3">
      <c r="A55" s="3">
        <v>45377</v>
      </c>
      <c r="B55" s="2">
        <v>1054</v>
      </c>
      <c r="C55" s="2" t="s">
        <v>21</v>
      </c>
      <c r="D55" s="9">
        <v>2</v>
      </c>
      <c r="E55" s="7">
        <v>662.31</v>
      </c>
      <c r="F55" s="2" t="s">
        <v>19</v>
      </c>
      <c r="G55" s="2" t="s">
        <v>12</v>
      </c>
      <c r="H55" s="2" t="str">
        <f>VLOOKUP(C55,'Product Master'!$A$1:$C$11,2,)</f>
        <v>Laptop</v>
      </c>
      <c r="I55" s="2" t="str">
        <f>VLOOKUP('Sales Data'!C55,'Product Master'!$A$1:$C$11,3,0)</f>
        <v>Electronics</v>
      </c>
      <c r="J55" s="7">
        <f t="shared" si="0"/>
        <v>1324.62</v>
      </c>
      <c r="K55" s="2" t="str">
        <f t="shared" si="1"/>
        <v>Mar-2024</v>
      </c>
      <c r="L55" s="2">
        <f>VLOOKUP(G55,Targets!$A$1:$B$5,2,)</f>
        <v>100000</v>
      </c>
    </row>
    <row r="56" spans="1:12" x14ac:dyDescent="0.3">
      <c r="A56" s="3">
        <v>45532</v>
      </c>
      <c r="B56" s="2">
        <v>1055</v>
      </c>
      <c r="C56" s="2" t="s">
        <v>24</v>
      </c>
      <c r="D56" s="9">
        <v>5</v>
      </c>
      <c r="E56" s="7">
        <v>167.1</v>
      </c>
      <c r="F56" s="2" t="s">
        <v>11</v>
      </c>
      <c r="G56" s="2" t="s">
        <v>12</v>
      </c>
      <c r="H56" s="2" t="str">
        <f>VLOOKUP(C56,'Product Master'!$A$1:$C$11,2,)</f>
        <v>Smartwatch</v>
      </c>
      <c r="I56" s="2" t="str">
        <f>VLOOKUP('Sales Data'!C56,'Product Master'!$A$1:$C$11,3,0)</f>
        <v>Electronics</v>
      </c>
      <c r="J56" s="7">
        <f t="shared" si="0"/>
        <v>835.5</v>
      </c>
      <c r="K56" s="2" t="str">
        <f t="shared" si="1"/>
        <v>Aug-2024</v>
      </c>
      <c r="L56" s="2">
        <f>VLOOKUP(G56,Targets!$A$1:$B$5,2,)</f>
        <v>100000</v>
      </c>
    </row>
    <row r="57" spans="1:12" x14ac:dyDescent="0.3">
      <c r="A57" s="3">
        <v>45408</v>
      </c>
      <c r="B57" s="2">
        <v>1056</v>
      </c>
      <c r="C57" s="2" t="s">
        <v>23</v>
      </c>
      <c r="D57" s="9">
        <v>5</v>
      </c>
      <c r="E57" s="7">
        <v>268.02999999999997</v>
      </c>
      <c r="F57" s="2" t="s">
        <v>19</v>
      </c>
      <c r="G57" s="2" t="s">
        <v>12</v>
      </c>
      <c r="H57" s="2" t="str">
        <f>VLOOKUP(C57,'Product Master'!$A$1:$C$11,2,)</f>
        <v>Tablet</v>
      </c>
      <c r="I57" s="2" t="str">
        <f>VLOOKUP('Sales Data'!C57,'Product Master'!$A$1:$C$11,3,0)</f>
        <v>Electronics</v>
      </c>
      <c r="J57" s="7">
        <f t="shared" si="0"/>
        <v>1340.1499999999999</v>
      </c>
      <c r="K57" s="2" t="str">
        <f t="shared" si="1"/>
        <v>Apr-2024</v>
      </c>
      <c r="L57" s="2">
        <f>VLOOKUP(G57,Targets!$A$1:$B$5,2,)</f>
        <v>100000</v>
      </c>
    </row>
    <row r="58" spans="1:12" x14ac:dyDescent="0.3">
      <c r="A58" s="3">
        <v>45369</v>
      </c>
      <c r="B58" s="2">
        <v>1057</v>
      </c>
      <c r="C58" s="2" t="s">
        <v>7</v>
      </c>
      <c r="D58" s="9">
        <v>7</v>
      </c>
      <c r="E58" s="7">
        <v>205.15</v>
      </c>
      <c r="F58" s="2" t="s">
        <v>16</v>
      </c>
      <c r="G58" s="2" t="s">
        <v>12</v>
      </c>
      <c r="H58" s="2" t="str">
        <f>VLOOKUP(C58,'Product Master'!$A$1:$C$11,2,)</f>
        <v>Printer</v>
      </c>
      <c r="I58" s="2" t="str">
        <f>VLOOKUP('Sales Data'!C58,'Product Master'!$A$1:$C$11,3,0)</f>
        <v>Electronics</v>
      </c>
      <c r="J58" s="7">
        <f t="shared" si="0"/>
        <v>1436.05</v>
      </c>
      <c r="K58" s="2" t="str">
        <f t="shared" si="1"/>
        <v>Mar-2024</v>
      </c>
      <c r="L58" s="2">
        <f>VLOOKUP(G58,Targets!$A$1:$B$5,2,)</f>
        <v>100000</v>
      </c>
    </row>
    <row r="59" spans="1:12" x14ac:dyDescent="0.3">
      <c r="A59" s="3">
        <v>45390</v>
      </c>
      <c r="B59" s="2">
        <v>1058</v>
      </c>
      <c r="C59" s="2" t="s">
        <v>10</v>
      </c>
      <c r="D59" s="9">
        <v>10</v>
      </c>
      <c r="E59" s="7">
        <v>41.56</v>
      </c>
      <c r="F59" s="2" t="s">
        <v>19</v>
      </c>
      <c r="G59" s="2" t="s">
        <v>9</v>
      </c>
      <c r="H59" s="2" t="str">
        <f>VLOOKUP(C59,'Product Master'!$A$1:$C$11,2,)</f>
        <v>Keyboard</v>
      </c>
      <c r="I59" s="2" t="str">
        <f>VLOOKUP('Sales Data'!C59,'Product Master'!$A$1:$C$11,3,0)</f>
        <v>Accessories</v>
      </c>
      <c r="J59" s="7">
        <f t="shared" si="0"/>
        <v>415.6</v>
      </c>
      <c r="K59" s="2" t="str">
        <f t="shared" si="1"/>
        <v>Apr-2024</v>
      </c>
      <c r="L59" s="2">
        <f>VLOOKUP(G59,Targets!$A$1:$B$5,2,)</f>
        <v>150000</v>
      </c>
    </row>
    <row r="60" spans="1:12" x14ac:dyDescent="0.3">
      <c r="A60" s="3">
        <v>45528</v>
      </c>
      <c r="B60" s="2">
        <v>1059</v>
      </c>
      <c r="C60" s="2" t="s">
        <v>25</v>
      </c>
      <c r="D60" s="9">
        <v>1</v>
      </c>
      <c r="E60" s="7">
        <v>26.83</v>
      </c>
      <c r="F60" s="2" t="s">
        <v>19</v>
      </c>
      <c r="G60" s="2" t="s">
        <v>9</v>
      </c>
      <c r="H60" s="2" t="str">
        <f>VLOOKUP(C60,'Product Master'!$A$1:$C$11,2,)</f>
        <v>Mouse</v>
      </c>
      <c r="I60" s="2" t="str">
        <f>VLOOKUP('Sales Data'!C60,'Product Master'!$A$1:$C$11,3,0)</f>
        <v>Accessories</v>
      </c>
      <c r="J60" s="7">
        <f t="shared" si="0"/>
        <v>26.83</v>
      </c>
      <c r="K60" s="2" t="str">
        <f t="shared" si="1"/>
        <v>Aug-2024</v>
      </c>
      <c r="L60" s="2">
        <f>VLOOKUP(G60,Targets!$A$1:$B$5,2,)</f>
        <v>150000</v>
      </c>
    </row>
    <row r="61" spans="1:12" x14ac:dyDescent="0.3">
      <c r="A61" s="3">
        <v>45359</v>
      </c>
      <c r="B61" s="2">
        <v>1060</v>
      </c>
      <c r="C61" s="2" t="s">
        <v>22</v>
      </c>
      <c r="D61" s="9">
        <v>3</v>
      </c>
      <c r="E61" s="7">
        <v>251.89</v>
      </c>
      <c r="F61" s="2" t="s">
        <v>14</v>
      </c>
      <c r="G61" s="2" t="s">
        <v>18</v>
      </c>
      <c r="H61" s="2" t="str">
        <f>VLOOKUP(C61,'Product Master'!$A$1:$C$11,2,)</f>
        <v>Monitor</v>
      </c>
      <c r="I61" s="2" t="str">
        <f>VLOOKUP('Sales Data'!C61,'Product Master'!$A$1:$C$11,3,0)</f>
        <v>Electronics</v>
      </c>
      <c r="J61" s="7">
        <f t="shared" si="0"/>
        <v>755.67</v>
      </c>
      <c r="K61" s="2" t="str">
        <f t="shared" si="1"/>
        <v>Mar-2024</v>
      </c>
      <c r="L61" s="2">
        <f>VLOOKUP(G61,Targets!$A$1:$B$5,2,)</f>
        <v>90000</v>
      </c>
    </row>
    <row r="62" spans="1:12" x14ac:dyDescent="0.3">
      <c r="A62" s="3">
        <v>45653</v>
      </c>
      <c r="B62" s="2">
        <v>1061</v>
      </c>
      <c r="C62" s="2" t="s">
        <v>22</v>
      </c>
      <c r="D62" s="9">
        <v>9</v>
      </c>
      <c r="E62" s="7">
        <v>222.67</v>
      </c>
      <c r="F62" s="2" t="s">
        <v>8</v>
      </c>
      <c r="G62" s="2" t="s">
        <v>9</v>
      </c>
      <c r="H62" s="2" t="str">
        <f>VLOOKUP(C62,'Product Master'!$A$1:$C$11,2,)</f>
        <v>Monitor</v>
      </c>
      <c r="I62" s="2" t="str">
        <f>VLOOKUP('Sales Data'!C62,'Product Master'!$A$1:$C$11,3,0)</f>
        <v>Electronics</v>
      </c>
      <c r="J62" s="7">
        <f t="shared" si="0"/>
        <v>2004.03</v>
      </c>
      <c r="K62" s="2" t="str">
        <f t="shared" si="1"/>
        <v>Dec-2024</v>
      </c>
      <c r="L62" s="2">
        <f>VLOOKUP(G62,Targets!$A$1:$B$5,2,)</f>
        <v>150000</v>
      </c>
    </row>
    <row r="63" spans="1:12" x14ac:dyDescent="0.3">
      <c r="A63" s="3">
        <v>45301</v>
      </c>
      <c r="B63" s="2">
        <v>1062</v>
      </c>
      <c r="C63" s="2" t="s">
        <v>21</v>
      </c>
      <c r="D63" s="9">
        <v>6</v>
      </c>
      <c r="E63" s="7">
        <v>504.69</v>
      </c>
      <c r="F63" s="2" t="s">
        <v>11</v>
      </c>
      <c r="G63" s="2" t="s">
        <v>15</v>
      </c>
      <c r="H63" s="2" t="str">
        <f>VLOOKUP(C63,'Product Master'!$A$1:$C$11,2,)</f>
        <v>Laptop</v>
      </c>
      <c r="I63" s="2" t="str">
        <f>VLOOKUP('Sales Data'!C63,'Product Master'!$A$1:$C$11,3,0)</f>
        <v>Electronics</v>
      </c>
      <c r="J63" s="7">
        <f t="shared" si="0"/>
        <v>3028.14</v>
      </c>
      <c r="K63" s="2" t="str">
        <f t="shared" si="1"/>
        <v>Jan-2024</v>
      </c>
      <c r="L63" s="2">
        <f>VLOOKUP(G63,Targets!$A$1:$B$5,2,)</f>
        <v>120000</v>
      </c>
    </row>
    <row r="64" spans="1:12" x14ac:dyDescent="0.3">
      <c r="A64" s="3">
        <v>45447</v>
      </c>
      <c r="B64" s="2">
        <v>1063</v>
      </c>
      <c r="C64" s="2" t="s">
        <v>25</v>
      </c>
      <c r="D64" s="9">
        <v>9</v>
      </c>
      <c r="E64" s="7">
        <v>27.83</v>
      </c>
      <c r="F64" s="2" t="s">
        <v>16</v>
      </c>
      <c r="G64" s="2" t="s">
        <v>12</v>
      </c>
      <c r="H64" s="2" t="str">
        <f>VLOOKUP(C64,'Product Master'!$A$1:$C$11,2,)</f>
        <v>Mouse</v>
      </c>
      <c r="I64" s="2" t="str">
        <f>VLOOKUP('Sales Data'!C64,'Product Master'!$A$1:$C$11,3,0)</f>
        <v>Accessories</v>
      </c>
      <c r="J64" s="7">
        <f t="shared" si="0"/>
        <v>250.46999999999997</v>
      </c>
      <c r="K64" s="2" t="str">
        <f t="shared" si="1"/>
        <v>Jun-2024</v>
      </c>
      <c r="L64" s="2">
        <f>VLOOKUP(G64,Targets!$A$1:$B$5,2,)</f>
        <v>100000</v>
      </c>
    </row>
    <row r="65" spans="1:12" x14ac:dyDescent="0.3">
      <c r="A65" s="3">
        <v>45599</v>
      </c>
      <c r="B65" s="2">
        <v>1064</v>
      </c>
      <c r="C65" s="2" t="s">
        <v>20</v>
      </c>
      <c r="D65" s="9">
        <v>4</v>
      </c>
      <c r="E65" s="7">
        <v>14.03</v>
      </c>
      <c r="F65" s="2" t="s">
        <v>14</v>
      </c>
      <c r="G65" s="2" t="s">
        <v>12</v>
      </c>
      <c r="H65" s="2" t="str">
        <f>VLOOKUP(C65,'Product Master'!$A$1:$C$11,2,)</f>
        <v>Pen Drive</v>
      </c>
      <c r="I65" s="2" t="str">
        <f>VLOOKUP('Sales Data'!C65,'Product Master'!$A$1:$C$11,3,0)</f>
        <v>Accessories</v>
      </c>
      <c r="J65" s="7">
        <f t="shared" si="0"/>
        <v>56.12</v>
      </c>
      <c r="K65" s="2" t="str">
        <f t="shared" si="1"/>
        <v>Nov-2024</v>
      </c>
      <c r="L65" s="2">
        <f>VLOOKUP(G65,Targets!$A$1:$B$5,2,)</f>
        <v>100000</v>
      </c>
    </row>
    <row r="66" spans="1:12" x14ac:dyDescent="0.3">
      <c r="A66" s="3">
        <v>45597</v>
      </c>
      <c r="B66" s="2">
        <v>1065</v>
      </c>
      <c r="C66" s="2" t="s">
        <v>7</v>
      </c>
      <c r="D66" s="9">
        <v>3</v>
      </c>
      <c r="E66" s="7">
        <v>344.03</v>
      </c>
      <c r="F66" s="2" t="s">
        <v>8</v>
      </c>
      <c r="G66" s="2" t="s">
        <v>15</v>
      </c>
      <c r="H66" s="2" t="str">
        <f>VLOOKUP(C66,'Product Master'!$A$1:$C$11,2,)</f>
        <v>Printer</v>
      </c>
      <c r="I66" s="2" t="str">
        <f>VLOOKUP('Sales Data'!C66,'Product Master'!$A$1:$C$11,3,0)</f>
        <v>Electronics</v>
      </c>
      <c r="J66" s="7">
        <f t="shared" si="0"/>
        <v>1032.0899999999999</v>
      </c>
      <c r="K66" s="2" t="str">
        <f t="shared" si="1"/>
        <v>Nov-2024</v>
      </c>
      <c r="L66" s="2">
        <f>VLOOKUP(G66,Targets!$A$1:$B$5,2,)</f>
        <v>120000</v>
      </c>
    </row>
    <row r="67" spans="1:12" x14ac:dyDescent="0.3">
      <c r="A67" s="3">
        <v>45352</v>
      </c>
      <c r="B67" s="2">
        <v>1066</v>
      </c>
      <c r="C67" s="2" t="s">
        <v>17</v>
      </c>
      <c r="D67" s="9">
        <v>6</v>
      </c>
      <c r="E67" s="7">
        <v>671.9</v>
      </c>
      <c r="F67" s="2" t="s">
        <v>14</v>
      </c>
      <c r="G67" s="2" t="s">
        <v>18</v>
      </c>
      <c r="H67" s="2" t="str">
        <f>VLOOKUP(C67,'Product Master'!$A$1:$C$11,2,)</f>
        <v>Smartphone</v>
      </c>
      <c r="I67" s="2" t="str">
        <f>VLOOKUP('Sales Data'!C67,'Product Master'!$A$1:$C$11,3,0)</f>
        <v>Electronics</v>
      </c>
      <c r="J67" s="7">
        <f t="shared" ref="J67:J130" si="2">PRODUCT(D67,E67)</f>
        <v>4031.3999999999996</v>
      </c>
      <c r="K67" s="2" t="str">
        <f t="shared" ref="K67:K130" si="3">TEXT(A67, "mmm-yyyy")</f>
        <v>Mar-2024</v>
      </c>
      <c r="L67" s="2">
        <f>VLOOKUP(G67,Targets!$A$1:$B$5,2,)</f>
        <v>90000</v>
      </c>
    </row>
    <row r="68" spans="1:12" x14ac:dyDescent="0.3">
      <c r="A68" s="3">
        <v>45347</v>
      </c>
      <c r="B68" s="2">
        <v>1067</v>
      </c>
      <c r="C68" s="2" t="s">
        <v>7</v>
      </c>
      <c r="D68" s="9">
        <v>4</v>
      </c>
      <c r="E68" s="7">
        <v>330.51</v>
      </c>
      <c r="F68" s="2" t="s">
        <v>16</v>
      </c>
      <c r="G68" s="2" t="s">
        <v>12</v>
      </c>
      <c r="H68" s="2" t="str">
        <f>VLOOKUP(C68,'Product Master'!$A$1:$C$11,2,)</f>
        <v>Printer</v>
      </c>
      <c r="I68" s="2" t="str">
        <f>VLOOKUP('Sales Data'!C68,'Product Master'!$A$1:$C$11,3,0)</f>
        <v>Electronics</v>
      </c>
      <c r="J68" s="7">
        <f t="shared" si="2"/>
        <v>1322.04</v>
      </c>
      <c r="K68" s="2" t="str">
        <f t="shared" si="3"/>
        <v>Feb-2024</v>
      </c>
      <c r="L68" s="2">
        <f>VLOOKUP(G68,Targets!$A$1:$B$5,2,)</f>
        <v>100000</v>
      </c>
    </row>
    <row r="69" spans="1:12" x14ac:dyDescent="0.3">
      <c r="A69" s="3">
        <v>45474</v>
      </c>
      <c r="B69" s="2">
        <v>1068</v>
      </c>
      <c r="C69" s="2" t="s">
        <v>17</v>
      </c>
      <c r="D69" s="9">
        <v>4</v>
      </c>
      <c r="E69" s="7">
        <v>480.14</v>
      </c>
      <c r="F69" s="2" t="s">
        <v>16</v>
      </c>
      <c r="G69" s="2" t="s">
        <v>9</v>
      </c>
      <c r="H69" s="2" t="str">
        <f>VLOOKUP(C69,'Product Master'!$A$1:$C$11,2,)</f>
        <v>Smartphone</v>
      </c>
      <c r="I69" s="2" t="str">
        <f>VLOOKUP('Sales Data'!C69,'Product Master'!$A$1:$C$11,3,0)</f>
        <v>Electronics</v>
      </c>
      <c r="J69" s="7">
        <f t="shared" si="2"/>
        <v>1920.56</v>
      </c>
      <c r="K69" s="2" t="str">
        <f t="shared" si="3"/>
        <v>Jul-2024</v>
      </c>
      <c r="L69" s="2">
        <f>VLOOKUP(G69,Targets!$A$1:$B$5,2,)</f>
        <v>150000</v>
      </c>
    </row>
    <row r="70" spans="1:12" x14ac:dyDescent="0.3">
      <c r="A70" s="3">
        <v>45575</v>
      </c>
      <c r="B70" s="2">
        <v>1069</v>
      </c>
      <c r="C70" s="2" t="s">
        <v>20</v>
      </c>
      <c r="D70" s="9">
        <v>2</v>
      </c>
      <c r="E70" s="7">
        <v>13.65</v>
      </c>
      <c r="F70" s="2" t="s">
        <v>19</v>
      </c>
      <c r="G70" s="2" t="s">
        <v>12</v>
      </c>
      <c r="H70" s="2" t="str">
        <f>VLOOKUP(C70,'Product Master'!$A$1:$C$11,2,)</f>
        <v>Pen Drive</v>
      </c>
      <c r="I70" s="2" t="str">
        <f>VLOOKUP('Sales Data'!C70,'Product Master'!$A$1:$C$11,3,0)</f>
        <v>Accessories</v>
      </c>
      <c r="J70" s="7">
        <f t="shared" si="2"/>
        <v>27.3</v>
      </c>
      <c r="K70" s="2" t="str">
        <f t="shared" si="3"/>
        <v>Oct-2024</v>
      </c>
      <c r="L70" s="2">
        <f>VLOOKUP(G70,Targets!$A$1:$B$5,2,)</f>
        <v>100000</v>
      </c>
    </row>
    <row r="71" spans="1:12" x14ac:dyDescent="0.3">
      <c r="A71" s="3">
        <v>45355</v>
      </c>
      <c r="B71" s="2">
        <v>1070</v>
      </c>
      <c r="C71" s="2" t="s">
        <v>22</v>
      </c>
      <c r="D71" s="9">
        <v>8</v>
      </c>
      <c r="E71" s="7">
        <v>202.52</v>
      </c>
      <c r="F71" s="2" t="s">
        <v>16</v>
      </c>
      <c r="G71" s="2" t="s">
        <v>9</v>
      </c>
      <c r="H71" s="2" t="str">
        <f>VLOOKUP(C71,'Product Master'!$A$1:$C$11,2,)</f>
        <v>Monitor</v>
      </c>
      <c r="I71" s="2" t="str">
        <f>VLOOKUP('Sales Data'!C71,'Product Master'!$A$1:$C$11,3,0)</f>
        <v>Electronics</v>
      </c>
      <c r="J71" s="7">
        <f t="shared" si="2"/>
        <v>1620.16</v>
      </c>
      <c r="K71" s="2" t="str">
        <f t="shared" si="3"/>
        <v>Mar-2024</v>
      </c>
      <c r="L71" s="2">
        <f>VLOOKUP(G71,Targets!$A$1:$B$5,2,)</f>
        <v>150000</v>
      </c>
    </row>
    <row r="72" spans="1:12" x14ac:dyDescent="0.3">
      <c r="A72" s="3">
        <v>45456</v>
      </c>
      <c r="B72" s="2">
        <v>1071</v>
      </c>
      <c r="C72" s="2" t="s">
        <v>21</v>
      </c>
      <c r="D72" s="9">
        <v>5</v>
      </c>
      <c r="E72" s="7">
        <v>781.98</v>
      </c>
      <c r="F72" s="2" t="s">
        <v>8</v>
      </c>
      <c r="G72" s="2" t="s">
        <v>15</v>
      </c>
      <c r="H72" s="2" t="str">
        <f>VLOOKUP(C72,'Product Master'!$A$1:$C$11,2,)</f>
        <v>Laptop</v>
      </c>
      <c r="I72" s="2" t="str">
        <f>VLOOKUP('Sales Data'!C72,'Product Master'!$A$1:$C$11,3,0)</f>
        <v>Electronics</v>
      </c>
      <c r="J72" s="7">
        <f t="shared" si="2"/>
        <v>3909.9</v>
      </c>
      <c r="K72" s="2" t="str">
        <f t="shared" si="3"/>
        <v>Jun-2024</v>
      </c>
      <c r="L72" s="2">
        <f>VLOOKUP(G72,Targets!$A$1:$B$5,2,)</f>
        <v>120000</v>
      </c>
    </row>
    <row r="73" spans="1:12" x14ac:dyDescent="0.3">
      <c r="A73" s="3">
        <v>45352</v>
      </c>
      <c r="B73" s="2">
        <v>1072</v>
      </c>
      <c r="C73" s="2" t="s">
        <v>22</v>
      </c>
      <c r="D73" s="9">
        <v>4</v>
      </c>
      <c r="E73" s="7">
        <v>270.29000000000002</v>
      </c>
      <c r="F73" s="2" t="s">
        <v>19</v>
      </c>
      <c r="G73" s="2" t="s">
        <v>18</v>
      </c>
      <c r="H73" s="2" t="str">
        <f>VLOOKUP(C73,'Product Master'!$A$1:$C$11,2,)</f>
        <v>Monitor</v>
      </c>
      <c r="I73" s="2" t="str">
        <f>VLOOKUP('Sales Data'!C73,'Product Master'!$A$1:$C$11,3,0)</f>
        <v>Electronics</v>
      </c>
      <c r="J73" s="7">
        <f t="shared" si="2"/>
        <v>1081.1600000000001</v>
      </c>
      <c r="K73" s="2" t="str">
        <f t="shared" si="3"/>
        <v>Mar-2024</v>
      </c>
      <c r="L73" s="2">
        <f>VLOOKUP(G73,Targets!$A$1:$B$5,2,)</f>
        <v>90000</v>
      </c>
    </row>
    <row r="74" spans="1:12" x14ac:dyDescent="0.3">
      <c r="A74" s="3">
        <v>45327</v>
      </c>
      <c r="B74" s="2">
        <v>1073</v>
      </c>
      <c r="C74" s="2" t="s">
        <v>17</v>
      </c>
      <c r="D74" s="9">
        <v>2</v>
      </c>
      <c r="E74" s="7">
        <v>519.48</v>
      </c>
      <c r="F74" s="2" t="s">
        <v>14</v>
      </c>
      <c r="G74" s="2" t="s">
        <v>15</v>
      </c>
      <c r="H74" s="2" t="str">
        <f>VLOOKUP(C74,'Product Master'!$A$1:$C$11,2,)</f>
        <v>Smartphone</v>
      </c>
      <c r="I74" s="2" t="str">
        <f>VLOOKUP('Sales Data'!C74,'Product Master'!$A$1:$C$11,3,0)</f>
        <v>Electronics</v>
      </c>
      <c r="J74" s="7">
        <f t="shared" si="2"/>
        <v>1038.96</v>
      </c>
      <c r="K74" s="2" t="str">
        <f t="shared" si="3"/>
        <v>Feb-2024</v>
      </c>
      <c r="L74" s="2">
        <f>VLOOKUP(G74,Targets!$A$1:$B$5,2,)</f>
        <v>120000</v>
      </c>
    </row>
    <row r="75" spans="1:12" x14ac:dyDescent="0.3">
      <c r="A75" s="3">
        <v>45327</v>
      </c>
      <c r="B75" s="2">
        <v>1074</v>
      </c>
      <c r="C75" s="2" t="s">
        <v>25</v>
      </c>
      <c r="D75" s="9">
        <v>9</v>
      </c>
      <c r="E75" s="7">
        <v>18.79</v>
      </c>
      <c r="F75" s="2" t="s">
        <v>8</v>
      </c>
      <c r="G75" s="2" t="s">
        <v>9</v>
      </c>
      <c r="H75" s="2" t="str">
        <f>VLOOKUP(C75,'Product Master'!$A$1:$C$11,2,)</f>
        <v>Mouse</v>
      </c>
      <c r="I75" s="2" t="str">
        <f>VLOOKUP('Sales Data'!C75,'Product Master'!$A$1:$C$11,3,0)</f>
        <v>Accessories</v>
      </c>
      <c r="J75" s="7">
        <f t="shared" si="2"/>
        <v>169.10999999999999</v>
      </c>
      <c r="K75" s="2" t="str">
        <f t="shared" si="3"/>
        <v>Feb-2024</v>
      </c>
      <c r="L75" s="2">
        <f>VLOOKUP(G75,Targets!$A$1:$B$5,2,)</f>
        <v>150000</v>
      </c>
    </row>
    <row r="76" spans="1:12" x14ac:dyDescent="0.3">
      <c r="A76" s="3">
        <v>45385</v>
      </c>
      <c r="B76" s="2">
        <v>1075</v>
      </c>
      <c r="C76" s="2" t="s">
        <v>17</v>
      </c>
      <c r="D76" s="9">
        <v>1</v>
      </c>
      <c r="E76" s="7">
        <v>398.37</v>
      </c>
      <c r="F76" s="2" t="s">
        <v>14</v>
      </c>
      <c r="G76" s="2" t="s">
        <v>9</v>
      </c>
      <c r="H76" s="2" t="str">
        <f>VLOOKUP(C76,'Product Master'!$A$1:$C$11,2,)</f>
        <v>Smartphone</v>
      </c>
      <c r="I76" s="2" t="str">
        <f>VLOOKUP('Sales Data'!C76,'Product Master'!$A$1:$C$11,3,0)</f>
        <v>Electronics</v>
      </c>
      <c r="J76" s="7">
        <f t="shared" si="2"/>
        <v>398.37</v>
      </c>
      <c r="K76" s="2" t="str">
        <f t="shared" si="3"/>
        <v>Apr-2024</v>
      </c>
      <c r="L76" s="2">
        <f>VLOOKUP(G76,Targets!$A$1:$B$5,2,)</f>
        <v>150000</v>
      </c>
    </row>
    <row r="77" spans="1:12" x14ac:dyDescent="0.3">
      <c r="A77" s="3">
        <v>45568</v>
      </c>
      <c r="B77" s="2">
        <v>1076</v>
      </c>
      <c r="C77" s="2" t="s">
        <v>20</v>
      </c>
      <c r="D77" s="9">
        <v>3</v>
      </c>
      <c r="E77" s="7">
        <v>19.579999999999998</v>
      </c>
      <c r="F77" s="2" t="s">
        <v>19</v>
      </c>
      <c r="G77" s="2" t="s">
        <v>12</v>
      </c>
      <c r="H77" s="2" t="str">
        <f>VLOOKUP(C77,'Product Master'!$A$1:$C$11,2,)</f>
        <v>Pen Drive</v>
      </c>
      <c r="I77" s="2" t="str">
        <f>VLOOKUP('Sales Data'!C77,'Product Master'!$A$1:$C$11,3,0)</f>
        <v>Accessories</v>
      </c>
      <c r="J77" s="7">
        <f t="shared" si="2"/>
        <v>58.739999999999995</v>
      </c>
      <c r="K77" s="2" t="str">
        <f t="shared" si="3"/>
        <v>Oct-2024</v>
      </c>
      <c r="L77" s="2">
        <f>VLOOKUP(G77,Targets!$A$1:$B$5,2,)</f>
        <v>100000</v>
      </c>
    </row>
    <row r="78" spans="1:12" x14ac:dyDescent="0.3">
      <c r="A78" s="3">
        <v>45618</v>
      </c>
      <c r="B78" s="2">
        <v>1077</v>
      </c>
      <c r="C78" s="2" t="s">
        <v>24</v>
      </c>
      <c r="D78" s="9">
        <v>10</v>
      </c>
      <c r="E78" s="7">
        <v>181.44</v>
      </c>
      <c r="F78" s="2" t="s">
        <v>11</v>
      </c>
      <c r="G78" s="2" t="s">
        <v>15</v>
      </c>
      <c r="H78" s="2" t="str">
        <f>VLOOKUP(C78,'Product Master'!$A$1:$C$11,2,)</f>
        <v>Smartwatch</v>
      </c>
      <c r="I78" s="2" t="str">
        <f>VLOOKUP('Sales Data'!C78,'Product Master'!$A$1:$C$11,3,0)</f>
        <v>Electronics</v>
      </c>
      <c r="J78" s="7">
        <f t="shared" si="2"/>
        <v>1814.4</v>
      </c>
      <c r="K78" s="2" t="str">
        <f t="shared" si="3"/>
        <v>Nov-2024</v>
      </c>
      <c r="L78" s="2">
        <f>VLOOKUP(G78,Targets!$A$1:$B$5,2,)</f>
        <v>120000</v>
      </c>
    </row>
    <row r="79" spans="1:12" x14ac:dyDescent="0.3">
      <c r="A79" s="3">
        <v>45471</v>
      </c>
      <c r="B79" s="2">
        <v>1078</v>
      </c>
      <c r="C79" s="2" t="s">
        <v>21</v>
      </c>
      <c r="D79" s="9">
        <v>6</v>
      </c>
      <c r="E79" s="7">
        <v>529.54999999999995</v>
      </c>
      <c r="F79" s="2" t="s">
        <v>11</v>
      </c>
      <c r="G79" s="2" t="s">
        <v>9</v>
      </c>
      <c r="H79" s="2" t="str">
        <f>VLOOKUP(C79,'Product Master'!$A$1:$C$11,2,)</f>
        <v>Laptop</v>
      </c>
      <c r="I79" s="2" t="str">
        <f>VLOOKUP('Sales Data'!C79,'Product Master'!$A$1:$C$11,3,0)</f>
        <v>Electronics</v>
      </c>
      <c r="J79" s="7">
        <f t="shared" si="2"/>
        <v>3177.2999999999997</v>
      </c>
      <c r="K79" s="2" t="str">
        <f t="shared" si="3"/>
        <v>Jun-2024</v>
      </c>
      <c r="L79" s="2">
        <f>VLOOKUP(G79,Targets!$A$1:$B$5,2,)</f>
        <v>150000</v>
      </c>
    </row>
    <row r="80" spans="1:12" x14ac:dyDescent="0.3">
      <c r="A80" s="3">
        <v>45498</v>
      </c>
      <c r="B80" s="2">
        <v>1079</v>
      </c>
      <c r="C80" s="2" t="s">
        <v>21</v>
      </c>
      <c r="D80" s="9">
        <v>4</v>
      </c>
      <c r="E80" s="7">
        <v>589.47</v>
      </c>
      <c r="F80" s="2" t="s">
        <v>16</v>
      </c>
      <c r="G80" s="2" t="s">
        <v>15</v>
      </c>
      <c r="H80" s="2" t="str">
        <f>VLOOKUP(C80,'Product Master'!$A$1:$C$11,2,)</f>
        <v>Laptop</v>
      </c>
      <c r="I80" s="2" t="str">
        <f>VLOOKUP('Sales Data'!C80,'Product Master'!$A$1:$C$11,3,0)</f>
        <v>Electronics</v>
      </c>
      <c r="J80" s="7">
        <f t="shared" si="2"/>
        <v>2357.88</v>
      </c>
      <c r="K80" s="2" t="str">
        <f t="shared" si="3"/>
        <v>Jul-2024</v>
      </c>
      <c r="L80" s="2">
        <f>VLOOKUP(G80,Targets!$A$1:$B$5,2,)</f>
        <v>120000</v>
      </c>
    </row>
    <row r="81" spans="1:12" x14ac:dyDescent="0.3">
      <c r="A81" s="3">
        <v>45303</v>
      </c>
      <c r="B81" s="2">
        <v>1080</v>
      </c>
      <c r="C81" s="2" t="s">
        <v>24</v>
      </c>
      <c r="D81" s="9">
        <v>10</v>
      </c>
      <c r="E81" s="7">
        <v>164.21</v>
      </c>
      <c r="F81" s="2" t="s">
        <v>19</v>
      </c>
      <c r="G81" s="2" t="s">
        <v>12</v>
      </c>
      <c r="H81" s="2" t="str">
        <f>VLOOKUP(C81,'Product Master'!$A$1:$C$11,2,)</f>
        <v>Smartwatch</v>
      </c>
      <c r="I81" s="2" t="str">
        <f>VLOOKUP('Sales Data'!C81,'Product Master'!$A$1:$C$11,3,0)</f>
        <v>Electronics</v>
      </c>
      <c r="J81" s="7">
        <f t="shared" si="2"/>
        <v>1642.1000000000001</v>
      </c>
      <c r="K81" s="2" t="str">
        <f t="shared" si="3"/>
        <v>Jan-2024</v>
      </c>
      <c r="L81" s="2">
        <f>VLOOKUP(G81,Targets!$A$1:$B$5,2,)</f>
        <v>100000</v>
      </c>
    </row>
    <row r="82" spans="1:12" x14ac:dyDescent="0.3">
      <c r="A82" s="3">
        <v>45417</v>
      </c>
      <c r="B82" s="2">
        <v>1081</v>
      </c>
      <c r="C82" s="2" t="s">
        <v>7</v>
      </c>
      <c r="D82" s="9">
        <v>1</v>
      </c>
      <c r="E82" s="7">
        <v>322.05</v>
      </c>
      <c r="F82" s="2" t="s">
        <v>19</v>
      </c>
      <c r="G82" s="2" t="s">
        <v>12</v>
      </c>
      <c r="H82" s="2" t="str">
        <f>VLOOKUP(C82,'Product Master'!$A$1:$C$11,2,)</f>
        <v>Printer</v>
      </c>
      <c r="I82" s="2" t="str">
        <f>VLOOKUP('Sales Data'!C82,'Product Master'!$A$1:$C$11,3,0)</f>
        <v>Electronics</v>
      </c>
      <c r="J82" s="7">
        <f t="shared" si="2"/>
        <v>322.05</v>
      </c>
      <c r="K82" s="2" t="str">
        <f t="shared" si="3"/>
        <v>May-2024</v>
      </c>
      <c r="L82" s="2">
        <f>VLOOKUP(G82,Targets!$A$1:$B$5,2,)</f>
        <v>100000</v>
      </c>
    </row>
    <row r="83" spans="1:12" x14ac:dyDescent="0.3">
      <c r="A83" s="3">
        <v>45524</v>
      </c>
      <c r="B83" s="2">
        <v>1082</v>
      </c>
      <c r="C83" s="2" t="s">
        <v>21</v>
      </c>
      <c r="D83" s="9">
        <v>4</v>
      </c>
      <c r="E83" s="7">
        <v>521.9</v>
      </c>
      <c r="F83" s="2" t="s">
        <v>19</v>
      </c>
      <c r="G83" s="2" t="s">
        <v>12</v>
      </c>
      <c r="H83" s="2" t="str">
        <f>VLOOKUP(C83,'Product Master'!$A$1:$C$11,2,)</f>
        <v>Laptop</v>
      </c>
      <c r="I83" s="2" t="str">
        <f>VLOOKUP('Sales Data'!C83,'Product Master'!$A$1:$C$11,3,0)</f>
        <v>Electronics</v>
      </c>
      <c r="J83" s="7">
        <f t="shared" si="2"/>
        <v>2087.6</v>
      </c>
      <c r="K83" s="2" t="str">
        <f t="shared" si="3"/>
        <v>Aug-2024</v>
      </c>
      <c r="L83" s="2">
        <f>VLOOKUP(G83,Targets!$A$1:$B$5,2,)</f>
        <v>100000</v>
      </c>
    </row>
    <row r="84" spans="1:12" x14ac:dyDescent="0.3">
      <c r="A84" s="3">
        <v>45577</v>
      </c>
      <c r="B84" s="2">
        <v>1083</v>
      </c>
      <c r="C84" s="2" t="s">
        <v>24</v>
      </c>
      <c r="D84" s="9">
        <v>6</v>
      </c>
      <c r="E84" s="7">
        <v>178.26</v>
      </c>
      <c r="F84" s="2" t="s">
        <v>8</v>
      </c>
      <c r="G84" s="2" t="s">
        <v>12</v>
      </c>
      <c r="H84" s="2" t="str">
        <f>VLOOKUP(C84,'Product Master'!$A$1:$C$11,2,)</f>
        <v>Smartwatch</v>
      </c>
      <c r="I84" s="2" t="str">
        <f>VLOOKUP('Sales Data'!C84,'Product Master'!$A$1:$C$11,3,0)</f>
        <v>Electronics</v>
      </c>
      <c r="J84" s="7">
        <f t="shared" si="2"/>
        <v>1069.56</v>
      </c>
      <c r="K84" s="2" t="str">
        <f t="shared" si="3"/>
        <v>Oct-2024</v>
      </c>
      <c r="L84" s="2">
        <f>VLOOKUP(G84,Targets!$A$1:$B$5,2,)</f>
        <v>100000</v>
      </c>
    </row>
    <row r="85" spans="1:12" x14ac:dyDescent="0.3">
      <c r="A85" s="3">
        <v>45548</v>
      </c>
      <c r="B85" s="2">
        <v>1084</v>
      </c>
      <c r="C85" s="2" t="s">
        <v>23</v>
      </c>
      <c r="D85" s="9">
        <v>3</v>
      </c>
      <c r="E85" s="7">
        <v>408.25</v>
      </c>
      <c r="F85" s="2" t="s">
        <v>8</v>
      </c>
      <c r="G85" s="2" t="s">
        <v>18</v>
      </c>
      <c r="H85" s="2" t="str">
        <f>VLOOKUP(C85,'Product Master'!$A$1:$C$11,2,)</f>
        <v>Tablet</v>
      </c>
      <c r="I85" s="2" t="str">
        <f>VLOOKUP('Sales Data'!C85,'Product Master'!$A$1:$C$11,3,0)</f>
        <v>Electronics</v>
      </c>
      <c r="J85" s="7">
        <f t="shared" si="2"/>
        <v>1224.75</v>
      </c>
      <c r="K85" s="2" t="str">
        <f t="shared" si="3"/>
        <v>Sep-2024</v>
      </c>
      <c r="L85" s="2">
        <f>VLOOKUP(G85,Targets!$A$1:$B$5,2,)</f>
        <v>90000</v>
      </c>
    </row>
    <row r="86" spans="1:12" x14ac:dyDescent="0.3">
      <c r="A86" s="3">
        <v>45387</v>
      </c>
      <c r="B86" s="2">
        <v>1085</v>
      </c>
      <c r="C86" s="2" t="s">
        <v>22</v>
      </c>
      <c r="D86" s="9">
        <v>7</v>
      </c>
      <c r="E86" s="7">
        <v>187.24</v>
      </c>
      <c r="F86" s="2" t="s">
        <v>14</v>
      </c>
      <c r="G86" s="2" t="s">
        <v>18</v>
      </c>
      <c r="H86" s="2" t="str">
        <f>VLOOKUP(C86,'Product Master'!$A$1:$C$11,2,)</f>
        <v>Monitor</v>
      </c>
      <c r="I86" s="2" t="str">
        <f>VLOOKUP('Sales Data'!C86,'Product Master'!$A$1:$C$11,3,0)</f>
        <v>Electronics</v>
      </c>
      <c r="J86" s="7">
        <f t="shared" si="2"/>
        <v>1310.68</v>
      </c>
      <c r="K86" s="2" t="str">
        <f t="shared" si="3"/>
        <v>Apr-2024</v>
      </c>
      <c r="L86" s="2">
        <f>VLOOKUP(G86,Targets!$A$1:$B$5,2,)</f>
        <v>90000</v>
      </c>
    </row>
    <row r="87" spans="1:12" x14ac:dyDescent="0.3">
      <c r="A87" s="3">
        <v>45420</v>
      </c>
      <c r="B87" s="2">
        <v>1086</v>
      </c>
      <c r="C87" s="2" t="s">
        <v>13</v>
      </c>
      <c r="D87" s="9">
        <v>3</v>
      </c>
      <c r="E87" s="7">
        <v>97.56</v>
      </c>
      <c r="F87" s="2" t="s">
        <v>11</v>
      </c>
      <c r="G87" s="2" t="s">
        <v>15</v>
      </c>
      <c r="H87" s="2" t="str">
        <f>VLOOKUP(C87,'Product Master'!$A$1:$C$11,2,)</f>
        <v>Headphones</v>
      </c>
      <c r="I87" s="2" t="str">
        <f>VLOOKUP('Sales Data'!C87,'Product Master'!$A$1:$C$11,3,0)</f>
        <v>Accessories</v>
      </c>
      <c r="J87" s="7">
        <f t="shared" si="2"/>
        <v>292.68</v>
      </c>
      <c r="K87" s="2" t="str">
        <f t="shared" si="3"/>
        <v>May-2024</v>
      </c>
      <c r="L87" s="2">
        <f>VLOOKUP(G87,Targets!$A$1:$B$5,2,)</f>
        <v>120000</v>
      </c>
    </row>
    <row r="88" spans="1:12" x14ac:dyDescent="0.3">
      <c r="A88" s="3">
        <v>45488</v>
      </c>
      <c r="B88" s="2">
        <v>1087</v>
      </c>
      <c r="C88" s="2" t="s">
        <v>22</v>
      </c>
      <c r="D88" s="9">
        <v>3</v>
      </c>
      <c r="E88" s="7">
        <v>163.71</v>
      </c>
      <c r="F88" s="2" t="s">
        <v>16</v>
      </c>
      <c r="G88" s="2" t="s">
        <v>12</v>
      </c>
      <c r="H88" s="2" t="str">
        <f>VLOOKUP(C88,'Product Master'!$A$1:$C$11,2,)</f>
        <v>Monitor</v>
      </c>
      <c r="I88" s="2" t="str">
        <f>VLOOKUP('Sales Data'!C88,'Product Master'!$A$1:$C$11,3,0)</f>
        <v>Electronics</v>
      </c>
      <c r="J88" s="7">
        <f t="shared" si="2"/>
        <v>491.13</v>
      </c>
      <c r="K88" s="2" t="str">
        <f t="shared" si="3"/>
        <v>Jul-2024</v>
      </c>
      <c r="L88" s="2">
        <f>VLOOKUP(G88,Targets!$A$1:$B$5,2,)</f>
        <v>100000</v>
      </c>
    </row>
    <row r="89" spans="1:12" x14ac:dyDescent="0.3">
      <c r="A89" s="3">
        <v>45485</v>
      </c>
      <c r="B89" s="2">
        <v>1088</v>
      </c>
      <c r="C89" s="2" t="s">
        <v>20</v>
      </c>
      <c r="D89" s="9">
        <v>5</v>
      </c>
      <c r="E89" s="7">
        <v>19.760000000000002</v>
      </c>
      <c r="F89" s="2" t="s">
        <v>14</v>
      </c>
      <c r="G89" s="2" t="s">
        <v>9</v>
      </c>
      <c r="H89" s="2" t="str">
        <f>VLOOKUP(C89,'Product Master'!$A$1:$C$11,2,)</f>
        <v>Pen Drive</v>
      </c>
      <c r="I89" s="2" t="str">
        <f>VLOOKUP('Sales Data'!C89,'Product Master'!$A$1:$C$11,3,0)</f>
        <v>Accessories</v>
      </c>
      <c r="J89" s="7">
        <f t="shared" si="2"/>
        <v>98.800000000000011</v>
      </c>
      <c r="K89" s="2" t="str">
        <f t="shared" si="3"/>
        <v>Jul-2024</v>
      </c>
      <c r="L89" s="2">
        <f>VLOOKUP(G89,Targets!$A$1:$B$5,2,)</f>
        <v>150000</v>
      </c>
    </row>
    <row r="90" spans="1:12" x14ac:dyDescent="0.3">
      <c r="A90" s="3">
        <v>45649</v>
      </c>
      <c r="B90" s="2">
        <v>1089</v>
      </c>
      <c r="C90" s="2" t="s">
        <v>21</v>
      </c>
      <c r="D90" s="9">
        <v>2</v>
      </c>
      <c r="E90" s="7">
        <v>732.29</v>
      </c>
      <c r="F90" s="2" t="s">
        <v>11</v>
      </c>
      <c r="G90" s="2" t="s">
        <v>15</v>
      </c>
      <c r="H90" s="2" t="str">
        <f>VLOOKUP(C90,'Product Master'!$A$1:$C$11,2,)</f>
        <v>Laptop</v>
      </c>
      <c r="I90" s="2" t="str">
        <f>VLOOKUP('Sales Data'!C90,'Product Master'!$A$1:$C$11,3,0)</f>
        <v>Electronics</v>
      </c>
      <c r="J90" s="7">
        <f t="shared" si="2"/>
        <v>1464.58</v>
      </c>
      <c r="K90" s="2" t="str">
        <f t="shared" si="3"/>
        <v>Dec-2024</v>
      </c>
      <c r="L90" s="2">
        <f>VLOOKUP(G90,Targets!$A$1:$B$5,2,)</f>
        <v>120000</v>
      </c>
    </row>
    <row r="91" spans="1:12" x14ac:dyDescent="0.3">
      <c r="A91" s="3">
        <v>45559</v>
      </c>
      <c r="B91" s="2">
        <v>1090</v>
      </c>
      <c r="C91" s="2" t="s">
        <v>21</v>
      </c>
      <c r="D91" s="9">
        <v>1</v>
      </c>
      <c r="E91" s="7">
        <v>664.39</v>
      </c>
      <c r="F91" s="2" t="s">
        <v>8</v>
      </c>
      <c r="G91" s="2" t="s">
        <v>9</v>
      </c>
      <c r="H91" s="2" t="str">
        <f>VLOOKUP(C91,'Product Master'!$A$1:$C$11,2,)</f>
        <v>Laptop</v>
      </c>
      <c r="I91" s="2" t="str">
        <f>VLOOKUP('Sales Data'!C91,'Product Master'!$A$1:$C$11,3,0)</f>
        <v>Electronics</v>
      </c>
      <c r="J91" s="7">
        <f t="shared" si="2"/>
        <v>664.39</v>
      </c>
      <c r="K91" s="2" t="str">
        <f t="shared" si="3"/>
        <v>Sep-2024</v>
      </c>
      <c r="L91" s="2">
        <f>VLOOKUP(G91,Targets!$A$1:$B$5,2,)</f>
        <v>150000</v>
      </c>
    </row>
    <row r="92" spans="1:12" x14ac:dyDescent="0.3">
      <c r="A92" s="3">
        <v>45324</v>
      </c>
      <c r="B92" s="2">
        <v>1091</v>
      </c>
      <c r="C92" s="2" t="s">
        <v>22</v>
      </c>
      <c r="D92" s="9">
        <v>3</v>
      </c>
      <c r="E92" s="7">
        <v>236.2</v>
      </c>
      <c r="F92" s="2" t="s">
        <v>19</v>
      </c>
      <c r="G92" s="2" t="s">
        <v>18</v>
      </c>
      <c r="H92" s="2" t="str">
        <f>VLOOKUP(C92,'Product Master'!$A$1:$C$11,2,)</f>
        <v>Monitor</v>
      </c>
      <c r="I92" s="2" t="str">
        <f>VLOOKUP('Sales Data'!C92,'Product Master'!$A$1:$C$11,3,0)</f>
        <v>Electronics</v>
      </c>
      <c r="J92" s="7">
        <f t="shared" si="2"/>
        <v>708.59999999999991</v>
      </c>
      <c r="K92" s="2" t="str">
        <f t="shared" si="3"/>
        <v>Feb-2024</v>
      </c>
      <c r="L92" s="2">
        <f>VLOOKUP(G92,Targets!$A$1:$B$5,2,)</f>
        <v>90000</v>
      </c>
    </row>
    <row r="93" spans="1:12" x14ac:dyDescent="0.3">
      <c r="A93" s="3">
        <v>45517</v>
      </c>
      <c r="B93" s="2">
        <v>1092</v>
      </c>
      <c r="C93" s="2" t="s">
        <v>17</v>
      </c>
      <c r="D93" s="9">
        <v>1</v>
      </c>
      <c r="E93" s="7">
        <v>407.19</v>
      </c>
      <c r="F93" s="2" t="s">
        <v>16</v>
      </c>
      <c r="G93" s="2" t="s">
        <v>9</v>
      </c>
      <c r="H93" s="2" t="str">
        <f>VLOOKUP(C93,'Product Master'!$A$1:$C$11,2,)</f>
        <v>Smartphone</v>
      </c>
      <c r="I93" s="2" t="str">
        <f>VLOOKUP('Sales Data'!C93,'Product Master'!$A$1:$C$11,3,0)</f>
        <v>Electronics</v>
      </c>
      <c r="J93" s="7">
        <f t="shared" si="2"/>
        <v>407.19</v>
      </c>
      <c r="K93" s="2" t="str">
        <f t="shared" si="3"/>
        <v>Aug-2024</v>
      </c>
      <c r="L93" s="2">
        <f>VLOOKUP(G93,Targets!$A$1:$B$5,2,)</f>
        <v>150000</v>
      </c>
    </row>
    <row r="94" spans="1:12" x14ac:dyDescent="0.3">
      <c r="A94" s="3">
        <v>45610</v>
      </c>
      <c r="B94" s="2">
        <v>1093</v>
      </c>
      <c r="C94" s="2" t="s">
        <v>20</v>
      </c>
      <c r="D94" s="9">
        <v>7</v>
      </c>
      <c r="E94" s="7">
        <v>22.19</v>
      </c>
      <c r="F94" s="2" t="s">
        <v>11</v>
      </c>
      <c r="G94" s="2" t="s">
        <v>9</v>
      </c>
      <c r="H94" s="2" t="str">
        <f>VLOOKUP(C94,'Product Master'!$A$1:$C$11,2,)</f>
        <v>Pen Drive</v>
      </c>
      <c r="I94" s="2" t="str">
        <f>VLOOKUP('Sales Data'!C94,'Product Master'!$A$1:$C$11,3,0)</f>
        <v>Accessories</v>
      </c>
      <c r="J94" s="7">
        <f t="shared" si="2"/>
        <v>155.33000000000001</v>
      </c>
      <c r="K94" s="2" t="str">
        <f t="shared" si="3"/>
        <v>Nov-2024</v>
      </c>
      <c r="L94" s="2">
        <f>VLOOKUP(G94,Targets!$A$1:$B$5,2,)</f>
        <v>150000</v>
      </c>
    </row>
    <row r="95" spans="1:12" x14ac:dyDescent="0.3">
      <c r="A95" s="3">
        <v>45538</v>
      </c>
      <c r="B95" s="2">
        <v>1094</v>
      </c>
      <c r="C95" s="2" t="s">
        <v>10</v>
      </c>
      <c r="D95" s="9">
        <v>3</v>
      </c>
      <c r="E95" s="7">
        <v>49.05</v>
      </c>
      <c r="F95" s="2" t="s">
        <v>11</v>
      </c>
      <c r="G95" s="2" t="s">
        <v>9</v>
      </c>
      <c r="H95" s="2" t="str">
        <f>VLOOKUP(C95,'Product Master'!$A$1:$C$11,2,)</f>
        <v>Keyboard</v>
      </c>
      <c r="I95" s="2" t="str">
        <f>VLOOKUP('Sales Data'!C95,'Product Master'!$A$1:$C$11,3,0)</f>
        <v>Accessories</v>
      </c>
      <c r="J95" s="7">
        <f t="shared" si="2"/>
        <v>147.14999999999998</v>
      </c>
      <c r="K95" s="2" t="str">
        <f t="shared" si="3"/>
        <v>Sep-2024</v>
      </c>
      <c r="L95" s="2">
        <f>VLOOKUP(G95,Targets!$A$1:$B$5,2,)</f>
        <v>150000</v>
      </c>
    </row>
    <row r="96" spans="1:12" x14ac:dyDescent="0.3">
      <c r="A96" s="3">
        <v>45586</v>
      </c>
      <c r="B96" s="2">
        <v>1095</v>
      </c>
      <c r="C96" s="2" t="s">
        <v>20</v>
      </c>
      <c r="D96" s="9">
        <v>1</v>
      </c>
      <c r="E96" s="7">
        <v>17.78</v>
      </c>
      <c r="F96" s="2" t="s">
        <v>14</v>
      </c>
      <c r="G96" s="2" t="s">
        <v>18</v>
      </c>
      <c r="H96" s="2" t="str">
        <f>VLOOKUP(C96,'Product Master'!$A$1:$C$11,2,)</f>
        <v>Pen Drive</v>
      </c>
      <c r="I96" s="2" t="str">
        <f>VLOOKUP('Sales Data'!C96,'Product Master'!$A$1:$C$11,3,0)</f>
        <v>Accessories</v>
      </c>
      <c r="J96" s="7">
        <f t="shared" si="2"/>
        <v>17.78</v>
      </c>
      <c r="K96" s="2" t="str">
        <f t="shared" si="3"/>
        <v>Oct-2024</v>
      </c>
      <c r="L96" s="2">
        <f>VLOOKUP(G96,Targets!$A$1:$B$5,2,)</f>
        <v>90000</v>
      </c>
    </row>
    <row r="97" spans="1:12" x14ac:dyDescent="0.3">
      <c r="A97" s="3">
        <v>45537</v>
      </c>
      <c r="B97" s="2">
        <v>1096</v>
      </c>
      <c r="C97" s="2" t="s">
        <v>7</v>
      </c>
      <c r="D97" s="9">
        <v>4</v>
      </c>
      <c r="E97" s="7">
        <v>275.74</v>
      </c>
      <c r="F97" s="2" t="s">
        <v>11</v>
      </c>
      <c r="G97" s="2" t="s">
        <v>12</v>
      </c>
      <c r="H97" s="2" t="str">
        <f>VLOOKUP(C97,'Product Master'!$A$1:$C$11,2,)</f>
        <v>Printer</v>
      </c>
      <c r="I97" s="2" t="str">
        <f>VLOOKUP('Sales Data'!C97,'Product Master'!$A$1:$C$11,3,0)</f>
        <v>Electronics</v>
      </c>
      <c r="J97" s="7">
        <f t="shared" si="2"/>
        <v>1102.96</v>
      </c>
      <c r="K97" s="2" t="str">
        <f t="shared" si="3"/>
        <v>Sep-2024</v>
      </c>
      <c r="L97" s="2">
        <f>VLOOKUP(G97,Targets!$A$1:$B$5,2,)</f>
        <v>100000</v>
      </c>
    </row>
    <row r="98" spans="1:12" x14ac:dyDescent="0.3">
      <c r="A98" s="3">
        <v>45348</v>
      </c>
      <c r="B98" s="2">
        <v>1097</v>
      </c>
      <c r="C98" s="2" t="s">
        <v>20</v>
      </c>
      <c r="D98" s="9">
        <v>3</v>
      </c>
      <c r="E98" s="7">
        <v>17.29</v>
      </c>
      <c r="F98" s="2" t="s">
        <v>11</v>
      </c>
      <c r="G98" s="2" t="s">
        <v>18</v>
      </c>
      <c r="H98" s="2" t="str">
        <f>VLOOKUP(C98,'Product Master'!$A$1:$C$11,2,)</f>
        <v>Pen Drive</v>
      </c>
      <c r="I98" s="2" t="str">
        <f>VLOOKUP('Sales Data'!C98,'Product Master'!$A$1:$C$11,3,0)</f>
        <v>Accessories</v>
      </c>
      <c r="J98" s="7">
        <f t="shared" si="2"/>
        <v>51.87</v>
      </c>
      <c r="K98" s="2" t="str">
        <f t="shared" si="3"/>
        <v>Feb-2024</v>
      </c>
      <c r="L98" s="2">
        <f>VLOOKUP(G98,Targets!$A$1:$B$5,2,)</f>
        <v>90000</v>
      </c>
    </row>
    <row r="99" spans="1:12" x14ac:dyDescent="0.3">
      <c r="A99" s="3">
        <v>45595</v>
      </c>
      <c r="B99" s="2">
        <v>1098</v>
      </c>
      <c r="C99" s="2" t="s">
        <v>25</v>
      </c>
      <c r="D99" s="9">
        <v>4</v>
      </c>
      <c r="E99" s="7">
        <v>17.12</v>
      </c>
      <c r="F99" s="2" t="s">
        <v>19</v>
      </c>
      <c r="G99" s="2" t="s">
        <v>12</v>
      </c>
      <c r="H99" s="2" t="str">
        <f>VLOOKUP(C99,'Product Master'!$A$1:$C$11,2,)</f>
        <v>Mouse</v>
      </c>
      <c r="I99" s="2" t="str">
        <f>VLOOKUP('Sales Data'!C99,'Product Master'!$A$1:$C$11,3,0)</f>
        <v>Accessories</v>
      </c>
      <c r="J99" s="7">
        <f t="shared" si="2"/>
        <v>68.48</v>
      </c>
      <c r="K99" s="2" t="str">
        <f t="shared" si="3"/>
        <v>Oct-2024</v>
      </c>
      <c r="L99" s="2">
        <f>VLOOKUP(G99,Targets!$A$1:$B$5,2,)</f>
        <v>100000</v>
      </c>
    </row>
    <row r="100" spans="1:12" x14ac:dyDescent="0.3">
      <c r="A100" s="3">
        <v>45365</v>
      </c>
      <c r="B100" s="2">
        <v>1099</v>
      </c>
      <c r="C100" s="2" t="s">
        <v>23</v>
      </c>
      <c r="D100" s="9">
        <v>4</v>
      </c>
      <c r="E100" s="7">
        <v>596.91999999999996</v>
      </c>
      <c r="F100" s="2" t="s">
        <v>16</v>
      </c>
      <c r="G100" s="2" t="s">
        <v>12</v>
      </c>
      <c r="H100" s="2" t="str">
        <f>VLOOKUP(C100,'Product Master'!$A$1:$C$11,2,)</f>
        <v>Tablet</v>
      </c>
      <c r="I100" s="2" t="str">
        <f>VLOOKUP('Sales Data'!C100,'Product Master'!$A$1:$C$11,3,0)</f>
        <v>Electronics</v>
      </c>
      <c r="J100" s="7">
        <f t="shared" si="2"/>
        <v>2387.6799999999998</v>
      </c>
      <c r="K100" s="2" t="str">
        <f t="shared" si="3"/>
        <v>Mar-2024</v>
      </c>
      <c r="L100" s="2">
        <f>VLOOKUP(G100,Targets!$A$1:$B$5,2,)</f>
        <v>100000</v>
      </c>
    </row>
    <row r="101" spans="1:12" x14ac:dyDescent="0.3">
      <c r="A101" s="3">
        <v>45533</v>
      </c>
      <c r="B101" s="2">
        <v>1100</v>
      </c>
      <c r="C101" s="2" t="s">
        <v>7</v>
      </c>
      <c r="D101" s="9">
        <v>1</v>
      </c>
      <c r="E101" s="7">
        <v>319.06</v>
      </c>
      <c r="F101" s="2" t="s">
        <v>11</v>
      </c>
      <c r="G101" s="2" t="s">
        <v>9</v>
      </c>
      <c r="H101" s="2" t="str">
        <f>VLOOKUP(C101,'Product Master'!$A$1:$C$11,2,)</f>
        <v>Printer</v>
      </c>
      <c r="I101" s="2" t="str">
        <f>VLOOKUP('Sales Data'!C101,'Product Master'!$A$1:$C$11,3,0)</f>
        <v>Electronics</v>
      </c>
      <c r="J101" s="7">
        <f t="shared" si="2"/>
        <v>319.06</v>
      </c>
      <c r="K101" s="2" t="str">
        <f t="shared" si="3"/>
        <v>Aug-2024</v>
      </c>
      <c r="L101" s="2">
        <f>VLOOKUP(G101,Targets!$A$1:$B$5,2,)</f>
        <v>150000</v>
      </c>
    </row>
    <row r="102" spans="1:12" x14ac:dyDescent="0.3">
      <c r="A102" s="3">
        <v>45649</v>
      </c>
      <c r="B102" s="2">
        <v>1101</v>
      </c>
      <c r="C102" s="2" t="s">
        <v>13</v>
      </c>
      <c r="D102" s="9">
        <v>3</v>
      </c>
      <c r="E102" s="7">
        <v>96.51</v>
      </c>
      <c r="F102" s="2" t="s">
        <v>8</v>
      </c>
      <c r="G102" s="2" t="s">
        <v>18</v>
      </c>
      <c r="H102" s="2" t="str">
        <f>VLOOKUP(C102,'Product Master'!$A$1:$C$11,2,)</f>
        <v>Headphones</v>
      </c>
      <c r="I102" s="2" t="str">
        <f>VLOOKUP('Sales Data'!C102,'Product Master'!$A$1:$C$11,3,0)</f>
        <v>Accessories</v>
      </c>
      <c r="J102" s="7">
        <f t="shared" si="2"/>
        <v>289.53000000000003</v>
      </c>
      <c r="K102" s="2" t="str">
        <f t="shared" si="3"/>
        <v>Dec-2024</v>
      </c>
      <c r="L102" s="2">
        <f>VLOOKUP(G102,Targets!$A$1:$B$5,2,)</f>
        <v>90000</v>
      </c>
    </row>
    <row r="103" spans="1:12" x14ac:dyDescent="0.3">
      <c r="A103" s="3">
        <v>45344</v>
      </c>
      <c r="B103" s="2">
        <v>1102</v>
      </c>
      <c r="C103" s="2" t="s">
        <v>21</v>
      </c>
      <c r="D103" s="9">
        <v>7</v>
      </c>
      <c r="E103" s="7">
        <v>685.78</v>
      </c>
      <c r="F103" s="2" t="s">
        <v>11</v>
      </c>
      <c r="G103" s="2" t="s">
        <v>12</v>
      </c>
      <c r="H103" s="2" t="str">
        <f>VLOOKUP(C103,'Product Master'!$A$1:$C$11,2,)</f>
        <v>Laptop</v>
      </c>
      <c r="I103" s="2" t="str">
        <f>VLOOKUP('Sales Data'!C103,'Product Master'!$A$1:$C$11,3,0)</f>
        <v>Electronics</v>
      </c>
      <c r="J103" s="7">
        <f t="shared" si="2"/>
        <v>4800.46</v>
      </c>
      <c r="K103" s="2" t="str">
        <f t="shared" si="3"/>
        <v>Feb-2024</v>
      </c>
      <c r="L103" s="2">
        <f>VLOOKUP(G103,Targets!$A$1:$B$5,2,)</f>
        <v>100000</v>
      </c>
    </row>
    <row r="104" spans="1:12" x14ac:dyDescent="0.3">
      <c r="A104" s="3">
        <v>45562</v>
      </c>
      <c r="B104" s="2">
        <v>1103</v>
      </c>
      <c r="C104" s="2" t="s">
        <v>25</v>
      </c>
      <c r="D104" s="9">
        <v>8</v>
      </c>
      <c r="E104" s="7">
        <v>21.72</v>
      </c>
      <c r="F104" s="2" t="s">
        <v>8</v>
      </c>
      <c r="G104" s="2" t="s">
        <v>12</v>
      </c>
      <c r="H104" s="2" t="str">
        <f>VLOOKUP(C104,'Product Master'!$A$1:$C$11,2,)</f>
        <v>Mouse</v>
      </c>
      <c r="I104" s="2" t="str">
        <f>VLOOKUP('Sales Data'!C104,'Product Master'!$A$1:$C$11,3,0)</f>
        <v>Accessories</v>
      </c>
      <c r="J104" s="7">
        <f t="shared" si="2"/>
        <v>173.76</v>
      </c>
      <c r="K104" s="2" t="str">
        <f t="shared" si="3"/>
        <v>Sep-2024</v>
      </c>
      <c r="L104" s="2">
        <f>VLOOKUP(G104,Targets!$A$1:$B$5,2,)</f>
        <v>100000</v>
      </c>
    </row>
    <row r="105" spans="1:12" x14ac:dyDescent="0.3">
      <c r="A105" s="3">
        <v>45632</v>
      </c>
      <c r="B105" s="2">
        <v>1104</v>
      </c>
      <c r="C105" s="2" t="s">
        <v>7</v>
      </c>
      <c r="D105" s="9">
        <v>7</v>
      </c>
      <c r="E105" s="7">
        <v>253.71</v>
      </c>
      <c r="F105" s="2" t="s">
        <v>19</v>
      </c>
      <c r="G105" s="2" t="s">
        <v>15</v>
      </c>
      <c r="H105" s="2" t="str">
        <f>VLOOKUP(C105,'Product Master'!$A$1:$C$11,2,)</f>
        <v>Printer</v>
      </c>
      <c r="I105" s="2" t="str">
        <f>VLOOKUP('Sales Data'!C105,'Product Master'!$A$1:$C$11,3,0)</f>
        <v>Electronics</v>
      </c>
      <c r="J105" s="7">
        <f t="shared" si="2"/>
        <v>1775.97</v>
      </c>
      <c r="K105" s="2" t="str">
        <f t="shared" si="3"/>
        <v>Dec-2024</v>
      </c>
      <c r="L105" s="2">
        <f>VLOOKUP(G105,Targets!$A$1:$B$5,2,)</f>
        <v>120000</v>
      </c>
    </row>
    <row r="106" spans="1:12" x14ac:dyDescent="0.3">
      <c r="A106" s="3">
        <v>45549</v>
      </c>
      <c r="B106" s="2">
        <v>1105</v>
      </c>
      <c r="C106" s="2" t="s">
        <v>24</v>
      </c>
      <c r="D106" s="9">
        <v>4</v>
      </c>
      <c r="E106" s="7">
        <v>194.86</v>
      </c>
      <c r="F106" s="2" t="s">
        <v>14</v>
      </c>
      <c r="G106" s="2" t="s">
        <v>18</v>
      </c>
      <c r="H106" s="2" t="str">
        <f>VLOOKUP(C106,'Product Master'!$A$1:$C$11,2,)</f>
        <v>Smartwatch</v>
      </c>
      <c r="I106" s="2" t="str">
        <f>VLOOKUP('Sales Data'!C106,'Product Master'!$A$1:$C$11,3,0)</f>
        <v>Electronics</v>
      </c>
      <c r="J106" s="7">
        <f t="shared" si="2"/>
        <v>779.44</v>
      </c>
      <c r="K106" s="2" t="str">
        <f t="shared" si="3"/>
        <v>Sep-2024</v>
      </c>
      <c r="L106" s="2">
        <f>VLOOKUP(G106,Targets!$A$1:$B$5,2,)</f>
        <v>90000</v>
      </c>
    </row>
    <row r="107" spans="1:12" x14ac:dyDescent="0.3">
      <c r="A107" s="3">
        <v>45521</v>
      </c>
      <c r="B107" s="2">
        <v>1106</v>
      </c>
      <c r="C107" s="2" t="s">
        <v>22</v>
      </c>
      <c r="D107" s="9">
        <v>2</v>
      </c>
      <c r="E107" s="7">
        <v>272.58999999999997</v>
      </c>
      <c r="F107" s="2" t="s">
        <v>11</v>
      </c>
      <c r="G107" s="2" t="s">
        <v>18</v>
      </c>
      <c r="H107" s="2" t="str">
        <f>VLOOKUP(C107,'Product Master'!$A$1:$C$11,2,)</f>
        <v>Monitor</v>
      </c>
      <c r="I107" s="2" t="str">
        <f>VLOOKUP('Sales Data'!C107,'Product Master'!$A$1:$C$11,3,0)</f>
        <v>Electronics</v>
      </c>
      <c r="J107" s="7">
        <f t="shared" si="2"/>
        <v>545.17999999999995</v>
      </c>
      <c r="K107" s="2" t="str">
        <f t="shared" si="3"/>
        <v>Aug-2024</v>
      </c>
      <c r="L107" s="2">
        <f>VLOOKUP(G107,Targets!$A$1:$B$5,2,)</f>
        <v>90000</v>
      </c>
    </row>
    <row r="108" spans="1:12" x14ac:dyDescent="0.3">
      <c r="A108" s="3">
        <v>45610</v>
      </c>
      <c r="B108" s="2">
        <v>1107</v>
      </c>
      <c r="C108" s="2" t="s">
        <v>20</v>
      </c>
      <c r="D108" s="9">
        <v>7</v>
      </c>
      <c r="E108" s="7">
        <v>10.220000000000001</v>
      </c>
      <c r="F108" s="2" t="s">
        <v>8</v>
      </c>
      <c r="G108" s="2" t="s">
        <v>18</v>
      </c>
      <c r="H108" s="2" t="str">
        <f>VLOOKUP(C108,'Product Master'!$A$1:$C$11,2,)</f>
        <v>Pen Drive</v>
      </c>
      <c r="I108" s="2" t="str">
        <f>VLOOKUP('Sales Data'!C108,'Product Master'!$A$1:$C$11,3,0)</f>
        <v>Accessories</v>
      </c>
      <c r="J108" s="7">
        <f t="shared" si="2"/>
        <v>71.540000000000006</v>
      </c>
      <c r="K108" s="2" t="str">
        <f t="shared" si="3"/>
        <v>Nov-2024</v>
      </c>
      <c r="L108" s="2">
        <f>VLOOKUP(G108,Targets!$A$1:$B$5,2,)</f>
        <v>90000</v>
      </c>
    </row>
    <row r="109" spans="1:12" x14ac:dyDescent="0.3">
      <c r="A109" s="3">
        <v>45612</v>
      </c>
      <c r="B109" s="2">
        <v>1108</v>
      </c>
      <c r="C109" s="2" t="s">
        <v>13</v>
      </c>
      <c r="D109" s="9">
        <v>5</v>
      </c>
      <c r="E109" s="7">
        <v>51.06</v>
      </c>
      <c r="F109" s="2" t="s">
        <v>16</v>
      </c>
      <c r="G109" s="2" t="s">
        <v>12</v>
      </c>
      <c r="H109" s="2" t="str">
        <f>VLOOKUP(C109,'Product Master'!$A$1:$C$11,2,)</f>
        <v>Headphones</v>
      </c>
      <c r="I109" s="2" t="str">
        <f>VLOOKUP('Sales Data'!C109,'Product Master'!$A$1:$C$11,3,0)</f>
        <v>Accessories</v>
      </c>
      <c r="J109" s="7">
        <f t="shared" si="2"/>
        <v>255.3</v>
      </c>
      <c r="K109" s="2" t="str">
        <f t="shared" si="3"/>
        <v>Nov-2024</v>
      </c>
      <c r="L109" s="2">
        <f>VLOOKUP(G109,Targets!$A$1:$B$5,2,)</f>
        <v>100000</v>
      </c>
    </row>
    <row r="110" spans="1:12" x14ac:dyDescent="0.3">
      <c r="A110" s="3">
        <v>45530</v>
      </c>
      <c r="B110" s="2">
        <v>1109</v>
      </c>
      <c r="C110" s="2" t="s">
        <v>24</v>
      </c>
      <c r="D110" s="9">
        <v>10</v>
      </c>
      <c r="E110" s="7">
        <v>151.77000000000001</v>
      </c>
      <c r="F110" s="2" t="s">
        <v>16</v>
      </c>
      <c r="G110" s="2" t="s">
        <v>15</v>
      </c>
      <c r="H110" s="2" t="str">
        <f>VLOOKUP(C110,'Product Master'!$A$1:$C$11,2,)</f>
        <v>Smartwatch</v>
      </c>
      <c r="I110" s="2" t="str">
        <f>VLOOKUP('Sales Data'!C110,'Product Master'!$A$1:$C$11,3,0)</f>
        <v>Electronics</v>
      </c>
      <c r="J110" s="7">
        <f t="shared" si="2"/>
        <v>1517.7</v>
      </c>
      <c r="K110" s="2" t="str">
        <f t="shared" si="3"/>
        <v>Aug-2024</v>
      </c>
      <c r="L110" s="2">
        <f>VLOOKUP(G110,Targets!$A$1:$B$5,2,)</f>
        <v>120000</v>
      </c>
    </row>
    <row r="111" spans="1:12" x14ac:dyDescent="0.3">
      <c r="A111" s="3">
        <v>45530</v>
      </c>
      <c r="B111" s="2">
        <v>1110</v>
      </c>
      <c r="C111" s="2" t="s">
        <v>10</v>
      </c>
      <c r="D111" s="9">
        <v>6</v>
      </c>
      <c r="E111" s="7">
        <v>45.78</v>
      </c>
      <c r="F111" s="2" t="s">
        <v>16</v>
      </c>
      <c r="G111" s="2" t="s">
        <v>9</v>
      </c>
      <c r="H111" s="2" t="str">
        <f>VLOOKUP(C111,'Product Master'!$A$1:$C$11,2,)</f>
        <v>Keyboard</v>
      </c>
      <c r="I111" s="2" t="str">
        <f>VLOOKUP('Sales Data'!C111,'Product Master'!$A$1:$C$11,3,0)</f>
        <v>Accessories</v>
      </c>
      <c r="J111" s="7">
        <f t="shared" si="2"/>
        <v>274.68</v>
      </c>
      <c r="K111" s="2" t="str">
        <f t="shared" si="3"/>
        <v>Aug-2024</v>
      </c>
      <c r="L111" s="2">
        <f>VLOOKUP(G111,Targets!$A$1:$B$5,2,)</f>
        <v>150000</v>
      </c>
    </row>
    <row r="112" spans="1:12" x14ac:dyDescent="0.3">
      <c r="A112" s="3">
        <v>45359</v>
      </c>
      <c r="B112" s="2">
        <v>1111</v>
      </c>
      <c r="C112" s="2" t="s">
        <v>23</v>
      </c>
      <c r="D112" s="9">
        <v>7</v>
      </c>
      <c r="E112" s="7">
        <v>431.79</v>
      </c>
      <c r="F112" s="2" t="s">
        <v>11</v>
      </c>
      <c r="G112" s="2" t="s">
        <v>18</v>
      </c>
      <c r="H112" s="2" t="str">
        <f>VLOOKUP(C112,'Product Master'!$A$1:$C$11,2,)</f>
        <v>Tablet</v>
      </c>
      <c r="I112" s="2" t="str">
        <f>VLOOKUP('Sales Data'!C112,'Product Master'!$A$1:$C$11,3,0)</f>
        <v>Electronics</v>
      </c>
      <c r="J112" s="7">
        <f t="shared" si="2"/>
        <v>3022.53</v>
      </c>
      <c r="K112" s="2" t="str">
        <f t="shared" si="3"/>
        <v>Mar-2024</v>
      </c>
      <c r="L112" s="2">
        <f>VLOOKUP(G112,Targets!$A$1:$B$5,2,)</f>
        <v>90000</v>
      </c>
    </row>
    <row r="113" spans="1:12" x14ac:dyDescent="0.3">
      <c r="A113" s="3">
        <v>45511</v>
      </c>
      <c r="B113" s="2">
        <v>1112</v>
      </c>
      <c r="C113" s="2" t="s">
        <v>25</v>
      </c>
      <c r="D113" s="9">
        <v>9</v>
      </c>
      <c r="E113" s="7">
        <v>21.28</v>
      </c>
      <c r="F113" s="2" t="s">
        <v>8</v>
      </c>
      <c r="G113" s="2" t="s">
        <v>12</v>
      </c>
      <c r="H113" s="2" t="str">
        <f>VLOOKUP(C113,'Product Master'!$A$1:$C$11,2,)</f>
        <v>Mouse</v>
      </c>
      <c r="I113" s="2" t="str">
        <f>VLOOKUP('Sales Data'!C113,'Product Master'!$A$1:$C$11,3,0)</f>
        <v>Accessories</v>
      </c>
      <c r="J113" s="7">
        <f t="shared" si="2"/>
        <v>191.52</v>
      </c>
      <c r="K113" s="2" t="str">
        <f t="shared" si="3"/>
        <v>Aug-2024</v>
      </c>
      <c r="L113" s="2">
        <f>VLOOKUP(G113,Targets!$A$1:$B$5,2,)</f>
        <v>100000</v>
      </c>
    </row>
    <row r="114" spans="1:12" x14ac:dyDescent="0.3">
      <c r="A114" s="3">
        <v>45519</v>
      </c>
      <c r="B114" s="2">
        <v>1113</v>
      </c>
      <c r="C114" s="2" t="s">
        <v>20</v>
      </c>
      <c r="D114" s="9">
        <v>6</v>
      </c>
      <c r="E114" s="7">
        <v>18.899999999999999</v>
      </c>
      <c r="F114" s="2" t="s">
        <v>14</v>
      </c>
      <c r="G114" s="2" t="s">
        <v>15</v>
      </c>
      <c r="H114" s="2" t="str">
        <f>VLOOKUP(C114,'Product Master'!$A$1:$C$11,2,)</f>
        <v>Pen Drive</v>
      </c>
      <c r="I114" s="2" t="str">
        <f>VLOOKUP('Sales Data'!C114,'Product Master'!$A$1:$C$11,3,0)</f>
        <v>Accessories</v>
      </c>
      <c r="J114" s="7">
        <f t="shared" si="2"/>
        <v>113.39999999999999</v>
      </c>
      <c r="K114" s="2" t="str">
        <f t="shared" si="3"/>
        <v>Aug-2024</v>
      </c>
      <c r="L114" s="2">
        <f>VLOOKUP(G114,Targets!$A$1:$B$5,2,)</f>
        <v>120000</v>
      </c>
    </row>
    <row r="115" spans="1:12" x14ac:dyDescent="0.3">
      <c r="A115" s="3">
        <v>45339</v>
      </c>
      <c r="B115" s="2">
        <v>1114</v>
      </c>
      <c r="C115" s="2" t="s">
        <v>24</v>
      </c>
      <c r="D115" s="9">
        <v>7</v>
      </c>
      <c r="E115" s="7">
        <v>186.84</v>
      </c>
      <c r="F115" s="2" t="s">
        <v>19</v>
      </c>
      <c r="G115" s="2" t="s">
        <v>18</v>
      </c>
      <c r="H115" s="2" t="str">
        <f>VLOOKUP(C115,'Product Master'!$A$1:$C$11,2,)</f>
        <v>Smartwatch</v>
      </c>
      <c r="I115" s="2" t="str">
        <f>VLOOKUP('Sales Data'!C115,'Product Master'!$A$1:$C$11,3,0)</f>
        <v>Electronics</v>
      </c>
      <c r="J115" s="7">
        <f t="shared" si="2"/>
        <v>1307.8800000000001</v>
      </c>
      <c r="K115" s="2" t="str">
        <f t="shared" si="3"/>
        <v>Feb-2024</v>
      </c>
      <c r="L115" s="2">
        <f>VLOOKUP(G115,Targets!$A$1:$B$5,2,)</f>
        <v>90000</v>
      </c>
    </row>
    <row r="116" spans="1:12" x14ac:dyDescent="0.3">
      <c r="A116" s="3">
        <v>45415</v>
      </c>
      <c r="B116" s="2">
        <v>1115</v>
      </c>
      <c r="C116" s="2" t="s">
        <v>24</v>
      </c>
      <c r="D116" s="9">
        <v>7</v>
      </c>
      <c r="E116" s="7">
        <v>178.61</v>
      </c>
      <c r="F116" s="2" t="s">
        <v>11</v>
      </c>
      <c r="G116" s="2" t="s">
        <v>18</v>
      </c>
      <c r="H116" s="2" t="str">
        <f>VLOOKUP(C116,'Product Master'!$A$1:$C$11,2,)</f>
        <v>Smartwatch</v>
      </c>
      <c r="I116" s="2" t="str">
        <f>VLOOKUP('Sales Data'!C116,'Product Master'!$A$1:$C$11,3,0)</f>
        <v>Electronics</v>
      </c>
      <c r="J116" s="7">
        <f t="shared" si="2"/>
        <v>1250.27</v>
      </c>
      <c r="K116" s="2" t="str">
        <f t="shared" si="3"/>
        <v>May-2024</v>
      </c>
      <c r="L116" s="2">
        <f>VLOOKUP(G116,Targets!$A$1:$B$5,2,)</f>
        <v>90000</v>
      </c>
    </row>
    <row r="117" spans="1:12" x14ac:dyDescent="0.3">
      <c r="A117" s="3">
        <v>45436</v>
      </c>
      <c r="B117" s="2">
        <v>1116</v>
      </c>
      <c r="C117" s="2" t="s">
        <v>25</v>
      </c>
      <c r="D117" s="9">
        <v>7</v>
      </c>
      <c r="E117" s="7">
        <v>25.7</v>
      </c>
      <c r="F117" s="2" t="s">
        <v>19</v>
      </c>
      <c r="G117" s="2" t="s">
        <v>15</v>
      </c>
      <c r="H117" s="2" t="str">
        <f>VLOOKUP(C117,'Product Master'!$A$1:$C$11,2,)</f>
        <v>Mouse</v>
      </c>
      <c r="I117" s="2" t="str">
        <f>VLOOKUP('Sales Data'!C117,'Product Master'!$A$1:$C$11,3,0)</f>
        <v>Accessories</v>
      </c>
      <c r="J117" s="7">
        <f t="shared" si="2"/>
        <v>179.9</v>
      </c>
      <c r="K117" s="2" t="str">
        <f t="shared" si="3"/>
        <v>May-2024</v>
      </c>
      <c r="L117" s="2">
        <f>VLOOKUP(G117,Targets!$A$1:$B$5,2,)</f>
        <v>120000</v>
      </c>
    </row>
    <row r="118" spans="1:12" x14ac:dyDescent="0.3">
      <c r="A118" s="3">
        <v>45505</v>
      </c>
      <c r="B118" s="2">
        <v>1117</v>
      </c>
      <c r="C118" s="2" t="s">
        <v>17</v>
      </c>
      <c r="D118" s="9">
        <v>9</v>
      </c>
      <c r="E118" s="7">
        <v>644.9</v>
      </c>
      <c r="F118" s="2" t="s">
        <v>16</v>
      </c>
      <c r="G118" s="2" t="s">
        <v>9</v>
      </c>
      <c r="H118" s="2" t="str">
        <f>VLOOKUP(C118,'Product Master'!$A$1:$C$11,2,)</f>
        <v>Smartphone</v>
      </c>
      <c r="I118" s="2" t="str">
        <f>VLOOKUP('Sales Data'!C118,'Product Master'!$A$1:$C$11,3,0)</f>
        <v>Electronics</v>
      </c>
      <c r="J118" s="7">
        <f t="shared" si="2"/>
        <v>5804.0999999999995</v>
      </c>
      <c r="K118" s="2" t="str">
        <f t="shared" si="3"/>
        <v>Aug-2024</v>
      </c>
      <c r="L118" s="2">
        <f>VLOOKUP(G118,Targets!$A$1:$B$5,2,)</f>
        <v>150000</v>
      </c>
    </row>
    <row r="119" spans="1:12" x14ac:dyDescent="0.3">
      <c r="A119" s="3">
        <v>45326</v>
      </c>
      <c r="B119" s="2">
        <v>1118</v>
      </c>
      <c r="C119" s="2" t="s">
        <v>24</v>
      </c>
      <c r="D119" s="9">
        <v>1</v>
      </c>
      <c r="E119" s="7">
        <v>210.77</v>
      </c>
      <c r="F119" s="2" t="s">
        <v>11</v>
      </c>
      <c r="G119" s="2" t="s">
        <v>15</v>
      </c>
      <c r="H119" s="2" t="str">
        <f>VLOOKUP(C119,'Product Master'!$A$1:$C$11,2,)</f>
        <v>Smartwatch</v>
      </c>
      <c r="I119" s="2" t="str">
        <f>VLOOKUP('Sales Data'!C119,'Product Master'!$A$1:$C$11,3,0)</f>
        <v>Electronics</v>
      </c>
      <c r="J119" s="7">
        <f t="shared" si="2"/>
        <v>210.77</v>
      </c>
      <c r="K119" s="2" t="str">
        <f t="shared" si="3"/>
        <v>Feb-2024</v>
      </c>
      <c r="L119" s="2">
        <f>VLOOKUP(G119,Targets!$A$1:$B$5,2,)</f>
        <v>120000</v>
      </c>
    </row>
    <row r="120" spans="1:12" x14ac:dyDescent="0.3">
      <c r="A120" s="3">
        <v>45431</v>
      </c>
      <c r="B120" s="2">
        <v>1119</v>
      </c>
      <c r="C120" s="2" t="s">
        <v>25</v>
      </c>
      <c r="D120" s="9">
        <v>2</v>
      </c>
      <c r="E120" s="7">
        <v>26.66</v>
      </c>
      <c r="F120" s="2" t="s">
        <v>16</v>
      </c>
      <c r="G120" s="2" t="s">
        <v>9</v>
      </c>
      <c r="H120" s="2" t="str">
        <f>VLOOKUP(C120,'Product Master'!$A$1:$C$11,2,)</f>
        <v>Mouse</v>
      </c>
      <c r="I120" s="2" t="str">
        <f>VLOOKUP('Sales Data'!C120,'Product Master'!$A$1:$C$11,3,0)</f>
        <v>Accessories</v>
      </c>
      <c r="J120" s="7">
        <f t="shared" si="2"/>
        <v>53.32</v>
      </c>
      <c r="K120" s="2" t="str">
        <f t="shared" si="3"/>
        <v>May-2024</v>
      </c>
      <c r="L120" s="2">
        <f>VLOOKUP(G120,Targets!$A$1:$B$5,2,)</f>
        <v>150000</v>
      </c>
    </row>
    <row r="121" spans="1:12" x14ac:dyDescent="0.3">
      <c r="A121" s="3">
        <v>45488</v>
      </c>
      <c r="B121" s="2">
        <v>1120</v>
      </c>
      <c r="C121" s="2" t="s">
        <v>7</v>
      </c>
      <c r="D121" s="9">
        <v>3</v>
      </c>
      <c r="E121" s="7">
        <v>227.07</v>
      </c>
      <c r="F121" s="2" t="s">
        <v>16</v>
      </c>
      <c r="G121" s="2" t="s">
        <v>9</v>
      </c>
      <c r="H121" s="2" t="str">
        <f>VLOOKUP(C121,'Product Master'!$A$1:$C$11,2,)</f>
        <v>Printer</v>
      </c>
      <c r="I121" s="2" t="str">
        <f>VLOOKUP('Sales Data'!C121,'Product Master'!$A$1:$C$11,3,0)</f>
        <v>Electronics</v>
      </c>
      <c r="J121" s="7">
        <f t="shared" si="2"/>
        <v>681.21</v>
      </c>
      <c r="K121" s="2" t="str">
        <f t="shared" si="3"/>
        <v>Jul-2024</v>
      </c>
      <c r="L121" s="2">
        <f>VLOOKUP(G121,Targets!$A$1:$B$5,2,)</f>
        <v>150000</v>
      </c>
    </row>
    <row r="122" spans="1:12" x14ac:dyDescent="0.3">
      <c r="A122" s="3">
        <v>45486</v>
      </c>
      <c r="B122" s="2">
        <v>1121</v>
      </c>
      <c r="C122" s="2" t="s">
        <v>23</v>
      </c>
      <c r="D122" s="9">
        <v>8</v>
      </c>
      <c r="E122" s="7">
        <v>461.68</v>
      </c>
      <c r="F122" s="2" t="s">
        <v>19</v>
      </c>
      <c r="G122" s="2" t="s">
        <v>15</v>
      </c>
      <c r="H122" s="2" t="str">
        <f>VLOOKUP(C122,'Product Master'!$A$1:$C$11,2,)</f>
        <v>Tablet</v>
      </c>
      <c r="I122" s="2" t="str">
        <f>VLOOKUP('Sales Data'!C122,'Product Master'!$A$1:$C$11,3,0)</f>
        <v>Electronics</v>
      </c>
      <c r="J122" s="7">
        <f t="shared" si="2"/>
        <v>3693.44</v>
      </c>
      <c r="K122" s="2" t="str">
        <f t="shared" si="3"/>
        <v>Jul-2024</v>
      </c>
      <c r="L122" s="2">
        <f>VLOOKUP(G122,Targets!$A$1:$B$5,2,)</f>
        <v>120000</v>
      </c>
    </row>
    <row r="123" spans="1:12" x14ac:dyDescent="0.3">
      <c r="A123" s="3">
        <v>45477</v>
      </c>
      <c r="B123" s="2">
        <v>1122</v>
      </c>
      <c r="C123" s="2" t="s">
        <v>13</v>
      </c>
      <c r="D123" s="9">
        <v>1</v>
      </c>
      <c r="E123" s="7">
        <v>71.02</v>
      </c>
      <c r="F123" s="2" t="s">
        <v>8</v>
      </c>
      <c r="G123" s="2" t="s">
        <v>9</v>
      </c>
      <c r="H123" s="2" t="str">
        <f>VLOOKUP(C123,'Product Master'!$A$1:$C$11,2,)</f>
        <v>Headphones</v>
      </c>
      <c r="I123" s="2" t="str">
        <f>VLOOKUP('Sales Data'!C123,'Product Master'!$A$1:$C$11,3,0)</f>
        <v>Accessories</v>
      </c>
      <c r="J123" s="7">
        <f t="shared" si="2"/>
        <v>71.02</v>
      </c>
      <c r="K123" s="2" t="str">
        <f t="shared" si="3"/>
        <v>Jul-2024</v>
      </c>
      <c r="L123" s="2">
        <f>VLOOKUP(G123,Targets!$A$1:$B$5,2,)</f>
        <v>150000</v>
      </c>
    </row>
    <row r="124" spans="1:12" x14ac:dyDescent="0.3">
      <c r="A124" s="3">
        <v>45348</v>
      </c>
      <c r="B124" s="2">
        <v>1123</v>
      </c>
      <c r="C124" s="2" t="s">
        <v>22</v>
      </c>
      <c r="D124" s="9">
        <v>3</v>
      </c>
      <c r="E124" s="7">
        <v>225.12</v>
      </c>
      <c r="F124" s="2" t="s">
        <v>8</v>
      </c>
      <c r="G124" s="2" t="s">
        <v>12</v>
      </c>
      <c r="H124" s="2" t="str">
        <f>VLOOKUP(C124,'Product Master'!$A$1:$C$11,2,)</f>
        <v>Monitor</v>
      </c>
      <c r="I124" s="2" t="str">
        <f>VLOOKUP('Sales Data'!C124,'Product Master'!$A$1:$C$11,3,0)</f>
        <v>Electronics</v>
      </c>
      <c r="J124" s="7">
        <f t="shared" si="2"/>
        <v>675.36</v>
      </c>
      <c r="K124" s="2" t="str">
        <f t="shared" si="3"/>
        <v>Feb-2024</v>
      </c>
      <c r="L124" s="2">
        <f>VLOOKUP(G124,Targets!$A$1:$B$5,2,)</f>
        <v>100000</v>
      </c>
    </row>
    <row r="125" spans="1:12" x14ac:dyDescent="0.3">
      <c r="A125" s="3">
        <v>45553</v>
      </c>
      <c r="B125" s="2">
        <v>1124</v>
      </c>
      <c r="C125" s="2" t="s">
        <v>10</v>
      </c>
      <c r="D125" s="9">
        <v>9</v>
      </c>
      <c r="E125" s="7">
        <v>49.3</v>
      </c>
      <c r="F125" s="2" t="s">
        <v>16</v>
      </c>
      <c r="G125" s="2" t="s">
        <v>15</v>
      </c>
      <c r="H125" s="2" t="str">
        <f>VLOOKUP(C125,'Product Master'!$A$1:$C$11,2,)</f>
        <v>Keyboard</v>
      </c>
      <c r="I125" s="2" t="str">
        <f>VLOOKUP('Sales Data'!C125,'Product Master'!$A$1:$C$11,3,0)</f>
        <v>Accessories</v>
      </c>
      <c r="J125" s="7">
        <f t="shared" si="2"/>
        <v>443.7</v>
      </c>
      <c r="K125" s="2" t="str">
        <f t="shared" si="3"/>
        <v>Sep-2024</v>
      </c>
      <c r="L125" s="2">
        <f>VLOOKUP(G125,Targets!$A$1:$B$5,2,)</f>
        <v>120000</v>
      </c>
    </row>
    <row r="126" spans="1:12" x14ac:dyDescent="0.3">
      <c r="A126" s="3">
        <v>45390</v>
      </c>
      <c r="B126" s="2">
        <v>1125</v>
      </c>
      <c r="C126" s="2" t="s">
        <v>22</v>
      </c>
      <c r="D126" s="9">
        <v>1</v>
      </c>
      <c r="E126" s="7">
        <v>155.30000000000001</v>
      </c>
      <c r="F126" s="2" t="s">
        <v>14</v>
      </c>
      <c r="G126" s="2" t="s">
        <v>12</v>
      </c>
      <c r="H126" s="2" t="str">
        <f>VLOOKUP(C126,'Product Master'!$A$1:$C$11,2,)</f>
        <v>Monitor</v>
      </c>
      <c r="I126" s="2" t="str">
        <f>VLOOKUP('Sales Data'!C126,'Product Master'!$A$1:$C$11,3,0)</f>
        <v>Electronics</v>
      </c>
      <c r="J126" s="7">
        <f t="shared" si="2"/>
        <v>155.30000000000001</v>
      </c>
      <c r="K126" s="2" t="str">
        <f t="shared" si="3"/>
        <v>Apr-2024</v>
      </c>
      <c r="L126" s="2">
        <f>VLOOKUP(G126,Targets!$A$1:$B$5,2,)</f>
        <v>100000</v>
      </c>
    </row>
    <row r="127" spans="1:12" x14ac:dyDescent="0.3">
      <c r="A127" s="3">
        <v>45469</v>
      </c>
      <c r="B127" s="2">
        <v>1126</v>
      </c>
      <c r="C127" s="2" t="s">
        <v>17</v>
      </c>
      <c r="D127" s="9">
        <v>3</v>
      </c>
      <c r="E127" s="7">
        <v>564.45000000000005</v>
      </c>
      <c r="F127" s="2" t="s">
        <v>8</v>
      </c>
      <c r="G127" s="2" t="s">
        <v>15</v>
      </c>
      <c r="H127" s="2" t="str">
        <f>VLOOKUP(C127,'Product Master'!$A$1:$C$11,2,)</f>
        <v>Smartphone</v>
      </c>
      <c r="I127" s="2" t="str">
        <f>VLOOKUP('Sales Data'!C127,'Product Master'!$A$1:$C$11,3,0)</f>
        <v>Electronics</v>
      </c>
      <c r="J127" s="7">
        <f t="shared" si="2"/>
        <v>1693.3500000000001</v>
      </c>
      <c r="K127" s="2" t="str">
        <f t="shared" si="3"/>
        <v>Jun-2024</v>
      </c>
      <c r="L127" s="2">
        <f>VLOOKUP(G127,Targets!$A$1:$B$5,2,)</f>
        <v>120000</v>
      </c>
    </row>
    <row r="128" spans="1:12" x14ac:dyDescent="0.3">
      <c r="A128" s="3">
        <v>45520</v>
      </c>
      <c r="B128" s="2">
        <v>1127</v>
      </c>
      <c r="C128" s="2" t="s">
        <v>23</v>
      </c>
      <c r="D128" s="9">
        <v>3</v>
      </c>
      <c r="E128" s="7">
        <v>288.04000000000002</v>
      </c>
      <c r="F128" s="2" t="s">
        <v>8</v>
      </c>
      <c r="G128" s="2" t="s">
        <v>12</v>
      </c>
      <c r="H128" s="2" t="str">
        <f>VLOOKUP(C128,'Product Master'!$A$1:$C$11,2,)</f>
        <v>Tablet</v>
      </c>
      <c r="I128" s="2" t="str">
        <f>VLOOKUP('Sales Data'!C128,'Product Master'!$A$1:$C$11,3,0)</f>
        <v>Electronics</v>
      </c>
      <c r="J128" s="7">
        <f t="shared" si="2"/>
        <v>864.12000000000012</v>
      </c>
      <c r="K128" s="2" t="str">
        <f t="shared" si="3"/>
        <v>Aug-2024</v>
      </c>
      <c r="L128" s="2">
        <f>VLOOKUP(G128,Targets!$A$1:$B$5,2,)</f>
        <v>100000</v>
      </c>
    </row>
    <row r="129" spans="1:12" x14ac:dyDescent="0.3">
      <c r="A129" s="3">
        <v>45509</v>
      </c>
      <c r="B129" s="2">
        <v>1128</v>
      </c>
      <c r="C129" s="2" t="s">
        <v>22</v>
      </c>
      <c r="D129" s="9">
        <v>7</v>
      </c>
      <c r="E129" s="7">
        <v>233.98</v>
      </c>
      <c r="F129" s="2" t="s">
        <v>14</v>
      </c>
      <c r="G129" s="2" t="s">
        <v>15</v>
      </c>
      <c r="H129" s="2" t="str">
        <f>VLOOKUP(C129,'Product Master'!$A$1:$C$11,2,)</f>
        <v>Monitor</v>
      </c>
      <c r="I129" s="2" t="str">
        <f>VLOOKUP('Sales Data'!C129,'Product Master'!$A$1:$C$11,3,0)</f>
        <v>Electronics</v>
      </c>
      <c r="J129" s="7">
        <f t="shared" si="2"/>
        <v>1637.86</v>
      </c>
      <c r="K129" s="2" t="str">
        <f t="shared" si="3"/>
        <v>Aug-2024</v>
      </c>
      <c r="L129" s="2">
        <f>VLOOKUP(G129,Targets!$A$1:$B$5,2,)</f>
        <v>120000</v>
      </c>
    </row>
    <row r="130" spans="1:12" x14ac:dyDescent="0.3">
      <c r="A130" s="3">
        <v>45644</v>
      </c>
      <c r="B130" s="2">
        <v>1129</v>
      </c>
      <c r="C130" s="2" t="s">
        <v>22</v>
      </c>
      <c r="D130" s="9">
        <v>3</v>
      </c>
      <c r="E130" s="7">
        <v>199.92</v>
      </c>
      <c r="F130" s="2" t="s">
        <v>19</v>
      </c>
      <c r="G130" s="2" t="s">
        <v>18</v>
      </c>
      <c r="H130" s="2" t="str">
        <f>VLOOKUP(C130,'Product Master'!$A$1:$C$11,2,)</f>
        <v>Monitor</v>
      </c>
      <c r="I130" s="2" t="str">
        <f>VLOOKUP('Sales Data'!C130,'Product Master'!$A$1:$C$11,3,0)</f>
        <v>Electronics</v>
      </c>
      <c r="J130" s="7">
        <f t="shared" si="2"/>
        <v>599.76</v>
      </c>
      <c r="K130" s="2" t="str">
        <f t="shared" si="3"/>
        <v>Dec-2024</v>
      </c>
      <c r="L130" s="2">
        <f>VLOOKUP(G130,Targets!$A$1:$B$5,2,)</f>
        <v>90000</v>
      </c>
    </row>
    <row r="131" spans="1:12" x14ac:dyDescent="0.3">
      <c r="A131" s="3">
        <v>45325</v>
      </c>
      <c r="B131" s="2">
        <v>1130</v>
      </c>
      <c r="C131" s="2" t="s">
        <v>10</v>
      </c>
      <c r="D131" s="9">
        <v>6</v>
      </c>
      <c r="E131" s="7">
        <v>24.15</v>
      </c>
      <c r="F131" s="2" t="s">
        <v>16</v>
      </c>
      <c r="G131" s="2" t="s">
        <v>15</v>
      </c>
      <c r="H131" s="2" t="str">
        <f>VLOOKUP(C131,'Product Master'!$A$1:$C$11,2,)</f>
        <v>Keyboard</v>
      </c>
      <c r="I131" s="2" t="str">
        <f>VLOOKUP('Sales Data'!C131,'Product Master'!$A$1:$C$11,3,0)</f>
        <v>Accessories</v>
      </c>
      <c r="J131" s="7">
        <f t="shared" ref="J131:J194" si="4">PRODUCT(D131,E131)</f>
        <v>144.89999999999998</v>
      </c>
      <c r="K131" s="2" t="str">
        <f t="shared" ref="K131:K194" si="5">TEXT(A131, "mmm-yyyy")</f>
        <v>Feb-2024</v>
      </c>
      <c r="L131" s="2">
        <f>VLOOKUP(G131,Targets!$A$1:$B$5,2,)</f>
        <v>120000</v>
      </c>
    </row>
    <row r="132" spans="1:12" x14ac:dyDescent="0.3">
      <c r="A132" s="3">
        <v>45329</v>
      </c>
      <c r="B132" s="2">
        <v>1131</v>
      </c>
      <c r="C132" s="2" t="s">
        <v>23</v>
      </c>
      <c r="D132" s="9">
        <v>10</v>
      </c>
      <c r="E132" s="7">
        <v>251.64</v>
      </c>
      <c r="F132" s="2" t="s">
        <v>11</v>
      </c>
      <c r="G132" s="2" t="s">
        <v>12</v>
      </c>
      <c r="H132" s="2" t="str">
        <f>VLOOKUP(C132,'Product Master'!$A$1:$C$11,2,)</f>
        <v>Tablet</v>
      </c>
      <c r="I132" s="2" t="str">
        <f>VLOOKUP('Sales Data'!C132,'Product Master'!$A$1:$C$11,3,0)</f>
        <v>Electronics</v>
      </c>
      <c r="J132" s="7">
        <f t="shared" si="4"/>
        <v>2516.3999999999996</v>
      </c>
      <c r="K132" s="2" t="str">
        <f t="shared" si="5"/>
        <v>Feb-2024</v>
      </c>
      <c r="L132" s="2">
        <f>VLOOKUP(G132,Targets!$A$1:$B$5,2,)</f>
        <v>100000</v>
      </c>
    </row>
    <row r="133" spans="1:12" x14ac:dyDescent="0.3">
      <c r="A133" s="3">
        <v>45387</v>
      </c>
      <c r="B133" s="2">
        <v>1132</v>
      </c>
      <c r="C133" s="2" t="s">
        <v>21</v>
      </c>
      <c r="D133" s="9">
        <v>4</v>
      </c>
      <c r="E133" s="7">
        <v>531.02</v>
      </c>
      <c r="F133" s="2" t="s">
        <v>19</v>
      </c>
      <c r="G133" s="2" t="s">
        <v>15</v>
      </c>
      <c r="H133" s="2" t="str">
        <f>VLOOKUP(C133,'Product Master'!$A$1:$C$11,2,)</f>
        <v>Laptop</v>
      </c>
      <c r="I133" s="2" t="str">
        <f>VLOOKUP('Sales Data'!C133,'Product Master'!$A$1:$C$11,3,0)</f>
        <v>Electronics</v>
      </c>
      <c r="J133" s="7">
        <f t="shared" si="4"/>
        <v>2124.08</v>
      </c>
      <c r="K133" s="2" t="str">
        <f t="shared" si="5"/>
        <v>Apr-2024</v>
      </c>
      <c r="L133" s="2">
        <f>VLOOKUP(G133,Targets!$A$1:$B$5,2,)</f>
        <v>120000</v>
      </c>
    </row>
    <row r="134" spans="1:12" x14ac:dyDescent="0.3">
      <c r="A134" s="3">
        <v>45397</v>
      </c>
      <c r="B134" s="2">
        <v>1133</v>
      </c>
      <c r="C134" s="2" t="s">
        <v>7</v>
      </c>
      <c r="D134" s="9">
        <v>6</v>
      </c>
      <c r="E134" s="7">
        <v>239.82</v>
      </c>
      <c r="F134" s="2" t="s">
        <v>16</v>
      </c>
      <c r="G134" s="2" t="s">
        <v>15</v>
      </c>
      <c r="H134" s="2" t="str">
        <f>VLOOKUP(C134,'Product Master'!$A$1:$C$11,2,)</f>
        <v>Printer</v>
      </c>
      <c r="I134" s="2" t="str">
        <f>VLOOKUP('Sales Data'!C134,'Product Master'!$A$1:$C$11,3,0)</f>
        <v>Electronics</v>
      </c>
      <c r="J134" s="7">
        <f t="shared" si="4"/>
        <v>1438.92</v>
      </c>
      <c r="K134" s="2" t="str">
        <f t="shared" si="5"/>
        <v>Apr-2024</v>
      </c>
      <c r="L134" s="2">
        <f>VLOOKUP(G134,Targets!$A$1:$B$5,2,)</f>
        <v>120000</v>
      </c>
    </row>
    <row r="135" spans="1:12" x14ac:dyDescent="0.3">
      <c r="A135" s="3">
        <v>45341</v>
      </c>
      <c r="B135" s="2">
        <v>1134</v>
      </c>
      <c r="C135" s="2" t="s">
        <v>21</v>
      </c>
      <c r="D135" s="9">
        <v>10</v>
      </c>
      <c r="E135" s="7">
        <v>610.15</v>
      </c>
      <c r="F135" s="2" t="s">
        <v>16</v>
      </c>
      <c r="G135" s="2" t="s">
        <v>12</v>
      </c>
      <c r="H135" s="2" t="str">
        <f>VLOOKUP(C135,'Product Master'!$A$1:$C$11,2,)</f>
        <v>Laptop</v>
      </c>
      <c r="I135" s="2" t="str">
        <f>VLOOKUP('Sales Data'!C135,'Product Master'!$A$1:$C$11,3,0)</f>
        <v>Electronics</v>
      </c>
      <c r="J135" s="7">
        <f t="shared" si="4"/>
        <v>6101.5</v>
      </c>
      <c r="K135" s="2" t="str">
        <f t="shared" si="5"/>
        <v>Feb-2024</v>
      </c>
      <c r="L135" s="2">
        <f>VLOOKUP(G135,Targets!$A$1:$B$5,2,)</f>
        <v>100000</v>
      </c>
    </row>
    <row r="136" spans="1:12" x14ac:dyDescent="0.3">
      <c r="A136" s="3">
        <v>45472</v>
      </c>
      <c r="B136" s="2">
        <v>1135</v>
      </c>
      <c r="C136" s="2" t="s">
        <v>25</v>
      </c>
      <c r="D136" s="9">
        <v>5</v>
      </c>
      <c r="E136" s="7">
        <v>19.489999999999998</v>
      </c>
      <c r="F136" s="2" t="s">
        <v>19</v>
      </c>
      <c r="G136" s="2" t="s">
        <v>9</v>
      </c>
      <c r="H136" s="2" t="str">
        <f>VLOOKUP(C136,'Product Master'!$A$1:$C$11,2,)</f>
        <v>Mouse</v>
      </c>
      <c r="I136" s="2" t="str">
        <f>VLOOKUP('Sales Data'!C136,'Product Master'!$A$1:$C$11,3,0)</f>
        <v>Accessories</v>
      </c>
      <c r="J136" s="7">
        <f t="shared" si="4"/>
        <v>97.449999999999989</v>
      </c>
      <c r="K136" s="2" t="str">
        <f t="shared" si="5"/>
        <v>Jun-2024</v>
      </c>
      <c r="L136" s="2">
        <f>VLOOKUP(G136,Targets!$A$1:$B$5,2,)</f>
        <v>150000</v>
      </c>
    </row>
    <row r="137" spans="1:12" x14ac:dyDescent="0.3">
      <c r="A137" s="3">
        <v>45328</v>
      </c>
      <c r="B137" s="2">
        <v>1136</v>
      </c>
      <c r="C137" s="2" t="s">
        <v>25</v>
      </c>
      <c r="D137" s="9">
        <v>6</v>
      </c>
      <c r="E137" s="7">
        <v>22.06</v>
      </c>
      <c r="F137" s="2" t="s">
        <v>8</v>
      </c>
      <c r="G137" s="2" t="s">
        <v>15</v>
      </c>
      <c r="H137" s="2" t="str">
        <f>VLOOKUP(C137,'Product Master'!$A$1:$C$11,2,)</f>
        <v>Mouse</v>
      </c>
      <c r="I137" s="2" t="str">
        <f>VLOOKUP('Sales Data'!C137,'Product Master'!$A$1:$C$11,3,0)</f>
        <v>Accessories</v>
      </c>
      <c r="J137" s="7">
        <f t="shared" si="4"/>
        <v>132.35999999999999</v>
      </c>
      <c r="K137" s="2" t="str">
        <f t="shared" si="5"/>
        <v>Feb-2024</v>
      </c>
      <c r="L137" s="2">
        <f>VLOOKUP(G137,Targets!$A$1:$B$5,2,)</f>
        <v>120000</v>
      </c>
    </row>
    <row r="138" spans="1:12" x14ac:dyDescent="0.3">
      <c r="A138" s="3">
        <v>45380</v>
      </c>
      <c r="B138" s="2">
        <v>1137</v>
      </c>
      <c r="C138" s="2" t="s">
        <v>10</v>
      </c>
      <c r="D138" s="9">
        <v>1</v>
      </c>
      <c r="E138" s="7">
        <v>35.479999999999997</v>
      </c>
      <c r="F138" s="2" t="s">
        <v>19</v>
      </c>
      <c r="G138" s="2" t="s">
        <v>15</v>
      </c>
      <c r="H138" s="2" t="str">
        <f>VLOOKUP(C138,'Product Master'!$A$1:$C$11,2,)</f>
        <v>Keyboard</v>
      </c>
      <c r="I138" s="2" t="str">
        <f>VLOOKUP('Sales Data'!C138,'Product Master'!$A$1:$C$11,3,0)</f>
        <v>Accessories</v>
      </c>
      <c r="J138" s="7">
        <f t="shared" si="4"/>
        <v>35.479999999999997</v>
      </c>
      <c r="K138" s="2" t="str">
        <f t="shared" si="5"/>
        <v>Mar-2024</v>
      </c>
      <c r="L138" s="2">
        <f>VLOOKUP(G138,Targets!$A$1:$B$5,2,)</f>
        <v>120000</v>
      </c>
    </row>
    <row r="139" spans="1:12" x14ac:dyDescent="0.3">
      <c r="A139" s="3">
        <v>45559</v>
      </c>
      <c r="B139" s="2">
        <v>1138</v>
      </c>
      <c r="C139" s="2" t="s">
        <v>7</v>
      </c>
      <c r="D139" s="9">
        <v>10</v>
      </c>
      <c r="E139" s="7">
        <v>201.06</v>
      </c>
      <c r="F139" s="2" t="s">
        <v>14</v>
      </c>
      <c r="G139" s="2" t="s">
        <v>15</v>
      </c>
      <c r="H139" s="2" t="str">
        <f>VLOOKUP(C139,'Product Master'!$A$1:$C$11,2,)</f>
        <v>Printer</v>
      </c>
      <c r="I139" s="2" t="str">
        <f>VLOOKUP('Sales Data'!C139,'Product Master'!$A$1:$C$11,3,0)</f>
        <v>Electronics</v>
      </c>
      <c r="J139" s="7">
        <f t="shared" si="4"/>
        <v>2010.6</v>
      </c>
      <c r="K139" s="2" t="str">
        <f t="shared" si="5"/>
        <v>Sep-2024</v>
      </c>
      <c r="L139" s="2">
        <f>VLOOKUP(G139,Targets!$A$1:$B$5,2,)</f>
        <v>120000</v>
      </c>
    </row>
    <row r="140" spans="1:12" x14ac:dyDescent="0.3">
      <c r="A140" s="3">
        <v>45528</v>
      </c>
      <c r="B140" s="2">
        <v>1139</v>
      </c>
      <c r="C140" s="2" t="s">
        <v>10</v>
      </c>
      <c r="D140" s="9">
        <v>10</v>
      </c>
      <c r="E140" s="7">
        <v>25.05</v>
      </c>
      <c r="F140" s="2" t="s">
        <v>8</v>
      </c>
      <c r="G140" s="2" t="s">
        <v>15</v>
      </c>
      <c r="H140" s="2" t="str">
        <f>VLOOKUP(C140,'Product Master'!$A$1:$C$11,2,)</f>
        <v>Keyboard</v>
      </c>
      <c r="I140" s="2" t="str">
        <f>VLOOKUP('Sales Data'!C140,'Product Master'!$A$1:$C$11,3,0)</f>
        <v>Accessories</v>
      </c>
      <c r="J140" s="7">
        <f t="shared" si="4"/>
        <v>250.5</v>
      </c>
      <c r="K140" s="2" t="str">
        <f t="shared" si="5"/>
        <v>Aug-2024</v>
      </c>
      <c r="L140" s="2">
        <f>VLOOKUP(G140,Targets!$A$1:$B$5,2,)</f>
        <v>120000</v>
      </c>
    </row>
    <row r="141" spans="1:12" x14ac:dyDescent="0.3">
      <c r="A141" s="3">
        <v>45312</v>
      </c>
      <c r="B141" s="2">
        <v>1140</v>
      </c>
      <c r="C141" s="2" t="s">
        <v>10</v>
      </c>
      <c r="D141" s="9">
        <v>3</v>
      </c>
      <c r="E141" s="7">
        <v>23.61</v>
      </c>
      <c r="F141" s="2" t="s">
        <v>8</v>
      </c>
      <c r="G141" s="2" t="s">
        <v>12</v>
      </c>
      <c r="H141" s="2" t="str">
        <f>VLOOKUP(C141,'Product Master'!$A$1:$C$11,2,)</f>
        <v>Keyboard</v>
      </c>
      <c r="I141" s="2" t="str">
        <f>VLOOKUP('Sales Data'!C141,'Product Master'!$A$1:$C$11,3,0)</f>
        <v>Accessories</v>
      </c>
      <c r="J141" s="7">
        <f t="shared" si="4"/>
        <v>70.83</v>
      </c>
      <c r="K141" s="2" t="str">
        <f t="shared" si="5"/>
        <v>Jan-2024</v>
      </c>
      <c r="L141" s="2">
        <f>VLOOKUP(G141,Targets!$A$1:$B$5,2,)</f>
        <v>100000</v>
      </c>
    </row>
    <row r="142" spans="1:12" x14ac:dyDescent="0.3">
      <c r="A142" s="3">
        <v>45350</v>
      </c>
      <c r="B142" s="2">
        <v>1141</v>
      </c>
      <c r="C142" s="2" t="s">
        <v>13</v>
      </c>
      <c r="D142" s="9">
        <v>6</v>
      </c>
      <c r="E142" s="7">
        <v>97.83</v>
      </c>
      <c r="F142" s="2" t="s">
        <v>19</v>
      </c>
      <c r="G142" s="2" t="s">
        <v>9</v>
      </c>
      <c r="H142" s="2" t="str">
        <f>VLOOKUP(C142,'Product Master'!$A$1:$C$11,2,)</f>
        <v>Headphones</v>
      </c>
      <c r="I142" s="2" t="str">
        <f>VLOOKUP('Sales Data'!C142,'Product Master'!$A$1:$C$11,3,0)</f>
        <v>Accessories</v>
      </c>
      <c r="J142" s="7">
        <f t="shared" si="4"/>
        <v>586.98</v>
      </c>
      <c r="K142" s="2" t="str">
        <f t="shared" si="5"/>
        <v>Feb-2024</v>
      </c>
      <c r="L142" s="2">
        <f>VLOOKUP(G142,Targets!$A$1:$B$5,2,)</f>
        <v>150000</v>
      </c>
    </row>
    <row r="143" spans="1:12" x14ac:dyDescent="0.3">
      <c r="A143" s="3">
        <v>45419</v>
      </c>
      <c r="B143" s="2">
        <v>1142</v>
      </c>
      <c r="C143" s="2" t="s">
        <v>20</v>
      </c>
      <c r="D143" s="9">
        <v>1</v>
      </c>
      <c r="E143" s="7">
        <v>12.03</v>
      </c>
      <c r="F143" s="2" t="s">
        <v>16</v>
      </c>
      <c r="G143" s="2" t="s">
        <v>9</v>
      </c>
      <c r="H143" s="2" t="str">
        <f>VLOOKUP(C143,'Product Master'!$A$1:$C$11,2,)</f>
        <v>Pen Drive</v>
      </c>
      <c r="I143" s="2" t="str">
        <f>VLOOKUP('Sales Data'!C143,'Product Master'!$A$1:$C$11,3,0)</f>
        <v>Accessories</v>
      </c>
      <c r="J143" s="7">
        <f t="shared" si="4"/>
        <v>12.03</v>
      </c>
      <c r="K143" s="2" t="str">
        <f t="shared" si="5"/>
        <v>May-2024</v>
      </c>
      <c r="L143" s="2">
        <f>VLOOKUP(G143,Targets!$A$1:$B$5,2,)</f>
        <v>150000</v>
      </c>
    </row>
    <row r="144" spans="1:12" x14ac:dyDescent="0.3">
      <c r="A144" s="3">
        <v>45313</v>
      </c>
      <c r="B144" s="2">
        <v>1143</v>
      </c>
      <c r="C144" s="2" t="s">
        <v>24</v>
      </c>
      <c r="D144" s="9">
        <v>8</v>
      </c>
      <c r="E144" s="7">
        <v>102.02</v>
      </c>
      <c r="F144" s="2" t="s">
        <v>11</v>
      </c>
      <c r="G144" s="2" t="s">
        <v>9</v>
      </c>
      <c r="H144" s="2" t="str">
        <f>VLOOKUP(C144,'Product Master'!$A$1:$C$11,2,)</f>
        <v>Smartwatch</v>
      </c>
      <c r="I144" s="2" t="str">
        <f>VLOOKUP('Sales Data'!C144,'Product Master'!$A$1:$C$11,3,0)</f>
        <v>Electronics</v>
      </c>
      <c r="J144" s="7">
        <f t="shared" si="4"/>
        <v>816.16</v>
      </c>
      <c r="K144" s="2" t="str">
        <f t="shared" si="5"/>
        <v>Jan-2024</v>
      </c>
      <c r="L144" s="2">
        <f>VLOOKUP(G144,Targets!$A$1:$B$5,2,)</f>
        <v>150000</v>
      </c>
    </row>
    <row r="145" spans="1:12" x14ac:dyDescent="0.3">
      <c r="A145" s="3">
        <v>45488</v>
      </c>
      <c r="B145" s="2">
        <v>1144</v>
      </c>
      <c r="C145" s="2" t="s">
        <v>23</v>
      </c>
      <c r="D145" s="9">
        <v>10</v>
      </c>
      <c r="E145" s="7">
        <v>275.91000000000003</v>
      </c>
      <c r="F145" s="2" t="s">
        <v>11</v>
      </c>
      <c r="G145" s="2" t="s">
        <v>15</v>
      </c>
      <c r="H145" s="2" t="str">
        <f>VLOOKUP(C145,'Product Master'!$A$1:$C$11,2,)</f>
        <v>Tablet</v>
      </c>
      <c r="I145" s="2" t="str">
        <f>VLOOKUP('Sales Data'!C145,'Product Master'!$A$1:$C$11,3,0)</f>
        <v>Electronics</v>
      </c>
      <c r="J145" s="7">
        <f t="shared" si="4"/>
        <v>2759.1000000000004</v>
      </c>
      <c r="K145" s="2" t="str">
        <f t="shared" si="5"/>
        <v>Jul-2024</v>
      </c>
      <c r="L145" s="2">
        <f>VLOOKUP(G145,Targets!$A$1:$B$5,2,)</f>
        <v>120000</v>
      </c>
    </row>
    <row r="146" spans="1:12" x14ac:dyDescent="0.3">
      <c r="A146" s="3">
        <v>45563</v>
      </c>
      <c r="B146" s="2">
        <v>1145</v>
      </c>
      <c r="C146" s="2" t="s">
        <v>7</v>
      </c>
      <c r="D146" s="9">
        <v>9</v>
      </c>
      <c r="E146" s="7">
        <v>302.72000000000003</v>
      </c>
      <c r="F146" s="2" t="s">
        <v>8</v>
      </c>
      <c r="G146" s="2" t="s">
        <v>18</v>
      </c>
      <c r="H146" s="2" t="str">
        <f>VLOOKUP(C146,'Product Master'!$A$1:$C$11,2,)</f>
        <v>Printer</v>
      </c>
      <c r="I146" s="2" t="str">
        <f>VLOOKUP('Sales Data'!C146,'Product Master'!$A$1:$C$11,3,0)</f>
        <v>Electronics</v>
      </c>
      <c r="J146" s="7">
        <f t="shared" si="4"/>
        <v>2724.4800000000005</v>
      </c>
      <c r="K146" s="2" t="str">
        <f t="shared" si="5"/>
        <v>Sep-2024</v>
      </c>
      <c r="L146" s="2">
        <f>VLOOKUP(G146,Targets!$A$1:$B$5,2,)</f>
        <v>90000</v>
      </c>
    </row>
    <row r="147" spans="1:12" x14ac:dyDescent="0.3">
      <c r="A147" s="3">
        <v>45309</v>
      </c>
      <c r="B147" s="2">
        <v>1146</v>
      </c>
      <c r="C147" s="2" t="s">
        <v>17</v>
      </c>
      <c r="D147" s="9">
        <v>6</v>
      </c>
      <c r="E147" s="7">
        <v>429.87</v>
      </c>
      <c r="F147" s="2" t="s">
        <v>11</v>
      </c>
      <c r="G147" s="2" t="s">
        <v>15</v>
      </c>
      <c r="H147" s="2" t="str">
        <f>VLOOKUP(C147,'Product Master'!$A$1:$C$11,2,)</f>
        <v>Smartphone</v>
      </c>
      <c r="I147" s="2" t="str">
        <f>VLOOKUP('Sales Data'!C147,'Product Master'!$A$1:$C$11,3,0)</f>
        <v>Electronics</v>
      </c>
      <c r="J147" s="7">
        <f t="shared" si="4"/>
        <v>2579.2200000000003</v>
      </c>
      <c r="K147" s="2" t="str">
        <f t="shared" si="5"/>
        <v>Jan-2024</v>
      </c>
      <c r="L147" s="2">
        <f>VLOOKUP(G147,Targets!$A$1:$B$5,2,)</f>
        <v>120000</v>
      </c>
    </row>
    <row r="148" spans="1:12" x14ac:dyDescent="0.3">
      <c r="A148" s="3">
        <v>45396</v>
      </c>
      <c r="B148" s="2">
        <v>1147</v>
      </c>
      <c r="C148" s="2" t="s">
        <v>13</v>
      </c>
      <c r="D148" s="9">
        <v>7</v>
      </c>
      <c r="E148" s="7">
        <v>54.93</v>
      </c>
      <c r="F148" s="2" t="s">
        <v>14</v>
      </c>
      <c r="G148" s="2" t="s">
        <v>15</v>
      </c>
      <c r="H148" s="2" t="str">
        <f>VLOOKUP(C148,'Product Master'!$A$1:$C$11,2,)</f>
        <v>Headphones</v>
      </c>
      <c r="I148" s="2" t="str">
        <f>VLOOKUP('Sales Data'!C148,'Product Master'!$A$1:$C$11,3,0)</f>
        <v>Accessories</v>
      </c>
      <c r="J148" s="7">
        <f t="shared" si="4"/>
        <v>384.51</v>
      </c>
      <c r="K148" s="2" t="str">
        <f t="shared" si="5"/>
        <v>Apr-2024</v>
      </c>
      <c r="L148" s="2">
        <f>VLOOKUP(G148,Targets!$A$1:$B$5,2,)</f>
        <v>120000</v>
      </c>
    </row>
    <row r="149" spans="1:12" x14ac:dyDescent="0.3">
      <c r="A149" s="3">
        <v>45552</v>
      </c>
      <c r="B149" s="2">
        <v>1148</v>
      </c>
      <c r="C149" s="2" t="s">
        <v>21</v>
      </c>
      <c r="D149" s="9">
        <v>1</v>
      </c>
      <c r="E149" s="7">
        <v>500.32</v>
      </c>
      <c r="F149" s="2" t="s">
        <v>14</v>
      </c>
      <c r="G149" s="2" t="s">
        <v>9</v>
      </c>
      <c r="H149" s="2" t="str">
        <f>VLOOKUP(C149,'Product Master'!$A$1:$C$11,2,)</f>
        <v>Laptop</v>
      </c>
      <c r="I149" s="2" t="str">
        <f>VLOOKUP('Sales Data'!C149,'Product Master'!$A$1:$C$11,3,0)</f>
        <v>Electronics</v>
      </c>
      <c r="J149" s="7">
        <f t="shared" si="4"/>
        <v>500.32</v>
      </c>
      <c r="K149" s="2" t="str">
        <f t="shared" si="5"/>
        <v>Sep-2024</v>
      </c>
      <c r="L149" s="2">
        <f>VLOOKUP(G149,Targets!$A$1:$B$5,2,)</f>
        <v>150000</v>
      </c>
    </row>
    <row r="150" spans="1:12" x14ac:dyDescent="0.3">
      <c r="A150" s="3">
        <v>45528</v>
      </c>
      <c r="B150" s="2">
        <v>1149</v>
      </c>
      <c r="C150" s="2" t="s">
        <v>17</v>
      </c>
      <c r="D150" s="9">
        <v>5</v>
      </c>
      <c r="E150" s="7">
        <v>481.29</v>
      </c>
      <c r="F150" s="2" t="s">
        <v>14</v>
      </c>
      <c r="G150" s="2" t="s">
        <v>15</v>
      </c>
      <c r="H150" s="2" t="str">
        <f>VLOOKUP(C150,'Product Master'!$A$1:$C$11,2,)</f>
        <v>Smartphone</v>
      </c>
      <c r="I150" s="2" t="str">
        <f>VLOOKUP('Sales Data'!C150,'Product Master'!$A$1:$C$11,3,0)</f>
        <v>Electronics</v>
      </c>
      <c r="J150" s="7">
        <f t="shared" si="4"/>
        <v>2406.4500000000003</v>
      </c>
      <c r="K150" s="2" t="str">
        <f t="shared" si="5"/>
        <v>Aug-2024</v>
      </c>
      <c r="L150" s="2">
        <f>VLOOKUP(G150,Targets!$A$1:$B$5,2,)</f>
        <v>120000</v>
      </c>
    </row>
    <row r="151" spans="1:12" x14ac:dyDescent="0.3">
      <c r="A151" s="3">
        <v>45417</v>
      </c>
      <c r="B151" s="2">
        <v>1150</v>
      </c>
      <c r="C151" s="2" t="s">
        <v>23</v>
      </c>
      <c r="D151" s="9">
        <v>1</v>
      </c>
      <c r="E151" s="7">
        <v>515.5</v>
      </c>
      <c r="F151" s="2" t="s">
        <v>11</v>
      </c>
      <c r="G151" s="2" t="s">
        <v>12</v>
      </c>
      <c r="H151" s="2" t="str">
        <f>VLOOKUP(C151,'Product Master'!$A$1:$C$11,2,)</f>
        <v>Tablet</v>
      </c>
      <c r="I151" s="2" t="str">
        <f>VLOOKUP('Sales Data'!C151,'Product Master'!$A$1:$C$11,3,0)</f>
        <v>Electronics</v>
      </c>
      <c r="J151" s="7">
        <f t="shared" si="4"/>
        <v>515.5</v>
      </c>
      <c r="K151" s="2" t="str">
        <f t="shared" si="5"/>
        <v>May-2024</v>
      </c>
      <c r="L151" s="2">
        <f>VLOOKUP(G151,Targets!$A$1:$B$5,2,)</f>
        <v>100000</v>
      </c>
    </row>
    <row r="152" spans="1:12" x14ac:dyDescent="0.3">
      <c r="A152" s="3">
        <v>45328</v>
      </c>
      <c r="B152" s="2">
        <v>1151</v>
      </c>
      <c r="C152" s="2" t="s">
        <v>22</v>
      </c>
      <c r="D152" s="9">
        <v>1</v>
      </c>
      <c r="E152" s="7">
        <v>272.58</v>
      </c>
      <c r="F152" s="2" t="s">
        <v>14</v>
      </c>
      <c r="G152" s="2" t="s">
        <v>12</v>
      </c>
      <c r="H152" s="2" t="str">
        <f>VLOOKUP(C152,'Product Master'!$A$1:$C$11,2,)</f>
        <v>Monitor</v>
      </c>
      <c r="I152" s="2" t="str">
        <f>VLOOKUP('Sales Data'!C152,'Product Master'!$A$1:$C$11,3,0)</f>
        <v>Electronics</v>
      </c>
      <c r="J152" s="7">
        <f t="shared" si="4"/>
        <v>272.58</v>
      </c>
      <c r="K152" s="2" t="str">
        <f t="shared" si="5"/>
        <v>Feb-2024</v>
      </c>
      <c r="L152" s="2">
        <f>VLOOKUP(G152,Targets!$A$1:$B$5,2,)</f>
        <v>100000</v>
      </c>
    </row>
    <row r="153" spans="1:12" x14ac:dyDescent="0.3">
      <c r="A153" s="3">
        <v>45329</v>
      </c>
      <c r="B153" s="2">
        <v>1152</v>
      </c>
      <c r="C153" s="2" t="s">
        <v>23</v>
      </c>
      <c r="D153" s="9">
        <v>8</v>
      </c>
      <c r="E153" s="7">
        <v>463.26</v>
      </c>
      <c r="F153" s="2" t="s">
        <v>14</v>
      </c>
      <c r="G153" s="2" t="s">
        <v>15</v>
      </c>
      <c r="H153" s="2" t="str">
        <f>VLOOKUP(C153,'Product Master'!$A$1:$C$11,2,)</f>
        <v>Tablet</v>
      </c>
      <c r="I153" s="2" t="str">
        <f>VLOOKUP('Sales Data'!C153,'Product Master'!$A$1:$C$11,3,0)</f>
        <v>Electronics</v>
      </c>
      <c r="J153" s="7">
        <f t="shared" si="4"/>
        <v>3706.08</v>
      </c>
      <c r="K153" s="2" t="str">
        <f t="shared" si="5"/>
        <v>Feb-2024</v>
      </c>
      <c r="L153" s="2">
        <f>VLOOKUP(G153,Targets!$A$1:$B$5,2,)</f>
        <v>120000</v>
      </c>
    </row>
    <row r="154" spans="1:12" x14ac:dyDescent="0.3">
      <c r="A154" s="3">
        <v>45592</v>
      </c>
      <c r="B154" s="2">
        <v>1153</v>
      </c>
      <c r="C154" s="2" t="s">
        <v>25</v>
      </c>
      <c r="D154" s="9">
        <v>3</v>
      </c>
      <c r="E154" s="7">
        <v>20.82</v>
      </c>
      <c r="F154" s="2" t="s">
        <v>19</v>
      </c>
      <c r="G154" s="2" t="s">
        <v>15</v>
      </c>
      <c r="H154" s="2" t="str">
        <f>VLOOKUP(C154,'Product Master'!$A$1:$C$11,2,)</f>
        <v>Mouse</v>
      </c>
      <c r="I154" s="2" t="str">
        <f>VLOOKUP('Sales Data'!C154,'Product Master'!$A$1:$C$11,3,0)</f>
        <v>Accessories</v>
      </c>
      <c r="J154" s="7">
        <f t="shared" si="4"/>
        <v>62.46</v>
      </c>
      <c r="K154" s="2" t="str">
        <f t="shared" si="5"/>
        <v>Oct-2024</v>
      </c>
      <c r="L154" s="2">
        <f>VLOOKUP(G154,Targets!$A$1:$B$5,2,)</f>
        <v>120000</v>
      </c>
    </row>
    <row r="155" spans="1:12" x14ac:dyDescent="0.3">
      <c r="A155" s="3">
        <v>45292</v>
      </c>
      <c r="B155" s="2">
        <v>1154</v>
      </c>
      <c r="C155" s="2" t="s">
        <v>22</v>
      </c>
      <c r="D155" s="9">
        <v>10</v>
      </c>
      <c r="E155" s="7">
        <v>282.64999999999998</v>
      </c>
      <c r="F155" s="2" t="s">
        <v>14</v>
      </c>
      <c r="G155" s="2" t="s">
        <v>9</v>
      </c>
      <c r="H155" s="2" t="str">
        <f>VLOOKUP(C155,'Product Master'!$A$1:$C$11,2,)</f>
        <v>Monitor</v>
      </c>
      <c r="I155" s="2" t="str">
        <f>VLOOKUP('Sales Data'!C155,'Product Master'!$A$1:$C$11,3,0)</f>
        <v>Electronics</v>
      </c>
      <c r="J155" s="7">
        <f t="shared" si="4"/>
        <v>2826.5</v>
      </c>
      <c r="K155" s="2" t="str">
        <f t="shared" si="5"/>
        <v>Jan-2024</v>
      </c>
      <c r="L155" s="2">
        <f>VLOOKUP(G155,Targets!$A$1:$B$5,2,)</f>
        <v>150000</v>
      </c>
    </row>
    <row r="156" spans="1:12" x14ac:dyDescent="0.3">
      <c r="A156" s="3">
        <v>45402</v>
      </c>
      <c r="B156" s="2">
        <v>1155</v>
      </c>
      <c r="C156" s="2" t="s">
        <v>21</v>
      </c>
      <c r="D156" s="9">
        <v>10</v>
      </c>
      <c r="E156" s="7">
        <v>527.28</v>
      </c>
      <c r="F156" s="2" t="s">
        <v>11</v>
      </c>
      <c r="G156" s="2" t="s">
        <v>9</v>
      </c>
      <c r="H156" s="2" t="str">
        <f>VLOOKUP(C156,'Product Master'!$A$1:$C$11,2,)</f>
        <v>Laptop</v>
      </c>
      <c r="I156" s="2" t="str">
        <f>VLOOKUP('Sales Data'!C156,'Product Master'!$A$1:$C$11,3,0)</f>
        <v>Electronics</v>
      </c>
      <c r="J156" s="7">
        <f t="shared" si="4"/>
        <v>5272.7999999999993</v>
      </c>
      <c r="K156" s="2" t="str">
        <f t="shared" si="5"/>
        <v>Apr-2024</v>
      </c>
      <c r="L156" s="2">
        <f>VLOOKUP(G156,Targets!$A$1:$B$5,2,)</f>
        <v>150000</v>
      </c>
    </row>
    <row r="157" spans="1:12" x14ac:dyDescent="0.3">
      <c r="A157" s="3">
        <v>45417</v>
      </c>
      <c r="B157" s="2">
        <v>1156</v>
      </c>
      <c r="C157" s="2" t="s">
        <v>22</v>
      </c>
      <c r="D157" s="9">
        <v>9</v>
      </c>
      <c r="E157" s="7">
        <v>263.01</v>
      </c>
      <c r="F157" s="2" t="s">
        <v>16</v>
      </c>
      <c r="G157" s="2" t="s">
        <v>12</v>
      </c>
      <c r="H157" s="2" t="str">
        <f>VLOOKUP(C157,'Product Master'!$A$1:$C$11,2,)</f>
        <v>Monitor</v>
      </c>
      <c r="I157" s="2" t="str">
        <f>VLOOKUP('Sales Data'!C157,'Product Master'!$A$1:$C$11,3,0)</f>
        <v>Electronics</v>
      </c>
      <c r="J157" s="7">
        <f t="shared" si="4"/>
        <v>2367.09</v>
      </c>
      <c r="K157" s="2" t="str">
        <f t="shared" si="5"/>
        <v>May-2024</v>
      </c>
      <c r="L157" s="2">
        <f>VLOOKUP(G157,Targets!$A$1:$B$5,2,)</f>
        <v>100000</v>
      </c>
    </row>
    <row r="158" spans="1:12" x14ac:dyDescent="0.3">
      <c r="A158" s="3">
        <v>45370</v>
      </c>
      <c r="B158" s="2">
        <v>1157</v>
      </c>
      <c r="C158" s="2" t="s">
        <v>7</v>
      </c>
      <c r="D158" s="9">
        <v>5</v>
      </c>
      <c r="E158" s="7">
        <v>276.3</v>
      </c>
      <c r="F158" s="2" t="s">
        <v>11</v>
      </c>
      <c r="G158" s="2" t="s">
        <v>12</v>
      </c>
      <c r="H158" s="2" t="str">
        <f>VLOOKUP(C158,'Product Master'!$A$1:$C$11,2,)</f>
        <v>Printer</v>
      </c>
      <c r="I158" s="2" t="str">
        <f>VLOOKUP('Sales Data'!C158,'Product Master'!$A$1:$C$11,3,0)</f>
        <v>Electronics</v>
      </c>
      <c r="J158" s="7">
        <f t="shared" si="4"/>
        <v>1381.5</v>
      </c>
      <c r="K158" s="2" t="str">
        <f t="shared" si="5"/>
        <v>Mar-2024</v>
      </c>
      <c r="L158" s="2">
        <f>VLOOKUP(G158,Targets!$A$1:$B$5,2,)</f>
        <v>100000</v>
      </c>
    </row>
    <row r="159" spans="1:12" x14ac:dyDescent="0.3">
      <c r="A159" s="3">
        <v>45468</v>
      </c>
      <c r="B159" s="2">
        <v>1158</v>
      </c>
      <c r="C159" s="2" t="s">
        <v>10</v>
      </c>
      <c r="D159" s="9">
        <v>8</v>
      </c>
      <c r="E159" s="7">
        <v>29.18</v>
      </c>
      <c r="F159" s="2" t="s">
        <v>8</v>
      </c>
      <c r="G159" s="2" t="s">
        <v>9</v>
      </c>
      <c r="H159" s="2" t="str">
        <f>VLOOKUP(C159,'Product Master'!$A$1:$C$11,2,)</f>
        <v>Keyboard</v>
      </c>
      <c r="I159" s="2" t="str">
        <f>VLOOKUP('Sales Data'!C159,'Product Master'!$A$1:$C$11,3,0)</f>
        <v>Accessories</v>
      </c>
      <c r="J159" s="7">
        <f t="shared" si="4"/>
        <v>233.44</v>
      </c>
      <c r="K159" s="2" t="str">
        <f t="shared" si="5"/>
        <v>Jun-2024</v>
      </c>
      <c r="L159" s="2">
        <f>VLOOKUP(G159,Targets!$A$1:$B$5,2,)</f>
        <v>150000</v>
      </c>
    </row>
    <row r="160" spans="1:12" x14ac:dyDescent="0.3">
      <c r="A160" s="3">
        <v>45655</v>
      </c>
      <c r="B160" s="2">
        <v>1159</v>
      </c>
      <c r="C160" s="2" t="s">
        <v>10</v>
      </c>
      <c r="D160" s="9">
        <v>1</v>
      </c>
      <c r="E160" s="7">
        <v>40.76</v>
      </c>
      <c r="F160" s="2" t="s">
        <v>8</v>
      </c>
      <c r="G160" s="2" t="s">
        <v>9</v>
      </c>
      <c r="H160" s="2" t="str">
        <f>VLOOKUP(C160,'Product Master'!$A$1:$C$11,2,)</f>
        <v>Keyboard</v>
      </c>
      <c r="I160" s="2" t="str">
        <f>VLOOKUP('Sales Data'!C160,'Product Master'!$A$1:$C$11,3,0)</f>
        <v>Accessories</v>
      </c>
      <c r="J160" s="7">
        <f t="shared" si="4"/>
        <v>40.76</v>
      </c>
      <c r="K160" s="2" t="str">
        <f t="shared" si="5"/>
        <v>Dec-2024</v>
      </c>
      <c r="L160" s="2">
        <f>VLOOKUP(G160,Targets!$A$1:$B$5,2,)</f>
        <v>150000</v>
      </c>
    </row>
    <row r="161" spans="1:12" x14ac:dyDescent="0.3">
      <c r="A161" s="3">
        <v>45599</v>
      </c>
      <c r="B161" s="2">
        <v>1160</v>
      </c>
      <c r="C161" s="2" t="s">
        <v>25</v>
      </c>
      <c r="D161" s="9">
        <v>5</v>
      </c>
      <c r="E161" s="7">
        <v>17.010000000000002</v>
      </c>
      <c r="F161" s="2" t="s">
        <v>19</v>
      </c>
      <c r="G161" s="2" t="s">
        <v>9</v>
      </c>
      <c r="H161" s="2" t="str">
        <f>VLOOKUP(C161,'Product Master'!$A$1:$C$11,2,)</f>
        <v>Mouse</v>
      </c>
      <c r="I161" s="2" t="str">
        <f>VLOOKUP('Sales Data'!C161,'Product Master'!$A$1:$C$11,3,0)</f>
        <v>Accessories</v>
      </c>
      <c r="J161" s="7">
        <f t="shared" si="4"/>
        <v>85.050000000000011</v>
      </c>
      <c r="K161" s="2" t="str">
        <f t="shared" si="5"/>
        <v>Nov-2024</v>
      </c>
      <c r="L161" s="2">
        <f>VLOOKUP(G161,Targets!$A$1:$B$5,2,)</f>
        <v>150000</v>
      </c>
    </row>
    <row r="162" spans="1:12" x14ac:dyDescent="0.3">
      <c r="A162" s="3">
        <v>45475</v>
      </c>
      <c r="B162" s="2">
        <v>1161</v>
      </c>
      <c r="C162" s="2" t="s">
        <v>20</v>
      </c>
      <c r="D162" s="9">
        <v>8</v>
      </c>
      <c r="E162" s="7">
        <v>19.16</v>
      </c>
      <c r="F162" s="2" t="s">
        <v>8</v>
      </c>
      <c r="G162" s="2" t="s">
        <v>9</v>
      </c>
      <c r="H162" s="2" t="str">
        <f>VLOOKUP(C162,'Product Master'!$A$1:$C$11,2,)</f>
        <v>Pen Drive</v>
      </c>
      <c r="I162" s="2" t="str">
        <f>VLOOKUP('Sales Data'!C162,'Product Master'!$A$1:$C$11,3,0)</f>
        <v>Accessories</v>
      </c>
      <c r="J162" s="7">
        <f t="shared" si="4"/>
        <v>153.28</v>
      </c>
      <c r="K162" s="2" t="str">
        <f t="shared" si="5"/>
        <v>Jul-2024</v>
      </c>
      <c r="L162" s="2">
        <f>VLOOKUP(G162,Targets!$A$1:$B$5,2,)</f>
        <v>150000</v>
      </c>
    </row>
    <row r="163" spans="1:12" x14ac:dyDescent="0.3">
      <c r="A163" s="3">
        <v>45500</v>
      </c>
      <c r="B163" s="2">
        <v>1162</v>
      </c>
      <c r="C163" s="2" t="s">
        <v>23</v>
      </c>
      <c r="D163" s="9">
        <v>7</v>
      </c>
      <c r="E163" s="7">
        <v>254.4</v>
      </c>
      <c r="F163" s="2" t="s">
        <v>14</v>
      </c>
      <c r="G163" s="2" t="s">
        <v>12</v>
      </c>
      <c r="H163" s="2" t="str">
        <f>VLOOKUP(C163,'Product Master'!$A$1:$C$11,2,)</f>
        <v>Tablet</v>
      </c>
      <c r="I163" s="2" t="str">
        <f>VLOOKUP('Sales Data'!C163,'Product Master'!$A$1:$C$11,3,0)</f>
        <v>Electronics</v>
      </c>
      <c r="J163" s="7">
        <f t="shared" si="4"/>
        <v>1780.8</v>
      </c>
      <c r="K163" s="2" t="str">
        <f t="shared" si="5"/>
        <v>Jul-2024</v>
      </c>
      <c r="L163" s="2">
        <f>VLOOKUP(G163,Targets!$A$1:$B$5,2,)</f>
        <v>100000</v>
      </c>
    </row>
    <row r="164" spans="1:12" x14ac:dyDescent="0.3">
      <c r="A164" s="3">
        <v>45359</v>
      </c>
      <c r="B164" s="2">
        <v>1163</v>
      </c>
      <c r="C164" s="2" t="s">
        <v>17</v>
      </c>
      <c r="D164" s="9">
        <v>7</v>
      </c>
      <c r="E164" s="7">
        <v>361.08</v>
      </c>
      <c r="F164" s="2" t="s">
        <v>8</v>
      </c>
      <c r="G164" s="2" t="s">
        <v>9</v>
      </c>
      <c r="H164" s="2" t="str">
        <f>VLOOKUP(C164,'Product Master'!$A$1:$C$11,2,)</f>
        <v>Smartphone</v>
      </c>
      <c r="I164" s="2" t="str">
        <f>VLOOKUP('Sales Data'!C164,'Product Master'!$A$1:$C$11,3,0)</f>
        <v>Electronics</v>
      </c>
      <c r="J164" s="7">
        <f t="shared" si="4"/>
        <v>2527.56</v>
      </c>
      <c r="K164" s="2" t="str">
        <f t="shared" si="5"/>
        <v>Mar-2024</v>
      </c>
      <c r="L164" s="2">
        <f>VLOOKUP(G164,Targets!$A$1:$B$5,2,)</f>
        <v>150000</v>
      </c>
    </row>
    <row r="165" spans="1:12" x14ac:dyDescent="0.3">
      <c r="A165" s="3">
        <v>45533</v>
      </c>
      <c r="B165" s="2">
        <v>1164</v>
      </c>
      <c r="C165" s="2" t="s">
        <v>24</v>
      </c>
      <c r="D165" s="9">
        <v>7</v>
      </c>
      <c r="E165" s="7">
        <v>213.81</v>
      </c>
      <c r="F165" s="2" t="s">
        <v>19</v>
      </c>
      <c r="G165" s="2" t="s">
        <v>18</v>
      </c>
      <c r="H165" s="2" t="str">
        <f>VLOOKUP(C165,'Product Master'!$A$1:$C$11,2,)</f>
        <v>Smartwatch</v>
      </c>
      <c r="I165" s="2" t="str">
        <f>VLOOKUP('Sales Data'!C165,'Product Master'!$A$1:$C$11,3,0)</f>
        <v>Electronics</v>
      </c>
      <c r="J165" s="7">
        <f t="shared" si="4"/>
        <v>1496.67</v>
      </c>
      <c r="K165" s="2" t="str">
        <f t="shared" si="5"/>
        <v>Aug-2024</v>
      </c>
      <c r="L165" s="2">
        <f>VLOOKUP(G165,Targets!$A$1:$B$5,2,)</f>
        <v>90000</v>
      </c>
    </row>
    <row r="166" spans="1:12" x14ac:dyDescent="0.3">
      <c r="A166" s="3">
        <v>45349</v>
      </c>
      <c r="B166" s="2">
        <v>1165</v>
      </c>
      <c r="C166" s="2" t="s">
        <v>17</v>
      </c>
      <c r="D166" s="9">
        <v>3</v>
      </c>
      <c r="E166" s="7">
        <v>622.75</v>
      </c>
      <c r="F166" s="2" t="s">
        <v>16</v>
      </c>
      <c r="G166" s="2" t="s">
        <v>12</v>
      </c>
      <c r="H166" s="2" t="str">
        <f>VLOOKUP(C166,'Product Master'!$A$1:$C$11,2,)</f>
        <v>Smartphone</v>
      </c>
      <c r="I166" s="2" t="str">
        <f>VLOOKUP('Sales Data'!C166,'Product Master'!$A$1:$C$11,3,0)</f>
        <v>Electronics</v>
      </c>
      <c r="J166" s="7">
        <f t="shared" si="4"/>
        <v>1868.25</v>
      </c>
      <c r="K166" s="2" t="str">
        <f t="shared" si="5"/>
        <v>Feb-2024</v>
      </c>
      <c r="L166" s="2">
        <f>VLOOKUP(G166,Targets!$A$1:$B$5,2,)</f>
        <v>100000</v>
      </c>
    </row>
    <row r="167" spans="1:12" x14ac:dyDescent="0.3">
      <c r="A167" s="3">
        <v>45339</v>
      </c>
      <c r="B167" s="2">
        <v>1166</v>
      </c>
      <c r="C167" s="2" t="s">
        <v>7</v>
      </c>
      <c r="D167" s="9">
        <v>10</v>
      </c>
      <c r="E167" s="7">
        <v>210.27</v>
      </c>
      <c r="F167" s="2" t="s">
        <v>8</v>
      </c>
      <c r="G167" s="2" t="s">
        <v>15</v>
      </c>
      <c r="H167" s="2" t="str">
        <f>VLOOKUP(C167,'Product Master'!$A$1:$C$11,2,)</f>
        <v>Printer</v>
      </c>
      <c r="I167" s="2" t="str">
        <f>VLOOKUP('Sales Data'!C167,'Product Master'!$A$1:$C$11,3,0)</f>
        <v>Electronics</v>
      </c>
      <c r="J167" s="7">
        <f t="shared" si="4"/>
        <v>2102.7000000000003</v>
      </c>
      <c r="K167" s="2" t="str">
        <f t="shared" si="5"/>
        <v>Feb-2024</v>
      </c>
      <c r="L167" s="2">
        <f>VLOOKUP(G167,Targets!$A$1:$B$5,2,)</f>
        <v>120000</v>
      </c>
    </row>
    <row r="168" spans="1:12" x14ac:dyDescent="0.3">
      <c r="A168" s="3">
        <v>45427</v>
      </c>
      <c r="B168" s="2">
        <v>1167</v>
      </c>
      <c r="C168" s="2" t="s">
        <v>10</v>
      </c>
      <c r="D168" s="9">
        <v>4</v>
      </c>
      <c r="E168" s="7">
        <v>41.8</v>
      </c>
      <c r="F168" s="2" t="s">
        <v>19</v>
      </c>
      <c r="G168" s="2" t="s">
        <v>18</v>
      </c>
      <c r="H168" s="2" t="str">
        <f>VLOOKUP(C168,'Product Master'!$A$1:$C$11,2,)</f>
        <v>Keyboard</v>
      </c>
      <c r="I168" s="2" t="str">
        <f>VLOOKUP('Sales Data'!C168,'Product Master'!$A$1:$C$11,3,0)</f>
        <v>Accessories</v>
      </c>
      <c r="J168" s="7">
        <f t="shared" si="4"/>
        <v>167.2</v>
      </c>
      <c r="K168" s="2" t="str">
        <f t="shared" si="5"/>
        <v>May-2024</v>
      </c>
      <c r="L168" s="2">
        <f>VLOOKUP(G168,Targets!$A$1:$B$5,2,)</f>
        <v>90000</v>
      </c>
    </row>
    <row r="169" spans="1:12" x14ac:dyDescent="0.3">
      <c r="A169" s="3">
        <v>45545</v>
      </c>
      <c r="B169" s="2">
        <v>1168</v>
      </c>
      <c r="C169" s="2" t="s">
        <v>20</v>
      </c>
      <c r="D169" s="9">
        <v>8</v>
      </c>
      <c r="E169" s="7">
        <v>17.190000000000001</v>
      </c>
      <c r="F169" s="2" t="s">
        <v>19</v>
      </c>
      <c r="G169" s="2" t="s">
        <v>18</v>
      </c>
      <c r="H169" s="2" t="str">
        <f>VLOOKUP(C169,'Product Master'!$A$1:$C$11,2,)</f>
        <v>Pen Drive</v>
      </c>
      <c r="I169" s="2" t="str">
        <f>VLOOKUP('Sales Data'!C169,'Product Master'!$A$1:$C$11,3,0)</f>
        <v>Accessories</v>
      </c>
      <c r="J169" s="7">
        <f t="shared" si="4"/>
        <v>137.52000000000001</v>
      </c>
      <c r="K169" s="2" t="str">
        <f t="shared" si="5"/>
        <v>Sep-2024</v>
      </c>
      <c r="L169" s="2">
        <f>VLOOKUP(G169,Targets!$A$1:$B$5,2,)</f>
        <v>90000</v>
      </c>
    </row>
    <row r="170" spans="1:12" x14ac:dyDescent="0.3">
      <c r="A170" s="3">
        <v>45384</v>
      </c>
      <c r="B170" s="2">
        <v>1169</v>
      </c>
      <c r="C170" s="2" t="s">
        <v>21</v>
      </c>
      <c r="D170" s="9">
        <v>1</v>
      </c>
      <c r="E170" s="7">
        <v>757.8</v>
      </c>
      <c r="F170" s="2" t="s">
        <v>16</v>
      </c>
      <c r="G170" s="2" t="s">
        <v>12</v>
      </c>
      <c r="H170" s="2" t="str">
        <f>VLOOKUP(C170,'Product Master'!$A$1:$C$11,2,)</f>
        <v>Laptop</v>
      </c>
      <c r="I170" s="2" t="str">
        <f>VLOOKUP('Sales Data'!C170,'Product Master'!$A$1:$C$11,3,0)</f>
        <v>Electronics</v>
      </c>
      <c r="J170" s="7">
        <f t="shared" si="4"/>
        <v>757.8</v>
      </c>
      <c r="K170" s="2" t="str">
        <f t="shared" si="5"/>
        <v>Apr-2024</v>
      </c>
      <c r="L170" s="2">
        <f>VLOOKUP(G170,Targets!$A$1:$B$5,2,)</f>
        <v>100000</v>
      </c>
    </row>
    <row r="171" spans="1:12" x14ac:dyDescent="0.3">
      <c r="A171" s="3">
        <v>45431</v>
      </c>
      <c r="B171" s="2">
        <v>1170</v>
      </c>
      <c r="C171" s="2" t="s">
        <v>20</v>
      </c>
      <c r="D171" s="9">
        <v>5</v>
      </c>
      <c r="E171" s="7">
        <v>21.27</v>
      </c>
      <c r="F171" s="2" t="s">
        <v>16</v>
      </c>
      <c r="G171" s="2" t="s">
        <v>18</v>
      </c>
      <c r="H171" s="2" t="str">
        <f>VLOOKUP(C171,'Product Master'!$A$1:$C$11,2,)</f>
        <v>Pen Drive</v>
      </c>
      <c r="I171" s="2" t="str">
        <f>VLOOKUP('Sales Data'!C171,'Product Master'!$A$1:$C$11,3,0)</f>
        <v>Accessories</v>
      </c>
      <c r="J171" s="7">
        <f t="shared" si="4"/>
        <v>106.35</v>
      </c>
      <c r="K171" s="2" t="str">
        <f t="shared" si="5"/>
        <v>May-2024</v>
      </c>
      <c r="L171" s="2">
        <f>VLOOKUP(G171,Targets!$A$1:$B$5,2,)</f>
        <v>90000</v>
      </c>
    </row>
    <row r="172" spans="1:12" x14ac:dyDescent="0.3">
      <c r="A172" s="3">
        <v>45495</v>
      </c>
      <c r="B172" s="2">
        <v>1171</v>
      </c>
      <c r="C172" s="2" t="s">
        <v>13</v>
      </c>
      <c r="D172" s="9">
        <v>6</v>
      </c>
      <c r="E172" s="7">
        <v>91.59</v>
      </c>
      <c r="F172" s="2" t="s">
        <v>16</v>
      </c>
      <c r="G172" s="2" t="s">
        <v>15</v>
      </c>
      <c r="H172" s="2" t="str">
        <f>VLOOKUP(C172,'Product Master'!$A$1:$C$11,2,)</f>
        <v>Headphones</v>
      </c>
      <c r="I172" s="2" t="str">
        <f>VLOOKUP('Sales Data'!C172,'Product Master'!$A$1:$C$11,3,0)</f>
        <v>Accessories</v>
      </c>
      <c r="J172" s="7">
        <f t="shared" si="4"/>
        <v>549.54</v>
      </c>
      <c r="K172" s="2" t="str">
        <f t="shared" si="5"/>
        <v>Jul-2024</v>
      </c>
      <c r="L172" s="2">
        <f>VLOOKUP(G172,Targets!$A$1:$B$5,2,)</f>
        <v>120000</v>
      </c>
    </row>
    <row r="173" spans="1:12" x14ac:dyDescent="0.3">
      <c r="A173" s="3">
        <v>45454</v>
      </c>
      <c r="B173" s="2">
        <v>1172</v>
      </c>
      <c r="C173" s="2" t="s">
        <v>7</v>
      </c>
      <c r="D173" s="9">
        <v>10</v>
      </c>
      <c r="E173" s="7">
        <v>251.08</v>
      </c>
      <c r="F173" s="2" t="s">
        <v>14</v>
      </c>
      <c r="G173" s="2" t="s">
        <v>15</v>
      </c>
      <c r="H173" s="2" t="str">
        <f>VLOOKUP(C173,'Product Master'!$A$1:$C$11,2,)</f>
        <v>Printer</v>
      </c>
      <c r="I173" s="2" t="str">
        <f>VLOOKUP('Sales Data'!C173,'Product Master'!$A$1:$C$11,3,0)</f>
        <v>Electronics</v>
      </c>
      <c r="J173" s="7">
        <f t="shared" si="4"/>
        <v>2510.8000000000002</v>
      </c>
      <c r="K173" s="2" t="str">
        <f t="shared" si="5"/>
        <v>Jun-2024</v>
      </c>
      <c r="L173" s="2">
        <f>VLOOKUP(G173,Targets!$A$1:$B$5,2,)</f>
        <v>120000</v>
      </c>
    </row>
    <row r="174" spans="1:12" x14ac:dyDescent="0.3">
      <c r="A174" s="3">
        <v>45300</v>
      </c>
      <c r="B174" s="2">
        <v>1173</v>
      </c>
      <c r="C174" s="2" t="s">
        <v>25</v>
      </c>
      <c r="D174" s="9">
        <v>6</v>
      </c>
      <c r="E174" s="7">
        <v>18.489999999999998</v>
      </c>
      <c r="F174" s="2" t="s">
        <v>8</v>
      </c>
      <c r="G174" s="2" t="s">
        <v>18</v>
      </c>
      <c r="H174" s="2" t="str">
        <f>VLOOKUP(C174,'Product Master'!$A$1:$C$11,2,)</f>
        <v>Mouse</v>
      </c>
      <c r="I174" s="2" t="str">
        <f>VLOOKUP('Sales Data'!C174,'Product Master'!$A$1:$C$11,3,0)</f>
        <v>Accessories</v>
      </c>
      <c r="J174" s="7">
        <f t="shared" si="4"/>
        <v>110.94</v>
      </c>
      <c r="K174" s="2" t="str">
        <f t="shared" si="5"/>
        <v>Jan-2024</v>
      </c>
      <c r="L174" s="2">
        <f>VLOOKUP(G174,Targets!$A$1:$B$5,2,)</f>
        <v>90000</v>
      </c>
    </row>
    <row r="175" spans="1:12" x14ac:dyDescent="0.3">
      <c r="A175" s="3">
        <v>45461</v>
      </c>
      <c r="B175" s="2">
        <v>1174</v>
      </c>
      <c r="C175" s="2" t="s">
        <v>20</v>
      </c>
      <c r="D175" s="9">
        <v>6</v>
      </c>
      <c r="E175" s="7">
        <v>24.04</v>
      </c>
      <c r="F175" s="2" t="s">
        <v>16</v>
      </c>
      <c r="G175" s="2" t="s">
        <v>12</v>
      </c>
      <c r="H175" s="2" t="str">
        <f>VLOOKUP(C175,'Product Master'!$A$1:$C$11,2,)</f>
        <v>Pen Drive</v>
      </c>
      <c r="I175" s="2" t="str">
        <f>VLOOKUP('Sales Data'!C175,'Product Master'!$A$1:$C$11,3,0)</f>
        <v>Accessories</v>
      </c>
      <c r="J175" s="7">
        <f t="shared" si="4"/>
        <v>144.24</v>
      </c>
      <c r="K175" s="2" t="str">
        <f t="shared" si="5"/>
        <v>Jun-2024</v>
      </c>
      <c r="L175" s="2">
        <f>VLOOKUP(G175,Targets!$A$1:$B$5,2,)</f>
        <v>100000</v>
      </c>
    </row>
    <row r="176" spans="1:12" x14ac:dyDescent="0.3">
      <c r="A176" s="3">
        <v>45351</v>
      </c>
      <c r="B176" s="2">
        <v>1175</v>
      </c>
      <c r="C176" s="2" t="s">
        <v>13</v>
      </c>
      <c r="D176" s="9">
        <v>7</v>
      </c>
      <c r="E176" s="7">
        <v>67.59</v>
      </c>
      <c r="F176" s="2" t="s">
        <v>11</v>
      </c>
      <c r="G176" s="2" t="s">
        <v>12</v>
      </c>
      <c r="H176" s="2" t="str">
        <f>VLOOKUP(C176,'Product Master'!$A$1:$C$11,2,)</f>
        <v>Headphones</v>
      </c>
      <c r="I176" s="2" t="str">
        <f>VLOOKUP('Sales Data'!C176,'Product Master'!$A$1:$C$11,3,0)</f>
        <v>Accessories</v>
      </c>
      <c r="J176" s="7">
        <f t="shared" si="4"/>
        <v>473.13</v>
      </c>
      <c r="K176" s="2" t="str">
        <f t="shared" si="5"/>
        <v>Feb-2024</v>
      </c>
      <c r="L176" s="2">
        <f>VLOOKUP(G176,Targets!$A$1:$B$5,2,)</f>
        <v>100000</v>
      </c>
    </row>
    <row r="177" spans="1:12" x14ac:dyDescent="0.3">
      <c r="A177" s="3">
        <v>45351</v>
      </c>
      <c r="B177" s="2">
        <v>1176</v>
      </c>
      <c r="C177" s="2" t="s">
        <v>25</v>
      </c>
      <c r="D177" s="9">
        <v>10</v>
      </c>
      <c r="E177" s="7">
        <v>25.17</v>
      </c>
      <c r="F177" s="2" t="s">
        <v>14</v>
      </c>
      <c r="G177" s="2" t="s">
        <v>18</v>
      </c>
      <c r="H177" s="2" t="str">
        <f>VLOOKUP(C177,'Product Master'!$A$1:$C$11,2,)</f>
        <v>Mouse</v>
      </c>
      <c r="I177" s="2" t="str">
        <f>VLOOKUP('Sales Data'!C177,'Product Master'!$A$1:$C$11,3,0)</f>
        <v>Accessories</v>
      </c>
      <c r="J177" s="7">
        <f t="shared" si="4"/>
        <v>251.70000000000002</v>
      </c>
      <c r="K177" s="2" t="str">
        <f t="shared" si="5"/>
        <v>Feb-2024</v>
      </c>
      <c r="L177" s="2">
        <f>VLOOKUP(G177,Targets!$A$1:$B$5,2,)</f>
        <v>90000</v>
      </c>
    </row>
    <row r="178" spans="1:12" x14ac:dyDescent="0.3">
      <c r="A178" s="3">
        <v>45506</v>
      </c>
      <c r="B178" s="2">
        <v>1177</v>
      </c>
      <c r="C178" s="2" t="s">
        <v>21</v>
      </c>
      <c r="D178" s="9">
        <v>9</v>
      </c>
      <c r="E178" s="7">
        <v>652.45000000000005</v>
      </c>
      <c r="F178" s="2" t="s">
        <v>14</v>
      </c>
      <c r="G178" s="2" t="s">
        <v>12</v>
      </c>
      <c r="H178" s="2" t="str">
        <f>VLOOKUP(C178,'Product Master'!$A$1:$C$11,2,)</f>
        <v>Laptop</v>
      </c>
      <c r="I178" s="2" t="str">
        <f>VLOOKUP('Sales Data'!C178,'Product Master'!$A$1:$C$11,3,0)</f>
        <v>Electronics</v>
      </c>
      <c r="J178" s="7">
        <f t="shared" si="4"/>
        <v>5872.05</v>
      </c>
      <c r="K178" s="2" t="str">
        <f t="shared" si="5"/>
        <v>Aug-2024</v>
      </c>
      <c r="L178" s="2">
        <f>VLOOKUP(G178,Targets!$A$1:$B$5,2,)</f>
        <v>100000</v>
      </c>
    </row>
    <row r="179" spans="1:12" x14ac:dyDescent="0.3">
      <c r="A179" s="3">
        <v>45381</v>
      </c>
      <c r="B179" s="2">
        <v>1178</v>
      </c>
      <c r="C179" s="2" t="s">
        <v>21</v>
      </c>
      <c r="D179" s="9">
        <v>1</v>
      </c>
      <c r="E179" s="7">
        <v>668.77</v>
      </c>
      <c r="F179" s="2" t="s">
        <v>14</v>
      </c>
      <c r="G179" s="2" t="s">
        <v>12</v>
      </c>
      <c r="H179" s="2" t="str">
        <f>VLOOKUP(C179,'Product Master'!$A$1:$C$11,2,)</f>
        <v>Laptop</v>
      </c>
      <c r="I179" s="2" t="str">
        <f>VLOOKUP('Sales Data'!C179,'Product Master'!$A$1:$C$11,3,0)</f>
        <v>Electronics</v>
      </c>
      <c r="J179" s="7">
        <f t="shared" si="4"/>
        <v>668.77</v>
      </c>
      <c r="K179" s="2" t="str">
        <f t="shared" si="5"/>
        <v>Mar-2024</v>
      </c>
      <c r="L179" s="2">
        <f>VLOOKUP(G179,Targets!$A$1:$B$5,2,)</f>
        <v>100000</v>
      </c>
    </row>
    <row r="180" spans="1:12" x14ac:dyDescent="0.3">
      <c r="A180" s="3">
        <v>45335</v>
      </c>
      <c r="B180" s="2">
        <v>1179</v>
      </c>
      <c r="C180" s="2" t="s">
        <v>22</v>
      </c>
      <c r="D180" s="9">
        <v>6</v>
      </c>
      <c r="E180" s="7">
        <v>204.21</v>
      </c>
      <c r="F180" s="2" t="s">
        <v>19</v>
      </c>
      <c r="G180" s="2" t="s">
        <v>12</v>
      </c>
      <c r="H180" s="2" t="str">
        <f>VLOOKUP(C180,'Product Master'!$A$1:$C$11,2,)</f>
        <v>Monitor</v>
      </c>
      <c r="I180" s="2" t="str">
        <f>VLOOKUP('Sales Data'!C180,'Product Master'!$A$1:$C$11,3,0)</f>
        <v>Electronics</v>
      </c>
      <c r="J180" s="7">
        <f t="shared" si="4"/>
        <v>1225.26</v>
      </c>
      <c r="K180" s="2" t="str">
        <f t="shared" si="5"/>
        <v>Feb-2024</v>
      </c>
      <c r="L180" s="2">
        <f>VLOOKUP(G180,Targets!$A$1:$B$5,2,)</f>
        <v>100000</v>
      </c>
    </row>
    <row r="181" spans="1:12" x14ac:dyDescent="0.3">
      <c r="A181" s="3">
        <v>45350</v>
      </c>
      <c r="B181" s="2">
        <v>1180</v>
      </c>
      <c r="C181" s="2" t="s">
        <v>23</v>
      </c>
      <c r="D181" s="9">
        <v>10</v>
      </c>
      <c r="E181" s="7">
        <v>434.68</v>
      </c>
      <c r="F181" s="2" t="s">
        <v>11</v>
      </c>
      <c r="G181" s="2" t="s">
        <v>9</v>
      </c>
      <c r="H181" s="2" t="str">
        <f>VLOOKUP(C181,'Product Master'!$A$1:$C$11,2,)</f>
        <v>Tablet</v>
      </c>
      <c r="I181" s="2" t="str">
        <f>VLOOKUP('Sales Data'!C181,'Product Master'!$A$1:$C$11,3,0)</f>
        <v>Electronics</v>
      </c>
      <c r="J181" s="7">
        <f t="shared" si="4"/>
        <v>4346.8</v>
      </c>
      <c r="K181" s="2" t="str">
        <f t="shared" si="5"/>
        <v>Feb-2024</v>
      </c>
      <c r="L181" s="2">
        <f>VLOOKUP(G181,Targets!$A$1:$B$5,2,)</f>
        <v>150000</v>
      </c>
    </row>
    <row r="182" spans="1:12" x14ac:dyDescent="0.3">
      <c r="A182" s="3">
        <v>45530</v>
      </c>
      <c r="B182" s="2">
        <v>1181</v>
      </c>
      <c r="C182" s="2" t="s">
        <v>7</v>
      </c>
      <c r="D182" s="9">
        <v>1</v>
      </c>
      <c r="E182" s="7">
        <v>225.17</v>
      </c>
      <c r="F182" s="2" t="s">
        <v>16</v>
      </c>
      <c r="G182" s="2" t="s">
        <v>9</v>
      </c>
      <c r="H182" s="2" t="str">
        <f>VLOOKUP(C182,'Product Master'!$A$1:$C$11,2,)</f>
        <v>Printer</v>
      </c>
      <c r="I182" s="2" t="str">
        <f>VLOOKUP('Sales Data'!C182,'Product Master'!$A$1:$C$11,3,0)</f>
        <v>Electronics</v>
      </c>
      <c r="J182" s="7">
        <f t="shared" si="4"/>
        <v>225.17</v>
      </c>
      <c r="K182" s="2" t="str">
        <f t="shared" si="5"/>
        <v>Aug-2024</v>
      </c>
      <c r="L182" s="2">
        <f>VLOOKUP(G182,Targets!$A$1:$B$5,2,)</f>
        <v>150000</v>
      </c>
    </row>
    <row r="183" spans="1:12" x14ac:dyDescent="0.3">
      <c r="A183" s="3">
        <v>45395</v>
      </c>
      <c r="B183" s="2">
        <v>1182</v>
      </c>
      <c r="C183" s="2" t="s">
        <v>24</v>
      </c>
      <c r="D183" s="9">
        <v>8</v>
      </c>
      <c r="E183" s="7">
        <v>130.59</v>
      </c>
      <c r="F183" s="2" t="s">
        <v>8</v>
      </c>
      <c r="G183" s="2" t="s">
        <v>12</v>
      </c>
      <c r="H183" s="2" t="str">
        <f>VLOOKUP(C183,'Product Master'!$A$1:$C$11,2,)</f>
        <v>Smartwatch</v>
      </c>
      <c r="I183" s="2" t="str">
        <f>VLOOKUP('Sales Data'!C183,'Product Master'!$A$1:$C$11,3,0)</f>
        <v>Electronics</v>
      </c>
      <c r="J183" s="7">
        <f t="shared" si="4"/>
        <v>1044.72</v>
      </c>
      <c r="K183" s="2" t="str">
        <f t="shared" si="5"/>
        <v>Apr-2024</v>
      </c>
      <c r="L183" s="2">
        <f>VLOOKUP(G183,Targets!$A$1:$B$5,2,)</f>
        <v>100000</v>
      </c>
    </row>
    <row r="184" spans="1:12" x14ac:dyDescent="0.3">
      <c r="A184" s="3">
        <v>45335</v>
      </c>
      <c r="B184" s="2">
        <v>1183</v>
      </c>
      <c r="C184" s="2" t="s">
        <v>13</v>
      </c>
      <c r="D184" s="9">
        <v>1</v>
      </c>
      <c r="E184" s="7">
        <v>56.35</v>
      </c>
      <c r="F184" s="2" t="s">
        <v>8</v>
      </c>
      <c r="G184" s="2" t="s">
        <v>12</v>
      </c>
      <c r="H184" s="2" t="str">
        <f>VLOOKUP(C184,'Product Master'!$A$1:$C$11,2,)</f>
        <v>Headphones</v>
      </c>
      <c r="I184" s="2" t="str">
        <f>VLOOKUP('Sales Data'!C184,'Product Master'!$A$1:$C$11,3,0)</f>
        <v>Accessories</v>
      </c>
      <c r="J184" s="7">
        <f t="shared" si="4"/>
        <v>56.35</v>
      </c>
      <c r="K184" s="2" t="str">
        <f t="shared" si="5"/>
        <v>Feb-2024</v>
      </c>
      <c r="L184" s="2">
        <f>VLOOKUP(G184,Targets!$A$1:$B$5,2,)</f>
        <v>100000</v>
      </c>
    </row>
    <row r="185" spans="1:12" x14ac:dyDescent="0.3">
      <c r="A185" s="3">
        <v>45548</v>
      </c>
      <c r="B185" s="2">
        <v>1184</v>
      </c>
      <c r="C185" s="2" t="s">
        <v>24</v>
      </c>
      <c r="D185" s="9">
        <v>2</v>
      </c>
      <c r="E185" s="7">
        <v>236.65</v>
      </c>
      <c r="F185" s="2" t="s">
        <v>14</v>
      </c>
      <c r="G185" s="2" t="s">
        <v>15</v>
      </c>
      <c r="H185" s="2" t="str">
        <f>VLOOKUP(C185,'Product Master'!$A$1:$C$11,2,)</f>
        <v>Smartwatch</v>
      </c>
      <c r="I185" s="2" t="str">
        <f>VLOOKUP('Sales Data'!C185,'Product Master'!$A$1:$C$11,3,0)</f>
        <v>Electronics</v>
      </c>
      <c r="J185" s="7">
        <f t="shared" si="4"/>
        <v>473.3</v>
      </c>
      <c r="K185" s="2" t="str">
        <f t="shared" si="5"/>
        <v>Sep-2024</v>
      </c>
      <c r="L185" s="2">
        <f>VLOOKUP(G185,Targets!$A$1:$B$5,2,)</f>
        <v>120000</v>
      </c>
    </row>
    <row r="186" spans="1:12" x14ac:dyDescent="0.3">
      <c r="A186" s="3">
        <v>45636</v>
      </c>
      <c r="B186" s="2">
        <v>1185</v>
      </c>
      <c r="C186" s="2" t="s">
        <v>24</v>
      </c>
      <c r="D186" s="9">
        <v>10</v>
      </c>
      <c r="E186" s="7">
        <v>185.79</v>
      </c>
      <c r="F186" s="2" t="s">
        <v>19</v>
      </c>
      <c r="G186" s="2" t="s">
        <v>9</v>
      </c>
      <c r="H186" s="2" t="str">
        <f>VLOOKUP(C186,'Product Master'!$A$1:$C$11,2,)</f>
        <v>Smartwatch</v>
      </c>
      <c r="I186" s="2" t="str">
        <f>VLOOKUP('Sales Data'!C186,'Product Master'!$A$1:$C$11,3,0)</f>
        <v>Electronics</v>
      </c>
      <c r="J186" s="7">
        <f t="shared" si="4"/>
        <v>1857.8999999999999</v>
      </c>
      <c r="K186" s="2" t="str">
        <f t="shared" si="5"/>
        <v>Dec-2024</v>
      </c>
      <c r="L186" s="2">
        <f>VLOOKUP(G186,Targets!$A$1:$B$5,2,)</f>
        <v>150000</v>
      </c>
    </row>
    <row r="187" spans="1:12" x14ac:dyDescent="0.3">
      <c r="A187" s="3">
        <v>45591</v>
      </c>
      <c r="B187" s="2">
        <v>1186</v>
      </c>
      <c r="C187" s="2" t="s">
        <v>17</v>
      </c>
      <c r="D187" s="9">
        <v>2</v>
      </c>
      <c r="E187" s="7">
        <v>660.11</v>
      </c>
      <c r="F187" s="2" t="s">
        <v>14</v>
      </c>
      <c r="G187" s="2" t="s">
        <v>12</v>
      </c>
      <c r="H187" s="2" t="str">
        <f>VLOOKUP(C187,'Product Master'!$A$1:$C$11,2,)</f>
        <v>Smartphone</v>
      </c>
      <c r="I187" s="2" t="str">
        <f>VLOOKUP('Sales Data'!C187,'Product Master'!$A$1:$C$11,3,0)</f>
        <v>Electronics</v>
      </c>
      <c r="J187" s="7">
        <f t="shared" si="4"/>
        <v>1320.22</v>
      </c>
      <c r="K187" s="2" t="str">
        <f t="shared" si="5"/>
        <v>Oct-2024</v>
      </c>
      <c r="L187" s="2">
        <f>VLOOKUP(G187,Targets!$A$1:$B$5,2,)</f>
        <v>100000</v>
      </c>
    </row>
    <row r="188" spans="1:12" x14ac:dyDescent="0.3">
      <c r="A188" s="3">
        <v>45507</v>
      </c>
      <c r="B188" s="2">
        <v>1187</v>
      </c>
      <c r="C188" s="2" t="s">
        <v>21</v>
      </c>
      <c r="D188" s="9">
        <v>7</v>
      </c>
      <c r="E188" s="7">
        <v>657.35</v>
      </c>
      <c r="F188" s="2" t="s">
        <v>14</v>
      </c>
      <c r="G188" s="2" t="s">
        <v>12</v>
      </c>
      <c r="H188" s="2" t="str">
        <f>VLOOKUP(C188,'Product Master'!$A$1:$C$11,2,)</f>
        <v>Laptop</v>
      </c>
      <c r="I188" s="2" t="str">
        <f>VLOOKUP('Sales Data'!C188,'Product Master'!$A$1:$C$11,3,0)</f>
        <v>Electronics</v>
      </c>
      <c r="J188" s="7">
        <f t="shared" si="4"/>
        <v>4601.45</v>
      </c>
      <c r="K188" s="2" t="str">
        <f t="shared" si="5"/>
        <v>Aug-2024</v>
      </c>
      <c r="L188" s="2">
        <f>VLOOKUP(G188,Targets!$A$1:$B$5,2,)</f>
        <v>100000</v>
      </c>
    </row>
    <row r="189" spans="1:12" x14ac:dyDescent="0.3">
      <c r="A189" s="3">
        <v>45522</v>
      </c>
      <c r="B189" s="2">
        <v>1188</v>
      </c>
      <c r="C189" s="2" t="s">
        <v>20</v>
      </c>
      <c r="D189" s="9">
        <v>9</v>
      </c>
      <c r="E189" s="7">
        <v>16.04</v>
      </c>
      <c r="F189" s="2" t="s">
        <v>11</v>
      </c>
      <c r="G189" s="2" t="s">
        <v>15</v>
      </c>
      <c r="H189" s="2" t="str">
        <f>VLOOKUP(C189,'Product Master'!$A$1:$C$11,2,)</f>
        <v>Pen Drive</v>
      </c>
      <c r="I189" s="2" t="str">
        <f>VLOOKUP('Sales Data'!C189,'Product Master'!$A$1:$C$11,3,0)</f>
        <v>Accessories</v>
      </c>
      <c r="J189" s="7">
        <f t="shared" si="4"/>
        <v>144.35999999999999</v>
      </c>
      <c r="K189" s="2" t="str">
        <f t="shared" si="5"/>
        <v>Aug-2024</v>
      </c>
      <c r="L189" s="2">
        <f>VLOOKUP(G189,Targets!$A$1:$B$5,2,)</f>
        <v>120000</v>
      </c>
    </row>
    <row r="190" spans="1:12" x14ac:dyDescent="0.3">
      <c r="A190" s="3">
        <v>45309</v>
      </c>
      <c r="B190" s="2">
        <v>1189</v>
      </c>
      <c r="C190" s="2" t="s">
        <v>25</v>
      </c>
      <c r="D190" s="9">
        <v>8</v>
      </c>
      <c r="E190" s="7">
        <v>20.49</v>
      </c>
      <c r="F190" s="2" t="s">
        <v>16</v>
      </c>
      <c r="G190" s="2" t="s">
        <v>9</v>
      </c>
      <c r="H190" s="2" t="str">
        <f>VLOOKUP(C190,'Product Master'!$A$1:$C$11,2,)</f>
        <v>Mouse</v>
      </c>
      <c r="I190" s="2" t="str">
        <f>VLOOKUP('Sales Data'!C190,'Product Master'!$A$1:$C$11,3,0)</f>
        <v>Accessories</v>
      </c>
      <c r="J190" s="7">
        <f t="shared" si="4"/>
        <v>163.92</v>
      </c>
      <c r="K190" s="2" t="str">
        <f t="shared" si="5"/>
        <v>Jan-2024</v>
      </c>
      <c r="L190" s="2">
        <f>VLOOKUP(G190,Targets!$A$1:$B$5,2,)</f>
        <v>150000</v>
      </c>
    </row>
    <row r="191" spans="1:12" x14ac:dyDescent="0.3">
      <c r="A191" s="3">
        <v>45318</v>
      </c>
      <c r="B191" s="2">
        <v>1190</v>
      </c>
      <c r="C191" s="2" t="s">
        <v>13</v>
      </c>
      <c r="D191" s="9">
        <v>8</v>
      </c>
      <c r="E191" s="7">
        <v>96.91</v>
      </c>
      <c r="F191" s="2" t="s">
        <v>8</v>
      </c>
      <c r="G191" s="2" t="s">
        <v>12</v>
      </c>
      <c r="H191" s="2" t="str">
        <f>VLOOKUP(C191,'Product Master'!$A$1:$C$11,2,)</f>
        <v>Headphones</v>
      </c>
      <c r="I191" s="2" t="str">
        <f>VLOOKUP('Sales Data'!C191,'Product Master'!$A$1:$C$11,3,0)</f>
        <v>Accessories</v>
      </c>
      <c r="J191" s="7">
        <f t="shared" si="4"/>
        <v>775.28</v>
      </c>
      <c r="K191" s="2" t="str">
        <f t="shared" si="5"/>
        <v>Jan-2024</v>
      </c>
      <c r="L191" s="2">
        <f>VLOOKUP(G191,Targets!$A$1:$B$5,2,)</f>
        <v>100000</v>
      </c>
    </row>
    <row r="192" spans="1:12" x14ac:dyDescent="0.3">
      <c r="A192" s="3">
        <v>45645</v>
      </c>
      <c r="B192" s="2">
        <v>1191</v>
      </c>
      <c r="C192" s="2" t="s">
        <v>23</v>
      </c>
      <c r="D192" s="9">
        <v>8</v>
      </c>
      <c r="E192" s="7">
        <v>352.01</v>
      </c>
      <c r="F192" s="2" t="s">
        <v>11</v>
      </c>
      <c r="G192" s="2" t="s">
        <v>9</v>
      </c>
      <c r="H192" s="2" t="str">
        <f>VLOOKUP(C192,'Product Master'!$A$1:$C$11,2,)</f>
        <v>Tablet</v>
      </c>
      <c r="I192" s="2" t="str">
        <f>VLOOKUP('Sales Data'!C192,'Product Master'!$A$1:$C$11,3,0)</f>
        <v>Electronics</v>
      </c>
      <c r="J192" s="7">
        <f t="shared" si="4"/>
        <v>2816.08</v>
      </c>
      <c r="K192" s="2" t="str">
        <f t="shared" si="5"/>
        <v>Dec-2024</v>
      </c>
      <c r="L192" s="2">
        <f>VLOOKUP(G192,Targets!$A$1:$B$5,2,)</f>
        <v>150000</v>
      </c>
    </row>
    <row r="193" spans="1:12" x14ac:dyDescent="0.3">
      <c r="A193" s="3">
        <v>45632</v>
      </c>
      <c r="B193" s="2">
        <v>1192</v>
      </c>
      <c r="C193" s="2" t="s">
        <v>10</v>
      </c>
      <c r="D193" s="9">
        <v>7</v>
      </c>
      <c r="E193" s="7">
        <v>49.95</v>
      </c>
      <c r="F193" s="2" t="s">
        <v>16</v>
      </c>
      <c r="G193" s="2" t="s">
        <v>9</v>
      </c>
      <c r="H193" s="2" t="str">
        <f>VLOOKUP(C193,'Product Master'!$A$1:$C$11,2,)</f>
        <v>Keyboard</v>
      </c>
      <c r="I193" s="2" t="str">
        <f>VLOOKUP('Sales Data'!C193,'Product Master'!$A$1:$C$11,3,0)</f>
        <v>Accessories</v>
      </c>
      <c r="J193" s="7">
        <f t="shared" si="4"/>
        <v>349.65000000000003</v>
      </c>
      <c r="K193" s="2" t="str">
        <f t="shared" si="5"/>
        <v>Dec-2024</v>
      </c>
      <c r="L193" s="2">
        <f>VLOOKUP(G193,Targets!$A$1:$B$5,2,)</f>
        <v>150000</v>
      </c>
    </row>
    <row r="194" spans="1:12" x14ac:dyDescent="0.3">
      <c r="A194" s="3">
        <v>45489</v>
      </c>
      <c r="B194" s="2">
        <v>1193</v>
      </c>
      <c r="C194" s="2" t="s">
        <v>20</v>
      </c>
      <c r="D194" s="9">
        <v>3</v>
      </c>
      <c r="E194" s="7">
        <v>12.47</v>
      </c>
      <c r="F194" s="2" t="s">
        <v>11</v>
      </c>
      <c r="G194" s="2" t="s">
        <v>12</v>
      </c>
      <c r="H194" s="2" t="str">
        <f>VLOOKUP(C194,'Product Master'!$A$1:$C$11,2,)</f>
        <v>Pen Drive</v>
      </c>
      <c r="I194" s="2" t="str">
        <f>VLOOKUP('Sales Data'!C194,'Product Master'!$A$1:$C$11,3,0)</f>
        <v>Accessories</v>
      </c>
      <c r="J194" s="7">
        <f t="shared" si="4"/>
        <v>37.410000000000004</v>
      </c>
      <c r="K194" s="2" t="str">
        <f t="shared" si="5"/>
        <v>Jul-2024</v>
      </c>
      <c r="L194" s="2">
        <f>VLOOKUP(G194,Targets!$A$1:$B$5,2,)</f>
        <v>100000</v>
      </c>
    </row>
    <row r="195" spans="1:12" x14ac:dyDescent="0.3">
      <c r="A195" s="3">
        <v>45633</v>
      </c>
      <c r="B195" s="2">
        <v>1194</v>
      </c>
      <c r="C195" s="2" t="s">
        <v>20</v>
      </c>
      <c r="D195" s="9">
        <v>3</v>
      </c>
      <c r="E195" s="7">
        <v>24.43</v>
      </c>
      <c r="F195" s="2" t="s">
        <v>8</v>
      </c>
      <c r="G195" s="2" t="s">
        <v>9</v>
      </c>
      <c r="H195" s="2" t="str">
        <f>VLOOKUP(C195,'Product Master'!$A$1:$C$11,2,)</f>
        <v>Pen Drive</v>
      </c>
      <c r="I195" s="2" t="str">
        <f>VLOOKUP('Sales Data'!C195,'Product Master'!$A$1:$C$11,3,0)</f>
        <v>Accessories</v>
      </c>
      <c r="J195" s="7">
        <f t="shared" ref="J195:J258" si="6">PRODUCT(D195,E195)</f>
        <v>73.289999999999992</v>
      </c>
      <c r="K195" s="2" t="str">
        <f t="shared" ref="K195:K258" si="7">TEXT(A195, "mmm-yyyy")</f>
        <v>Dec-2024</v>
      </c>
      <c r="L195" s="2">
        <f>VLOOKUP(G195,Targets!$A$1:$B$5,2,)</f>
        <v>150000</v>
      </c>
    </row>
    <row r="196" spans="1:12" x14ac:dyDescent="0.3">
      <c r="A196" s="3">
        <v>45388</v>
      </c>
      <c r="B196" s="2">
        <v>1195</v>
      </c>
      <c r="C196" s="2" t="s">
        <v>23</v>
      </c>
      <c r="D196" s="9">
        <v>10</v>
      </c>
      <c r="E196" s="7">
        <v>378.01</v>
      </c>
      <c r="F196" s="2" t="s">
        <v>14</v>
      </c>
      <c r="G196" s="2" t="s">
        <v>12</v>
      </c>
      <c r="H196" s="2" t="str">
        <f>VLOOKUP(C196,'Product Master'!$A$1:$C$11,2,)</f>
        <v>Tablet</v>
      </c>
      <c r="I196" s="2" t="str">
        <f>VLOOKUP('Sales Data'!C196,'Product Master'!$A$1:$C$11,3,0)</f>
        <v>Electronics</v>
      </c>
      <c r="J196" s="7">
        <f t="shared" si="6"/>
        <v>3780.1</v>
      </c>
      <c r="K196" s="2" t="str">
        <f t="shared" si="7"/>
        <v>Apr-2024</v>
      </c>
      <c r="L196" s="2">
        <f>VLOOKUP(G196,Targets!$A$1:$B$5,2,)</f>
        <v>100000</v>
      </c>
    </row>
    <row r="197" spans="1:12" x14ac:dyDescent="0.3">
      <c r="A197" s="3">
        <v>45603</v>
      </c>
      <c r="B197" s="2">
        <v>1196</v>
      </c>
      <c r="C197" s="2" t="s">
        <v>20</v>
      </c>
      <c r="D197" s="9">
        <v>3</v>
      </c>
      <c r="E197" s="7">
        <v>10.1</v>
      </c>
      <c r="F197" s="2" t="s">
        <v>14</v>
      </c>
      <c r="G197" s="2" t="s">
        <v>9</v>
      </c>
      <c r="H197" s="2" t="str">
        <f>VLOOKUP(C197,'Product Master'!$A$1:$C$11,2,)</f>
        <v>Pen Drive</v>
      </c>
      <c r="I197" s="2" t="str">
        <f>VLOOKUP('Sales Data'!C197,'Product Master'!$A$1:$C$11,3,0)</f>
        <v>Accessories</v>
      </c>
      <c r="J197" s="7">
        <f t="shared" si="6"/>
        <v>30.299999999999997</v>
      </c>
      <c r="K197" s="2" t="str">
        <f t="shared" si="7"/>
        <v>Nov-2024</v>
      </c>
      <c r="L197" s="2">
        <f>VLOOKUP(G197,Targets!$A$1:$B$5,2,)</f>
        <v>150000</v>
      </c>
    </row>
    <row r="198" spans="1:12" x14ac:dyDescent="0.3">
      <c r="A198" s="3">
        <v>45578</v>
      </c>
      <c r="B198" s="2">
        <v>1197</v>
      </c>
      <c r="C198" s="2" t="s">
        <v>23</v>
      </c>
      <c r="D198" s="9">
        <v>7</v>
      </c>
      <c r="E198" s="7">
        <v>390.65</v>
      </c>
      <c r="F198" s="2" t="s">
        <v>8</v>
      </c>
      <c r="G198" s="2" t="s">
        <v>15</v>
      </c>
      <c r="H198" s="2" t="str">
        <f>VLOOKUP(C198,'Product Master'!$A$1:$C$11,2,)</f>
        <v>Tablet</v>
      </c>
      <c r="I198" s="2" t="str">
        <f>VLOOKUP('Sales Data'!C198,'Product Master'!$A$1:$C$11,3,0)</f>
        <v>Electronics</v>
      </c>
      <c r="J198" s="7">
        <f t="shared" si="6"/>
        <v>2734.5499999999997</v>
      </c>
      <c r="K198" s="2" t="str">
        <f t="shared" si="7"/>
        <v>Oct-2024</v>
      </c>
      <c r="L198" s="2">
        <f>VLOOKUP(G198,Targets!$A$1:$B$5,2,)</f>
        <v>120000</v>
      </c>
    </row>
    <row r="199" spans="1:12" x14ac:dyDescent="0.3">
      <c r="A199" s="3">
        <v>45633</v>
      </c>
      <c r="B199" s="2">
        <v>1198</v>
      </c>
      <c r="C199" s="2" t="s">
        <v>13</v>
      </c>
      <c r="D199" s="9">
        <v>9</v>
      </c>
      <c r="E199" s="7">
        <v>91.5</v>
      </c>
      <c r="F199" s="2" t="s">
        <v>16</v>
      </c>
      <c r="G199" s="2" t="s">
        <v>9</v>
      </c>
      <c r="H199" s="2" t="str">
        <f>VLOOKUP(C199,'Product Master'!$A$1:$C$11,2,)</f>
        <v>Headphones</v>
      </c>
      <c r="I199" s="2" t="str">
        <f>VLOOKUP('Sales Data'!C199,'Product Master'!$A$1:$C$11,3,0)</f>
        <v>Accessories</v>
      </c>
      <c r="J199" s="7">
        <f t="shared" si="6"/>
        <v>823.5</v>
      </c>
      <c r="K199" s="2" t="str">
        <f t="shared" si="7"/>
        <v>Dec-2024</v>
      </c>
      <c r="L199" s="2">
        <f>VLOOKUP(G199,Targets!$A$1:$B$5,2,)</f>
        <v>150000</v>
      </c>
    </row>
    <row r="200" spans="1:12" x14ac:dyDescent="0.3">
      <c r="A200" s="3">
        <v>45427</v>
      </c>
      <c r="B200" s="2">
        <v>1199</v>
      </c>
      <c r="C200" s="2" t="s">
        <v>17</v>
      </c>
      <c r="D200" s="9">
        <v>5</v>
      </c>
      <c r="E200" s="7">
        <v>462.34</v>
      </c>
      <c r="F200" s="2" t="s">
        <v>11</v>
      </c>
      <c r="G200" s="2" t="s">
        <v>15</v>
      </c>
      <c r="H200" s="2" t="str">
        <f>VLOOKUP(C200,'Product Master'!$A$1:$C$11,2,)</f>
        <v>Smartphone</v>
      </c>
      <c r="I200" s="2" t="str">
        <f>VLOOKUP('Sales Data'!C200,'Product Master'!$A$1:$C$11,3,0)</f>
        <v>Electronics</v>
      </c>
      <c r="J200" s="7">
        <f t="shared" si="6"/>
        <v>2311.6999999999998</v>
      </c>
      <c r="K200" s="2" t="str">
        <f t="shared" si="7"/>
        <v>May-2024</v>
      </c>
      <c r="L200" s="2">
        <f>VLOOKUP(G200,Targets!$A$1:$B$5,2,)</f>
        <v>120000</v>
      </c>
    </row>
    <row r="201" spans="1:12" x14ac:dyDescent="0.3">
      <c r="A201" s="3">
        <v>45599</v>
      </c>
      <c r="B201" s="2">
        <v>1200</v>
      </c>
      <c r="C201" s="2" t="s">
        <v>7</v>
      </c>
      <c r="D201" s="9">
        <v>7</v>
      </c>
      <c r="E201" s="7">
        <v>329.6</v>
      </c>
      <c r="F201" s="2" t="s">
        <v>16</v>
      </c>
      <c r="G201" s="2" t="s">
        <v>18</v>
      </c>
      <c r="H201" s="2" t="str">
        <f>VLOOKUP(C201,'Product Master'!$A$1:$C$11,2,)</f>
        <v>Printer</v>
      </c>
      <c r="I201" s="2" t="str">
        <f>VLOOKUP('Sales Data'!C201,'Product Master'!$A$1:$C$11,3,0)</f>
        <v>Electronics</v>
      </c>
      <c r="J201" s="7">
        <f t="shared" si="6"/>
        <v>2307.2000000000003</v>
      </c>
      <c r="K201" s="2" t="str">
        <f t="shared" si="7"/>
        <v>Nov-2024</v>
      </c>
      <c r="L201" s="2">
        <f>VLOOKUP(G201,Targets!$A$1:$B$5,2,)</f>
        <v>90000</v>
      </c>
    </row>
    <row r="202" spans="1:12" x14ac:dyDescent="0.3">
      <c r="A202" s="3">
        <v>45427</v>
      </c>
      <c r="B202" s="2">
        <v>1201</v>
      </c>
      <c r="C202" s="2" t="s">
        <v>25</v>
      </c>
      <c r="D202" s="9">
        <v>1</v>
      </c>
      <c r="E202" s="7">
        <v>25.91</v>
      </c>
      <c r="F202" s="2" t="s">
        <v>16</v>
      </c>
      <c r="G202" s="2" t="s">
        <v>12</v>
      </c>
      <c r="H202" s="2" t="str">
        <f>VLOOKUP(C202,'Product Master'!$A$1:$C$11,2,)</f>
        <v>Mouse</v>
      </c>
      <c r="I202" s="2" t="str">
        <f>VLOOKUP('Sales Data'!C202,'Product Master'!$A$1:$C$11,3,0)</f>
        <v>Accessories</v>
      </c>
      <c r="J202" s="7">
        <f t="shared" si="6"/>
        <v>25.91</v>
      </c>
      <c r="K202" s="2" t="str">
        <f t="shared" si="7"/>
        <v>May-2024</v>
      </c>
      <c r="L202" s="2">
        <f>VLOOKUP(G202,Targets!$A$1:$B$5,2,)</f>
        <v>100000</v>
      </c>
    </row>
    <row r="203" spans="1:12" x14ac:dyDescent="0.3">
      <c r="A203" s="3">
        <v>45388</v>
      </c>
      <c r="B203" s="2">
        <v>1202</v>
      </c>
      <c r="C203" s="2" t="s">
        <v>23</v>
      </c>
      <c r="D203" s="9">
        <v>9</v>
      </c>
      <c r="E203" s="7">
        <v>337.61</v>
      </c>
      <c r="F203" s="2" t="s">
        <v>19</v>
      </c>
      <c r="G203" s="2" t="s">
        <v>9</v>
      </c>
      <c r="H203" s="2" t="str">
        <f>VLOOKUP(C203,'Product Master'!$A$1:$C$11,2,)</f>
        <v>Tablet</v>
      </c>
      <c r="I203" s="2" t="str">
        <f>VLOOKUP('Sales Data'!C203,'Product Master'!$A$1:$C$11,3,0)</f>
        <v>Electronics</v>
      </c>
      <c r="J203" s="7">
        <f t="shared" si="6"/>
        <v>3038.4900000000002</v>
      </c>
      <c r="K203" s="2" t="str">
        <f t="shared" si="7"/>
        <v>Apr-2024</v>
      </c>
      <c r="L203" s="2">
        <f>VLOOKUP(G203,Targets!$A$1:$B$5,2,)</f>
        <v>150000</v>
      </c>
    </row>
    <row r="204" spans="1:12" x14ac:dyDescent="0.3">
      <c r="A204" s="3">
        <v>45648</v>
      </c>
      <c r="B204" s="2">
        <v>1203</v>
      </c>
      <c r="C204" s="2" t="s">
        <v>21</v>
      </c>
      <c r="D204" s="9">
        <v>2</v>
      </c>
      <c r="E204" s="7">
        <v>514.97</v>
      </c>
      <c r="F204" s="2" t="s">
        <v>16</v>
      </c>
      <c r="G204" s="2" t="s">
        <v>15</v>
      </c>
      <c r="H204" s="2" t="str">
        <f>VLOOKUP(C204,'Product Master'!$A$1:$C$11,2,)</f>
        <v>Laptop</v>
      </c>
      <c r="I204" s="2" t="str">
        <f>VLOOKUP('Sales Data'!C204,'Product Master'!$A$1:$C$11,3,0)</f>
        <v>Electronics</v>
      </c>
      <c r="J204" s="7">
        <f t="shared" si="6"/>
        <v>1029.94</v>
      </c>
      <c r="K204" s="2" t="str">
        <f t="shared" si="7"/>
        <v>Dec-2024</v>
      </c>
      <c r="L204" s="2">
        <f>VLOOKUP(G204,Targets!$A$1:$B$5,2,)</f>
        <v>120000</v>
      </c>
    </row>
    <row r="205" spans="1:12" x14ac:dyDescent="0.3">
      <c r="A205" s="3">
        <v>45421</v>
      </c>
      <c r="B205" s="2">
        <v>1204</v>
      </c>
      <c r="C205" s="2" t="s">
        <v>22</v>
      </c>
      <c r="D205" s="9">
        <v>7</v>
      </c>
      <c r="E205" s="7">
        <v>272.58999999999997</v>
      </c>
      <c r="F205" s="2" t="s">
        <v>8</v>
      </c>
      <c r="G205" s="2" t="s">
        <v>18</v>
      </c>
      <c r="H205" s="2" t="str">
        <f>VLOOKUP(C205,'Product Master'!$A$1:$C$11,2,)</f>
        <v>Monitor</v>
      </c>
      <c r="I205" s="2" t="str">
        <f>VLOOKUP('Sales Data'!C205,'Product Master'!$A$1:$C$11,3,0)</f>
        <v>Electronics</v>
      </c>
      <c r="J205" s="7">
        <f t="shared" si="6"/>
        <v>1908.1299999999999</v>
      </c>
      <c r="K205" s="2" t="str">
        <f t="shared" si="7"/>
        <v>May-2024</v>
      </c>
      <c r="L205" s="2">
        <f>VLOOKUP(G205,Targets!$A$1:$B$5,2,)</f>
        <v>90000</v>
      </c>
    </row>
    <row r="206" spans="1:12" x14ac:dyDescent="0.3">
      <c r="A206" s="3">
        <v>45455</v>
      </c>
      <c r="B206" s="2">
        <v>1205</v>
      </c>
      <c r="C206" s="2" t="s">
        <v>10</v>
      </c>
      <c r="D206" s="9">
        <v>2</v>
      </c>
      <c r="E206" s="7">
        <v>30.84</v>
      </c>
      <c r="F206" s="2" t="s">
        <v>16</v>
      </c>
      <c r="G206" s="2" t="s">
        <v>15</v>
      </c>
      <c r="H206" s="2" t="str">
        <f>VLOOKUP(C206,'Product Master'!$A$1:$C$11,2,)</f>
        <v>Keyboard</v>
      </c>
      <c r="I206" s="2" t="str">
        <f>VLOOKUP('Sales Data'!C206,'Product Master'!$A$1:$C$11,3,0)</f>
        <v>Accessories</v>
      </c>
      <c r="J206" s="7">
        <f t="shared" si="6"/>
        <v>61.68</v>
      </c>
      <c r="K206" s="2" t="str">
        <f t="shared" si="7"/>
        <v>Jun-2024</v>
      </c>
      <c r="L206" s="2">
        <f>VLOOKUP(G206,Targets!$A$1:$B$5,2,)</f>
        <v>120000</v>
      </c>
    </row>
    <row r="207" spans="1:12" x14ac:dyDescent="0.3">
      <c r="A207" s="3">
        <v>45302</v>
      </c>
      <c r="B207" s="2">
        <v>1206</v>
      </c>
      <c r="C207" s="2" t="s">
        <v>7</v>
      </c>
      <c r="D207" s="9">
        <v>7</v>
      </c>
      <c r="E207" s="7">
        <v>285.72000000000003</v>
      </c>
      <c r="F207" s="2" t="s">
        <v>11</v>
      </c>
      <c r="G207" s="2" t="s">
        <v>18</v>
      </c>
      <c r="H207" s="2" t="str">
        <f>VLOOKUP(C207,'Product Master'!$A$1:$C$11,2,)</f>
        <v>Printer</v>
      </c>
      <c r="I207" s="2" t="str">
        <f>VLOOKUP('Sales Data'!C207,'Product Master'!$A$1:$C$11,3,0)</f>
        <v>Electronics</v>
      </c>
      <c r="J207" s="7">
        <f t="shared" si="6"/>
        <v>2000.0400000000002</v>
      </c>
      <c r="K207" s="2" t="str">
        <f t="shared" si="7"/>
        <v>Jan-2024</v>
      </c>
      <c r="L207" s="2">
        <f>VLOOKUP(G207,Targets!$A$1:$B$5,2,)</f>
        <v>90000</v>
      </c>
    </row>
    <row r="208" spans="1:12" x14ac:dyDescent="0.3">
      <c r="A208" s="3">
        <v>45597</v>
      </c>
      <c r="B208" s="2">
        <v>1207</v>
      </c>
      <c r="C208" s="2" t="s">
        <v>24</v>
      </c>
      <c r="D208" s="9">
        <v>1</v>
      </c>
      <c r="E208" s="7">
        <v>125.68</v>
      </c>
      <c r="F208" s="2" t="s">
        <v>19</v>
      </c>
      <c r="G208" s="2" t="s">
        <v>15</v>
      </c>
      <c r="H208" s="2" t="str">
        <f>VLOOKUP(C208,'Product Master'!$A$1:$C$11,2,)</f>
        <v>Smartwatch</v>
      </c>
      <c r="I208" s="2" t="str">
        <f>VLOOKUP('Sales Data'!C208,'Product Master'!$A$1:$C$11,3,0)</f>
        <v>Electronics</v>
      </c>
      <c r="J208" s="7">
        <f t="shared" si="6"/>
        <v>125.68</v>
      </c>
      <c r="K208" s="2" t="str">
        <f t="shared" si="7"/>
        <v>Nov-2024</v>
      </c>
      <c r="L208" s="2">
        <f>VLOOKUP(G208,Targets!$A$1:$B$5,2,)</f>
        <v>120000</v>
      </c>
    </row>
    <row r="209" spans="1:12" x14ac:dyDescent="0.3">
      <c r="A209" s="3">
        <v>45505</v>
      </c>
      <c r="B209" s="2">
        <v>1208</v>
      </c>
      <c r="C209" s="2" t="s">
        <v>13</v>
      </c>
      <c r="D209" s="9">
        <v>4</v>
      </c>
      <c r="E209" s="7">
        <v>52.6</v>
      </c>
      <c r="F209" s="2" t="s">
        <v>19</v>
      </c>
      <c r="G209" s="2" t="s">
        <v>18</v>
      </c>
      <c r="H209" s="2" t="str">
        <f>VLOOKUP(C209,'Product Master'!$A$1:$C$11,2,)</f>
        <v>Headphones</v>
      </c>
      <c r="I209" s="2" t="str">
        <f>VLOOKUP('Sales Data'!C209,'Product Master'!$A$1:$C$11,3,0)</f>
        <v>Accessories</v>
      </c>
      <c r="J209" s="7">
        <f t="shared" si="6"/>
        <v>210.4</v>
      </c>
      <c r="K209" s="2" t="str">
        <f t="shared" si="7"/>
        <v>Aug-2024</v>
      </c>
      <c r="L209" s="2">
        <f>VLOOKUP(G209,Targets!$A$1:$B$5,2,)</f>
        <v>90000</v>
      </c>
    </row>
    <row r="210" spans="1:12" x14ac:dyDescent="0.3">
      <c r="A210" s="3">
        <v>45576</v>
      </c>
      <c r="B210" s="2">
        <v>1209</v>
      </c>
      <c r="C210" s="2" t="s">
        <v>10</v>
      </c>
      <c r="D210" s="9">
        <v>4</v>
      </c>
      <c r="E210" s="7">
        <v>38.68</v>
      </c>
      <c r="F210" s="2" t="s">
        <v>11</v>
      </c>
      <c r="G210" s="2" t="s">
        <v>18</v>
      </c>
      <c r="H210" s="2" t="str">
        <f>VLOOKUP(C210,'Product Master'!$A$1:$C$11,2,)</f>
        <v>Keyboard</v>
      </c>
      <c r="I210" s="2" t="str">
        <f>VLOOKUP('Sales Data'!C210,'Product Master'!$A$1:$C$11,3,0)</f>
        <v>Accessories</v>
      </c>
      <c r="J210" s="7">
        <f t="shared" si="6"/>
        <v>154.72</v>
      </c>
      <c r="K210" s="2" t="str">
        <f t="shared" si="7"/>
        <v>Oct-2024</v>
      </c>
      <c r="L210" s="2">
        <f>VLOOKUP(G210,Targets!$A$1:$B$5,2,)</f>
        <v>90000</v>
      </c>
    </row>
    <row r="211" spans="1:12" x14ac:dyDescent="0.3">
      <c r="A211" s="3">
        <v>45591</v>
      </c>
      <c r="B211" s="2">
        <v>1210</v>
      </c>
      <c r="C211" s="2" t="s">
        <v>22</v>
      </c>
      <c r="D211" s="9">
        <v>10</v>
      </c>
      <c r="E211" s="7">
        <v>162.82</v>
      </c>
      <c r="F211" s="2" t="s">
        <v>16</v>
      </c>
      <c r="G211" s="2" t="s">
        <v>18</v>
      </c>
      <c r="H211" s="2" t="str">
        <f>VLOOKUP(C211,'Product Master'!$A$1:$C$11,2,)</f>
        <v>Monitor</v>
      </c>
      <c r="I211" s="2" t="str">
        <f>VLOOKUP('Sales Data'!C211,'Product Master'!$A$1:$C$11,3,0)</f>
        <v>Electronics</v>
      </c>
      <c r="J211" s="7">
        <f t="shared" si="6"/>
        <v>1628.1999999999998</v>
      </c>
      <c r="K211" s="2" t="str">
        <f t="shared" si="7"/>
        <v>Oct-2024</v>
      </c>
      <c r="L211" s="2">
        <f>VLOOKUP(G211,Targets!$A$1:$B$5,2,)</f>
        <v>90000</v>
      </c>
    </row>
    <row r="212" spans="1:12" x14ac:dyDescent="0.3">
      <c r="A212" s="3">
        <v>45440</v>
      </c>
      <c r="B212" s="2">
        <v>1211</v>
      </c>
      <c r="C212" s="2" t="s">
        <v>13</v>
      </c>
      <c r="D212" s="9">
        <v>5</v>
      </c>
      <c r="E212" s="7">
        <v>70.75</v>
      </c>
      <c r="F212" s="2" t="s">
        <v>19</v>
      </c>
      <c r="G212" s="2" t="s">
        <v>9</v>
      </c>
      <c r="H212" s="2" t="str">
        <f>VLOOKUP(C212,'Product Master'!$A$1:$C$11,2,)</f>
        <v>Headphones</v>
      </c>
      <c r="I212" s="2" t="str">
        <f>VLOOKUP('Sales Data'!C212,'Product Master'!$A$1:$C$11,3,0)</f>
        <v>Accessories</v>
      </c>
      <c r="J212" s="7">
        <f t="shared" si="6"/>
        <v>353.75</v>
      </c>
      <c r="K212" s="2" t="str">
        <f t="shared" si="7"/>
        <v>May-2024</v>
      </c>
      <c r="L212" s="2">
        <f>VLOOKUP(G212,Targets!$A$1:$B$5,2,)</f>
        <v>150000</v>
      </c>
    </row>
    <row r="213" spans="1:12" x14ac:dyDescent="0.3">
      <c r="A213" s="3">
        <v>45559</v>
      </c>
      <c r="B213" s="2">
        <v>1212</v>
      </c>
      <c r="C213" s="2" t="s">
        <v>20</v>
      </c>
      <c r="D213" s="9">
        <v>5</v>
      </c>
      <c r="E213" s="7">
        <v>10.199999999999999</v>
      </c>
      <c r="F213" s="2" t="s">
        <v>19</v>
      </c>
      <c r="G213" s="2" t="s">
        <v>18</v>
      </c>
      <c r="H213" s="2" t="str">
        <f>VLOOKUP(C213,'Product Master'!$A$1:$C$11,2,)</f>
        <v>Pen Drive</v>
      </c>
      <c r="I213" s="2" t="str">
        <f>VLOOKUP('Sales Data'!C213,'Product Master'!$A$1:$C$11,3,0)</f>
        <v>Accessories</v>
      </c>
      <c r="J213" s="7">
        <f t="shared" si="6"/>
        <v>51</v>
      </c>
      <c r="K213" s="2" t="str">
        <f t="shared" si="7"/>
        <v>Sep-2024</v>
      </c>
      <c r="L213" s="2">
        <f>VLOOKUP(G213,Targets!$A$1:$B$5,2,)</f>
        <v>90000</v>
      </c>
    </row>
    <row r="214" spans="1:12" x14ac:dyDescent="0.3">
      <c r="A214" s="3">
        <v>45531</v>
      </c>
      <c r="B214" s="2">
        <v>1213</v>
      </c>
      <c r="C214" s="2" t="s">
        <v>23</v>
      </c>
      <c r="D214" s="9">
        <v>5</v>
      </c>
      <c r="E214" s="7">
        <v>365.14</v>
      </c>
      <c r="F214" s="2" t="s">
        <v>8</v>
      </c>
      <c r="G214" s="2" t="s">
        <v>12</v>
      </c>
      <c r="H214" s="2" t="str">
        <f>VLOOKUP(C214,'Product Master'!$A$1:$C$11,2,)</f>
        <v>Tablet</v>
      </c>
      <c r="I214" s="2" t="str">
        <f>VLOOKUP('Sales Data'!C214,'Product Master'!$A$1:$C$11,3,0)</f>
        <v>Electronics</v>
      </c>
      <c r="J214" s="7">
        <f t="shared" si="6"/>
        <v>1825.6999999999998</v>
      </c>
      <c r="K214" s="2" t="str">
        <f t="shared" si="7"/>
        <v>Aug-2024</v>
      </c>
      <c r="L214" s="2">
        <f>VLOOKUP(G214,Targets!$A$1:$B$5,2,)</f>
        <v>100000</v>
      </c>
    </row>
    <row r="215" spans="1:12" x14ac:dyDescent="0.3">
      <c r="A215" s="3">
        <v>45533</v>
      </c>
      <c r="B215" s="2">
        <v>1214</v>
      </c>
      <c r="C215" s="2" t="s">
        <v>17</v>
      </c>
      <c r="D215" s="9">
        <v>6</v>
      </c>
      <c r="E215" s="7">
        <v>633.37</v>
      </c>
      <c r="F215" s="2" t="s">
        <v>16</v>
      </c>
      <c r="G215" s="2" t="s">
        <v>9</v>
      </c>
      <c r="H215" s="2" t="str">
        <f>VLOOKUP(C215,'Product Master'!$A$1:$C$11,2,)</f>
        <v>Smartphone</v>
      </c>
      <c r="I215" s="2" t="str">
        <f>VLOOKUP('Sales Data'!C215,'Product Master'!$A$1:$C$11,3,0)</f>
        <v>Electronics</v>
      </c>
      <c r="J215" s="7">
        <f t="shared" si="6"/>
        <v>3800.2200000000003</v>
      </c>
      <c r="K215" s="2" t="str">
        <f t="shared" si="7"/>
        <v>Aug-2024</v>
      </c>
      <c r="L215" s="2">
        <f>VLOOKUP(G215,Targets!$A$1:$B$5,2,)</f>
        <v>150000</v>
      </c>
    </row>
    <row r="216" spans="1:12" x14ac:dyDescent="0.3">
      <c r="A216" s="3">
        <v>45532</v>
      </c>
      <c r="B216" s="2">
        <v>1215</v>
      </c>
      <c r="C216" s="2" t="s">
        <v>20</v>
      </c>
      <c r="D216" s="9">
        <v>6</v>
      </c>
      <c r="E216" s="7">
        <v>24.89</v>
      </c>
      <c r="F216" s="2" t="s">
        <v>8</v>
      </c>
      <c r="G216" s="2" t="s">
        <v>12</v>
      </c>
      <c r="H216" s="2" t="str">
        <f>VLOOKUP(C216,'Product Master'!$A$1:$C$11,2,)</f>
        <v>Pen Drive</v>
      </c>
      <c r="I216" s="2" t="str">
        <f>VLOOKUP('Sales Data'!C216,'Product Master'!$A$1:$C$11,3,0)</f>
        <v>Accessories</v>
      </c>
      <c r="J216" s="7">
        <f t="shared" si="6"/>
        <v>149.34</v>
      </c>
      <c r="K216" s="2" t="str">
        <f t="shared" si="7"/>
        <v>Aug-2024</v>
      </c>
      <c r="L216" s="2">
        <f>VLOOKUP(G216,Targets!$A$1:$B$5,2,)</f>
        <v>100000</v>
      </c>
    </row>
    <row r="217" spans="1:12" x14ac:dyDescent="0.3">
      <c r="A217" s="3">
        <v>45572</v>
      </c>
      <c r="B217" s="2">
        <v>1216</v>
      </c>
      <c r="C217" s="2" t="s">
        <v>23</v>
      </c>
      <c r="D217" s="9">
        <v>4</v>
      </c>
      <c r="E217" s="7">
        <v>252.37</v>
      </c>
      <c r="F217" s="2" t="s">
        <v>16</v>
      </c>
      <c r="G217" s="2" t="s">
        <v>15</v>
      </c>
      <c r="H217" s="2" t="str">
        <f>VLOOKUP(C217,'Product Master'!$A$1:$C$11,2,)</f>
        <v>Tablet</v>
      </c>
      <c r="I217" s="2" t="str">
        <f>VLOOKUP('Sales Data'!C217,'Product Master'!$A$1:$C$11,3,0)</f>
        <v>Electronics</v>
      </c>
      <c r="J217" s="7">
        <f t="shared" si="6"/>
        <v>1009.48</v>
      </c>
      <c r="K217" s="2" t="str">
        <f t="shared" si="7"/>
        <v>Oct-2024</v>
      </c>
      <c r="L217" s="2">
        <f>VLOOKUP(G217,Targets!$A$1:$B$5,2,)</f>
        <v>120000</v>
      </c>
    </row>
    <row r="218" spans="1:12" x14ac:dyDescent="0.3">
      <c r="A218" s="3">
        <v>45640</v>
      </c>
      <c r="B218" s="2">
        <v>1217</v>
      </c>
      <c r="C218" s="2" t="s">
        <v>20</v>
      </c>
      <c r="D218" s="9">
        <v>2</v>
      </c>
      <c r="E218" s="7">
        <v>24.82</v>
      </c>
      <c r="F218" s="2" t="s">
        <v>19</v>
      </c>
      <c r="G218" s="2" t="s">
        <v>18</v>
      </c>
      <c r="H218" s="2" t="str">
        <f>VLOOKUP(C218,'Product Master'!$A$1:$C$11,2,)</f>
        <v>Pen Drive</v>
      </c>
      <c r="I218" s="2" t="str">
        <f>VLOOKUP('Sales Data'!C218,'Product Master'!$A$1:$C$11,3,0)</f>
        <v>Accessories</v>
      </c>
      <c r="J218" s="7">
        <f t="shared" si="6"/>
        <v>49.64</v>
      </c>
      <c r="K218" s="2" t="str">
        <f t="shared" si="7"/>
        <v>Dec-2024</v>
      </c>
      <c r="L218" s="2">
        <f>VLOOKUP(G218,Targets!$A$1:$B$5,2,)</f>
        <v>90000</v>
      </c>
    </row>
    <row r="219" spans="1:12" x14ac:dyDescent="0.3">
      <c r="A219" s="3">
        <v>45488</v>
      </c>
      <c r="B219" s="2">
        <v>1218</v>
      </c>
      <c r="C219" s="2" t="s">
        <v>22</v>
      </c>
      <c r="D219" s="9">
        <v>2</v>
      </c>
      <c r="E219" s="7">
        <v>221.61</v>
      </c>
      <c r="F219" s="2" t="s">
        <v>16</v>
      </c>
      <c r="G219" s="2" t="s">
        <v>12</v>
      </c>
      <c r="H219" s="2" t="str">
        <f>VLOOKUP(C219,'Product Master'!$A$1:$C$11,2,)</f>
        <v>Monitor</v>
      </c>
      <c r="I219" s="2" t="str">
        <f>VLOOKUP('Sales Data'!C219,'Product Master'!$A$1:$C$11,3,0)</f>
        <v>Electronics</v>
      </c>
      <c r="J219" s="7">
        <f t="shared" si="6"/>
        <v>443.22</v>
      </c>
      <c r="K219" s="2" t="str">
        <f t="shared" si="7"/>
        <v>Jul-2024</v>
      </c>
      <c r="L219" s="2">
        <f>VLOOKUP(G219,Targets!$A$1:$B$5,2,)</f>
        <v>100000</v>
      </c>
    </row>
    <row r="220" spans="1:12" x14ac:dyDescent="0.3">
      <c r="A220" s="3">
        <v>45292</v>
      </c>
      <c r="B220" s="2">
        <v>1219</v>
      </c>
      <c r="C220" s="2" t="s">
        <v>21</v>
      </c>
      <c r="D220" s="9">
        <v>7</v>
      </c>
      <c r="E220" s="7">
        <v>574.86</v>
      </c>
      <c r="F220" s="2" t="s">
        <v>8</v>
      </c>
      <c r="G220" s="2" t="s">
        <v>18</v>
      </c>
      <c r="H220" s="2" t="str">
        <f>VLOOKUP(C220,'Product Master'!$A$1:$C$11,2,)</f>
        <v>Laptop</v>
      </c>
      <c r="I220" s="2" t="str">
        <f>VLOOKUP('Sales Data'!C220,'Product Master'!$A$1:$C$11,3,0)</f>
        <v>Electronics</v>
      </c>
      <c r="J220" s="7">
        <f t="shared" si="6"/>
        <v>4024.02</v>
      </c>
      <c r="K220" s="2" t="str">
        <f t="shared" si="7"/>
        <v>Jan-2024</v>
      </c>
      <c r="L220" s="2">
        <f>VLOOKUP(G220,Targets!$A$1:$B$5,2,)</f>
        <v>90000</v>
      </c>
    </row>
    <row r="221" spans="1:12" x14ac:dyDescent="0.3">
      <c r="A221" s="3">
        <v>45612</v>
      </c>
      <c r="B221" s="2">
        <v>1220</v>
      </c>
      <c r="C221" s="2" t="s">
        <v>23</v>
      </c>
      <c r="D221" s="9">
        <v>1</v>
      </c>
      <c r="E221" s="7">
        <v>416.28</v>
      </c>
      <c r="F221" s="2" t="s">
        <v>19</v>
      </c>
      <c r="G221" s="2" t="s">
        <v>18</v>
      </c>
      <c r="H221" s="2" t="str">
        <f>VLOOKUP(C221,'Product Master'!$A$1:$C$11,2,)</f>
        <v>Tablet</v>
      </c>
      <c r="I221" s="2" t="str">
        <f>VLOOKUP('Sales Data'!C221,'Product Master'!$A$1:$C$11,3,0)</f>
        <v>Electronics</v>
      </c>
      <c r="J221" s="7">
        <f t="shared" si="6"/>
        <v>416.28</v>
      </c>
      <c r="K221" s="2" t="str">
        <f t="shared" si="7"/>
        <v>Nov-2024</v>
      </c>
      <c r="L221" s="2">
        <f>VLOOKUP(G221,Targets!$A$1:$B$5,2,)</f>
        <v>90000</v>
      </c>
    </row>
    <row r="222" spans="1:12" x14ac:dyDescent="0.3">
      <c r="A222" s="3">
        <v>45455</v>
      </c>
      <c r="B222" s="2">
        <v>1221</v>
      </c>
      <c r="C222" s="2" t="s">
        <v>10</v>
      </c>
      <c r="D222" s="9">
        <v>1</v>
      </c>
      <c r="E222" s="7">
        <v>36.08</v>
      </c>
      <c r="F222" s="2" t="s">
        <v>16</v>
      </c>
      <c r="G222" s="2" t="s">
        <v>9</v>
      </c>
      <c r="H222" s="2" t="str">
        <f>VLOOKUP(C222,'Product Master'!$A$1:$C$11,2,)</f>
        <v>Keyboard</v>
      </c>
      <c r="I222" s="2" t="str">
        <f>VLOOKUP('Sales Data'!C222,'Product Master'!$A$1:$C$11,3,0)</f>
        <v>Accessories</v>
      </c>
      <c r="J222" s="7">
        <f t="shared" si="6"/>
        <v>36.08</v>
      </c>
      <c r="K222" s="2" t="str">
        <f t="shared" si="7"/>
        <v>Jun-2024</v>
      </c>
      <c r="L222" s="2">
        <f>VLOOKUP(G222,Targets!$A$1:$B$5,2,)</f>
        <v>150000</v>
      </c>
    </row>
    <row r="223" spans="1:12" x14ac:dyDescent="0.3">
      <c r="A223" s="3">
        <v>45384</v>
      </c>
      <c r="B223" s="2">
        <v>1222</v>
      </c>
      <c r="C223" s="2" t="s">
        <v>20</v>
      </c>
      <c r="D223" s="9">
        <v>4</v>
      </c>
      <c r="E223" s="7">
        <v>12.86</v>
      </c>
      <c r="F223" s="2" t="s">
        <v>16</v>
      </c>
      <c r="G223" s="2" t="s">
        <v>9</v>
      </c>
      <c r="H223" s="2" t="str">
        <f>VLOOKUP(C223,'Product Master'!$A$1:$C$11,2,)</f>
        <v>Pen Drive</v>
      </c>
      <c r="I223" s="2" t="str">
        <f>VLOOKUP('Sales Data'!C223,'Product Master'!$A$1:$C$11,3,0)</f>
        <v>Accessories</v>
      </c>
      <c r="J223" s="7">
        <f t="shared" si="6"/>
        <v>51.44</v>
      </c>
      <c r="K223" s="2" t="str">
        <f t="shared" si="7"/>
        <v>Apr-2024</v>
      </c>
      <c r="L223" s="2">
        <f>VLOOKUP(G223,Targets!$A$1:$B$5,2,)</f>
        <v>150000</v>
      </c>
    </row>
    <row r="224" spans="1:12" x14ac:dyDescent="0.3">
      <c r="A224" s="3">
        <v>45625</v>
      </c>
      <c r="B224" s="2">
        <v>1223</v>
      </c>
      <c r="C224" s="2" t="s">
        <v>20</v>
      </c>
      <c r="D224" s="9">
        <v>1</v>
      </c>
      <c r="E224" s="7">
        <v>15.12</v>
      </c>
      <c r="F224" s="2" t="s">
        <v>19</v>
      </c>
      <c r="G224" s="2" t="s">
        <v>18</v>
      </c>
      <c r="H224" s="2" t="str">
        <f>VLOOKUP(C224,'Product Master'!$A$1:$C$11,2,)</f>
        <v>Pen Drive</v>
      </c>
      <c r="I224" s="2" t="str">
        <f>VLOOKUP('Sales Data'!C224,'Product Master'!$A$1:$C$11,3,0)</f>
        <v>Accessories</v>
      </c>
      <c r="J224" s="7">
        <f t="shared" si="6"/>
        <v>15.12</v>
      </c>
      <c r="K224" s="2" t="str">
        <f t="shared" si="7"/>
        <v>Nov-2024</v>
      </c>
      <c r="L224" s="2">
        <f>VLOOKUP(G224,Targets!$A$1:$B$5,2,)</f>
        <v>90000</v>
      </c>
    </row>
    <row r="225" spans="1:12" x14ac:dyDescent="0.3">
      <c r="A225" s="3">
        <v>45626</v>
      </c>
      <c r="B225" s="2">
        <v>1224</v>
      </c>
      <c r="C225" s="2" t="s">
        <v>10</v>
      </c>
      <c r="D225" s="9">
        <v>3</v>
      </c>
      <c r="E225" s="7">
        <v>20.52</v>
      </c>
      <c r="F225" s="2" t="s">
        <v>14</v>
      </c>
      <c r="G225" s="2" t="s">
        <v>12</v>
      </c>
      <c r="H225" s="2" t="str">
        <f>VLOOKUP(C225,'Product Master'!$A$1:$C$11,2,)</f>
        <v>Keyboard</v>
      </c>
      <c r="I225" s="2" t="str">
        <f>VLOOKUP('Sales Data'!C225,'Product Master'!$A$1:$C$11,3,0)</f>
        <v>Accessories</v>
      </c>
      <c r="J225" s="7">
        <f t="shared" si="6"/>
        <v>61.56</v>
      </c>
      <c r="K225" s="2" t="str">
        <f t="shared" si="7"/>
        <v>Nov-2024</v>
      </c>
      <c r="L225" s="2">
        <f>VLOOKUP(G225,Targets!$A$1:$B$5,2,)</f>
        <v>100000</v>
      </c>
    </row>
    <row r="226" spans="1:12" x14ac:dyDescent="0.3">
      <c r="A226" s="3">
        <v>45520</v>
      </c>
      <c r="B226" s="2">
        <v>1225</v>
      </c>
      <c r="C226" s="2" t="s">
        <v>13</v>
      </c>
      <c r="D226" s="9">
        <v>6</v>
      </c>
      <c r="E226" s="7">
        <v>88.36</v>
      </c>
      <c r="F226" s="2" t="s">
        <v>19</v>
      </c>
      <c r="G226" s="2" t="s">
        <v>9</v>
      </c>
      <c r="H226" s="2" t="str">
        <f>VLOOKUP(C226,'Product Master'!$A$1:$C$11,2,)</f>
        <v>Headphones</v>
      </c>
      <c r="I226" s="2" t="str">
        <f>VLOOKUP('Sales Data'!C226,'Product Master'!$A$1:$C$11,3,0)</f>
        <v>Accessories</v>
      </c>
      <c r="J226" s="7">
        <f t="shared" si="6"/>
        <v>530.16</v>
      </c>
      <c r="K226" s="2" t="str">
        <f t="shared" si="7"/>
        <v>Aug-2024</v>
      </c>
      <c r="L226" s="2">
        <f>VLOOKUP(G226,Targets!$A$1:$B$5,2,)</f>
        <v>150000</v>
      </c>
    </row>
    <row r="227" spans="1:12" x14ac:dyDescent="0.3">
      <c r="A227" s="3">
        <v>45607</v>
      </c>
      <c r="B227" s="2">
        <v>1226</v>
      </c>
      <c r="C227" s="2" t="s">
        <v>20</v>
      </c>
      <c r="D227" s="9">
        <v>5</v>
      </c>
      <c r="E227" s="7">
        <v>24.38</v>
      </c>
      <c r="F227" s="2" t="s">
        <v>11</v>
      </c>
      <c r="G227" s="2" t="s">
        <v>15</v>
      </c>
      <c r="H227" s="2" t="str">
        <f>VLOOKUP(C227,'Product Master'!$A$1:$C$11,2,)</f>
        <v>Pen Drive</v>
      </c>
      <c r="I227" s="2" t="str">
        <f>VLOOKUP('Sales Data'!C227,'Product Master'!$A$1:$C$11,3,0)</f>
        <v>Accessories</v>
      </c>
      <c r="J227" s="7">
        <f t="shared" si="6"/>
        <v>121.89999999999999</v>
      </c>
      <c r="K227" s="2" t="str">
        <f t="shared" si="7"/>
        <v>Nov-2024</v>
      </c>
      <c r="L227" s="2">
        <f>VLOOKUP(G227,Targets!$A$1:$B$5,2,)</f>
        <v>120000</v>
      </c>
    </row>
    <row r="228" spans="1:12" x14ac:dyDescent="0.3">
      <c r="A228" s="3">
        <v>45598</v>
      </c>
      <c r="B228" s="2">
        <v>1227</v>
      </c>
      <c r="C228" s="2" t="s">
        <v>21</v>
      </c>
      <c r="D228" s="9">
        <v>5</v>
      </c>
      <c r="E228" s="7">
        <v>737.45</v>
      </c>
      <c r="F228" s="2" t="s">
        <v>11</v>
      </c>
      <c r="G228" s="2" t="s">
        <v>15</v>
      </c>
      <c r="H228" s="2" t="str">
        <f>VLOOKUP(C228,'Product Master'!$A$1:$C$11,2,)</f>
        <v>Laptop</v>
      </c>
      <c r="I228" s="2" t="str">
        <f>VLOOKUP('Sales Data'!C228,'Product Master'!$A$1:$C$11,3,0)</f>
        <v>Electronics</v>
      </c>
      <c r="J228" s="7">
        <f t="shared" si="6"/>
        <v>3687.25</v>
      </c>
      <c r="K228" s="2" t="str">
        <f t="shared" si="7"/>
        <v>Nov-2024</v>
      </c>
      <c r="L228" s="2">
        <f>VLOOKUP(G228,Targets!$A$1:$B$5,2,)</f>
        <v>120000</v>
      </c>
    </row>
    <row r="229" spans="1:12" x14ac:dyDescent="0.3">
      <c r="A229" s="3">
        <v>45484</v>
      </c>
      <c r="B229" s="2">
        <v>1228</v>
      </c>
      <c r="C229" s="2" t="s">
        <v>13</v>
      </c>
      <c r="D229" s="9">
        <v>9</v>
      </c>
      <c r="E229" s="7">
        <v>97.72</v>
      </c>
      <c r="F229" s="2" t="s">
        <v>16</v>
      </c>
      <c r="G229" s="2" t="s">
        <v>15</v>
      </c>
      <c r="H229" s="2" t="str">
        <f>VLOOKUP(C229,'Product Master'!$A$1:$C$11,2,)</f>
        <v>Headphones</v>
      </c>
      <c r="I229" s="2" t="str">
        <f>VLOOKUP('Sales Data'!C229,'Product Master'!$A$1:$C$11,3,0)</f>
        <v>Accessories</v>
      </c>
      <c r="J229" s="7">
        <f t="shared" si="6"/>
        <v>879.48</v>
      </c>
      <c r="K229" s="2" t="str">
        <f t="shared" si="7"/>
        <v>Jul-2024</v>
      </c>
      <c r="L229" s="2">
        <f>VLOOKUP(G229,Targets!$A$1:$B$5,2,)</f>
        <v>120000</v>
      </c>
    </row>
    <row r="230" spans="1:12" x14ac:dyDescent="0.3">
      <c r="A230" s="3">
        <v>45641</v>
      </c>
      <c r="B230" s="2">
        <v>1229</v>
      </c>
      <c r="C230" s="2" t="s">
        <v>25</v>
      </c>
      <c r="D230" s="9">
        <v>2</v>
      </c>
      <c r="E230" s="7">
        <v>17.420000000000002</v>
      </c>
      <c r="F230" s="2" t="s">
        <v>16</v>
      </c>
      <c r="G230" s="2" t="s">
        <v>15</v>
      </c>
      <c r="H230" s="2" t="str">
        <f>VLOOKUP(C230,'Product Master'!$A$1:$C$11,2,)</f>
        <v>Mouse</v>
      </c>
      <c r="I230" s="2" t="str">
        <f>VLOOKUP('Sales Data'!C230,'Product Master'!$A$1:$C$11,3,0)</f>
        <v>Accessories</v>
      </c>
      <c r="J230" s="7">
        <f t="shared" si="6"/>
        <v>34.840000000000003</v>
      </c>
      <c r="K230" s="2" t="str">
        <f t="shared" si="7"/>
        <v>Dec-2024</v>
      </c>
      <c r="L230" s="2">
        <f>VLOOKUP(G230,Targets!$A$1:$B$5,2,)</f>
        <v>120000</v>
      </c>
    </row>
    <row r="231" spans="1:12" x14ac:dyDescent="0.3">
      <c r="A231" s="3">
        <v>45404</v>
      </c>
      <c r="B231" s="2">
        <v>1230</v>
      </c>
      <c r="C231" s="2" t="s">
        <v>23</v>
      </c>
      <c r="D231" s="9">
        <v>3</v>
      </c>
      <c r="E231" s="7">
        <v>537.24</v>
      </c>
      <c r="F231" s="2" t="s">
        <v>16</v>
      </c>
      <c r="G231" s="2" t="s">
        <v>9</v>
      </c>
      <c r="H231" s="2" t="str">
        <f>VLOOKUP(C231,'Product Master'!$A$1:$C$11,2,)</f>
        <v>Tablet</v>
      </c>
      <c r="I231" s="2" t="str">
        <f>VLOOKUP('Sales Data'!C231,'Product Master'!$A$1:$C$11,3,0)</f>
        <v>Electronics</v>
      </c>
      <c r="J231" s="7">
        <f t="shared" si="6"/>
        <v>1611.72</v>
      </c>
      <c r="K231" s="2" t="str">
        <f t="shared" si="7"/>
        <v>Apr-2024</v>
      </c>
      <c r="L231" s="2">
        <f>VLOOKUP(G231,Targets!$A$1:$B$5,2,)</f>
        <v>150000</v>
      </c>
    </row>
    <row r="232" spans="1:12" x14ac:dyDescent="0.3">
      <c r="A232" s="3">
        <v>45492</v>
      </c>
      <c r="B232" s="2">
        <v>1231</v>
      </c>
      <c r="C232" s="2" t="s">
        <v>20</v>
      </c>
      <c r="D232" s="9">
        <v>4</v>
      </c>
      <c r="E232" s="7">
        <v>22.58</v>
      </c>
      <c r="F232" s="2" t="s">
        <v>19</v>
      </c>
      <c r="G232" s="2" t="s">
        <v>9</v>
      </c>
      <c r="H232" s="2" t="str">
        <f>VLOOKUP(C232,'Product Master'!$A$1:$C$11,2,)</f>
        <v>Pen Drive</v>
      </c>
      <c r="I232" s="2" t="str">
        <f>VLOOKUP('Sales Data'!C232,'Product Master'!$A$1:$C$11,3,0)</f>
        <v>Accessories</v>
      </c>
      <c r="J232" s="7">
        <f t="shared" si="6"/>
        <v>90.32</v>
      </c>
      <c r="K232" s="2" t="str">
        <f t="shared" si="7"/>
        <v>Jul-2024</v>
      </c>
      <c r="L232" s="2">
        <f>VLOOKUP(G232,Targets!$A$1:$B$5,2,)</f>
        <v>150000</v>
      </c>
    </row>
    <row r="233" spans="1:12" x14ac:dyDescent="0.3">
      <c r="A233" s="3">
        <v>45474</v>
      </c>
      <c r="B233" s="2">
        <v>1232</v>
      </c>
      <c r="C233" s="2" t="s">
        <v>24</v>
      </c>
      <c r="D233" s="9">
        <v>7</v>
      </c>
      <c r="E233" s="7">
        <v>197.53</v>
      </c>
      <c r="F233" s="2" t="s">
        <v>11</v>
      </c>
      <c r="G233" s="2" t="s">
        <v>9</v>
      </c>
      <c r="H233" s="2" t="str">
        <f>VLOOKUP(C233,'Product Master'!$A$1:$C$11,2,)</f>
        <v>Smartwatch</v>
      </c>
      <c r="I233" s="2" t="str">
        <f>VLOOKUP('Sales Data'!C233,'Product Master'!$A$1:$C$11,3,0)</f>
        <v>Electronics</v>
      </c>
      <c r="J233" s="7">
        <f t="shared" si="6"/>
        <v>1382.71</v>
      </c>
      <c r="K233" s="2" t="str">
        <f t="shared" si="7"/>
        <v>Jul-2024</v>
      </c>
      <c r="L233" s="2">
        <f>VLOOKUP(G233,Targets!$A$1:$B$5,2,)</f>
        <v>150000</v>
      </c>
    </row>
    <row r="234" spans="1:12" x14ac:dyDescent="0.3">
      <c r="A234" s="3">
        <v>45535</v>
      </c>
      <c r="B234" s="2">
        <v>1233</v>
      </c>
      <c r="C234" s="2" t="s">
        <v>20</v>
      </c>
      <c r="D234" s="9">
        <v>8</v>
      </c>
      <c r="E234" s="7">
        <v>22.68</v>
      </c>
      <c r="F234" s="2" t="s">
        <v>19</v>
      </c>
      <c r="G234" s="2" t="s">
        <v>15</v>
      </c>
      <c r="H234" s="2" t="str">
        <f>VLOOKUP(C234,'Product Master'!$A$1:$C$11,2,)</f>
        <v>Pen Drive</v>
      </c>
      <c r="I234" s="2" t="str">
        <f>VLOOKUP('Sales Data'!C234,'Product Master'!$A$1:$C$11,3,0)</f>
        <v>Accessories</v>
      </c>
      <c r="J234" s="7">
        <f t="shared" si="6"/>
        <v>181.44</v>
      </c>
      <c r="K234" s="2" t="str">
        <f t="shared" si="7"/>
        <v>Aug-2024</v>
      </c>
      <c r="L234" s="2">
        <f>VLOOKUP(G234,Targets!$A$1:$B$5,2,)</f>
        <v>120000</v>
      </c>
    </row>
    <row r="235" spans="1:12" x14ac:dyDescent="0.3">
      <c r="A235" s="3">
        <v>45491</v>
      </c>
      <c r="B235" s="2">
        <v>1234</v>
      </c>
      <c r="C235" s="2" t="s">
        <v>24</v>
      </c>
      <c r="D235" s="9">
        <v>9</v>
      </c>
      <c r="E235" s="7">
        <v>155.18</v>
      </c>
      <c r="F235" s="2" t="s">
        <v>8</v>
      </c>
      <c r="G235" s="2" t="s">
        <v>12</v>
      </c>
      <c r="H235" s="2" t="str">
        <f>VLOOKUP(C235,'Product Master'!$A$1:$C$11,2,)</f>
        <v>Smartwatch</v>
      </c>
      <c r="I235" s="2" t="str">
        <f>VLOOKUP('Sales Data'!C235,'Product Master'!$A$1:$C$11,3,0)</f>
        <v>Electronics</v>
      </c>
      <c r="J235" s="7">
        <f t="shared" si="6"/>
        <v>1396.6200000000001</v>
      </c>
      <c r="K235" s="2" t="str">
        <f t="shared" si="7"/>
        <v>Jul-2024</v>
      </c>
      <c r="L235" s="2">
        <f>VLOOKUP(G235,Targets!$A$1:$B$5,2,)</f>
        <v>100000</v>
      </c>
    </row>
    <row r="236" spans="1:12" x14ac:dyDescent="0.3">
      <c r="A236" s="3">
        <v>45310</v>
      </c>
      <c r="B236" s="2">
        <v>1235</v>
      </c>
      <c r="C236" s="2" t="s">
        <v>24</v>
      </c>
      <c r="D236" s="9">
        <v>1</v>
      </c>
      <c r="E236" s="7">
        <v>188.76</v>
      </c>
      <c r="F236" s="2" t="s">
        <v>19</v>
      </c>
      <c r="G236" s="2" t="s">
        <v>12</v>
      </c>
      <c r="H236" s="2" t="str">
        <f>VLOOKUP(C236,'Product Master'!$A$1:$C$11,2,)</f>
        <v>Smartwatch</v>
      </c>
      <c r="I236" s="2" t="str">
        <f>VLOOKUP('Sales Data'!C236,'Product Master'!$A$1:$C$11,3,0)</f>
        <v>Electronics</v>
      </c>
      <c r="J236" s="7">
        <f t="shared" si="6"/>
        <v>188.76</v>
      </c>
      <c r="K236" s="2" t="str">
        <f t="shared" si="7"/>
        <v>Jan-2024</v>
      </c>
      <c r="L236" s="2">
        <f>VLOOKUP(G236,Targets!$A$1:$B$5,2,)</f>
        <v>100000</v>
      </c>
    </row>
    <row r="237" spans="1:12" x14ac:dyDescent="0.3">
      <c r="A237" s="3">
        <v>45450</v>
      </c>
      <c r="B237" s="2">
        <v>1236</v>
      </c>
      <c r="C237" s="2" t="s">
        <v>17</v>
      </c>
      <c r="D237" s="9">
        <v>9</v>
      </c>
      <c r="E237" s="7">
        <v>526.12</v>
      </c>
      <c r="F237" s="2" t="s">
        <v>16</v>
      </c>
      <c r="G237" s="2" t="s">
        <v>12</v>
      </c>
      <c r="H237" s="2" t="str">
        <f>VLOOKUP(C237,'Product Master'!$A$1:$C$11,2,)</f>
        <v>Smartphone</v>
      </c>
      <c r="I237" s="2" t="str">
        <f>VLOOKUP('Sales Data'!C237,'Product Master'!$A$1:$C$11,3,0)</f>
        <v>Electronics</v>
      </c>
      <c r="J237" s="7">
        <f t="shared" si="6"/>
        <v>4735.08</v>
      </c>
      <c r="K237" s="2" t="str">
        <f t="shared" si="7"/>
        <v>Jun-2024</v>
      </c>
      <c r="L237" s="2">
        <f>VLOOKUP(G237,Targets!$A$1:$B$5,2,)</f>
        <v>100000</v>
      </c>
    </row>
    <row r="238" spans="1:12" x14ac:dyDescent="0.3">
      <c r="A238" s="3">
        <v>45353</v>
      </c>
      <c r="B238" s="2">
        <v>1237</v>
      </c>
      <c r="C238" s="2" t="s">
        <v>21</v>
      </c>
      <c r="D238" s="9">
        <v>7</v>
      </c>
      <c r="E238" s="7">
        <v>518.20000000000005</v>
      </c>
      <c r="F238" s="2" t="s">
        <v>16</v>
      </c>
      <c r="G238" s="2" t="s">
        <v>18</v>
      </c>
      <c r="H238" s="2" t="str">
        <f>VLOOKUP(C238,'Product Master'!$A$1:$C$11,2,)</f>
        <v>Laptop</v>
      </c>
      <c r="I238" s="2" t="str">
        <f>VLOOKUP('Sales Data'!C238,'Product Master'!$A$1:$C$11,3,0)</f>
        <v>Electronics</v>
      </c>
      <c r="J238" s="7">
        <f t="shared" si="6"/>
        <v>3627.4000000000005</v>
      </c>
      <c r="K238" s="2" t="str">
        <f t="shared" si="7"/>
        <v>Mar-2024</v>
      </c>
      <c r="L238" s="2">
        <f>VLOOKUP(G238,Targets!$A$1:$B$5,2,)</f>
        <v>90000</v>
      </c>
    </row>
    <row r="239" spans="1:12" x14ac:dyDescent="0.3">
      <c r="A239" s="3">
        <v>45340</v>
      </c>
      <c r="B239" s="2">
        <v>1238</v>
      </c>
      <c r="C239" s="2" t="s">
        <v>23</v>
      </c>
      <c r="D239" s="9">
        <v>8</v>
      </c>
      <c r="E239" s="7">
        <v>437.52</v>
      </c>
      <c r="F239" s="2" t="s">
        <v>14</v>
      </c>
      <c r="G239" s="2" t="s">
        <v>12</v>
      </c>
      <c r="H239" s="2" t="str">
        <f>VLOOKUP(C239,'Product Master'!$A$1:$C$11,2,)</f>
        <v>Tablet</v>
      </c>
      <c r="I239" s="2" t="str">
        <f>VLOOKUP('Sales Data'!C239,'Product Master'!$A$1:$C$11,3,0)</f>
        <v>Electronics</v>
      </c>
      <c r="J239" s="7">
        <f t="shared" si="6"/>
        <v>3500.16</v>
      </c>
      <c r="K239" s="2" t="str">
        <f t="shared" si="7"/>
        <v>Feb-2024</v>
      </c>
      <c r="L239" s="2">
        <f>VLOOKUP(G239,Targets!$A$1:$B$5,2,)</f>
        <v>100000</v>
      </c>
    </row>
    <row r="240" spans="1:12" x14ac:dyDescent="0.3">
      <c r="A240" s="3">
        <v>45366</v>
      </c>
      <c r="B240" s="2">
        <v>1239</v>
      </c>
      <c r="C240" s="2" t="s">
        <v>7</v>
      </c>
      <c r="D240" s="9">
        <v>2</v>
      </c>
      <c r="E240" s="7">
        <v>321.35000000000002</v>
      </c>
      <c r="F240" s="2" t="s">
        <v>11</v>
      </c>
      <c r="G240" s="2" t="s">
        <v>12</v>
      </c>
      <c r="H240" s="2" t="str">
        <f>VLOOKUP(C240,'Product Master'!$A$1:$C$11,2,)</f>
        <v>Printer</v>
      </c>
      <c r="I240" s="2" t="str">
        <f>VLOOKUP('Sales Data'!C240,'Product Master'!$A$1:$C$11,3,0)</f>
        <v>Electronics</v>
      </c>
      <c r="J240" s="7">
        <f t="shared" si="6"/>
        <v>642.70000000000005</v>
      </c>
      <c r="K240" s="2" t="str">
        <f t="shared" si="7"/>
        <v>Mar-2024</v>
      </c>
      <c r="L240" s="2">
        <f>VLOOKUP(G240,Targets!$A$1:$B$5,2,)</f>
        <v>100000</v>
      </c>
    </row>
    <row r="241" spans="1:12" x14ac:dyDescent="0.3">
      <c r="A241" s="3">
        <v>45566</v>
      </c>
      <c r="B241" s="2">
        <v>1240</v>
      </c>
      <c r="C241" s="2" t="s">
        <v>20</v>
      </c>
      <c r="D241" s="9">
        <v>1</v>
      </c>
      <c r="E241" s="7">
        <v>14.67</v>
      </c>
      <c r="F241" s="2" t="s">
        <v>8</v>
      </c>
      <c r="G241" s="2" t="s">
        <v>9</v>
      </c>
      <c r="H241" s="2" t="str">
        <f>VLOOKUP(C241,'Product Master'!$A$1:$C$11,2,)</f>
        <v>Pen Drive</v>
      </c>
      <c r="I241" s="2" t="str">
        <f>VLOOKUP('Sales Data'!C241,'Product Master'!$A$1:$C$11,3,0)</f>
        <v>Accessories</v>
      </c>
      <c r="J241" s="7">
        <f t="shared" si="6"/>
        <v>14.67</v>
      </c>
      <c r="K241" s="2" t="str">
        <f t="shared" si="7"/>
        <v>Oct-2024</v>
      </c>
      <c r="L241" s="2">
        <f>VLOOKUP(G241,Targets!$A$1:$B$5,2,)</f>
        <v>150000</v>
      </c>
    </row>
    <row r="242" spans="1:12" x14ac:dyDescent="0.3">
      <c r="A242" s="3">
        <v>45400</v>
      </c>
      <c r="B242" s="2">
        <v>1241</v>
      </c>
      <c r="C242" s="2" t="s">
        <v>22</v>
      </c>
      <c r="D242" s="9">
        <v>9</v>
      </c>
      <c r="E242" s="7">
        <v>260.72000000000003</v>
      </c>
      <c r="F242" s="2" t="s">
        <v>8</v>
      </c>
      <c r="G242" s="2" t="s">
        <v>15</v>
      </c>
      <c r="H242" s="2" t="str">
        <f>VLOOKUP(C242,'Product Master'!$A$1:$C$11,2,)</f>
        <v>Monitor</v>
      </c>
      <c r="I242" s="2" t="str">
        <f>VLOOKUP('Sales Data'!C242,'Product Master'!$A$1:$C$11,3,0)</f>
        <v>Electronics</v>
      </c>
      <c r="J242" s="7">
        <f t="shared" si="6"/>
        <v>2346.4800000000005</v>
      </c>
      <c r="K242" s="2" t="str">
        <f t="shared" si="7"/>
        <v>Apr-2024</v>
      </c>
      <c r="L242" s="2">
        <f>VLOOKUP(G242,Targets!$A$1:$B$5,2,)</f>
        <v>120000</v>
      </c>
    </row>
    <row r="243" spans="1:12" x14ac:dyDescent="0.3">
      <c r="A243" s="3">
        <v>45572</v>
      </c>
      <c r="B243" s="2">
        <v>1242</v>
      </c>
      <c r="C243" s="2" t="s">
        <v>22</v>
      </c>
      <c r="D243" s="9">
        <v>5</v>
      </c>
      <c r="E243" s="7">
        <v>170.27</v>
      </c>
      <c r="F243" s="2" t="s">
        <v>11</v>
      </c>
      <c r="G243" s="2" t="s">
        <v>9</v>
      </c>
      <c r="H243" s="2" t="str">
        <f>VLOOKUP(C243,'Product Master'!$A$1:$C$11,2,)</f>
        <v>Monitor</v>
      </c>
      <c r="I243" s="2" t="str">
        <f>VLOOKUP('Sales Data'!C243,'Product Master'!$A$1:$C$11,3,0)</f>
        <v>Electronics</v>
      </c>
      <c r="J243" s="7">
        <f t="shared" si="6"/>
        <v>851.35</v>
      </c>
      <c r="K243" s="2" t="str">
        <f t="shared" si="7"/>
        <v>Oct-2024</v>
      </c>
      <c r="L243" s="2">
        <f>VLOOKUP(G243,Targets!$A$1:$B$5,2,)</f>
        <v>150000</v>
      </c>
    </row>
    <row r="244" spans="1:12" x14ac:dyDescent="0.3">
      <c r="A244" s="3">
        <v>45617</v>
      </c>
      <c r="B244" s="2">
        <v>1243</v>
      </c>
      <c r="C244" s="2" t="s">
        <v>10</v>
      </c>
      <c r="D244" s="9">
        <v>3</v>
      </c>
      <c r="E244" s="7">
        <v>35.67</v>
      </c>
      <c r="F244" s="2" t="s">
        <v>19</v>
      </c>
      <c r="G244" s="2" t="s">
        <v>15</v>
      </c>
      <c r="H244" s="2" t="str">
        <f>VLOOKUP(C244,'Product Master'!$A$1:$C$11,2,)</f>
        <v>Keyboard</v>
      </c>
      <c r="I244" s="2" t="str">
        <f>VLOOKUP('Sales Data'!C244,'Product Master'!$A$1:$C$11,3,0)</f>
        <v>Accessories</v>
      </c>
      <c r="J244" s="7">
        <f t="shared" si="6"/>
        <v>107.01</v>
      </c>
      <c r="K244" s="2" t="str">
        <f t="shared" si="7"/>
        <v>Nov-2024</v>
      </c>
      <c r="L244" s="2">
        <f>VLOOKUP(G244,Targets!$A$1:$B$5,2,)</f>
        <v>120000</v>
      </c>
    </row>
    <row r="245" spans="1:12" x14ac:dyDescent="0.3">
      <c r="A245" s="3">
        <v>45616</v>
      </c>
      <c r="B245" s="2">
        <v>1244</v>
      </c>
      <c r="C245" s="2" t="s">
        <v>25</v>
      </c>
      <c r="D245" s="9">
        <v>3</v>
      </c>
      <c r="E245" s="7">
        <v>28.2</v>
      </c>
      <c r="F245" s="2" t="s">
        <v>14</v>
      </c>
      <c r="G245" s="2" t="s">
        <v>15</v>
      </c>
      <c r="H245" s="2" t="str">
        <f>VLOOKUP(C245,'Product Master'!$A$1:$C$11,2,)</f>
        <v>Mouse</v>
      </c>
      <c r="I245" s="2" t="str">
        <f>VLOOKUP('Sales Data'!C245,'Product Master'!$A$1:$C$11,3,0)</f>
        <v>Accessories</v>
      </c>
      <c r="J245" s="7">
        <f t="shared" si="6"/>
        <v>84.6</v>
      </c>
      <c r="K245" s="2" t="str">
        <f t="shared" si="7"/>
        <v>Nov-2024</v>
      </c>
      <c r="L245" s="2">
        <f>VLOOKUP(G245,Targets!$A$1:$B$5,2,)</f>
        <v>120000</v>
      </c>
    </row>
    <row r="246" spans="1:12" x14ac:dyDescent="0.3">
      <c r="A246" s="3">
        <v>45651</v>
      </c>
      <c r="B246" s="2">
        <v>1245</v>
      </c>
      <c r="C246" s="2" t="s">
        <v>25</v>
      </c>
      <c r="D246" s="9">
        <v>8</v>
      </c>
      <c r="E246" s="7">
        <v>19.940000000000001</v>
      </c>
      <c r="F246" s="2" t="s">
        <v>11</v>
      </c>
      <c r="G246" s="2" t="s">
        <v>15</v>
      </c>
      <c r="H246" s="2" t="str">
        <f>VLOOKUP(C246,'Product Master'!$A$1:$C$11,2,)</f>
        <v>Mouse</v>
      </c>
      <c r="I246" s="2" t="str">
        <f>VLOOKUP('Sales Data'!C246,'Product Master'!$A$1:$C$11,3,0)</f>
        <v>Accessories</v>
      </c>
      <c r="J246" s="7">
        <f t="shared" si="6"/>
        <v>159.52000000000001</v>
      </c>
      <c r="K246" s="2" t="str">
        <f t="shared" si="7"/>
        <v>Dec-2024</v>
      </c>
      <c r="L246" s="2">
        <f>VLOOKUP(G246,Targets!$A$1:$B$5,2,)</f>
        <v>120000</v>
      </c>
    </row>
    <row r="247" spans="1:12" x14ac:dyDescent="0.3">
      <c r="A247" s="3">
        <v>45516</v>
      </c>
      <c r="B247" s="2">
        <v>1246</v>
      </c>
      <c r="C247" s="2" t="s">
        <v>17</v>
      </c>
      <c r="D247" s="9">
        <v>7</v>
      </c>
      <c r="E247" s="7">
        <v>402.13</v>
      </c>
      <c r="F247" s="2" t="s">
        <v>19</v>
      </c>
      <c r="G247" s="2" t="s">
        <v>9</v>
      </c>
      <c r="H247" s="2" t="str">
        <f>VLOOKUP(C247,'Product Master'!$A$1:$C$11,2,)</f>
        <v>Smartphone</v>
      </c>
      <c r="I247" s="2" t="str">
        <f>VLOOKUP('Sales Data'!C247,'Product Master'!$A$1:$C$11,3,0)</f>
        <v>Electronics</v>
      </c>
      <c r="J247" s="7">
        <f t="shared" si="6"/>
        <v>2814.91</v>
      </c>
      <c r="K247" s="2" t="str">
        <f t="shared" si="7"/>
        <v>Aug-2024</v>
      </c>
      <c r="L247" s="2">
        <f>VLOOKUP(G247,Targets!$A$1:$B$5,2,)</f>
        <v>150000</v>
      </c>
    </row>
    <row r="248" spans="1:12" x14ac:dyDescent="0.3">
      <c r="A248" s="3">
        <v>45556</v>
      </c>
      <c r="B248" s="2">
        <v>1247</v>
      </c>
      <c r="C248" s="2" t="s">
        <v>13</v>
      </c>
      <c r="D248" s="9">
        <v>1</v>
      </c>
      <c r="E248" s="7">
        <v>59.84</v>
      </c>
      <c r="F248" s="2" t="s">
        <v>8</v>
      </c>
      <c r="G248" s="2" t="s">
        <v>9</v>
      </c>
      <c r="H248" s="2" t="str">
        <f>VLOOKUP(C248,'Product Master'!$A$1:$C$11,2,)</f>
        <v>Headphones</v>
      </c>
      <c r="I248" s="2" t="str">
        <f>VLOOKUP('Sales Data'!C248,'Product Master'!$A$1:$C$11,3,0)</f>
        <v>Accessories</v>
      </c>
      <c r="J248" s="7">
        <f t="shared" si="6"/>
        <v>59.84</v>
      </c>
      <c r="K248" s="2" t="str">
        <f t="shared" si="7"/>
        <v>Sep-2024</v>
      </c>
      <c r="L248" s="2">
        <f>VLOOKUP(G248,Targets!$A$1:$B$5,2,)</f>
        <v>150000</v>
      </c>
    </row>
    <row r="249" spans="1:12" x14ac:dyDescent="0.3">
      <c r="A249" s="3">
        <v>45566</v>
      </c>
      <c r="B249" s="2">
        <v>1248</v>
      </c>
      <c r="C249" s="2" t="s">
        <v>13</v>
      </c>
      <c r="D249" s="9">
        <v>2</v>
      </c>
      <c r="E249" s="7">
        <v>75.25</v>
      </c>
      <c r="F249" s="2" t="s">
        <v>14</v>
      </c>
      <c r="G249" s="2" t="s">
        <v>9</v>
      </c>
      <c r="H249" s="2" t="str">
        <f>VLOOKUP(C249,'Product Master'!$A$1:$C$11,2,)</f>
        <v>Headphones</v>
      </c>
      <c r="I249" s="2" t="str">
        <f>VLOOKUP('Sales Data'!C249,'Product Master'!$A$1:$C$11,3,0)</f>
        <v>Accessories</v>
      </c>
      <c r="J249" s="7">
        <f t="shared" si="6"/>
        <v>150.5</v>
      </c>
      <c r="K249" s="2" t="str">
        <f t="shared" si="7"/>
        <v>Oct-2024</v>
      </c>
      <c r="L249" s="2">
        <f>VLOOKUP(G249,Targets!$A$1:$B$5,2,)</f>
        <v>150000</v>
      </c>
    </row>
    <row r="250" spans="1:12" x14ac:dyDescent="0.3">
      <c r="A250" s="3">
        <v>45522</v>
      </c>
      <c r="B250" s="2">
        <v>1249</v>
      </c>
      <c r="C250" s="2" t="s">
        <v>25</v>
      </c>
      <c r="D250" s="9">
        <v>1</v>
      </c>
      <c r="E250" s="7">
        <v>20.94</v>
      </c>
      <c r="F250" s="2" t="s">
        <v>14</v>
      </c>
      <c r="G250" s="2" t="s">
        <v>9</v>
      </c>
      <c r="H250" s="2" t="str">
        <f>VLOOKUP(C250,'Product Master'!$A$1:$C$11,2,)</f>
        <v>Mouse</v>
      </c>
      <c r="I250" s="2" t="str">
        <f>VLOOKUP('Sales Data'!C250,'Product Master'!$A$1:$C$11,3,0)</f>
        <v>Accessories</v>
      </c>
      <c r="J250" s="7">
        <f t="shared" si="6"/>
        <v>20.94</v>
      </c>
      <c r="K250" s="2" t="str">
        <f t="shared" si="7"/>
        <v>Aug-2024</v>
      </c>
      <c r="L250" s="2">
        <f>VLOOKUP(G250,Targets!$A$1:$B$5,2,)</f>
        <v>150000</v>
      </c>
    </row>
    <row r="251" spans="1:12" x14ac:dyDescent="0.3">
      <c r="A251" s="3">
        <v>45440</v>
      </c>
      <c r="B251" s="2">
        <v>1250</v>
      </c>
      <c r="C251" s="2" t="s">
        <v>24</v>
      </c>
      <c r="D251" s="9">
        <v>8</v>
      </c>
      <c r="E251" s="7">
        <v>171.67</v>
      </c>
      <c r="F251" s="2" t="s">
        <v>8</v>
      </c>
      <c r="G251" s="2" t="s">
        <v>12</v>
      </c>
      <c r="H251" s="2" t="str">
        <f>VLOOKUP(C251,'Product Master'!$A$1:$C$11,2,)</f>
        <v>Smartwatch</v>
      </c>
      <c r="I251" s="2" t="str">
        <f>VLOOKUP('Sales Data'!C251,'Product Master'!$A$1:$C$11,3,0)</f>
        <v>Electronics</v>
      </c>
      <c r="J251" s="7">
        <f t="shared" si="6"/>
        <v>1373.36</v>
      </c>
      <c r="K251" s="2" t="str">
        <f t="shared" si="7"/>
        <v>May-2024</v>
      </c>
      <c r="L251" s="2">
        <f>VLOOKUP(G251,Targets!$A$1:$B$5,2,)</f>
        <v>100000</v>
      </c>
    </row>
    <row r="252" spans="1:12" x14ac:dyDescent="0.3">
      <c r="A252" s="3">
        <v>45531</v>
      </c>
      <c r="B252" s="2">
        <v>1251</v>
      </c>
      <c r="C252" s="2" t="s">
        <v>24</v>
      </c>
      <c r="D252" s="9">
        <v>6</v>
      </c>
      <c r="E252" s="7">
        <v>114.02</v>
      </c>
      <c r="F252" s="2" t="s">
        <v>16</v>
      </c>
      <c r="G252" s="2" t="s">
        <v>9</v>
      </c>
      <c r="H252" s="2" t="str">
        <f>VLOOKUP(C252,'Product Master'!$A$1:$C$11,2,)</f>
        <v>Smartwatch</v>
      </c>
      <c r="I252" s="2" t="str">
        <f>VLOOKUP('Sales Data'!C252,'Product Master'!$A$1:$C$11,3,0)</f>
        <v>Electronics</v>
      </c>
      <c r="J252" s="7">
        <f t="shared" si="6"/>
        <v>684.12</v>
      </c>
      <c r="K252" s="2" t="str">
        <f t="shared" si="7"/>
        <v>Aug-2024</v>
      </c>
      <c r="L252" s="2">
        <f>VLOOKUP(G252,Targets!$A$1:$B$5,2,)</f>
        <v>150000</v>
      </c>
    </row>
    <row r="253" spans="1:12" x14ac:dyDescent="0.3">
      <c r="A253" s="3">
        <v>45447</v>
      </c>
      <c r="B253" s="2">
        <v>1252</v>
      </c>
      <c r="C253" s="2" t="s">
        <v>13</v>
      </c>
      <c r="D253" s="9">
        <v>5</v>
      </c>
      <c r="E253" s="7">
        <v>85.5</v>
      </c>
      <c r="F253" s="2" t="s">
        <v>8</v>
      </c>
      <c r="G253" s="2" t="s">
        <v>9</v>
      </c>
      <c r="H253" s="2" t="str">
        <f>VLOOKUP(C253,'Product Master'!$A$1:$C$11,2,)</f>
        <v>Headphones</v>
      </c>
      <c r="I253" s="2" t="str">
        <f>VLOOKUP('Sales Data'!C253,'Product Master'!$A$1:$C$11,3,0)</f>
        <v>Accessories</v>
      </c>
      <c r="J253" s="7">
        <f t="shared" si="6"/>
        <v>427.5</v>
      </c>
      <c r="K253" s="2" t="str">
        <f t="shared" si="7"/>
        <v>Jun-2024</v>
      </c>
      <c r="L253" s="2">
        <f>VLOOKUP(G253,Targets!$A$1:$B$5,2,)</f>
        <v>150000</v>
      </c>
    </row>
    <row r="254" spans="1:12" x14ac:dyDescent="0.3">
      <c r="A254" s="3">
        <v>45374</v>
      </c>
      <c r="B254" s="2">
        <v>1253</v>
      </c>
      <c r="C254" s="2" t="s">
        <v>25</v>
      </c>
      <c r="D254" s="9">
        <v>3</v>
      </c>
      <c r="E254" s="7">
        <v>18.96</v>
      </c>
      <c r="F254" s="2" t="s">
        <v>19</v>
      </c>
      <c r="G254" s="2" t="s">
        <v>12</v>
      </c>
      <c r="H254" s="2" t="str">
        <f>VLOOKUP(C254,'Product Master'!$A$1:$C$11,2,)</f>
        <v>Mouse</v>
      </c>
      <c r="I254" s="2" t="str">
        <f>VLOOKUP('Sales Data'!C254,'Product Master'!$A$1:$C$11,3,0)</f>
        <v>Accessories</v>
      </c>
      <c r="J254" s="7">
        <f t="shared" si="6"/>
        <v>56.88</v>
      </c>
      <c r="K254" s="2" t="str">
        <f t="shared" si="7"/>
        <v>Mar-2024</v>
      </c>
      <c r="L254" s="2">
        <f>VLOOKUP(G254,Targets!$A$1:$B$5,2,)</f>
        <v>100000</v>
      </c>
    </row>
    <row r="255" spans="1:12" x14ac:dyDescent="0.3">
      <c r="A255" s="3">
        <v>45622</v>
      </c>
      <c r="B255" s="2">
        <v>1254</v>
      </c>
      <c r="C255" s="2" t="s">
        <v>22</v>
      </c>
      <c r="D255" s="9">
        <v>5</v>
      </c>
      <c r="E255" s="7">
        <v>220.9</v>
      </c>
      <c r="F255" s="2" t="s">
        <v>16</v>
      </c>
      <c r="G255" s="2" t="s">
        <v>18</v>
      </c>
      <c r="H255" s="2" t="str">
        <f>VLOOKUP(C255,'Product Master'!$A$1:$C$11,2,)</f>
        <v>Monitor</v>
      </c>
      <c r="I255" s="2" t="str">
        <f>VLOOKUP('Sales Data'!C255,'Product Master'!$A$1:$C$11,3,0)</f>
        <v>Electronics</v>
      </c>
      <c r="J255" s="7">
        <f t="shared" si="6"/>
        <v>1104.5</v>
      </c>
      <c r="K255" s="2" t="str">
        <f t="shared" si="7"/>
        <v>Nov-2024</v>
      </c>
      <c r="L255" s="2">
        <f>VLOOKUP(G255,Targets!$A$1:$B$5,2,)</f>
        <v>90000</v>
      </c>
    </row>
    <row r="256" spans="1:12" x14ac:dyDescent="0.3">
      <c r="A256" s="3">
        <v>45311</v>
      </c>
      <c r="B256" s="2">
        <v>1255</v>
      </c>
      <c r="C256" s="2" t="s">
        <v>20</v>
      </c>
      <c r="D256" s="9">
        <v>5</v>
      </c>
      <c r="E256" s="7">
        <v>22.36</v>
      </c>
      <c r="F256" s="2" t="s">
        <v>11</v>
      </c>
      <c r="G256" s="2" t="s">
        <v>15</v>
      </c>
      <c r="H256" s="2" t="str">
        <f>VLOOKUP(C256,'Product Master'!$A$1:$C$11,2,)</f>
        <v>Pen Drive</v>
      </c>
      <c r="I256" s="2" t="str">
        <f>VLOOKUP('Sales Data'!C256,'Product Master'!$A$1:$C$11,3,0)</f>
        <v>Accessories</v>
      </c>
      <c r="J256" s="7">
        <f t="shared" si="6"/>
        <v>111.8</v>
      </c>
      <c r="K256" s="2" t="str">
        <f t="shared" si="7"/>
        <v>Jan-2024</v>
      </c>
      <c r="L256" s="2">
        <f>VLOOKUP(G256,Targets!$A$1:$B$5,2,)</f>
        <v>120000</v>
      </c>
    </row>
    <row r="257" spans="1:12" x14ac:dyDescent="0.3">
      <c r="A257" s="3">
        <v>45484</v>
      </c>
      <c r="B257" s="2">
        <v>1256</v>
      </c>
      <c r="C257" s="2" t="s">
        <v>24</v>
      </c>
      <c r="D257" s="9">
        <v>10</v>
      </c>
      <c r="E257" s="7">
        <v>206.59</v>
      </c>
      <c r="F257" s="2" t="s">
        <v>16</v>
      </c>
      <c r="G257" s="2" t="s">
        <v>15</v>
      </c>
      <c r="H257" s="2" t="str">
        <f>VLOOKUP(C257,'Product Master'!$A$1:$C$11,2,)</f>
        <v>Smartwatch</v>
      </c>
      <c r="I257" s="2" t="str">
        <f>VLOOKUP('Sales Data'!C257,'Product Master'!$A$1:$C$11,3,0)</f>
        <v>Electronics</v>
      </c>
      <c r="J257" s="7">
        <f t="shared" si="6"/>
        <v>2065.9</v>
      </c>
      <c r="K257" s="2" t="str">
        <f t="shared" si="7"/>
        <v>Jul-2024</v>
      </c>
      <c r="L257" s="2">
        <f>VLOOKUP(G257,Targets!$A$1:$B$5,2,)</f>
        <v>120000</v>
      </c>
    </row>
    <row r="258" spans="1:12" x14ac:dyDescent="0.3">
      <c r="A258" s="3">
        <v>45327</v>
      </c>
      <c r="B258" s="2">
        <v>1257</v>
      </c>
      <c r="C258" s="2" t="s">
        <v>13</v>
      </c>
      <c r="D258" s="9">
        <v>8</v>
      </c>
      <c r="E258" s="7">
        <v>98.7</v>
      </c>
      <c r="F258" s="2" t="s">
        <v>14</v>
      </c>
      <c r="G258" s="2" t="s">
        <v>9</v>
      </c>
      <c r="H258" s="2" t="str">
        <f>VLOOKUP(C258,'Product Master'!$A$1:$C$11,2,)</f>
        <v>Headphones</v>
      </c>
      <c r="I258" s="2" t="str">
        <f>VLOOKUP('Sales Data'!C258,'Product Master'!$A$1:$C$11,3,0)</f>
        <v>Accessories</v>
      </c>
      <c r="J258" s="7">
        <f t="shared" si="6"/>
        <v>789.6</v>
      </c>
      <c r="K258" s="2" t="str">
        <f t="shared" si="7"/>
        <v>Feb-2024</v>
      </c>
      <c r="L258" s="2">
        <f>VLOOKUP(G258,Targets!$A$1:$B$5,2,)</f>
        <v>150000</v>
      </c>
    </row>
    <row r="259" spans="1:12" x14ac:dyDescent="0.3">
      <c r="A259" s="3">
        <v>45594</v>
      </c>
      <c r="B259" s="2">
        <v>1258</v>
      </c>
      <c r="C259" s="2" t="s">
        <v>25</v>
      </c>
      <c r="D259" s="9">
        <v>6</v>
      </c>
      <c r="E259" s="7">
        <v>21.64</v>
      </c>
      <c r="F259" s="2" t="s">
        <v>8</v>
      </c>
      <c r="G259" s="2" t="s">
        <v>15</v>
      </c>
      <c r="H259" s="2" t="str">
        <f>VLOOKUP(C259,'Product Master'!$A$1:$C$11,2,)</f>
        <v>Mouse</v>
      </c>
      <c r="I259" s="2" t="str">
        <f>VLOOKUP('Sales Data'!C259,'Product Master'!$A$1:$C$11,3,0)</f>
        <v>Accessories</v>
      </c>
      <c r="J259" s="7">
        <f t="shared" ref="J259:J322" si="8">PRODUCT(D259,E259)</f>
        <v>129.84</v>
      </c>
      <c r="K259" s="2" t="str">
        <f t="shared" ref="K259:K322" si="9">TEXT(A259, "mmm-yyyy")</f>
        <v>Oct-2024</v>
      </c>
      <c r="L259" s="2">
        <f>VLOOKUP(G259,Targets!$A$1:$B$5,2,)</f>
        <v>120000</v>
      </c>
    </row>
    <row r="260" spans="1:12" x14ac:dyDescent="0.3">
      <c r="A260" s="3">
        <v>45646</v>
      </c>
      <c r="B260" s="2">
        <v>1259</v>
      </c>
      <c r="C260" s="2" t="s">
        <v>23</v>
      </c>
      <c r="D260" s="9">
        <v>10</v>
      </c>
      <c r="E260" s="7">
        <v>518.94000000000005</v>
      </c>
      <c r="F260" s="2" t="s">
        <v>14</v>
      </c>
      <c r="G260" s="2" t="s">
        <v>12</v>
      </c>
      <c r="H260" s="2" t="str">
        <f>VLOOKUP(C260,'Product Master'!$A$1:$C$11,2,)</f>
        <v>Tablet</v>
      </c>
      <c r="I260" s="2" t="str">
        <f>VLOOKUP('Sales Data'!C260,'Product Master'!$A$1:$C$11,3,0)</f>
        <v>Electronics</v>
      </c>
      <c r="J260" s="7">
        <f t="shared" si="8"/>
        <v>5189.4000000000005</v>
      </c>
      <c r="K260" s="2" t="str">
        <f t="shared" si="9"/>
        <v>Dec-2024</v>
      </c>
      <c r="L260" s="2">
        <f>VLOOKUP(G260,Targets!$A$1:$B$5,2,)</f>
        <v>100000</v>
      </c>
    </row>
    <row r="261" spans="1:12" x14ac:dyDescent="0.3">
      <c r="A261" s="3">
        <v>45380</v>
      </c>
      <c r="B261" s="2">
        <v>1260</v>
      </c>
      <c r="C261" s="2" t="s">
        <v>20</v>
      </c>
      <c r="D261" s="9">
        <v>9</v>
      </c>
      <c r="E261" s="7">
        <v>19.2</v>
      </c>
      <c r="F261" s="2" t="s">
        <v>8</v>
      </c>
      <c r="G261" s="2" t="s">
        <v>12</v>
      </c>
      <c r="H261" s="2" t="str">
        <f>VLOOKUP(C261,'Product Master'!$A$1:$C$11,2,)</f>
        <v>Pen Drive</v>
      </c>
      <c r="I261" s="2" t="str">
        <f>VLOOKUP('Sales Data'!C261,'Product Master'!$A$1:$C$11,3,0)</f>
        <v>Accessories</v>
      </c>
      <c r="J261" s="7">
        <f t="shared" si="8"/>
        <v>172.79999999999998</v>
      </c>
      <c r="K261" s="2" t="str">
        <f t="shared" si="9"/>
        <v>Mar-2024</v>
      </c>
      <c r="L261" s="2">
        <f>VLOOKUP(G261,Targets!$A$1:$B$5,2,)</f>
        <v>100000</v>
      </c>
    </row>
    <row r="262" spans="1:12" x14ac:dyDescent="0.3">
      <c r="A262" s="3">
        <v>45322</v>
      </c>
      <c r="B262" s="2">
        <v>1261</v>
      </c>
      <c r="C262" s="2" t="s">
        <v>10</v>
      </c>
      <c r="D262" s="9">
        <v>2</v>
      </c>
      <c r="E262" s="7">
        <v>49.48</v>
      </c>
      <c r="F262" s="2" t="s">
        <v>8</v>
      </c>
      <c r="G262" s="2" t="s">
        <v>18</v>
      </c>
      <c r="H262" s="2" t="str">
        <f>VLOOKUP(C262,'Product Master'!$A$1:$C$11,2,)</f>
        <v>Keyboard</v>
      </c>
      <c r="I262" s="2" t="str">
        <f>VLOOKUP('Sales Data'!C262,'Product Master'!$A$1:$C$11,3,0)</f>
        <v>Accessories</v>
      </c>
      <c r="J262" s="7">
        <f t="shared" si="8"/>
        <v>98.96</v>
      </c>
      <c r="K262" s="2" t="str">
        <f t="shared" si="9"/>
        <v>Jan-2024</v>
      </c>
      <c r="L262" s="2">
        <f>VLOOKUP(G262,Targets!$A$1:$B$5,2,)</f>
        <v>90000</v>
      </c>
    </row>
    <row r="263" spans="1:12" x14ac:dyDescent="0.3">
      <c r="A263" s="3">
        <v>45305</v>
      </c>
      <c r="B263" s="2">
        <v>1262</v>
      </c>
      <c r="C263" s="2" t="s">
        <v>13</v>
      </c>
      <c r="D263" s="9">
        <v>7</v>
      </c>
      <c r="E263" s="7">
        <v>94.49</v>
      </c>
      <c r="F263" s="2" t="s">
        <v>11</v>
      </c>
      <c r="G263" s="2" t="s">
        <v>18</v>
      </c>
      <c r="H263" s="2" t="str">
        <f>VLOOKUP(C263,'Product Master'!$A$1:$C$11,2,)</f>
        <v>Headphones</v>
      </c>
      <c r="I263" s="2" t="str">
        <f>VLOOKUP('Sales Data'!C263,'Product Master'!$A$1:$C$11,3,0)</f>
        <v>Accessories</v>
      </c>
      <c r="J263" s="7">
        <f t="shared" si="8"/>
        <v>661.43</v>
      </c>
      <c r="K263" s="2" t="str">
        <f t="shared" si="9"/>
        <v>Jan-2024</v>
      </c>
      <c r="L263" s="2">
        <f>VLOOKUP(G263,Targets!$A$1:$B$5,2,)</f>
        <v>90000</v>
      </c>
    </row>
    <row r="264" spans="1:12" x14ac:dyDescent="0.3">
      <c r="A264" s="3">
        <v>45390</v>
      </c>
      <c r="B264" s="2">
        <v>1263</v>
      </c>
      <c r="C264" s="2" t="s">
        <v>17</v>
      </c>
      <c r="D264" s="9">
        <v>6</v>
      </c>
      <c r="E264" s="7">
        <v>588.70000000000005</v>
      </c>
      <c r="F264" s="2" t="s">
        <v>14</v>
      </c>
      <c r="G264" s="2" t="s">
        <v>12</v>
      </c>
      <c r="H264" s="2" t="str">
        <f>VLOOKUP(C264,'Product Master'!$A$1:$C$11,2,)</f>
        <v>Smartphone</v>
      </c>
      <c r="I264" s="2" t="str">
        <f>VLOOKUP('Sales Data'!C264,'Product Master'!$A$1:$C$11,3,0)</f>
        <v>Electronics</v>
      </c>
      <c r="J264" s="7">
        <f t="shared" si="8"/>
        <v>3532.2000000000003</v>
      </c>
      <c r="K264" s="2" t="str">
        <f t="shared" si="9"/>
        <v>Apr-2024</v>
      </c>
      <c r="L264" s="2">
        <f>VLOOKUP(G264,Targets!$A$1:$B$5,2,)</f>
        <v>100000</v>
      </c>
    </row>
    <row r="265" spans="1:12" x14ac:dyDescent="0.3">
      <c r="A265" s="3">
        <v>45461</v>
      </c>
      <c r="B265" s="2">
        <v>1264</v>
      </c>
      <c r="C265" s="2" t="s">
        <v>22</v>
      </c>
      <c r="D265" s="9">
        <v>8</v>
      </c>
      <c r="E265" s="7">
        <v>239.76</v>
      </c>
      <c r="F265" s="2" t="s">
        <v>16</v>
      </c>
      <c r="G265" s="2" t="s">
        <v>15</v>
      </c>
      <c r="H265" s="2" t="str">
        <f>VLOOKUP(C265,'Product Master'!$A$1:$C$11,2,)</f>
        <v>Monitor</v>
      </c>
      <c r="I265" s="2" t="str">
        <f>VLOOKUP('Sales Data'!C265,'Product Master'!$A$1:$C$11,3,0)</f>
        <v>Electronics</v>
      </c>
      <c r="J265" s="7">
        <f t="shared" si="8"/>
        <v>1918.08</v>
      </c>
      <c r="K265" s="2" t="str">
        <f t="shared" si="9"/>
        <v>Jun-2024</v>
      </c>
      <c r="L265" s="2">
        <f>VLOOKUP(G265,Targets!$A$1:$B$5,2,)</f>
        <v>120000</v>
      </c>
    </row>
    <row r="266" spans="1:12" x14ac:dyDescent="0.3">
      <c r="A266" s="3">
        <v>45621</v>
      </c>
      <c r="B266" s="2">
        <v>1265</v>
      </c>
      <c r="C266" s="2" t="s">
        <v>23</v>
      </c>
      <c r="D266" s="9">
        <v>2</v>
      </c>
      <c r="E266" s="7">
        <v>385.3</v>
      </c>
      <c r="F266" s="2" t="s">
        <v>19</v>
      </c>
      <c r="G266" s="2" t="s">
        <v>12</v>
      </c>
      <c r="H266" s="2" t="str">
        <f>VLOOKUP(C266,'Product Master'!$A$1:$C$11,2,)</f>
        <v>Tablet</v>
      </c>
      <c r="I266" s="2" t="str">
        <f>VLOOKUP('Sales Data'!C266,'Product Master'!$A$1:$C$11,3,0)</f>
        <v>Electronics</v>
      </c>
      <c r="J266" s="7">
        <f t="shared" si="8"/>
        <v>770.6</v>
      </c>
      <c r="K266" s="2" t="str">
        <f t="shared" si="9"/>
        <v>Nov-2024</v>
      </c>
      <c r="L266" s="2">
        <f>VLOOKUP(G266,Targets!$A$1:$B$5,2,)</f>
        <v>100000</v>
      </c>
    </row>
    <row r="267" spans="1:12" x14ac:dyDescent="0.3">
      <c r="A267" s="3">
        <v>45379</v>
      </c>
      <c r="B267" s="2">
        <v>1266</v>
      </c>
      <c r="C267" s="2" t="s">
        <v>23</v>
      </c>
      <c r="D267" s="9">
        <v>7</v>
      </c>
      <c r="E267" s="7">
        <v>385.34</v>
      </c>
      <c r="F267" s="2" t="s">
        <v>19</v>
      </c>
      <c r="G267" s="2" t="s">
        <v>15</v>
      </c>
      <c r="H267" s="2" t="str">
        <f>VLOOKUP(C267,'Product Master'!$A$1:$C$11,2,)</f>
        <v>Tablet</v>
      </c>
      <c r="I267" s="2" t="str">
        <f>VLOOKUP('Sales Data'!C267,'Product Master'!$A$1:$C$11,3,0)</f>
        <v>Electronics</v>
      </c>
      <c r="J267" s="7">
        <f t="shared" si="8"/>
        <v>2697.3799999999997</v>
      </c>
      <c r="K267" s="2" t="str">
        <f t="shared" si="9"/>
        <v>Mar-2024</v>
      </c>
      <c r="L267" s="2">
        <f>VLOOKUP(G267,Targets!$A$1:$B$5,2,)</f>
        <v>120000</v>
      </c>
    </row>
    <row r="268" spans="1:12" x14ac:dyDescent="0.3">
      <c r="A268" s="3">
        <v>45489</v>
      </c>
      <c r="B268" s="2">
        <v>1267</v>
      </c>
      <c r="C268" s="2" t="s">
        <v>22</v>
      </c>
      <c r="D268" s="9">
        <v>8</v>
      </c>
      <c r="E268" s="7">
        <v>261.26</v>
      </c>
      <c r="F268" s="2" t="s">
        <v>16</v>
      </c>
      <c r="G268" s="2" t="s">
        <v>18</v>
      </c>
      <c r="H268" s="2" t="str">
        <f>VLOOKUP(C268,'Product Master'!$A$1:$C$11,2,)</f>
        <v>Monitor</v>
      </c>
      <c r="I268" s="2" t="str">
        <f>VLOOKUP('Sales Data'!C268,'Product Master'!$A$1:$C$11,3,0)</f>
        <v>Electronics</v>
      </c>
      <c r="J268" s="7">
        <f t="shared" si="8"/>
        <v>2090.08</v>
      </c>
      <c r="K268" s="2" t="str">
        <f t="shared" si="9"/>
        <v>Jul-2024</v>
      </c>
      <c r="L268" s="2">
        <f>VLOOKUP(G268,Targets!$A$1:$B$5,2,)</f>
        <v>90000</v>
      </c>
    </row>
    <row r="269" spans="1:12" x14ac:dyDescent="0.3">
      <c r="A269" s="3">
        <v>45409</v>
      </c>
      <c r="B269" s="2">
        <v>1268</v>
      </c>
      <c r="C269" s="2" t="s">
        <v>22</v>
      </c>
      <c r="D269" s="9">
        <v>10</v>
      </c>
      <c r="E269" s="7">
        <v>217.74</v>
      </c>
      <c r="F269" s="2" t="s">
        <v>19</v>
      </c>
      <c r="G269" s="2" t="s">
        <v>12</v>
      </c>
      <c r="H269" s="2" t="str">
        <f>VLOOKUP(C269,'Product Master'!$A$1:$C$11,2,)</f>
        <v>Monitor</v>
      </c>
      <c r="I269" s="2" t="str">
        <f>VLOOKUP('Sales Data'!C269,'Product Master'!$A$1:$C$11,3,0)</f>
        <v>Electronics</v>
      </c>
      <c r="J269" s="7">
        <f t="shared" si="8"/>
        <v>2177.4</v>
      </c>
      <c r="K269" s="2" t="str">
        <f t="shared" si="9"/>
        <v>Apr-2024</v>
      </c>
      <c r="L269" s="2">
        <f>VLOOKUP(G269,Targets!$A$1:$B$5,2,)</f>
        <v>100000</v>
      </c>
    </row>
    <row r="270" spans="1:12" x14ac:dyDescent="0.3">
      <c r="A270" s="3">
        <v>45362</v>
      </c>
      <c r="B270" s="2">
        <v>1269</v>
      </c>
      <c r="C270" s="2" t="s">
        <v>24</v>
      </c>
      <c r="D270" s="9">
        <v>7</v>
      </c>
      <c r="E270" s="7">
        <v>150.72</v>
      </c>
      <c r="F270" s="2" t="s">
        <v>14</v>
      </c>
      <c r="G270" s="2" t="s">
        <v>15</v>
      </c>
      <c r="H270" s="2" t="str">
        <f>VLOOKUP(C270,'Product Master'!$A$1:$C$11,2,)</f>
        <v>Smartwatch</v>
      </c>
      <c r="I270" s="2" t="str">
        <f>VLOOKUP('Sales Data'!C270,'Product Master'!$A$1:$C$11,3,0)</f>
        <v>Electronics</v>
      </c>
      <c r="J270" s="7">
        <f t="shared" si="8"/>
        <v>1055.04</v>
      </c>
      <c r="K270" s="2" t="str">
        <f t="shared" si="9"/>
        <v>Mar-2024</v>
      </c>
      <c r="L270" s="2">
        <f>VLOOKUP(G270,Targets!$A$1:$B$5,2,)</f>
        <v>120000</v>
      </c>
    </row>
    <row r="271" spans="1:12" x14ac:dyDescent="0.3">
      <c r="A271" s="3">
        <v>45429</v>
      </c>
      <c r="B271" s="2">
        <v>1270</v>
      </c>
      <c r="C271" s="2" t="s">
        <v>7</v>
      </c>
      <c r="D271" s="9">
        <v>9</v>
      </c>
      <c r="E271" s="7">
        <v>251.56</v>
      </c>
      <c r="F271" s="2" t="s">
        <v>14</v>
      </c>
      <c r="G271" s="2" t="s">
        <v>18</v>
      </c>
      <c r="H271" s="2" t="str">
        <f>VLOOKUP(C271,'Product Master'!$A$1:$C$11,2,)</f>
        <v>Printer</v>
      </c>
      <c r="I271" s="2" t="str">
        <f>VLOOKUP('Sales Data'!C271,'Product Master'!$A$1:$C$11,3,0)</f>
        <v>Electronics</v>
      </c>
      <c r="J271" s="7">
        <f t="shared" si="8"/>
        <v>2264.04</v>
      </c>
      <c r="K271" s="2" t="str">
        <f t="shared" si="9"/>
        <v>May-2024</v>
      </c>
      <c r="L271" s="2">
        <f>VLOOKUP(G271,Targets!$A$1:$B$5,2,)</f>
        <v>90000</v>
      </c>
    </row>
    <row r="272" spans="1:12" x14ac:dyDescent="0.3">
      <c r="A272" s="3">
        <v>45608</v>
      </c>
      <c r="B272" s="2">
        <v>1271</v>
      </c>
      <c r="C272" s="2" t="s">
        <v>22</v>
      </c>
      <c r="D272" s="9">
        <v>3</v>
      </c>
      <c r="E272" s="7">
        <v>258.62</v>
      </c>
      <c r="F272" s="2" t="s">
        <v>11</v>
      </c>
      <c r="G272" s="2" t="s">
        <v>18</v>
      </c>
      <c r="H272" s="2" t="str">
        <f>VLOOKUP(C272,'Product Master'!$A$1:$C$11,2,)</f>
        <v>Monitor</v>
      </c>
      <c r="I272" s="2" t="str">
        <f>VLOOKUP('Sales Data'!C272,'Product Master'!$A$1:$C$11,3,0)</f>
        <v>Electronics</v>
      </c>
      <c r="J272" s="7">
        <f t="shared" si="8"/>
        <v>775.86</v>
      </c>
      <c r="K272" s="2" t="str">
        <f t="shared" si="9"/>
        <v>Nov-2024</v>
      </c>
      <c r="L272" s="2">
        <f>VLOOKUP(G272,Targets!$A$1:$B$5,2,)</f>
        <v>90000</v>
      </c>
    </row>
    <row r="273" spans="1:12" x14ac:dyDescent="0.3">
      <c r="A273" s="3">
        <v>45603</v>
      </c>
      <c r="B273" s="2">
        <v>1272</v>
      </c>
      <c r="C273" s="2" t="s">
        <v>10</v>
      </c>
      <c r="D273" s="9">
        <v>8</v>
      </c>
      <c r="E273" s="7">
        <v>23.02</v>
      </c>
      <c r="F273" s="2" t="s">
        <v>8</v>
      </c>
      <c r="G273" s="2" t="s">
        <v>9</v>
      </c>
      <c r="H273" s="2" t="str">
        <f>VLOOKUP(C273,'Product Master'!$A$1:$C$11,2,)</f>
        <v>Keyboard</v>
      </c>
      <c r="I273" s="2" t="str">
        <f>VLOOKUP('Sales Data'!C273,'Product Master'!$A$1:$C$11,3,0)</f>
        <v>Accessories</v>
      </c>
      <c r="J273" s="7">
        <f t="shared" si="8"/>
        <v>184.16</v>
      </c>
      <c r="K273" s="2" t="str">
        <f t="shared" si="9"/>
        <v>Nov-2024</v>
      </c>
      <c r="L273" s="2">
        <f>VLOOKUP(G273,Targets!$A$1:$B$5,2,)</f>
        <v>150000</v>
      </c>
    </row>
    <row r="274" spans="1:12" x14ac:dyDescent="0.3">
      <c r="A274" s="3">
        <v>45514</v>
      </c>
      <c r="B274" s="2">
        <v>1273</v>
      </c>
      <c r="C274" s="2" t="s">
        <v>22</v>
      </c>
      <c r="D274" s="9">
        <v>8</v>
      </c>
      <c r="E274" s="7">
        <v>150.61000000000001</v>
      </c>
      <c r="F274" s="2" t="s">
        <v>11</v>
      </c>
      <c r="G274" s="2" t="s">
        <v>18</v>
      </c>
      <c r="H274" s="2" t="str">
        <f>VLOOKUP(C274,'Product Master'!$A$1:$C$11,2,)</f>
        <v>Monitor</v>
      </c>
      <c r="I274" s="2" t="str">
        <f>VLOOKUP('Sales Data'!C274,'Product Master'!$A$1:$C$11,3,0)</f>
        <v>Electronics</v>
      </c>
      <c r="J274" s="7">
        <f t="shared" si="8"/>
        <v>1204.8800000000001</v>
      </c>
      <c r="K274" s="2" t="str">
        <f t="shared" si="9"/>
        <v>Aug-2024</v>
      </c>
      <c r="L274" s="2">
        <f>VLOOKUP(G274,Targets!$A$1:$B$5,2,)</f>
        <v>90000</v>
      </c>
    </row>
    <row r="275" spans="1:12" x14ac:dyDescent="0.3">
      <c r="A275" s="3">
        <v>45546</v>
      </c>
      <c r="B275" s="2">
        <v>1274</v>
      </c>
      <c r="C275" s="2" t="s">
        <v>10</v>
      </c>
      <c r="D275" s="9">
        <v>8</v>
      </c>
      <c r="E275" s="7">
        <v>29.63</v>
      </c>
      <c r="F275" s="2" t="s">
        <v>16</v>
      </c>
      <c r="G275" s="2" t="s">
        <v>9</v>
      </c>
      <c r="H275" s="2" t="str">
        <f>VLOOKUP(C275,'Product Master'!$A$1:$C$11,2,)</f>
        <v>Keyboard</v>
      </c>
      <c r="I275" s="2" t="str">
        <f>VLOOKUP('Sales Data'!C275,'Product Master'!$A$1:$C$11,3,0)</f>
        <v>Accessories</v>
      </c>
      <c r="J275" s="7">
        <f t="shared" si="8"/>
        <v>237.04</v>
      </c>
      <c r="K275" s="2" t="str">
        <f t="shared" si="9"/>
        <v>Sep-2024</v>
      </c>
      <c r="L275" s="2">
        <f>VLOOKUP(G275,Targets!$A$1:$B$5,2,)</f>
        <v>150000</v>
      </c>
    </row>
    <row r="276" spans="1:12" x14ac:dyDescent="0.3">
      <c r="A276" s="3">
        <v>45582</v>
      </c>
      <c r="B276" s="2">
        <v>1275</v>
      </c>
      <c r="C276" s="2" t="s">
        <v>10</v>
      </c>
      <c r="D276" s="9">
        <v>6</v>
      </c>
      <c r="E276" s="7">
        <v>33.67</v>
      </c>
      <c r="F276" s="2" t="s">
        <v>8</v>
      </c>
      <c r="G276" s="2" t="s">
        <v>9</v>
      </c>
      <c r="H276" s="2" t="str">
        <f>VLOOKUP(C276,'Product Master'!$A$1:$C$11,2,)</f>
        <v>Keyboard</v>
      </c>
      <c r="I276" s="2" t="str">
        <f>VLOOKUP('Sales Data'!C276,'Product Master'!$A$1:$C$11,3,0)</f>
        <v>Accessories</v>
      </c>
      <c r="J276" s="7">
        <f t="shared" si="8"/>
        <v>202.02</v>
      </c>
      <c r="K276" s="2" t="str">
        <f t="shared" si="9"/>
        <v>Oct-2024</v>
      </c>
      <c r="L276" s="2">
        <f>VLOOKUP(G276,Targets!$A$1:$B$5,2,)</f>
        <v>150000</v>
      </c>
    </row>
    <row r="277" spans="1:12" x14ac:dyDescent="0.3">
      <c r="A277" s="3">
        <v>45565</v>
      </c>
      <c r="B277" s="2">
        <v>1276</v>
      </c>
      <c r="C277" s="2" t="s">
        <v>20</v>
      </c>
      <c r="D277" s="9">
        <v>2</v>
      </c>
      <c r="E277" s="7">
        <v>10.86</v>
      </c>
      <c r="F277" s="2" t="s">
        <v>14</v>
      </c>
      <c r="G277" s="2" t="s">
        <v>9</v>
      </c>
      <c r="H277" s="2" t="str">
        <f>VLOOKUP(C277,'Product Master'!$A$1:$C$11,2,)</f>
        <v>Pen Drive</v>
      </c>
      <c r="I277" s="2" t="str">
        <f>VLOOKUP('Sales Data'!C277,'Product Master'!$A$1:$C$11,3,0)</f>
        <v>Accessories</v>
      </c>
      <c r="J277" s="7">
        <f t="shared" si="8"/>
        <v>21.72</v>
      </c>
      <c r="K277" s="2" t="str">
        <f t="shared" si="9"/>
        <v>Sep-2024</v>
      </c>
      <c r="L277" s="2">
        <f>VLOOKUP(G277,Targets!$A$1:$B$5,2,)</f>
        <v>150000</v>
      </c>
    </row>
    <row r="278" spans="1:12" x14ac:dyDescent="0.3">
      <c r="A278" s="3">
        <v>45479</v>
      </c>
      <c r="B278" s="2">
        <v>1277</v>
      </c>
      <c r="C278" s="2" t="s">
        <v>20</v>
      </c>
      <c r="D278" s="9">
        <v>8</v>
      </c>
      <c r="E278" s="7">
        <v>18.64</v>
      </c>
      <c r="F278" s="2" t="s">
        <v>8</v>
      </c>
      <c r="G278" s="2" t="s">
        <v>15</v>
      </c>
      <c r="H278" s="2" t="str">
        <f>VLOOKUP(C278,'Product Master'!$A$1:$C$11,2,)</f>
        <v>Pen Drive</v>
      </c>
      <c r="I278" s="2" t="str">
        <f>VLOOKUP('Sales Data'!C278,'Product Master'!$A$1:$C$11,3,0)</f>
        <v>Accessories</v>
      </c>
      <c r="J278" s="7">
        <f t="shared" si="8"/>
        <v>149.12</v>
      </c>
      <c r="K278" s="2" t="str">
        <f t="shared" si="9"/>
        <v>Jul-2024</v>
      </c>
      <c r="L278" s="2">
        <f>VLOOKUP(G278,Targets!$A$1:$B$5,2,)</f>
        <v>120000</v>
      </c>
    </row>
    <row r="279" spans="1:12" x14ac:dyDescent="0.3">
      <c r="A279" s="3">
        <v>45498</v>
      </c>
      <c r="B279" s="2">
        <v>1278</v>
      </c>
      <c r="C279" s="2" t="s">
        <v>13</v>
      </c>
      <c r="D279" s="9">
        <v>4</v>
      </c>
      <c r="E279" s="7">
        <v>54.16</v>
      </c>
      <c r="F279" s="2" t="s">
        <v>16</v>
      </c>
      <c r="G279" s="2" t="s">
        <v>18</v>
      </c>
      <c r="H279" s="2" t="str">
        <f>VLOOKUP(C279,'Product Master'!$A$1:$C$11,2,)</f>
        <v>Headphones</v>
      </c>
      <c r="I279" s="2" t="str">
        <f>VLOOKUP('Sales Data'!C279,'Product Master'!$A$1:$C$11,3,0)</f>
        <v>Accessories</v>
      </c>
      <c r="J279" s="7">
        <f t="shared" si="8"/>
        <v>216.64</v>
      </c>
      <c r="K279" s="2" t="str">
        <f t="shared" si="9"/>
        <v>Jul-2024</v>
      </c>
      <c r="L279" s="2">
        <f>VLOOKUP(G279,Targets!$A$1:$B$5,2,)</f>
        <v>90000</v>
      </c>
    </row>
    <row r="280" spans="1:12" x14ac:dyDescent="0.3">
      <c r="A280" s="3">
        <v>45460</v>
      </c>
      <c r="B280" s="2">
        <v>1279</v>
      </c>
      <c r="C280" s="2" t="s">
        <v>13</v>
      </c>
      <c r="D280" s="9">
        <v>9</v>
      </c>
      <c r="E280" s="7">
        <v>59.81</v>
      </c>
      <c r="F280" s="2" t="s">
        <v>8</v>
      </c>
      <c r="G280" s="2" t="s">
        <v>15</v>
      </c>
      <c r="H280" s="2" t="str">
        <f>VLOOKUP(C280,'Product Master'!$A$1:$C$11,2,)</f>
        <v>Headphones</v>
      </c>
      <c r="I280" s="2" t="str">
        <f>VLOOKUP('Sales Data'!C280,'Product Master'!$A$1:$C$11,3,0)</f>
        <v>Accessories</v>
      </c>
      <c r="J280" s="7">
        <f t="shared" si="8"/>
        <v>538.29</v>
      </c>
      <c r="K280" s="2" t="str">
        <f t="shared" si="9"/>
        <v>Jun-2024</v>
      </c>
      <c r="L280" s="2">
        <f>VLOOKUP(G280,Targets!$A$1:$B$5,2,)</f>
        <v>120000</v>
      </c>
    </row>
    <row r="281" spans="1:12" x14ac:dyDescent="0.3">
      <c r="A281" s="3">
        <v>45446</v>
      </c>
      <c r="B281" s="2">
        <v>1280</v>
      </c>
      <c r="C281" s="2" t="s">
        <v>22</v>
      </c>
      <c r="D281" s="9">
        <v>4</v>
      </c>
      <c r="E281" s="7">
        <v>229.01</v>
      </c>
      <c r="F281" s="2" t="s">
        <v>11</v>
      </c>
      <c r="G281" s="2" t="s">
        <v>15</v>
      </c>
      <c r="H281" s="2" t="str">
        <f>VLOOKUP(C281,'Product Master'!$A$1:$C$11,2,)</f>
        <v>Monitor</v>
      </c>
      <c r="I281" s="2" t="str">
        <f>VLOOKUP('Sales Data'!C281,'Product Master'!$A$1:$C$11,3,0)</f>
        <v>Electronics</v>
      </c>
      <c r="J281" s="7">
        <f t="shared" si="8"/>
        <v>916.04</v>
      </c>
      <c r="K281" s="2" t="str">
        <f t="shared" si="9"/>
        <v>Jun-2024</v>
      </c>
      <c r="L281" s="2">
        <f>VLOOKUP(G281,Targets!$A$1:$B$5,2,)</f>
        <v>120000</v>
      </c>
    </row>
    <row r="282" spans="1:12" x14ac:dyDescent="0.3">
      <c r="A282" s="3">
        <v>45637</v>
      </c>
      <c r="B282" s="2">
        <v>1281</v>
      </c>
      <c r="C282" s="2" t="s">
        <v>23</v>
      </c>
      <c r="D282" s="9">
        <v>5</v>
      </c>
      <c r="E282" s="7">
        <v>356.56</v>
      </c>
      <c r="F282" s="2" t="s">
        <v>8</v>
      </c>
      <c r="G282" s="2" t="s">
        <v>18</v>
      </c>
      <c r="H282" s="2" t="str">
        <f>VLOOKUP(C282,'Product Master'!$A$1:$C$11,2,)</f>
        <v>Tablet</v>
      </c>
      <c r="I282" s="2" t="str">
        <f>VLOOKUP('Sales Data'!C282,'Product Master'!$A$1:$C$11,3,0)</f>
        <v>Electronics</v>
      </c>
      <c r="J282" s="7">
        <f t="shared" si="8"/>
        <v>1782.8</v>
      </c>
      <c r="K282" s="2" t="str">
        <f t="shared" si="9"/>
        <v>Dec-2024</v>
      </c>
      <c r="L282" s="2">
        <f>VLOOKUP(G282,Targets!$A$1:$B$5,2,)</f>
        <v>90000</v>
      </c>
    </row>
    <row r="283" spans="1:12" x14ac:dyDescent="0.3">
      <c r="A283" s="3">
        <v>45462</v>
      </c>
      <c r="B283" s="2">
        <v>1282</v>
      </c>
      <c r="C283" s="2" t="s">
        <v>7</v>
      </c>
      <c r="D283" s="9">
        <v>1</v>
      </c>
      <c r="E283" s="7">
        <v>344.92</v>
      </c>
      <c r="F283" s="2" t="s">
        <v>19</v>
      </c>
      <c r="G283" s="2" t="s">
        <v>18</v>
      </c>
      <c r="H283" s="2" t="str">
        <f>VLOOKUP(C283,'Product Master'!$A$1:$C$11,2,)</f>
        <v>Printer</v>
      </c>
      <c r="I283" s="2" t="str">
        <f>VLOOKUP('Sales Data'!C283,'Product Master'!$A$1:$C$11,3,0)</f>
        <v>Electronics</v>
      </c>
      <c r="J283" s="7">
        <f t="shared" si="8"/>
        <v>344.92</v>
      </c>
      <c r="K283" s="2" t="str">
        <f t="shared" si="9"/>
        <v>Jun-2024</v>
      </c>
      <c r="L283" s="2">
        <f>VLOOKUP(G283,Targets!$A$1:$B$5,2,)</f>
        <v>90000</v>
      </c>
    </row>
    <row r="284" spans="1:12" x14ac:dyDescent="0.3">
      <c r="A284" s="3">
        <v>45615</v>
      </c>
      <c r="B284" s="2">
        <v>1283</v>
      </c>
      <c r="C284" s="2" t="s">
        <v>23</v>
      </c>
      <c r="D284" s="9">
        <v>10</v>
      </c>
      <c r="E284" s="7">
        <v>357.8</v>
      </c>
      <c r="F284" s="2" t="s">
        <v>16</v>
      </c>
      <c r="G284" s="2" t="s">
        <v>9</v>
      </c>
      <c r="H284" s="2" t="str">
        <f>VLOOKUP(C284,'Product Master'!$A$1:$C$11,2,)</f>
        <v>Tablet</v>
      </c>
      <c r="I284" s="2" t="str">
        <f>VLOOKUP('Sales Data'!C284,'Product Master'!$A$1:$C$11,3,0)</f>
        <v>Electronics</v>
      </c>
      <c r="J284" s="7">
        <f t="shared" si="8"/>
        <v>3578</v>
      </c>
      <c r="K284" s="2" t="str">
        <f t="shared" si="9"/>
        <v>Nov-2024</v>
      </c>
      <c r="L284" s="2">
        <f>VLOOKUP(G284,Targets!$A$1:$B$5,2,)</f>
        <v>150000</v>
      </c>
    </row>
    <row r="285" spans="1:12" x14ac:dyDescent="0.3">
      <c r="A285" s="3">
        <v>45609</v>
      </c>
      <c r="B285" s="2">
        <v>1284</v>
      </c>
      <c r="C285" s="2" t="s">
        <v>10</v>
      </c>
      <c r="D285" s="9">
        <v>2</v>
      </c>
      <c r="E285" s="7">
        <v>24.86</v>
      </c>
      <c r="F285" s="2" t="s">
        <v>11</v>
      </c>
      <c r="G285" s="2" t="s">
        <v>18</v>
      </c>
      <c r="H285" s="2" t="str">
        <f>VLOOKUP(C285,'Product Master'!$A$1:$C$11,2,)</f>
        <v>Keyboard</v>
      </c>
      <c r="I285" s="2" t="str">
        <f>VLOOKUP('Sales Data'!C285,'Product Master'!$A$1:$C$11,3,0)</f>
        <v>Accessories</v>
      </c>
      <c r="J285" s="7">
        <f t="shared" si="8"/>
        <v>49.72</v>
      </c>
      <c r="K285" s="2" t="str">
        <f t="shared" si="9"/>
        <v>Nov-2024</v>
      </c>
      <c r="L285" s="2">
        <f>VLOOKUP(G285,Targets!$A$1:$B$5,2,)</f>
        <v>90000</v>
      </c>
    </row>
    <row r="286" spans="1:12" x14ac:dyDescent="0.3">
      <c r="A286" s="3">
        <v>45416</v>
      </c>
      <c r="B286" s="2">
        <v>1285</v>
      </c>
      <c r="C286" s="2" t="s">
        <v>23</v>
      </c>
      <c r="D286" s="9">
        <v>3</v>
      </c>
      <c r="E286" s="7">
        <v>312.83</v>
      </c>
      <c r="F286" s="2" t="s">
        <v>16</v>
      </c>
      <c r="G286" s="2" t="s">
        <v>18</v>
      </c>
      <c r="H286" s="2" t="str">
        <f>VLOOKUP(C286,'Product Master'!$A$1:$C$11,2,)</f>
        <v>Tablet</v>
      </c>
      <c r="I286" s="2" t="str">
        <f>VLOOKUP('Sales Data'!C286,'Product Master'!$A$1:$C$11,3,0)</f>
        <v>Electronics</v>
      </c>
      <c r="J286" s="7">
        <f t="shared" si="8"/>
        <v>938.49</v>
      </c>
      <c r="K286" s="2" t="str">
        <f t="shared" si="9"/>
        <v>May-2024</v>
      </c>
      <c r="L286" s="2">
        <f>VLOOKUP(G286,Targets!$A$1:$B$5,2,)</f>
        <v>90000</v>
      </c>
    </row>
    <row r="287" spans="1:12" x14ac:dyDescent="0.3">
      <c r="A287" s="3">
        <v>45476</v>
      </c>
      <c r="B287" s="2">
        <v>1286</v>
      </c>
      <c r="C287" s="2" t="s">
        <v>21</v>
      </c>
      <c r="D287" s="9">
        <v>9</v>
      </c>
      <c r="E287" s="7">
        <v>566.08000000000004</v>
      </c>
      <c r="F287" s="2" t="s">
        <v>19</v>
      </c>
      <c r="G287" s="2" t="s">
        <v>18</v>
      </c>
      <c r="H287" s="2" t="str">
        <f>VLOOKUP(C287,'Product Master'!$A$1:$C$11,2,)</f>
        <v>Laptop</v>
      </c>
      <c r="I287" s="2" t="str">
        <f>VLOOKUP('Sales Data'!C287,'Product Master'!$A$1:$C$11,3,0)</f>
        <v>Electronics</v>
      </c>
      <c r="J287" s="7">
        <f t="shared" si="8"/>
        <v>5094.72</v>
      </c>
      <c r="K287" s="2" t="str">
        <f t="shared" si="9"/>
        <v>Jul-2024</v>
      </c>
      <c r="L287" s="2">
        <f>VLOOKUP(G287,Targets!$A$1:$B$5,2,)</f>
        <v>90000</v>
      </c>
    </row>
    <row r="288" spans="1:12" x14ac:dyDescent="0.3">
      <c r="A288" s="3">
        <v>45611</v>
      </c>
      <c r="B288" s="2">
        <v>1287</v>
      </c>
      <c r="C288" s="2" t="s">
        <v>10</v>
      </c>
      <c r="D288" s="9">
        <v>10</v>
      </c>
      <c r="E288" s="7">
        <v>36.619999999999997</v>
      </c>
      <c r="F288" s="2" t="s">
        <v>19</v>
      </c>
      <c r="G288" s="2" t="s">
        <v>12</v>
      </c>
      <c r="H288" s="2" t="str">
        <f>VLOOKUP(C288,'Product Master'!$A$1:$C$11,2,)</f>
        <v>Keyboard</v>
      </c>
      <c r="I288" s="2" t="str">
        <f>VLOOKUP('Sales Data'!C288,'Product Master'!$A$1:$C$11,3,0)</f>
        <v>Accessories</v>
      </c>
      <c r="J288" s="7">
        <f t="shared" si="8"/>
        <v>366.2</v>
      </c>
      <c r="K288" s="2" t="str">
        <f t="shared" si="9"/>
        <v>Nov-2024</v>
      </c>
      <c r="L288" s="2">
        <f>VLOOKUP(G288,Targets!$A$1:$B$5,2,)</f>
        <v>100000</v>
      </c>
    </row>
    <row r="289" spans="1:12" x14ac:dyDescent="0.3">
      <c r="A289" s="3">
        <v>45336</v>
      </c>
      <c r="B289" s="2">
        <v>1288</v>
      </c>
      <c r="C289" s="2" t="s">
        <v>25</v>
      </c>
      <c r="D289" s="9">
        <v>5</v>
      </c>
      <c r="E289" s="7">
        <v>17.18</v>
      </c>
      <c r="F289" s="2" t="s">
        <v>8</v>
      </c>
      <c r="G289" s="2" t="s">
        <v>18</v>
      </c>
      <c r="H289" s="2" t="str">
        <f>VLOOKUP(C289,'Product Master'!$A$1:$C$11,2,)</f>
        <v>Mouse</v>
      </c>
      <c r="I289" s="2" t="str">
        <f>VLOOKUP('Sales Data'!C289,'Product Master'!$A$1:$C$11,3,0)</f>
        <v>Accessories</v>
      </c>
      <c r="J289" s="7">
        <f t="shared" si="8"/>
        <v>85.9</v>
      </c>
      <c r="K289" s="2" t="str">
        <f t="shared" si="9"/>
        <v>Feb-2024</v>
      </c>
      <c r="L289" s="2">
        <f>VLOOKUP(G289,Targets!$A$1:$B$5,2,)</f>
        <v>90000</v>
      </c>
    </row>
    <row r="290" spans="1:12" x14ac:dyDescent="0.3">
      <c r="A290" s="3">
        <v>45334</v>
      </c>
      <c r="B290" s="2">
        <v>1289</v>
      </c>
      <c r="C290" s="2" t="s">
        <v>17</v>
      </c>
      <c r="D290" s="9">
        <v>1</v>
      </c>
      <c r="E290" s="7">
        <v>350.18</v>
      </c>
      <c r="F290" s="2" t="s">
        <v>8</v>
      </c>
      <c r="G290" s="2" t="s">
        <v>9</v>
      </c>
      <c r="H290" s="2" t="str">
        <f>VLOOKUP(C290,'Product Master'!$A$1:$C$11,2,)</f>
        <v>Smartphone</v>
      </c>
      <c r="I290" s="2" t="str">
        <f>VLOOKUP('Sales Data'!C290,'Product Master'!$A$1:$C$11,3,0)</f>
        <v>Electronics</v>
      </c>
      <c r="J290" s="7">
        <f t="shared" si="8"/>
        <v>350.18</v>
      </c>
      <c r="K290" s="2" t="str">
        <f t="shared" si="9"/>
        <v>Feb-2024</v>
      </c>
      <c r="L290" s="2">
        <f>VLOOKUP(G290,Targets!$A$1:$B$5,2,)</f>
        <v>150000</v>
      </c>
    </row>
    <row r="291" spans="1:12" x14ac:dyDescent="0.3">
      <c r="A291" s="3">
        <v>45607</v>
      </c>
      <c r="B291" s="2">
        <v>1290</v>
      </c>
      <c r="C291" s="2" t="s">
        <v>22</v>
      </c>
      <c r="D291" s="9">
        <v>1</v>
      </c>
      <c r="E291" s="7">
        <v>173.52</v>
      </c>
      <c r="F291" s="2" t="s">
        <v>14</v>
      </c>
      <c r="G291" s="2" t="s">
        <v>12</v>
      </c>
      <c r="H291" s="2" t="str">
        <f>VLOOKUP(C291,'Product Master'!$A$1:$C$11,2,)</f>
        <v>Monitor</v>
      </c>
      <c r="I291" s="2" t="str">
        <f>VLOOKUP('Sales Data'!C291,'Product Master'!$A$1:$C$11,3,0)</f>
        <v>Electronics</v>
      </c>
      <c r="J291" s="7">
        <f t="shared" si="8"/>
        <v>173.52</v>
      </c>
      <c r="K291" s="2" t="str">
        <f t="shared" si="9"/>
        <v>Nov-2024</v>
      </c>
      <c r="L291" s="2">
        <f>VLOOKUP(G291,Targets!$A$1:$B$5,2,)</f>
        <v>100000</v>
      </c>
    </row>
    <row r="292" spans="1:12" x14ac:dyDescent="0.3">
      <c r="A292" s="3">
        <v>45588</v>
      </c>
      <c r="B292" s="2">
        <v>1291</v>
      </c>
      <c r="C292" s="2" t="s">
        <v>25</v>
      </c>
      <c r="D292" s="9">
        <v>8</v>
      </c>
      <c r="E292" s="7">
        <v>22.43</v>
      </c>
      <c r="F292" s="2" t="s">
        <v>14</v>
      </c>
      <c r="G292" s="2" t="s">
        <v>12</v>
      </c>
      <c r="H292" s="2" t="str">
        <f>VLOOKUP(C292,'Product Master'!$A$1:$C$11,2,)</f>
        <v>Mouse</v>
      </c>
      <c r="I292" s="2" t="str">
        <f>VLOOKUP('Sales Data'!C292,'Product Master'!$A$1:$C$11,3,0)</f>
        <v>Accessories</v>
      </c>
      <c r="J292" s="7">
        <f t="shared" si="8"/>
        <v>179.44</v>
      </c>
      <c r="K292" s="2" t="str">
        <f t="shared" si="9"/>
        <v>Oct-2024</v>
      </c>
      <c r="L292" s="2">
        <f>VLOOKUP(G292,Targets!$A$1:$B$5,2,)</f>
        <v>100000</v>
      </c>
    </row>
    <row r="293" spans="1:12" x14ac:dyDescent="0.3">
      <c r="A293" s="3">
        <v>45470</v>
      </c>
      <c r="B293" s="2">
        <v>1292</v>
      </c>
      <c r="C293" s="2" t="s">
        <v>25</v>
      </c>
      <c r="D293" s="9">
        <v>4</v>
      </c>
      <c r="E293" s="7">
        <v>24.9</v>
      </c>
      <c r="F293" s="2" t="s">
        <v>11</v>
      </c>
      <c r="G293" s="2" t="s">
        <v>18</v>
      </c>
      <c r="H293" s="2" t="str">
        <f>VLOOKUP(C293,'Product Master'!$A$1:$C$11,2,)</f>
        <v>Mouse</v>
      </c>
      <c r="I293" s="2" t="str">
        <f>VLOOKUP('Sales Data'!C293,'Product Master'!$A$1:$C$11,3,0)</f>
        <v>Accessories</v>
      </c>
      <c r="J293" s="7">
        <f t="shared" si="8"/>
        <v>99.6</v>
      </c>
      <c r="K293" s="2" t="str">
        <f t="shared" si="9"/>
        <v>Jun-2024</v>
      </c>
      <c r="L293" s="2">
        <f>VLOOKUP(G293,Targets!$A$1:$B$5,2,)</f>
        <v>90000</v>
      </c>
    </row>
    <row r="294" spans="1:12" x14ac:dyDescent="0.3">
      <c r="A294" s="3">
        <v>45509</v>
      </c>
      <c r="B294" s="2">
        <v>1293</v>
      </c>
      <c r="C294" s="2" t="s">
        <v>22</v>
      </c>
      <c r="D294" s="9">
        <v>8</v>
      </c>
      <c r="E294" s="7">
        <v>248.82</v>
      </c>
      <c r="F294" s="2" t="s">
        <v>16</v>
      </c>
      <c r="G294" s="2" t="s">
        <v>15</v>
      </c>
      <c r="H294" s="2" t="str">
        <f>VLOOKUP(C294,'Product Master'!$A$1:$C$11,2,)</f>
        <v>Monitor</v>
      </c>
      <c r="I294" s="2" t="str">
        <f>VLOOKUP('Sales Data'!C294,'Product Master'!$A$1:$C$11,3,0)</f>
        <v>Electronics</v>
      </c>
      <c r="J294" s="7">
        <f t="shared" si="8"/>
        <v>1990.56</v>
      </c>
      <c r="K294" s="2" t="str">
        <f t="shared" si="9"/>
        <v>Aug-2024</v>
      </c>
      <c r="L294" s="2">
        <f>VLOOKUP(G294,Targets!$A$1:$B$5,2,)</f>
        <v>120000</v>
      </c>
    </row>
    <row r="295" spans="1:12" x14ac:dyDescent="0.3">
      <c r="A295" s="3">
        <v>45609</v>
      </c>
      <c r="B295" s="2">
        <v>1294</v>
      </c>
      <c r="C295" s="2" t="s">
        <v>22</v>
      </c>
      <c r="D295" s="9">
        <v>9</v>
      </c>
      <c r="E295" s="7">
        <v>180.47</v>
      </c>
      <c r="F295" s="2" t="s">
        <v>11</v>
      </c>
      <c r="G295" s="2" t="s">
        <v>18</v>
      </c>
      <c r="H295" s="2" t="str">
        <f>VLOOKUP(C295,'Product Master'!$A$1:$C$11,2,)</f>
        <v>Monitor</v>
      </c>
      <c r="I295" s="2" t="str">
        <f>VLOOKUP('Sales Data'!C295,'Product Master'!$A$1:$C$11,3,0)</f>
        <v>Electronics</v>
      </c>
      <c r="J295" s="7">
        <f t="shared" si="8"/>
        <v>1624.23</v>
      </c>
      <c r="K295" s="2" t="str">
        <f t="shared" si="9"/>
        <v>Nov-2024</v>
      </c>
      <c r="L295" s="2">
        <f>VLOOKUP(G295,Targets!$A$1:$B$5,2,)</f>
        <v>90000</v>
      </c>
    </row>
    <row r="296" spans="1:12" x14ac:dyDescent="0.3">
      <c r="A296" s="3">
        <v>45490</v>
      </c>
      <c r="B296" s="2">
        <v>1295</v>
      </c>
      <c r="C296" s="2" t="s">
        <v>24</v>
      </c>
      <c r="D296" s="9">
        <v>2</v>
      </c>
      <c r="E296" s="7">
        <v>141.69</v>
      </c>
      <c r="F296" s="2" t="s">
        <v>14</v>
      </c>
      <c r="G296" s="2" t="s">
        <v>15</v>
      </c>
      <c r="H296" s="2" t="str">
        <f>VLOOKUP(C296,'Product Master'!$A$1:$C$11,2,)</f>
        <v>Smartwatch</v>
      </c>
      <c r="I296" s="2" t="str">
        <f>VLOOKUP('Sales Data'!C296,'Product Master'!$A$1:$C$11,3,0)</f>
        <v>Electronics</v>
      </c>
      <c r="J296" s="7">
        <f t="shared" si="8"/>
        <v>283.38</v>
      </c>
      <c r="K296" s="2" t="str">
        <f t="shared" si="9"/>
        <v>Jul-2024</v>
      </c>
      <c r="L296" s="2">
        <f>VLOOKUP(G296,Targets!$A$1:$B$5,2,)</f>
        <v>120000</v>
      </c>
    </row>
    <row r="297" spans="1:12" x14ac:dyDescent="0.3">
      <c r="A297" s="3">
        <v>45391</v>
      </c>
      <c r="B297" s="2">
        <v>1296</v>
      </c>
      <c r="C297" s="2" t="s">
        <v>22</v>
      </c>
      <c r="D297" s="9">
        <v>9</v>
      </c>
      <c r="E297" s="7">
        <v>195.75</v>
      </c>
      <c r="F297" s="2" t="s">
        <v>8</v>
      </c>
      <c r="G297" s="2" t="s">
        <v>12</v>
      </c>
      <c r="H297" s="2" t="str">
        <f>VLOOKUP(C297,'Product Master'!$A$1:$C$11,2,)</f>
        <v>Monitor</v>
      </c>
      <c r="I297" s="2" t="str">
        <f>VLOOKUP('Sales Data'!C297,'Product Master'!$A$1:$C$11,3,0)</f>
        <v>Electronics</v>
      </c>
      <c r="J297" s="7">
        <f t="shared" si="8"/>
        <v>1761.75</v>
      </c>
      <c r="K297" s="2" t="str">
        <f t="shared" si="9"/>
        <v>Apr-2024</v>
      </c>
      <c r="L297" s="2">
        <f>VLOOKUP(G297,Targets!$A$1:$B$5,2,)</f>
        <v>100000</v>
      </c>
    </row>
    <row r="298" spans="1:12" x14ac:dyDescent="0.3">
      <c r="A298" s="3">
        <v>45569</v>
      </c>
      <c r="B298" s="2">
        <v>1297</v>
      </c>
      <c r="C298" s="2" t="s">
        <v>20</v>
      </c>
      <c r="D298" s="9">
        <v>8</v>
      </c>
      <c r="E298" s="7">
        <v>16.16</v>
      </c>
      <c r="F298" s="2" t="s">
        <v>11</v>
      </c>
      <c r="G298" s="2" t="s">
        <v>12</v>
      </c>
      <c r="H298" s="2" t="str">
        <f>VLOOKUP(C298,'Product Master'!$A$1:$C$11,2,)</f>
        <v>Pen Drive</v>
      </c>
      <c r="I298" s="2" t="str">
        <f>VLOOKUP('Sales Data'!C298,'Product Master'!$A$1:$C$11,3,0)</f>
        <v>Accessories</v>
      </c>
      <c r="J298" s="7">
        <f t="shared" si="8"/>
        <v>129.28</v>
      </c>
      <c r="K298" s="2" t="str">
        <f t="shared" si="9"/>
        <v>Oct-2024</v>
      </c>
      <c r="L298" s="2">
        <f>VLOOKUP(G298,Targets!$A$1:$B$5,2,)</f>
        <v>100000</v>
      </c>
    </row>
    <row r="299" spans="1:12" x14ac:dyDescent="0.3">
      <c r="A299" s="3">
        <v>45320</v>
      </c>
      <c r="B299" s="2">
        <v>1298</v>
      </c>
      <c r="C299" s="2" t="s">
        <v>7</v>
      </c>
      <c r="D299" s="9">
        <v>4</v>
      </c>
      <c r="E299" s="7">
        <v>292.61</v>
      </c>
      <c r="F299" s="2" t="s">
        <v>8</v>
      </c>
      <c r="G299" s="2" t="s">
        <v>12</v>
      </c>
      <c r="H299" s="2" t="str">
        <f>VLOOKUP(C299,'Product Master'!$A$1:$C$11,2,)</f>
        <v>Printer</v>
      </c>
      <c r="I299" s="2" t="str">
        <f>VLOOKUP('Sales Data'!C299,'Product Master'!$A$1:$C$11,3,0)</f>
        <v>Electronics</v>
      </c>
      <c r="J299" s="7">
        <f t="shared" si="8"/>
        <v>1170.44</v>
      </c>
      <c r="K299" s="2" t="str">
        <f t="shared" si="9"/>
        <v>Jan-2024</v>
      </c>
      <c r="L299" s="2">
        <f>VLOOKUP(G299,Targets!$A$1:$B$5,2,)</f>
        <v>100000</v>
      </c>
    </row>
    <row r="300" spans="1:12" x14ac:dyDescent="0.3">
      <c r="A300" s="3">
        <v>45502</v>
      </c>
      <c r="B300" s="2">
        <v>1299</v>
      </c>
      <c r="C300" s="2" t="s">
        <v>21</v>
      </c>
      <c r="D300" s="9">
        <v>9</v>
      </c>
      <c r="E300" s="7">
        <v>670.82</v>
      </c>
      <c r="F300" s="2" t="s">
        <v>11</v>
      </c>
      <c r="G300" s="2" t="s">
        <v>15</v>
      </c>
      <c r="H300" s="2" t="str">
        <f>VLOOKUP(C300,'Product Master'!$A$1:$C$11,2,)</f>
        <v>Laptop</v>
      </c>
      <c r="I300" s="2" t="str">
        <f>VLOOKUP('Sales Data'!C300,'Product Master'!$A$1:$C$11,3,0)</f>
        <v>Electronics</v>
      </c>
      <c r="J300" s="7">
        <f t="shared" si="8"/>
        <v>6037.38</v>
      </c>
      <c r="K300" s="2" t="str">
        <f t="shared" si="9"/>
        <v>Jul-2024</v>
      </c>
      <c r="L300" s="2">
        <f>VLOOKUP(G300,Targets!$A$1:$B$5,2,)</f>
        <v>120000</v>
      </c>
    </row>
    <row r="301" spans="1:12" x14ac:dyDescent="0.3">
      <c r="A301" s="3">
        <v>45385</v>
      </c>
      <c r="B301" s="2">
        <v>1300</v>
      </c>
      <c r="C301" s="2" t="s">
        <v>21</v>
      </c>
      <c r="D301" s="9">
        <v>6</v>
      </c>
      <c r="E301" s="7">
        <v>618.03</v>
      </c>
      <c r="F301" s="2" t="s">
        <v>11</v>
      </c>
      <c r="G301" s="2" t="s">
        <v>18</v>
      </c>
      <c r="H301" s="2" t="str">
        <f>VLOOKUP(C301,'Product Master'!$A$1:$C$11,2,)</f>
        <v>Laptop</v>
      </c>
      <c r="I301" s="2" t="str">
        <f>VLOOKUP('Sales Data'!C301,'Product Master'!$A$1:$C$11,3,0)</f>
        <v>Electronics</v>
      </c>
      <c r="J301" s="7">
        <f t="shared" si="8"/>
        <v>3708.18</v>
      </c>
      <c r="K301" s="2" t="str">
        <f t="shared" si="9"/>
        <v>Apr-2024</v>
      </c>
      <c r="L301" s="2">
        <f>VLOOKUP(G301,Targets!$A$1:$B$5,2,)</f>
        <v>90000</v>
      </c>
    </row>
    <row r="302" spans="1:12" x14ac:dyDescent="0.3">
      <c r="A302" s="3">
        <v>45620</v>
      </c>
      <c r="B302" s="2">
        <v>1301</v>
      </c>
      <c r="C302" s="2" t="s">
        <v>22</v>
      </c>
      <c r="D302" s="9">
        <v>1</v>
      </c>
      <c r="E302" s="7">
        <v>219.95</v>
      </c>
      <c r="F302" s="2" t="s">
        <v>8</v>
      </c>
      <c r="G302" s="2" t="s">
        <v>9</v>
      </c>
      <c r="H302" s="2" t="str">
        <f>VLOOKUP(C302,'Product Master'!$A$1:$C$11,2,)</f>
        <v>Monitor</v>
      </c>
      <c r="I302" s="2" t="str">
        <f>VLOOKUP('Sales Data'!C302,'Product Master'!$A$1:$C$11,3,0)</f>
        <v>Electronics</v>
      </c>
      <c r="J302" s="7">
        <f t="shared" si="8"/>
        <v>219.95</v>
      </c>
      <c r="K302" s="2" t="str">
        <f t="shared" si="9"/>
        <v>Nov-2024</v>
      </c>
      <c r="L302" s="2">
        <f>VLOOKUP(G302,Targets!$A$1:$B$5,2,)</f>
        <v>150000</v>
      </c>
    </row>
    <row r="303" spans="1:12" x14ac:dyDescent="0.3">
      <c r="A303" s="3">
        <v>45545</v>
      </c>
      <c r="B303" s="2">
        <v>1302</v>
      </c>
      <c r="C303" s="2" t="s">
        <v>7</v>
      </c>
      <c r="D303" s="9">
        <v>10</v>
      </c>
      <c r="E303" s="7">
        <v>343.42</v>
      </c>
      <c r="F303" s="2" t="s">
        <v>16</v>
      </c>
      <c r="G303" s="2" t="s">
        <v>18</v>
      </c>
      <c r="H303" s="2" t="str">
        <f>VLOOKUP(C303,'Product Master'!$A$1:$C$11,2,)</f>
        <v>Printer</v>
      </c>
      <c r="I303" s="2" t="str">
        <f>VLOOKUP('Sales Data'!C303,'Product Master'!$A$1:$C$11,3,0)</f>
        <v>Electronics</v>
      </c>
      <c r="J303" s="7">
        <f t="shared" si="8"/>
        <v>3434.2000000000003</v>
      </c>
      <c r="K303" s="2" t="str">
        <f t="shared" si="9"/>
        <v>Sep-2024</v>
      </c>
      <c r="L303" s="2">
        <f>VLOOKUP(G303,Targets!$A$1:$B$5,2,)</f>
        <v>90000</v>
      </c>
    </row>
    <row r="304" spans="1:12" x14ac:dyDescent="0.3">
      <c r="A304" s="3">
        <v>45432</v>
      </c>
      <c r="B304" s="2">
        <v>1303</v>
      </c>
      <c r="C304" s="2" t="s">
        <v>10</v>
      </c>
      <c r="D304" s="9">
        <v>1</v>
      </c>
      <c r="E304" s="7">
        <v>37.82</v>
      </c>
      <c r="F304" s="2" t="s">
        <v>16</v>
      </c>
      <c r="G304" s="2" t="s">
        <v>15</v>
      </c>
      <c r="H304" s="2" t="str">
        <f>VLOOKUP(C304,'Product Master'!$A$1:$C$11,2,)</f>
        <v>Keyboard</v>
      </c>
      <c r="I304" s="2" t="str">
        <f>VLOOKUP('Sales Data'!C304,'Product Master'!$A$1:$C$11,3,0)</f>
        <v>Accessories</v>
      </c>
      <c r="J304" s="7">
        <f t="shared" si="8"/>
        <v>37.82</v>
      </c>
      <c r="K304" s="2" t="str">
        <f t="shared" si="9"/>
        <v>May-2024</v>
      </c>
      <c r="L304" s="2">
        <f>VLOOKUP(G304,Targets!$A$1:$B$5,2,)</f>
        <v>120000</v>
      </c>
    </row>
    <row r="305" spans="1:12" x14ac:dyDescent="0.3">
      <c r="A305" s="3">
        <v>45643</v>
      </c>
      <c r="B305" s="2">
        <v>1304</v>
      </c>
      <c r="C305" s="2" t="s">
        <v>17</v>
      </c>
      <c r="D305" s="9">
        <v>1</v>
      </c>
      <c r="E305" s="7">
        <v>431.1</v>
      </c>
      <c r="F305" s="2" t="s">
        <v>11</v>
      </c>
      <c r="G305" s="2" t="s">
        <v>15</v>
      </c>
      <c r="H305" s="2" t="str">
        <f>VLOOKUP(C305,'Product Master'!$A$1:$C$11,2,)</f>
        <v>Smartphone</v>
      </c>
      <c r="I305" s="2" t="str">
        <f>VLOOKUP('Sales Data'!C305,'Product Master'!$A$1:$C$11,3,0)</f>
        <v>Electronics</v>
      </c>
      <c r="J305" s="7">
        <f t="shared" si="8"/>
        <v>431.1</v>
      </c>
      <c r="K305" s="2" t="str">
        <f t="shared" si="9"/>
        <v>Dec-2024</v>
      </c>
      <c r="L305" s="2">
        <f>VLOOKUP(G305,Targets!$A$1:$B$5,2,)</f>
        <v>120000</v>
      </c>
    </row>
    <row r="306" spans="1:12" x14ac:dyDescent="0.3">
      <c r="A306" s="3">
        <v>45390</v>
      </c>
      <c r="B306" s="2">
        <v>1305</v>
      </c>
      <c r="C306" s="2" t="s">
        <v>24</v>
      </c>
      <c r="D306" s="9">
        <v>7</v>
      </c>
      <c r="E306" s="7">
        <v>193.89</v>
      </c>
      <c r="F306" s="2" t="s">
        <v>11</v>
      </c>
      <c r="G306" s="2" t="s">
        <v>9</v>
      </c>
      <c r="H306" s="2" t="str">
        <f>VLOOKUP(C306,'Product Master'!$A$1:$C$11,2,)</f>
        <v>Smartwatch</v>
      </c>
      <c r="I306" s="2" t="str">
        <f>VLOOKUP('Sales Data'!C306,'Product Master'!$A$1:$C$11,3,0)</f>
        <v>Electronics</v>
      </c>
      <c r="J306" s="7">
        <f t="shared" si="8"/>
        <v>1357.23</v>
      </c>
      <c r="K306" s="2" t="str">
        <f t="shared" si="9"/>
        <v>Apr-2024</v>
      </c>
      <c r="L306" s="2">
        <f>VLOOKUP(G306,Targets!$A$1:$B$5,2,)</f>
        <v>150000</v>
      </c>
    </row>
    <row r="307" spans="1:12" x14ac:dyDescent="0.3">
      <c r="A307" s="3">
        <v>45334</v>
      </c>
      <c r="B307" s="2">
        <v>1306</v>
      </c>
      <c r="C307" s="2" t="s">
        <v>23</v>
      </c>
      <c r="D307" s="9">
        <v>4</v>
      </c>
      <c r="E307" s="7">
        <v>340.68</v>
      </c>
      <c r="F307" s="2" t="s">
        <v>11</v>
      </c>
      <c r="G307" s="2" t="s">
        <v>9</v>
      </c>
      <c r="H307" s="2" t="str">
        <f>VLOOKUP(C307,'Product Master'!$A$1:$C$11,2,)</f>
        <v>Tablet</v>
      </c>
      <c r="I307" s="2" t="str">
        <f>VLOOKUP('Sales Data'!C307,'Product Master'!$A$1:$C$11,3,0)</f>
        <v>Electronics</v>
      </c>
      <c r="J307" s="7">
        <f t="shared" si="8"/>
        <v>1362.72</v>
      </c>
      <c r="K307" s="2" t="str">
        <f t="shared" si="9"/>
        <v>Feb-2024</v>
      </c>
      <c r="L307" s="2">
        <f>VLOOKUP(G307,Targets!$A$1:$B$5,2,)</f>
        <v>150000</v>
      </c>
    </row>
    <row r="308" spans="1:12" x14ac:dyDescent="0.3">
      <c r="A308" s="3">
        <v>45383</v>
      </c>
      <c r="B308" s="2">
        <v>1307</v>
      </c>
      <c r="C308" s="2" t="s">
        <v>21</v>
      </c>
      <c r="D308" s="9">
        <v>2</v>
      </c>
      <c r="E308" s="7">
        <v>555.11</v>
      </c>
      <c r="F308" s="2" t="s">
        <v>14</v>
      </c>
      <c r="G308" s="2" t="s">
        <v>12</v>
      </c>
      <c r="H308" s="2" t="str">
        <f>VLOOKUP(C308,'Product Master'!$A$1:$C$11,2,)</f>
        <v>Laptop</v>
      </c>
      <c r="I308" s="2" t="str">
        <f>VLOOKUP('Sales Data'!C308,'Product Master'!$A$1:$C$11,3,0)</f>
        <v>Electronics</v>
      </c>
      <c r="J308" s="7">
        <f t="shared" si="8"/>
        <v>1110.22</v>
      </c>
      <c r="K308" s="2" t="str">
        <f t="shared" si="9"/>
        <v>Apr-2024</v>
      </c>
      <c r="L308" s="2">
        <f>VLOOKUP(G308,Targets!$A$1:$B$5,2,)</f>
        <v>100000</v>
      </c>
    </row>
    <row r="309" spans="1:12" x14ac:dyDescent="0.3">
      <c r="A309" s="3">
        <v>45646</v>
      </c>
      <c r="B309" s="2">
        <v>1308</v>
      </c>
      <c r="C309" s="2" t="s">
        <v>17</v>
      </c>
      <c r="D309" s="9">
        <v>2</v>
      </c>
      <c r="E309" s="7">
        <v>601.53</v>
      </c>
      <c r="F309" s="2" t="s">
        <v>16</v>
      </c>
      <c r="G309" s="2" t="s">
        <v>15</v>
      </c>
      <c r="H309" s="2" t="str">
        <f>VLOOKUP(C309,'Product Master'!$A$1:$C$11,2,)</f>
        <v>Smartphone</v>
      </c>
      <c r="I309" s="2" t="str">
        <f>VLOOKUP('Sales Data'!C309,'Product Master'!$A$1:$C$11,3,0)</f>
        <v>Electronics</v>
      </c>
      <c r="J309" s="7">
        <f t="shared" si="8"/>
        <v>1203.06</v>
      </c>
      <c r="K309" s="2" t="str">
        <f t="shared" si="9"/>
        <v>Dec-2024</v>
      </c>
      <c r="L309" s="2">
        <f>VLOOKUP(G309,Targets!$A$1:$B$5,2,)</f>
        <v>120000</v>
      </c>
    </row>
    <row r="310" spans="1:12" x14ac:dyDescent="0.3">
      <c r="A310" s="3">
        <v>45520</v>
      </c>
      <c r="B310" s="2">
        <v>1309</v>
      </c>
      <c r="C310" s="2" t="s">
        <v>25</v>
      </c>
      <c r="D310" s="9">
        <v>6</v>
      </c>
      <c r="E310" s="7">
        <v>22.71</v>
      </c>
      <c r="F310" s="2" t="s">
        <v>8</v>
      </c>
      <c r="G310" s="2" t="s">
        <v>15</v>
      </c>
      <c r="H310" s="2" t="str">
        <f>VLOOKUP(C310,'Product Master'!$A$1:$C$11,2,)</f>
        <v>Mouse</v>
      </c>
      <c r="I310" s="2" t="str">
        <f>VLOOKUP('Sales Data'!C310,'Product Master'!$A$1:$C$11,3,0)</f>
        <v>Accessories</v>
      </c>
      <c r="J310" s="7">
        <f t="shared" si="8"/>
        <v>136.26</v>
      </c>
      <c r="K310" s="2" t="str">
        <f t="shared" si="9"/>
        <v>Aug-2024</v>
      </c>
      <c r="L310" s="2">
        <f>VLOOKUP(G310,Targets!$A$1:$B$5,2,)</f>
        <v>120000</v>
      </c>
    </row>
    <row r="311" spans="1:12" x14ac:dyDescent="0.3">
      <c r="A311" s="3">
        <v>45655</v>
      </c>
      <c r="B311" s="2">
        <v>1310</v>
      </c>
      <c r="C311" s="2" t="s">
        <v>25</v>
      </c>
      <c r="D311" s="9">
        <v>4</v>
      </c>
      <c r="E311" s="7">
        <v>26.77</v>
      </c>
      <c r="F311" s="2" t="s">
        <v>16</v>
      </c>
      <c r="G311" s="2" t="s">
        <v>9</v>
      </c>
      <c r="H311" s="2" t="str">
        <f>VLOOKUP(C311,'Product Master'!$A$1:$C$11,2,)</f>
        <v>Mouse</v>
      </c>
      <c r="I311" s="2" t="str">
        <f>VLOOKUP('Sales Data'!C311,'Product Master'!$A$1:$C$11,3,0)</f>
        <v>Accessories</v>
      </c>
      <c r="J311" s="7">
        <f t="shared" si="8"/>
        <v>107.08</v>
      </c>
      <c r="K311" s="2" t="str">
        <f t="shared" si="9"/>
        <v>Dec-2024</v>
      </c>
      <c r="L311" s="2">
        <f>VLOOKUP(G311,Targets!$A$1:$B$5,2,)</f>
        <v>150000</v>
      </c>
    </row>
    <row r="312" spans="1:12" x14ac:dyDescent="0.3">
      <c r="A312" s="3">
        <v>45422</v>
      </c>
      <c r="B312" s="2">
        <v>1311</v>
      </c>
      <c r="C312" s="2" t="s">
        <v>25</v>
      </c>
      <c r="D312" s="9">
        <v>2</v>
      </c>
      <c r="E312" s="7">
        <v>18.760000000000002</v>
      </c>
      <c r="F312" s="2" t="s">
        <v>19</v>
      </c>
      <c r="G312" s="2" t="s">
        <v>15</v>
      </c>
      <c r="H312" s="2" t="str">
        <f>VLOOKUP(C312,'Product Master'!$A$1:$C$11,2,)</f>
        <v>Mouse</v>
      </c>
      <c r="I312" s="2" t="str">
        <f>VLOOKUP('Sales Data'!C312,'Product Master'!$A$1:$C$11,3,0)</f>
        <v>Accessories</v>
      </c>
      <c r="J312" s="7">
        <f t="shared" si="8"/>
        <v>37.520000000000003</v>
      </c>
      <c r="K312" s="2" t="str">
        <f t="shared" si="9"/>
        <v>May-2024</v>
      </c>
      <c r="L312" s="2">
        <f>VLOOKUP(G312,Targets!$A$1:$B$5,2,)</f>
        <v>120000</v>
      </c>
    </row>
    <row r="313" spans="1:12" x14ac:dyDescent="0.3">
      <c r="A313" s="3">
        <v>45574</v>
      </c>
      <c r="B313" s="2">
        <v>1312</v>
      </c>
      <c r="C313" s="2" t="s">
        <v>20</v>
      </c>
      <c r="D313" s="9">
        <v>1</v>
      </c>
      <c r="E313" s="7">
        <v>14.85</v>
      </c>
      <c r="F313" s="2" t="s">
        <v>16</v>
      </c>
      <c r="G313" s="2" t="s">
        <v>18</v>
      </c>
      <c r="H313" s="2" t="str">
        <f>VLOOKUP(C313,'Product Master'!$A$1:$C$11,2,)</f>
        <v>Pen Drive</v>
      </c>
      <c r="I313" s="2" t="str">
        <f>VLOOKUP('Sales Data'!C313,'Product Master'!$A$1:$C$11,3,0)</f>
        <v>Accessories</v>
      </c>
      <c r="J313" s="7">
        <f t="shared" si="8"/>
        <v>14.85</v>
      </c>
      <c r="K313" s="2" t="str">
        <f t="shared" si="9"/>
        <v>Oct-2024</v>
      </c>
      <c r="L313" s="2">
        <f>VLOOKUP(G313,Targets!$A$1:$B$5,2,)</f>
        <v>90000</v>
      </c>
    </row>
    <row r="314" spans="1:12" x14ac:dyDescent="0.3">
      <c r="A314" s="3">
        <v>45504</v>
      </c>
      <c r="B314" s="2">
        <v>1313</v>
      </c>
      <c r="C314" s="2" t="s">
        <v>21</v>
      </c>
      <c r="D314" s="9">
        <v>4</v>
      </c>
      <c r="E314" s="7">
        <v>539.88</v>
      </c>
      <c r="F314" s="2" t="s">
        <v>8</v>
      </c>
      <c r="G314" s="2" t="s">
        <v>12</v>
      </c>
      <c r="H314" s="2" t="str">
        <f>VLOOKUP(C314,'Product Master'!$A$1:$C$11,2,)</f>
        <v>Laptop</v>
      </c>
      <c r="I314" s="2" t="str">
        <f>VLOOKUP('Sales Data'!C314,'Product Master'!$A$1:$C$11,3,0)</f>
        <v>Electronics</v>
      </c>
      <c r="J314" s="7">
        <f t="shared" si="8"/>
        <v>2159.52</v>
      </c>
      <c r="K314" s="2" t="str">
        <f t="shared" si="9"/>
        <v>Jul-2024</v>
      </c>
      <c r="L314" s="2">
        <f>VLOOKUP(G314,Targets!$A$1:$B$5,2,)</f>
        <v>100000</v>
      </c>
    </row>
    <row r="315" spans="1:12" x14ac:dyDescent="0.3">
      <c r="A315" s="3">
        <v>45456</v>
      </c>
      <c r="B315" s="2">
        <v>1314</v>
      </c>
      <c r="C315" s="2" t="s">
        <v>21</v>
      </c>
      <c r="D315" s="9">
        <v>8</v>
      </c>
      <c r="E315" s="7">
        <v>796.59</v>
      </c>
      <c r="F315" s="2" t="s">
        <v>19</v>
      </c>
      <c r="G315" s="2" t="s">
        <v>12</v>
      </c>
      <c r="H315" s="2" t="str">
        <f>VLOOKUP(C315,'Product Master'!$A$1:$C$11,2,)</f>
        <v>Laptop</v>
      </c>
      <c r="I315" s="2" t="str">
        <f>VLOOKUP('Sales Data'!C315,'Product Master'!$A$1:$C$11,3,0)</f>
        <v>Electronics</v>
      </c>
      <c r="J315" s="7">
        <f t="shared" si="8"/>
        <v>6372.72</v>
      </c>
      <c r="K315" s="2" t="str">
        <f t="shared" si="9"/>
        <v>Jun-2024</v>
      </c>
      <c r="L315" s="2">
        <f>VLOOKUP(G315,Targets!$A$1:$B$5,2,)</f>
        <v>100000</v>
      </c>
    </row>
    <row r="316" spans="1:12" x14ac:dyDescent="0.3">
      <c r="A316" s="3">
        <v>45502</v>
      </c>
      <c r="B316" s="2">
        <v>1315</v>
      </c>
      <c r="C316" s="2" t="s">
        <v>20</v>
      </c>
      <c r="D316" s="9">
        <v>5</v>
      </c>
      <c r="E316" s="7">
        <v>24.17</v>
      </c>
      <c r="F316" s="2" t="s">
        <v>19</v>
      </c>
      <c r="G316" s="2" t="s">
        <v>15</v>
      </c>
      <c r="H316" s="2" t="str">
        <f>VLOOKUP(C316,'Product Master'!$A$1:$C$11,2,)</f>
        <v>Pen Drive</v>
      </c>
      <c r="I316" s="2" t="str">
        <f>VLOOKUP('Sales Data'!C316,'Product Master'!$A$1:$C$11,3,0)</f>
        <v>Accessories</v>
      </c>
      <c r="J316" s="7">
        <f t="shared" si="8"/>
        <v>120.85000000000001</v>
      </c>
      <c r="K316" s="2" t="str">
        <f t="shared" si="9"/>
        <v>Jul-2024</v>
      </c>
      <c r="L316" s="2">
        <f>VLOOKUP(G316,Targets!$A$1:$B$5,2,)</f>
        <v>120000</v>
      </c>
    </row>
    <row r="317" spans="1:12" x14ac:dyDescent="0.3">
      <c r="A317" s="3">
        <v>45487</v>
      </c>
      <c r="B317" s="2">
        <v>1316</v>
      </c>
      <c r="C317" s="2" t="s">
        <v>13</v>
      </c>
      <c r="D317" s="9">
        <v>3</v>
      </c>
      <c r="E317" s="7">
        <v>69.25</v>
      </c>
      <c r="F317" s="2" t="s">
        <v>8</v>
      </c>
      <c r="G317" s="2" t="s">
        <v>12</v>
      </c>
      <c r="H317" s="2" t="str">
        <f>VLOOKUP(C317,'Product Master'!$A$1:$C$11,2,)</f>
        <v>Headphones</v>
      </c>
      <c r="I317" s="2" t="str">
        <f>VLOOKUP('Sales Data'!C317,'Product Master'!$A$1:$C$11,3,0)</f>
        <v>Accessories</v>
      </c>
      <c r="J317" s="7">
        <f t="shared" si="8"/>
        <v>207.75</v>
      </c>
      <c r="K317" s="2" t="str">
        <f t="shared" si="9"/>
        <v>Jul-2024</v>
      </c>
      <c r="L317" s="2">
        <f>VLOOKUP(G317,Targets!$A$1:$B$5,2,)</f>
        <v>100000</v>
      </c>
    </row>
    <row r="318" spans="1:12" x14ac:dyDescent="0.3">
      <c r="A318" s="3">
        <v>45578</v>
      </c>
      <c r="B318" s="2">
        <v>1317</v>
      </c>
      <c r="C318" s="2" t="s">
        <v>21</v>
      </c>
      <c r="D318" s="9">
        <v>1</v>
      </c>
      <c r="E318" s="7">
        <v>572.36</v>
      </c>
      <c r="F318" s="2" t="s">
        <v>14</v>
      </c>
      <c r="G318" s="2" t="s">
        <v>18</v>
      </c>
      <c r="H318" s="2" t="str">
        <f>VLOOKUP(C318,'Product Master'!$A$1:$C$11,2,)</f>
        <v>Laptop</v>
      </c>
      <c r="I318" s="2" t="str">
        <f>VLOOKUP('Sales Data'!C318,'Product Master'!$A$1:$C$11,3,0)</f>
        <v>Electronics</v>
      </c>
      <c r="J318" s="7">
        <f t="shared" si="8"/>
        <v>572.36</v>
      </c>
      <c r="K318" s="2" t="str">
        <f t="shared" si="9"/>
        <v>Oct-2024</v>
      </c>
      <c r="L318" s="2">
        <f>VLOOKUP(G318,Targets!$A$1:$B$5,2,)</f>
        <v>90000</v>
      </c>
    </row>
    <row r="319" spans="1:12" x14ac:dyDescent="0.3">
      <c r="A319" s="3">
        <v>45623</v>
      </c>
      <c r="B319" s="2">
        <v>1318</v>
      </c>
      <c r="C319" s="2" t="s">
        <v>22</v>
      </c>
      <c r="D319" s="9">
        <v>3</v>
      </c>
      <c r="E319" s="7">
        <v>283.63</v>
      </c>
      <c r="F319" s="2" t="s">
        <v>16</v>
      </c>
      <c r="G319" s="2" t="s">
        <v>9</v>
      </c>
      <c r="H319" s="2" t="str">
        <f>VLOOKUP(C319,'Product Master'!$A$1:$C$11,2,)</f>
        <v>Monitor</v>
      </c>
      <c r="I319" s="2" t="str">
        <f>VLOOKUP('Sales Data'!C319,'Product Master'!$A$1:$C$11,3,0)</f>
        <v>Electronics</v>
      </c>
      <c r="J319" s="7">
        <f t="shared" si="8"/>
        <v>850.89</v>
      </c>
      <c r="K319" s="2" t="str">
        <f t="shared" si="9"/>
        <v>Nov-2024</v>
      </c>
      <c r="L319" s="2">
        <f>VLOOKUP(G319,Targets!$A$1:$B$5,2,)</f>
        <v>150000</v>
      </c>
    </row>
    <row r="320" spans="1:12" x14ac:dyDescent="0.3">
      <c r="A320" s="3">
        <v>45541</v>
      </c>
      <c r="B320" s="2">
        <v>1319</v>
      </c>
      <c r="C320" s="2" t="s">
        <v>23</v>
      </c>
      <c r="D320" s="9">
        <v>9</v>
      </c>
      <c r="E320" s="7">
        <v>334.1</v>
      </c>
      <c r="F320" s="2" t="s">
        <v>19</v>
      </c>
      <c r="G320" s="2" t="s">
        <v>18</v>
      </c>
      <c r="H320" s="2" t="str">
        <f>VLOOKUP(C320,'Product Master'!$A$1:$C$11,2,)</f>
        <v>Tablet</v>
      </c>
      <c r="I320" s="2" t="str">
        <f>VLOOKUP('Sales Data'!C320,'Product Master'!$A$1:$C$11,3,0)</f>
        <v>Electronics</v>
      </c>
      <c r="J320" s="7">
        <f t="shared" si="8"/>
        <v>3006.9</v>
      </c>
      <c r="K320" s="2" t="str">
        <f t="shared" si="9"/>
        <v>Sep-2024</v>
      </c>
      <c r="L320" s="2">
        <f>VLOOKUP(G320,Targets!$A$1:$B$5,2,)</f>
        <v>90000</v>
      </c>
    </row>
    <row r="321" spans="1:12" x14ac:dyDescent="0.3">
      <c r="A321" s="3">
        <v>45319</v>
      </c>
      <c r="B321" s="2">
        <v>1320</v>
      </c>
      <c r="C321" s="2" t="s">
        <v>17</v>
      </c>
      <c r="D321" s="9">
        <v>4</v>
      </c>
      <c r="E321" s="7">
        <v>611.70000000000005</v>
      </c>
      <c r="F321" s="2" t="s">
        <v>8</v>
      </c>
      <c r="G321" s="2" t="s">
        <v>9</v>
      </c>
      <c r="H321" s="2" t="str">
        <f>VLOOKUP(C321,'Product Master'!$A$1:$C$11,2,)</f>
        <v>Smartphone</v>
      </c>
      <c r="I321" s="2" t="str">
        <f>VLOOKUP('Sales Data'!C321,'Product Master'!$A$1:$C$11,3,0)</f>
        <v>Electronics</v>
      </c>
      <c r="J321" s="7">
        <f t="shared" si="8"/>
        <v>2446.8000000000002</v>
      </c>
      <c r="K321" s="2" t="str">
        <f t="shared" si="9"/>
        <v>Jan-2024</v>
      </c>
      <c r="L321" s="2">
        <f>VLOOKUP(G321,Targets!$A$1:$B$5,2,)</f>
        <v>150000</v>
      </c>
    </row>
    <row r="322" spans="1:12" x14ac:dyDescent="0.3">
      <c r="A322" s="3">
        <v>45292</v>
      </c>
      <c r="B322" s="2">
        <v>1321</v>
      </c>
      <c r="C322" s="2" t="s">
        <v>13</v>
      </c>
      <c r="D322" s="9">
        <v>8</v>
      </c>
      <c r="E322" s="7">
        <v>85.42</v>
      </c>
      <c r="F322" s="2" t="s">
        <v>19</v>
      </c>
      <c r="G322" s="2" t="s">
        <v>18</v>
      </c>
      <c r="H322" s="2" t="str">
        <f>VLOOKUP(C322,'Product Master'!$A$1:$C$11,2,)</f>
        <v>Headphones</v>
      </c>
      <c r="I322" s="2" t="str">
        <f>VLOOKUP('Sales Data'!C322,'Product Master'!$A$1:$C$11,3,0)</f>
        <v>Accessories</v>
      </c>
      <c r="J322" s="7">
        <f t="shared" si="8"/>
        <v>683.36</v>
      </c>
      <c r="K322" s="2" t="str">
        <f t="shared" si="9"/>
        <v>Jan-2024</v>
      </c>
      <c r="L322" s="2">
        <f>VLOOKUP(G322,Targets!$A$1:$B$5,2,)</f>
        <v>90000</v>
      </c>
    </row>
    <row r="323" spans="1:12" x14ac:dyDescent="0.3">
      <c r="A323" s="3">
        <v>45505</v>
      </c>
      <c r="B323" s="2">
        <v>1322</v>
      </c>
      <c r="C323" s="2" t="s">
        <v>23</v>
      </c>
      <c r="D323" s="9">
        <v>2</v>
      </c>
      <c r="E323" s="7">
        <v>303.44</v>
      </c>
      <c r="F323" s="2" t="s">
        <v>19</v>
      </c>
      <c r="G323" s="2" t="s">
        <v>18</v>
      </c>
      <c r="H323" s="2" t="str">
        <f>VLOOKUP(C323,'Product Master'!$A$1:$C$11,2,)</f>
        <v>Tablet</v>
      </c>
      <c r="I323" s="2" t="str">
        <f>VLOOKUP('Sales Data'!C323,'Product Master'!$A$1:$C$11,3,0)</f>
        <v>Electronics</v>
      </c>
      <c r="J323" s="7">
        <f t="shared" ref="J323:J386" si="10">PRODUCT(D323,E323)</f>
        <v>606.88</v>
      </c>
      <c r="K323" s="2" t="str">
        <f t="shared" ref="K323:K386" si="11">TEXT(A323, "mmm-yyyy")</f>
        <v>Aug-2024</v>
      </c>
      <c r="L323" s="2">
        <f>VLOOKUP(G323,Targets!$A$1:$B$5,2,)</f>
        <v>90000</v>
      </c>
    </row>
    <row r="324" spans="1:12" x14ac:dyDescent="0.3">
      <c r="A324" s="3">
        <v>45429</v>
      </c>
      <c r="B324" s="2">
        <v>1323</v>
      </c>
      <c r="C324" s="2" t="s">
        <v>21</v>
      </c>
      <c r="D324" s="9">
        <v>1</v>
      </c>
      <c r="E324" s="7">
        <v>798.24</v>
      </c>
      <c r="F324" s="2" t="s">
        <v>14</v>
      </c>
      <c r="G324" s="2" t="s">
        <v>12</v>
      </c>
      <c r="H324" s="2" t="str">
        <f>VLOOKUP(C324,'Product Master'!$A$1:$C$11,2,)</f>
        <v>Laptop</v>
      </c>
      <c r="I324" s="2" t="str">
        <f>VLOOKUP('Sales Data'!C324,'Product Master'!$A$1:$C$11,3,0)</f>
        <v>Electronics</v>
      </c>
      <c r="J324" s="7">
        <f t="shared" si="10"/>
        <v>798.24</v>
      </c>
      <c r="K324" s="2" t="str">
        <f t="shared" si="11"/>
        <v>May-2024</v>
      </c>
      <c r="L324" s="2">
        <f>VLOOKUP(G324,Targets!$A$1:$B$5,2,)</f>
        <v>100000</v>
      </c>
    </row>
    <row r="325" spans="1:12" x14ac:dyDescent="0.3">
      <c r="A325" s="3">
        <v>45537</v>
      </c>
      <c r="B325" s="2">
        <v>1324</v>
      </c>
      <c r="C325" s="2" t="s">
        <v>24</v>
      </c>
      <c r="D325" s="9">
        <v>2</v>
      </c>
      <c r="E325" s="7">
        <v>167.1</v>
      </c>
      <c r="F325" s="2" t="s">
        <v>16</v>
      </c>
      <c r="G325" s="2" t="s">
        <v>9</v>
      </c>
      <c r="H325" s="2" t="str">
        <f>VLOOKUP(C325,'Product Master'!$A$1:$C$11,2,)</f>
        <v>Smartwatch</v>
      </c>
      <c r="I325" s="2" t="str">
        <f>VLOOKUP('Sales Data'!C325,'Product Master'!$A$1:$C$11,3,0)</f>
        <v>Electronics</v>
      </c>
      <c r="J325" s="7">
        <f t="shared" si="10"/>
        <v>334.2</v>
      </c>
      <c r="K325" s="2" t="str">
        <f t="shared" si="11"/>
        <v>Sep-2024</v>
      </c>
      <c r="L325" s="2">
        <f>VLOOKUP(G325,Targets!$A$1:$B$5,2,)</f>
        <v>150000</v>
      </c>
    </row>
    <row r="326" spans="1:12" x14ac:dyDescent="0.3">
      <c r="A326" s="3">
        <v>45624</v>
      </c>
      <c r="B326" s="2">
        <v>1325</v>
      </c>
      <c r="C326" s="2" t="s">
        <v>24</v>
      </c>
      <c r="D326" s="9">
        <v>7</v>
      </c>
      <c r="E326" s="7">
        <v>202.71</v>
      </c>
      <c r="F326" s="2" t="s">
        <v>8</v>
      </c>
      <c r="G326" s="2" t="s">
        <v>15</v>
      </c>
      <c r="H326" s="2" t="str">
        <f>VLOOKUP(C326,'Product Master'!$A$1:$C$11,2,)</f>
        <v>Smartwatch</v>
      </c>
      <c r="I326" s="2" t="str">
        <f>VLOOKUP('Sales Data'!C326,'Product Master'!$A$1:$C$11,3,0)</f>
        <v>Electronics</v>
      </c>
      <c r="J326" s="7">
        <f t="shared" si="10"/>
        <v>1418.97</v>
      </c>
      <c r="K326" s="2" t="str">
        <f t="shared" si="11"/>
        <v>Nov-2024</v>
      </c>
      <c r="L326" s="2">
        <f>VLOOKUP(G326,Targets!$A$1:$B$5,2,)</f>
        <v>120000</v>
      </c>
    </row>
    <row r="327" spans="1:12" x14ac:dyDescent="0.3">
      <c r="A327" s="3">
        <v>45531</v>
      </c>
      <c r="B327" s="2">
        <v>1326</v>
      </c>
      <c r="C327" s="2" t="s">
        <v>24</v>
      </c>
      <c r="D327" s="9">
        <v>10</v>
      </c>
      <c r="E327" s="7">
        <v>206.81</v>
      </c>
      <c r="F327" s="2" t="s">
        <v>16</v>
      </c>
      <c r="G327" s="2" t="s">
        <v>9</v>
      </c>
      <c r="H327" s="2" t="str">
        <f>VLOOKUP(C327,'Product Master'!$A$1:$C$11,2,)</f>
        <v>Smartwatch</v>
      </c>
      <c r="I327" s="2" t="str">
        <f>VLOOKUP('Sales Data'!C327,'Product Master'!$A$1:$C$11,3,0)</f>
        <v>Electronics</v>
      </c>
      <c r="J327" s="7">
        <f t="shared" si="10"/>
        <v>2068.1</v>
      </c>
      <c r="K327" s="2" t="str">
        <f t="shared" si="11"/>
        <v>Aug-2024</v>
      </c>
      <c r="L327" s="2">
        <f>VLOOKUP(G327,Targets!$A$1:$B$5,2,)</f>
        <v>150000</v>
      </c>
    </row>
    <row r="328" spans="1:12" x14ac:dyDescent="0.3">
      <c r="A328" s="3">
        <v>45584</v>
      </c>
      <c r="B328" s="2">
        <v>1327</v>
      </c>
      <c r="C328" s="2" t="s">
        <v>17</v>
      </c>
      <c r="D328" s="9">
        <v>3</v>
      </c>
      <c r="E328" s="7">
        <v>412.52</v>
      </c>
      <c r="F328" s="2" t="s">
        <v>14</v>
      </c>
      <c r="G328" s="2" t="s">
        <v>9</v>
      </c>
      <c r="H328" s="2" t="str">
        <f>VLOOKUP(C328,'Product Master'!$A$1:$C$11,2,)</f>
        <v>Smartphone</v>
      </c>
      <c r="I328" s="2" t="str">
        <f>VLOOKUP('Sales Data'!C328,'Product Master'!$A$1:$C$11,3,0)</f>
        <v>Electronics</v>
      </c>
      <c r="J328" s="7">
        <f t="shared" si="10"/>
        <v>1237.56</v>
      </c>
      <c r="K328" s="2" t="str">
        <f t="shared" si="11"/>
        <v>Oct-2024</v>
      </c>
      <c r="L328" s="2">
        <f>VLOOKUP(G328,Targets!$A$1:$B$5,2,)</f>
        <v>150000</v>
      </c>
    </row>
    <row r="329" spans="1:12" x14ac:dyDescent="0.3">
      <c r="A329" s="3">
        <v>45625</v>
      </c>
      <c r="B329" s="2">
        <v>1328</v>
      </c>
      <c r="C329" s="2" t="s">
        <v>22</v>
      </c>
      <c r="D329" s="9">
        <v>3</v>
      </c>
      <c r="E329" s="7">
        <v>296.77</v>
      </c>
      <c r="F329" s="2" t="s">
        <v>19</v>
      </c>
      <c r="G329" s="2" t="s">
        <v>15</v>
      </c>
      <c r="H329" s="2" t="str">
        <f>VLOOKUP(C329,'Product Master'!$A$1:$C$11,2,)</f>
        <v>Monitor</v>
      </c>
      <c r="I329" s="2" t="str">
        <f>VLOOKUP('Sales Data'!C329,'Product Master'!$A$1:$C$11,3,0)</f>
        <v>Electronics</v>
      </c>
      <c r="J329" s="7">
        <f t="shared" si="10"/>
        <v>890.31</v>
      </c>
      <c r="K329" s="2" t="str">
        <f t="shared" si="11"/>
        <v>Nov-2024</v>
      </c>
      <c r="L329" s="2">
        <f>VLOOKUP(G329,Targets!$A$1:$B$5,2,)</f>
        <v>120000</v>
      </c>
    </row>
    <row r="330" spans="1:12" x14ac:dyDescent="0.3">
      <c r="A330" s="3">
        <v>45356</v>
      </c>
      <c r="B330" s="2">
        <v>1329</v>
      </c>
      <c r="C330" s="2" t="s">
        <v>23</v>
      </c>
      <c r="D330" s="9">
        <v>2</v>
      </c>
      <c r="E330" s="7">
        <v>284.31</v>
      </c>
      <c r="F330" s="2" t="s">
        <v>11</v>
      </c>
      <c r="G330" s="2" t="s">
        <v>18</v>
      </c>
      <c r="H330" s="2" t="str">
        <f>VLOOKUP(C330,'Product Master'!$A$1:$C$11,2,)</f>
        <v>Tablet</v>
      </c>
      <c r="I330" s="2" t="str">
        <f>VLOOKUP('Sales Data'!C330,'Product Master'!$A$1:$C$11,3,0)</f>
        <v>Electronics</v>
      </c>
      <c r="J330" s="7">
        <f t="shared" si="10"/>
        <v>568.62</v>
      </c>
      <c r="K330" s="2" t="str">
        <f t="shared" si="11"/>
        <v>Mar-2024</v>
      </c>
      <c r="L330" s="2">
        <f>VLOOKUP(G330,Targets!$A$1:$B$5,2,)</f>
        <v>90000</v>
      </c>
    </row>
    <row r="331" spans="1:12" x14ac:dyDescent="0.3">
      <c r="A331" s="3">
        <v>45302</v>
      </c>
      <c r="B331" s="2">
        <v>1330</v>
      </c>
      <c r="C331" s="2" t="s">
        <v>10</v>
      </c>
      <c r="D331" s="9">
        <v>9</v>
      </c>
      <c r="E331" s="7">
        <v>47.29</v>
      </c>
      <c r="F331" s="2" t="s">
        <v>19</v>
      </c>
      <c r="G331" s="2" t="s">
        <v>18</v>
      </c>
      <c r="H331" s="2" t="str">
        <f>VLOOKUP(C331,'Product Master'!$A$1:$C$11,2,)</f>
        <v>Keyboard</v>
      </c>
      <c r="I331" s="2" t="str">
        <f>VLOOKUP('Sales Data'!C331,'Product Master'!$A$1:$C$11,3,0)</f>
        <v>Accessories</v>
      </c>
      <c r="J331" s="7">
        <f t="shared" si="10"/>
        <v>425.61</v>
      </c>
      <c r="K331" s="2" t="str">
        <f t="shared" si="11"/>
        <v>Jan-2024</v>
      </c>
      <c r="L331" s="2">
        <f>VLOOKUP(G331,Targets!$A$1:$B$5,2,)</f>
        <v>90000</v>
      </c>
    </row>
    <row r="332" spans="1:12" x14ac:dyDescent="0.3">
      <c r="A332" s="3">
        <v>45329</v>
      </c>
      <c r="B332" s="2">
        <v>1331</v>
      </c>
      <c r="C332" s="2" t="s">
        <v>22</v>
      </c>
      <c r="D332" s="9">
        <v>4</v>
      </c>
      <c r="E332" s="7">
        <v>256.14999999999998</v>
      </c>
      <c r="F332" s="2" t="s">
        <v>14</v>
      </c>
      <c r="G332" s="2" t="s">
        <v>12</v>
      </c>
      <c r="H332" s="2" t="str">
        <f>VLOOKUP(C332,'Product Master'!$A$1:$C$11,2,)</f>
        <v>Monitor</v>
      </c>
      <c r="I332" s="2" t="str">
        <f>VLOOKUP('Sales Data'!C332,'Product Master'!$A$1:$C$11,3,0)</f>
        <v>Electronics</v>
      </c>
      <c r="J332" s="7">
        <f t="shared" si="10"/>
        <v>1024.5999999999999</v>
      </c>
      <c r="K332" s="2" t="str">
        <f t="shared" si="11"/>
        <v>Feb-2024</v>
      </c>
      <c r="L332" s="2">
        <f>VLOOKUP(G332,Targets!$A$1:$B$5,2,)</f>
        <v>100000</v>
      </c>
    </row>
    <row r="333" spans="1:12" x14ac:dyDescent="0.3">
      <c r="A333" s="3">
        <v>45532</v>
      </c>
      <c r="B333" s="2">
        <v>1332</v>
      </c>
      <c r="C333" s="2" t="s">
        <v>23</v>
      </c>
      <c r="D333" s="9">
        <v>10</v>
      </c>
      <c r="E333" s="7">
        <v>372.63</v>
      </c>
      <c r="F333" s="2" t="s">
        <v>16</v>
      </c>
      <c r="G333" s="2" t="s">
        <v>18</v>
      </c>
      <c r="H333" s="2" t="str">
        <f>VLOOKUP(C333,'Product Master'!$A$1:$C$11,2,)</f>
        <v>Tablet</v>
      </c>
      <c r="I333" s="2" t="str">
        <f>VLOOKUP('Sales Data'!C333,'Product Master'!$A$1:$C$11,3,0)</f>
        <v>Electronics</v>
      </c>
      <c r="J333" s="7">
        <f t="shared" si="10"/>
        <v>3726.3</v>
      </c>
      <c r="K333" s="2" t="str">
        <f t="shared" si="11"/>
        <v>Aug-2024</v>
      </c>
      <c r="L333" s="2">
        <f>VLOOKUP(G333,Targets!$A$1:$B$5,2,)</f>
        <v>90000</v>
      </c>
    </row>
    <row r="334" spans="1:12" x14ac:dyDescent="0.3">
      <c r="A334" s="3">
        <v>45636</v>
      </c>
      <c r="B334" s="2">
        <v>1333</v>
      </c>
      <c r="C334" s="2" t="s">
        <v>22</v>
      </c>
      <c r="D334" s="9">
        <v>4</v>
      </c>
      <c r="E334" s="7">
        <v>208.63</v>
      </c>
      <c r="F334" s="2" t="s">
        <v>14</v>
      </c>
      <c r="G334" s="2" t="s">
        <v>18</v>
      </c>
      <c r="H334" s="2" t="str">
        <f>VLOOKUP(C334,'Product Master'!$A$1:$C$11,2,)</f>
        <v>Monitor</v>
      </c>
      <c r="I334" s="2" t="str">
        <f>VLOOKUP('Sales Data'!C334,'Product Master'!$A$1:$C$11,3,0)</f>
        <v>Electronics</v>
      </c>
      <c r="J334" s="7">
        <f t="shared" si="10"/>
        <v>834.52</v>
      </c>
      <c r="K334" s="2" t="str">
        <f t="shared" si="11"/>
        <v>Dec-2024</v>
      </c>
      <c r="L334" s="2">
        <f>VLOOKUP(G334,Targets!$A$1:$B$5,2,)</f>
        <v>90000</v>
      </c>
    </row>
    <row r="335" spans="1:12" x14ac:dyDescent="0.3">
      <c r="A335" s="3">
        <v>45345</v>
      </c>
      <c r="B335" s="2">
        <v>1334</v>
      </c>
      <c r="C335" s="2" t="s">
        <v>7</v>
      </c>
      <c r="D335" s="9">
        <v>4</v>
      </c>
      <c r="E335" s="7">
        <v>322.75</v>
      </c>
      <c r="F335" s="2" t="s">
        <v>8</v>
      </c>
      <c r="G335" s="2" t="s">
        <v>12</v>
      </c>
      <c r="H335" s="2" t="str">
        <f>VLOOKUP(C335,'Product Master'!$A$1:$C$11,2,)</f>
        <v>Printer</v>
      </c>
      <c r="I335" s="2" t="str">
        <f>VLOOKUP('Sales Data'!C335,'Product Master'!$A$1:$C$11,3,0)</f>
        <v>Electronics</v>
      </c>
      <c r="J335" s="7">
        <f t="shared" si="10"/>
        <v>1291</v>
      </c>
      <c r="K335" s="2" t="str">
        <f t="shared" si="11"/>
        <v>Feb-2024</v>
      </c>
      <c r="L335" s="2">
        <f>VLOOKUP(G335,Targets!$A$1:$B$5,2,)</f>
        <v>100000</v>
      </c>
    </row>
    <row r="336" spans="1:12" x14ac:dyDescent="0.3">
      <c r="A336" s="3">
        <v>45343</v>
      </c>
      <c r="B336" s="2">
        <v>1335</v>
      </c>
      <c r="C336" s="2" t="s">
        <v>10</v>
      </c>
      <c r="D336" s="9">
        <v>9</v>
      </c>
      <c r="E336" s="7">
        <v>43.47</v>
      </c>
      <c r="F336" s="2" t="s">
        <v>11</v>
      </c>
      <c r="G336" s="2" t="s">
        <v>9</v>
      </c>
      <c r="H336" s="2" t="str">
        <f>VLOOKUP(C336,'Product Master'!$A$1:$C$11,2,)</f>
        <v>Keyboard</v>
      </c>
      <c r="I336" s="2" t="str">
        <f>VLOOKUP('Sales Data'!C336,'Product Master'!$A$1:$C$11,3,0)</f>
        <v>Accessories</v>
      </c>
      <c r="J336" s="7">
        <f t="shared" si="10"/>
        <v>391.23</v>
      </c>
      <c r="K336" s="2" t="str">
        <f t="shared" si="11"/>
        <v>Feb-2024</v>
      </c>
      <c r="L336" s="2">
        <f>VLOOKUP(G336,Targets!$A$1:$B$5,2,)</f>
        <v>150000</v>
      </c>
    </row>
    <row r="337" spans="1:12" x14ac:dyDescent="0.3">
      <c r="A337" s="3">
        <v>45412</v>
      </c>
      <c r="B337" s="2">
        <v>1336</v>
      </c>
      <c r="C337" s="2" t="s">
        <v>24</v>
      </c>
      <c r="D337" s="9">
        <v>6</v>
      </c>
      <c r="E337" s="7">
        <v>110.57</v>
      </c>
      <c r="F337" s="2" t="s">
        <v>19</v>
      </c>
      <c r="G337" s="2" t="s">
        <v>12</v>
      </c>
      <c r="H337" s="2" t="str">
        <f>VLOOKUP(C337,'Product Master'!$A$1:$C$11,2,)</f>
        <v>Smartwatch</v>
      </c>
      <c r="I337" s="2" t="str">
        <f>VLOOKUP('Sales Data'!C337,'Product Master'!$A$1:$C$11,3,0)</f>
        <v>Electronics</v>
      </c>
      <c r="J337" s="7">
        <f t="shared" si="10"/>
        <v>663.42</v>
      </c>
      <c r="K337" s="2" t="str">
        <f t="shared" si="11"/>
        <v>Apr-2024</v>
      </c>
      <c r="L337" s="2">
        <f>VLOOKUP(G337,Targets!$A$1:$B$5,2,)</f>
        <v>100000</v>
      </c>
    </row>
    <row r="338" spans="1:12" x14ac:dyDescent="0.3">
      <c r="A338" s="3">
        <v>45533</v>
      </c>
      <c r="B338" s="2">
        <v>1337</v>
      </c>
      <c r="C338" s="2" t="s">
        <v>24</v>
      </c>
      <c r="D338" s="9">
        <v>6</v>
      </c>
      <c r="E338" s="7">
        <v>150.19</v>
      </c>
      <c r="F338" s="2" t="s">
        <v>14</v>
      </c>
      <c r="G338" s="2" t="s">
        <v>9</v>
      </c>
      <c r="H338" s="2" t="str">
        <f>VLOOKUP(C338,'Product Master'!$A$1:$C$11,2,)</f>
        <v>Smartwatch</v>
      </c>
      <c r="I338" s="2" t="str">
        <f>VLOOKUP('Sales Data'!C338,'Product Master'!$A$1:$C$11,3,0)</f>
        <v>Electronics</v>
      </c>
      <c r="J338" s="7">
        <f t="shared" si="10"/>
        <v>901.14</v>
      </c>
      <c r="K338" s="2" t="str">
        <f t="shared" si="11"/>
        <v>Aug-2024</v>
      </c>
      <c r="L338" s="2">
        <f>VLOOKUP(G338,Targets!$A$1:$B$5,2,)</f>
        <v>150000</v>
      </c>
    </row>
    <row r="339" spans="1:12" x14ac:dyDescent="0.3">
      <c r="A339" s="3">
        <v>45624</v>
      </c>
      <c r="B339" s="2">
        <v>1338</v>
      </c>
      <c r="C339" s="2" t="s">
        <v>22</v>
      </c>
      <c r="D339" s="9">
        <v>3</v>
      </c>
      <c r="E339" s="7">
        <v>221.9</v>
      </c>
      <c r="F339" s="2" t="s">
        <v>14</v>
      </c>
      <c r="G339" s="2" t="s">
        <v>12</v>
      </c>
      <c r="H339" s="2" t="str">
        <f>VLOOKUP(C339,'Product Master'!$A$1:$C$11,2,)</f>
        <v>Monitor</v>
      </c>
      <c r="I339" s="2" t="str">
        <f>VLOOKUP('Sales Data'!C339,'Product Master'!$A$1:$C$11,3,0)</f>
        <v>Electronics</v>
      </c>
      <c r="J339" s="7">
        <f t="shared" si="10"/>
        <v>665.7</v>
      </c>
      <c r="K339" s="2" t="str">
        <f t="shared" si="11"/>
        <v>Nov-2024</v>
      </c>
      <c r="L339" s="2">
        <f>VLOOKUP(G339,Targets!$A$1:$B$5,2,)</f>
        <v>100000</v>
      </c>
    </row>
    <row r="340" spans="1:12" x14ac:dyDescent="0.3">
      <c r="A340" s="3">
        <v>45390</v>
      </c>
      <c r="B340" s="2">
        <v>1339</v>
      </c>
      <c r="C340" s="2" t="s">
        <v>24</v>
      </c>
      <c r="D340" s="9">
        <v>5</v>
      </c>
      <c r="E340" s="7">
        <v>221.88</v>
      </c>
      <c r="F340" s="2" t="s">
        <v>11</v>
      </c>
      <c r="G340" s="2" t="s">
        <v>15</v>
      </c>
      <c r="H340" s="2" t="str">
        <f>VLOOKUP(C340,'Product Master'!$A$1:$C$11,2,)</f>
        <v>Smartwatch</v>
      </c>
      <c r="I340" s="2" t="str">
        <f>VLOOKUP('Sales Data'!C340,'Product Master'!$A$1:$C$11,3,0)</f>
        <v>Electronics</v>
      </c>
      <c r="J340" s="7">
        <f t="shared" si="10"/>
        <v>1109.4000000000001</v>
      </c>
      <c r="K340" s="2" t="str">
        <f t="shared" si="11"/>
        <v>Apr-2024</v>
      </c>
      <c r="L340" s="2">
        <f>VLOOKUP(G340,Targets!$A$1:$B$5,2,)</f>
        <v>120000</v>
      </c>
    </row>
    <row r="341" spans="1:12" x14ac:dyDescent="0.3">
      <c r="A341" s="3">
        <v>45543</v>
      </c>
      <c r="B341" s="2">
        <v>1340</v>
      </c>
      <c r="C341" s="2" t="s">
        <v>21</v>
      </c>
      <c r="D341" s="9">
        <v>5</v>
      </c>
      <c r="E341" s="7">
        <v>502.37</v>
      </c>
      <c r="F341" s="2" t="s">
        <v>11</v>
      </c>
      <c r="G341" s="2" t="s">
        <v>18</v>
      </c>
      <c r="H341" s="2" t="str">
        <f>VLOOKUP(C341,'Product Master'!$A$1:$C$11,2,)</f>
        <v>Laptop</v>
      </c>
      <c r="I341" s="2" t="str">
        <f>VLOOKUP('Sales Data'!C341,'Product Master'!$A$1:$C$11,3,0)</f>
        <v>Electronics</v>
      </c>
      <c r="J341" s="7">
        <f t="shared" si="10"/>
        <v>2511.85</v>
      </c>
      <c r="K341" s="2" t="str">
        <f t="shared" si="11"/>
        <v>Sep-2024</v>
      </c>
      <c r="L341" s="2">
        <f>VLOOKUP(G341,Targets!$A$1:$B$5,2,)</f>
        <v>90000</v>
      </c>
    </row>
    <row r="342" spans="1:12" x14ac:dyDescent="0.3">
      <c r="A342" s="3">
        <v>45618</v>
      </c>
      <c r="B342" s="2">
        <v>1341</v>
      </c>
      <c r="C342" s="2" t="s">
        <v>10</v>
      </c>
      <c r="D342" s="9">
        <v>4</v>
      </c>
      <c r="E342" s="7">
        <v>38.36</v>
      </c>
      <c r="F342" s="2" t="s">
        <v>11</v>
      </c>
      <c r="G342" s="2" t="s">
        <v>12</v>
      </c>
      <c r="H342" s="2" t="str">
        <f>VLOOKUP(C342,'Product Master'!$A$1:$C$11,2,)</f>
        <v>Keyboard</v>
      </c>
      <c r="I342" s="2" t="str">
        <f>VLOOKUP('Sales Data'!C342,'Product Master'!$A$1:$C$11,3,0)</f>
        <v>Accessories</v>
      </c>
      <c r="J342" s="7">
        <f t="shared" si="10"/>
        <v>153.44</v>
      </c>
      <c r="K342" s="2" t="str">
        <f t="shared" si="11"/>
        <v>Nov-2024</v>
      </c>
      <c r="L342" s="2">
        <f>VLOOKUP(G342,Targets!$A$1:$B$5,2,)</f>
        <v>100000</v>
      </c>
    </row>
    <row r="343" spans="1:12" x14ac:dyDescent="0.3">
      <c r="A343" s="3">
        <v>45653</v>
      </c>
      <c r="B343" s="2">
        <v>1342</v>
      </c>
      <c r="C343" s="2" t="s">
        <v>7</v>
      </c>
      <c r="D343" s="9">
        <v>5</v>
      </c>
      <c r="E343" s="7">
        <v>298.98</v>
      </c>
      <c r="F343" s="2" t="s">
        <v>16</v>
      </c>
      <c r="G343" s="2" t="s">
        <v>18</v>
      </c>
      <c r="H343" s="2" t="str">
        <f>VLOOKUP(C343,'Product Master'!$A$1:$C$11,2,)</f>
        <v>Printer</v>
      </c>
      <c r="I343" s="2" t="str">
        <f>VLOOKUP('Sales Data'!C343,'Product Master'!$A$1:$C$11,3,0)</f>
        <v>Electronics</v>
      </c>
      <c r="J343" s="7">
        <f t="shared" si="10"/>
        <v>1494.9</v>
      </c>
      <c r="K343" s="2" t="str">
        <f t="shared" si="11"/>
        <v>Dec-2024</v>
      </c>
      <c r="L343" s="2">
        <f>VLOOKUP(G343,Targets!$A$1:$B$5,2,)</f>
        <v>90000</v>
      </c>
    </row>
    <row r="344" spans="1:12" x14ac:dyDescent="0.3">
      <c r="A344" s="3">
        <v>45300</v>
      </c>
      <c r="B344" s="2">
        <v>1343</v>
      </c>
      <c r="C344" s="2" t="s">
        <v>7</v>
      </c>
      <c r="D344" s="9">
        <v>8</v>
      </c>
      <c r="E344" s="7">
        <v>229.68</v>
      </c>
      <c r="F344" s="2" t="s">
        <v>16</v>
      </c>
      <c r="G344" s="2" t="s">
        <v>15</v>
      </c>
      <c r="H344" s="2" t="str">
        <f>VLOOKUP(C344,'Product Master'!$A$1:$C$11,2,)</f>
        <v>Printer</v>
      </c>
      <c r="I344" s="2" t="str">
        <f>VLOOKUP('Sales Data'!C344,'Product Master'!$A$1:$C$11,3,0)</f>
        <v>Electronics</v>
      </c>
      <c r="J344" s="7">
        <f t="shared" si="10"/>
        <v>1837.44</v>
      </c>
      <c r="K344" s="2" t="str">
        <f t="shared" si="11"/>
        <v>Jan-2024</v>
      </c>
      <c r="L344" s="2">
        <f>VLOOKUP(G344,Targets!$A$1:$B$5,2,)</f>
        <v>120000</v>
      </c>
    </row>
    <row r="345" spans="1:12" x14ac:dyDescent="0.3">
      <c r="A345" s="3">
        <v>45456</v>
      </c>
      <c r="B345" s="2">
        <v>1344</v>
      </c>
      <c r="C345" s="2" t="s">
        <v>23</v>
      </c>
      <c r="D345" s="9">
        <v>9</v>
      </c>
      <c r="E345" s="7">
        <v>252.8</v>
      </c>
      <c r="F345" s="2" t="s">
        <v>19</v>
      </c>
      <c r="G345" s="2" t="s">
        <v>15</v>
      </c>
      <c r="H345" s="2" t="str">
        <f>VLOOKUP(C345,'Product Master'!$A$1:$C$11,2,)</f>
        <v>Tablet</v>
      </c>
      <c r="I345" s="2" t="str">
        <f>VLOOKUP('Sales Data'!C345,'Product Master'!$A$1:$C$11,3,0)</f>
        <v>Electronics</v>
      </c>
      <c r="J345" s="7">
        <f t="shared" si="10"/>
        <v>2275.2000000000003</v>
      </c>
      <c r="K345" s="2" t="str">
        <f t="shared" si="11"/>
        <v>Jun-2024</v>
      </c>
      <c r="L345" s="2">
        <f>VLOOKUP(G345,Targets!$A$1:$B$5,2,)</f>
        <v>120000</v>
      </c>
    </row>
    <row r="346" spans="1:12" x14ac:dyDescent="0.3">
      <c r="A346" s="3">
        <v>45561</v>
      </c>
      <c r="B346" s="2">
        <v>1345</v>
      </c>
      <c r="C346" s="2" t="s">
        <v>20</v>
      </c>
      <c r="D346" s="9">
        <v>7</v>
      </c>
      <c r="E346" s="7">
        <v>19.28</v>
      </c>
      <c r="F346" s="2" t="s">
        <v>19</v>
      </c>
      <c r="G346" s="2" t="s">
        <v>9</v>
      </c>
      <c r="H346" s="2" t="str">
        <f>VLOOKUP(C346,'Product Master'!$A$1:$C$11,2,)</f>
        <v>Pen Drive</v>
      </c>
      <c r="I346" s="2" t="str">
        <f>VLOOKUP('Sales Data'!C346,'Product Master'!$A$1:$C$11,3,0)</f>
        <v>Accessories</v>
      </c>
      <c r="J346" s="7">
        <f t="shared" si="10"/>
        <v>134.96</v>
      </c>
      <c r="K346" s="2" t="str">
        <f t="shared" si="11"/>
        <v>Sep-2024</v>
      </c>
      <c r="L346" s="2">
        <f>VLOOKUP(G346,Targets!$A$1:$B$5,2,)</f>
        <v>150000</v>
      </c>
    </row>
    <row r="347" spans="1:12" x14ac:dyDescent="0.3">
      <c r="A347" s="3">
        <v>45650</v>
      </c>
      <c r="B347" s="2">
        <v>1346</v>
      </c>
      <c r="C347" s="2" t="s">
        <v>23</v>
      </c>
      <c r="D347" s="9">
        <v>7</v>
      </c>
      <c r="E347" s="7">
        <v>323.91000000000003</v>
      </c>
      <c r="F347" s="2" t="s">
        <v>19</v>
      </c>
      <c r="G347" s="2" t="s">
        <v>18</v>
      </c>
      <c r="H347" s="2" t="str">
        <f>VLOOKUP(C347,'Product Master'!$A$1:$C$11,2,)</f>
        <v>Tablet</v>
      </c>
      <c r="I347" s="2" t="str">
        <f>VLOOKUP('Sales Data'!C347,'Product Master'!$A$1:$C$11,3,0)</f>
        <v>Electronics</v>
      </c>
      <c r="J347" s="7">
        <f t="shared" si="10"/>
        <v>2267.3700000000003</v>
      </c>
      <c r="K347" s="2" t="str">
        <f t="shared" si="11"/>
        <v>Dec-2024</v>
      </c>
      <c r="L347" s="2">
        <f>VLOOKUP(G347,Targets!$A$1:$B$5,2,)</f>
        <v>90000</v>
      </c>
    </row>
    <row r="348" spans="1:12" x14ac:dyDescent="0.3">
      <c r="A348" s="3">
        <v>45512</v>
      </c>
      <c r="B348" s="2">
        <v>1347</v>
      </c>
      <c r="C348" s="2" t="s">
        <v>20</v>
      </c>
      <c r="D348" s="9">
        <v>5</v>
      </c>
      <c r="E348" s="7">
        <v>12</v>
      </c>
      <c r="F348" s="2" t="s">
        <v>8</v>
      </c>
      <c r="G348" s="2" t="s">
        <v>12</v>
      </c>
      <c r="H348" s="2" t="str">
        <f>VLOOKUP(C348,'Product Master'!$A$1:$C$11,2,)</f>
        <v>Pen Drive</v>
      </c>
      <c r="I348" s="2" t="str">
        <f>VLOOKUP('Sales Data'!C348,'Product Master'!$A$1:$C$11,3,0)</f>
        <v>Accessories</v>
      </c>
      <c r="J348" s="7">
        <f t="shared" si="10"/>
        <v>60</v>
      </c>
      <c r="K348" s="2" t="str">
        <f t="shared" si="11"/>
        <v>Aug-2024</v>
      </c>
      <c r="L348" s="2">
        <f>VLOOKUP(G348,Targets!$A$1:$B$5,2,)</f>
        <v>100000</v>
      </c>
    </row>
    <row r="349" spans="1:12" x14ac:dyDescent="0.3">
      <c r="A349" s="3">
        <v>45504</v>
      </c>
      <c r="B349" s="2">
        <v>1348</v>
      </c>
      <c r="C349" s="2" t="s">
        <v>22</v>
      </c>
      <c r="D349" s="9">
        <v>4</v>
      </c>
      <c r="E349" s="7">
        <v>215.61</v>
      </c>
      <c r="F349" s="2" t="s">
        <v>11</v>
      </c>
      <c r="G349" s="2" t="s">
        <v>15</v>
      </c>
      <c r="H349" s="2" t="str">
        <f>VLOOKUP(C349,'Product Master'!$A$1:$C$11,2,)</f>
        <v>Monitor</v>
      </c>
      <c r="I349" s="2" t="str">
        <f>VLOOKUP('Sales Data'!C349,'Product Master'!$A$1:$C$11,3,0)</f>
        <v>Electronics</v>
      </c>
      <c r="J349" s="7">
        <f t="shared" si="10"/>
        <v>862.44</v>
      </c>
      <c r="K349" s="2" t="str">
        <f t="shared" si="11"/>
        <v>Jul-2024</v>
      </c>
      <c r="L349" s="2">
        <f>VLOOKUP(G349,Targets!$A$1:$B$5,2,)</f>
        <v>120000</v>
      </c>
    </row>
    <row r="350" spans="1:12" x14ac:dyDescent="0.3">
      <c r="A350" s="3">
        <v>45303</v>
      </c>
      <c r="B350" s="2">
        <v>1349</v>
      </c>
      <c r="C350" s="2" t="s">
        <v>23</v>
      </c>
      <c r="D350" s="9">
        <v>8</v>
      </c>
      <c r="E350" s="7">
        <v>461.13</v>
      </c>
      <c r="F350" s="2" t="s">
        <v>8</v>
      </c>
      <c r="G350" s="2" t="s">
        <v>15</v>
      </c>
      <c r="H350" s="2" t="str">
        <f>VLOOKUP(C350,'Product Master'!$A$1:$C$11,2,)</f>
        <v>Tablet</v>
      </c>
      <c r="I350" s="2" t="str">
        <f>VLOOKUP('Sales Data'!C350,'Product Master'!$A$1:$C$11,3,0)</f>
        <v>Electronics</v>
      </c>
      <c r="J350" s="7">
        <f t="shared" si="10"/>
        <v>3689.04</v>
      </c>
      <c r="K350" s="2" t="str">
        <f t="shared" si="11"/>
        <v>Jan-2024</v>
      </c>
      <c r="L350" s="2">
        <f>VLOOKUP(G350,Targets!$A$1:$B$5,2,)</f>
        <v>120000</v>
      </c>
    </row>
    <row r="351" spans="1:12" x14ac:dyDescent="0.3">
      <c r="A351" s="3">
        <v>45528</v>
      </c>
      <c r="B351" s="2">
        <v>1350</v>
      </c>
      <c r="C351" s="2" t="s">
        <v>10</v>
      </c>
      <c r="D351" s="9">
        <v>4</v>
      </c>
      <c r="E351" s="7">
        <v>23.22</v>
      </c>
      <c r="F351" s="2" t="s">
        <v>11</v>
      </c>
      <c r="G351" s="2" t="s">
        <v>18</v>
      </c>
      <c r="H351" s="2" t="str">
        <f>VLOOKUP(C351,'Product Master'!$A$1:$C$11,2,)</f>
        <v>Keyboard</v>
      </c>
      <c r="I351" s="2" t="str">
        <f>VLOOKUP('Sales Data'!C351,'Product Master'!$A$1:$C$11,3,0)</f>
        <v>Accessories</v>
      </c>
      <c r="J351" s="7">
        <f t="shared" si="10"/>
        <v>92.88</v>
      </c>
      <c r="K351" s="2" t="str">
        <f t="shared" si="11"/>
        <v>Aug-2024</v>
      </c>
      <c r="L351" s="2">
        <f>VLOOKUP(G351,Targets!$A$1:$B$5,2,)</f>
        <v>90000</v>
      </c>
    </row>
    <row r="352" spans="1:12" x14ac:dyDescent="0.3">
      <c r="A352" s="3">
        <v>45312</v>
      </c>
      <c r="B352" s="2">
        <v>1351</v>
      </c>
      <c r="C352" s="2" t="s">
        <v>7</v>
      </c>
      <c r="D352" s="9">
        <v>8</v>
      </c>
      <c r="E352" s="7">
        <v>344.52</v>
      </c>
      <c r="F352" s="2" t="s">
        <v>19</v>
      </c>
      <c r="G352" s="2" t="s">
        <v>15</v>
      </c>
      <c r="H352" s="2" t="str">
        <f>VLOOKUP(C352,'Product Master'!$A$1:$C$11,2,)</f>
        <v>Printer</v>
      </c>
      <c r="I352" s="2" t="str">
        <f>VLOOKUP('Sales Data'!C352,'Product Master'!$A$1:$C$11,3,0)</f>
        <v>Electronics</v>
      </c>
      <c r="J352" s="7">
        <f t="shared" si="10"/>
        <v>2756.16</v>
      </c>
      <c r="K352" s="2" t="str">
        <f t="shared" si="11"/>
        <v>Jan-2024</v>
      </c>
      <c r="L352" s="2">
        <f>VLOOKUP(G352,Targets!$A$1:$B$5,2,)</f>
        <v>120000</v>
      </c>
    </row>
    <row r="353" spans="1:12" x14ac:dyDescent="0.3">
      <c r="A353" s="3">
        <v>45415</v>
      </c>
      <c r="B353" s="2">
        <v>1352</v>
      </c>
      <c r="C353" s="2" t="s">
        <v>10</v>
      </c>
      <c r="D353" s="9">
        <v>9</v>
      </c>
      <c r="E353" s="7">
        <v>30.65</v>
      </c>
      <c r="F353" s="2" t="s">
        <v>11</v>
      </c>
      <c r="G353" s="2" t="s">
        <v>12</v>
      </c>
      <c r="H353" s="2" t="str">
        <f>VLOOKUP(C353,'Product Master'!$A$1:$C$11,2,)</f>
        <v>Keyboard</v>
      </c>
      <c r="I353" s="2" t="str">
        <f>VLOOKUP('Sales Data'!C353,'Product Master'!$A$1:$C$11,3,0)</f>
        <v>Accessories</v>
      </c>
      <c r="J353" s="7">
        <f t="shared" si="10"/>
        <v>275.84999999999997</v>
      </c>
      <c r="K353" s="2" t="str">
        <f t="shared" si="11"/>
        <v>May-2024</v>
      </c>
      <c r="L353" s="2">
        <f>VLOOKUP(G353,Targets!$A$1:$B$5,2,)</f>
        <v>100000</v>
      </c>
    </row>
    <row r="354" spans="1:12" x14ac:dyDescent="0.3">
      <c r="A354" s="3">
        <v>45357</v>
      </c>
      <c r="B354" s="2">
        <v>1353</v>
      </c>
      <c r="C354" s="2" t="s">
        <v>23</v>
      </c>
      <c r="D354" s="9">
        <v>9</v>
      </c>
      <c r="E354" s="7">
        <v>589.66999999999996</v>
      </c>
      <c r="F354" s="2" t="s">
        <v>16</v>
      </c>
      <c r="G354" s="2" t="s">
        <v>12</v>
      </c>
      <c r="H354" s="2" t="str">
        <f>VLOOKUP(C354,'Product Master'!$A$1:$C$11,2,)</f>
        <v>Tablet</v>
      </c>
      <c r="I354" s="2" t="str">
        <f>VLOOKUP('Sales Data'!C354,'Product Master'!$A$1:$C$11,3,0)</f>
        <v>Electronics</v>
      </c>
      <c r="J354" s="7">
        <f t="shared" si="10"/>
        <v>5307.03</v>
      </c>
      <c r="K354" s="2" t="str">
        <f t="shared" si="11"/>
        <v>Mar-2024</v>
      </c>
      <c r="L354" s="2">
        <f>VLOOKUP(G354,Targets!$A$1:$B$5,2,)</f>
        <v>100000</v>
      </c>
    </row>
    <row r="355" spans="1:12" x14ac:dyDescent="0.3">
      <c r="A355" s="3">
        <v>45345</v>
      </c>
      <c r="B355" s="2">
        <v>1354</v>
      </c>
      <c r="C355" s="2" t="s">
        <v>13</v>
      </c>
      <c r="D355" s="9">
        <v>8</v>
      </c>
      <c r="E355" s="7">
        <v>97.76</v>
      </c>
      <c r="F355" s="2" t="s">
        <v>14</v>
      </c>
      <c r="G355" s="2" t="s">
        <v>12</v>
      </c>
      <c r="H355" s="2" t="str">
        <f>VLOOKUP(C355,'Product Master'!$A$1:$C$11,2,)</f>
        <v>Headphones</v>
      </c>
      <c r="I355" s="2" t="str">
        <f>VLOOKUP('Sales Data'!C355,'Product Master'!$A$1:$C$11,3,0)</f>
        <v>Accessories</v>
      </c>
      <c r="J355" s="7">
        <f t="shared" si="10"/>
        <v>782.08</v>
      </c>
      <c r="K355" s="2" t="str">
        <f t="shared" si="11"/>
        <v>Feb-2024</v>
      </c>
      <c r="L355" s="2">
        <f>VLOOKUP(G355,Targets!$A$1:$B$5,2,)</f>
        <v>100000</v>
      </c>
    </row>
    <row r="356" spans="1:12" x14ac:dyDescent="0.3">
      <c r="A356" s="3">
        <v>45653</v>
      </c>
      <c r="B356" s="2">
        <v>1355</v>
      </c>
      <c r="C356" s="2" t="s">
        <v>17</v>
      </c>
      <c r="D356" s="9">
        <v>2</v>
      </c>
      <c r="E356" s="7">
        <v>554.95000000000005</v>
      </c>
      <c r="F356" s="2" t="s">
        <v>11</v>
      </c>
      <c r="G356" s="2" t="s">
        <v>18</v>
      </c>
      <c r="H356" s="2" t="str">
        <f>VLOOKUP(C356,'Product Master'!$A$1:$C$11,2,)</f>
        <v>Smartphone</v>
      </c>
      <c r="I356" s="2" t="str">
        <f>VLOOKUP('Sales Data'!C356,'Product Master'!$A$1:$C$11,3,0)</f>
        <v>Electronics</v>
      </c>
      <c r="J356" s="7">
        <f t="shared" si="10"/>
        <v>1109.9000000000001</v>
      </c>
      <c r="K356" s="2" t="str">
        <f t="shared" si="11"/>
        <v>Dec-2024</v>
      </c>
      <c r="L356" s="2">
        <f>VLOOKUP(G356,Targets!$A$1:$B$5,2,)</f>
        <v>90000</v>
      </c>
    </row>
    <row r="357" spans="1:12" x14ac:dyDescent="0.3">
      <c r="A357" s="3">
        <v>45634</v>
      </c>
      <c r="B357" s="2">
        <v>1356</v>
      </c>
      <c r="C357" s="2" t="s">
        <v>24</v>
      </c>
      <c r="D357" s="9">
        <v>6</v>
      </c>
      <c r="E357" s="7">
        <v>187.89</v>
      </c>
      <c r="F357" s="2" t="s">
        <v>19</v>
      </c>
      <c r="G357" s="2" t="s">
        <v>15</v>
      </c>
      <c r="H357" s="2" t="str">
        <f>VLOOKUP(C357,'Product Master'!$A$1:$C$11,2,)</f>
        <v>Smartwatch</v>
      </c>
      <c r="I357" s="2" t="str">
        <f>VLOOKUP('Sales Data'!C357,'Product Master'!$A$1:$C$11,3,0)</f>
        <v>Electronics</v>
      </c>
      <c r="J357" s="7">
        <f t="shared" si="10"/>
        <v>1127.3399999999999</v>
      </c>
      <c r="K357" s="2" t="str">
        <f t="shared" si="11"/>
        <v>Dec-2024</v>
      </c>
      <c r="L357" s="2">
        <f>VLOOKUP(G357,Targets!$A$1:$B$5,2,)</f>
        <v>120000</v>
      </c>
    </row>
    <row r="358" spans="1:12" x14ac:dyDescent="0.3">
      <c r="A358" s="3">
        <v>45302</v>
      </c>
      <c r="B358" s="2">
        <v>1357</v>
      </c>
      <c r="C358" s="2" t="s">
        <v>17</v>
      </c>
      <c r="D358" s="9">
        <v>9</v>
      </c>
      <c r="E358" s="7">
        <v>468.51</v>
      </c>
      <c r="F358" s="2" t="s">
        <v>14</v>
      </c>
      <c r="G358" s="2" t="s">
        <v>18</v>
      </c>
      <c r="H358" s="2" t="str">
        <f>VLOOKUP(C358,'Product Master'!$A$1:$C$11,2,)</f>
        <v>Smartphone</v>
      </c>
      <c r="I358" s="2" t="str">
        <f>VLOOKUP('Sales Data'!C358,'Product Master'!$A$1:$C$11,3,0)</f>
        <v>Electronics</v>
      </c>
      <c r="J358" s="7">
        <f t="shared" si="10"/>
        <v>4216.59</v>
      </c>
      <c r="K358" s="2" t="str">
        <f t="shared" si="11"/>
        <v>Jan-2024</v>
      </c>
      <c r="L358" s="2">
        <f>VLOOKUP(G358,Targets!$A$1:$B$5,2,)</f>
        <v>90000</v>
      </c>
    </row>
    <row r="359" spans="1:12" x14ac:dyDescent="0.3">
      <c r="A359" s="3">
        <v>45574</v>
      </c>
      <c r="B359" s="2">
        <v>1358</v>
      </c>
      <c r="C359" s="2" t="s">
        <v>10</v>
      </c>
      <c r="D359" s="9">
        <v>3</v>
      </c>
      <c r="E359" s="7">
        <v>25.38</v>
      </c>
      <c r="F359" s="2" t="s">
        <v>11</v>
      </c>
      <c r="G359" s="2" t="s">
        <v>9</v>
      </c>
      <c r="H359" s="2" t="str">
        <f>VLOOKUP(C359,'Product Master'!$A$1:$C$11,2,)</f>
        <v>Keyboard</v>
      </c>
      <c r="I359" s="2" t="str">
        <f>VLOOKUP('Sales Data'!C359,'Product Master'!$A$1:$C$11,3,0)</f>
        <v>Accessories</v>
      </c>
      <c r="J359" s="7">
        <f t="shared" si="10"/>
        <v>76.14</v>
      </c>
      <c r="K359" s="2" t="str">
        <f t="shared" si="11"/>
        <v>Oct-2024</v>
      </c>
      <c r="L359" s="2">
        <f>VLOOKUP(G359,Targets!$A$1:$B$5,2,)</f>
        <v>150000</v>
      </c>
    </row>
    <row r="360" spans="1:12" x14ac:dyDescent="0.3">
      <c r="A360" s="3">
        <v>45474</v>
      </c>
      <c r="B360" s="2">
        <v>1359</v>
      </c>
      <c r="C360" s="2" t="s">
        <v>25</v>
      </c>
      <c r="D360" s="9">
        <v>3</v>
      </c>
      <c r="E360" s="7">
        <v>17.68</v>
      </c>
      <c r="F360" s="2" t="s">
        <v>11</v>
      </c>
      <c r="G360" s="2" t="s">
        <v>18</v>
      </c>
      <c r="H360" s="2" t="str">
        <f>VLOOKUP(C360,'Product Master'!$A$1:$C$11,2,)</f>
        <v>Mouse</v>
      </c>
      <c r="I360" s="2" t="str">
        <f>VLOOKUP('Sales Data'!C360,'Product Master'!$A$1:$C$11,3,0)</f>
        <v>Accessories</v>
      </c>
      <c r="J360" s="7">
        <f t="shared" si="10"/>
        <v>53.04</v>
      </c>
      <c r="K360" s="2" t="str">
        <f t="shared" si="11"/>
        <v>Jul-2024</v>
      </c>
      <c r="L360" s="2">
        <f>VLOOKUP(G360,Targets!$A$1:$B$5,2,)</f>
        <v>90000</v>
      </c>
    </row>
    <row r="361" spans="1:12" x14ac:dyDescent="0.3">
      <c r="A361" s="3">
        <v>45431</v>
      </c>
      <c r="B361" s="2">
        <v>1360</v>
      </c>
      <c r="C361" s="2" t="s">
        <v>22</v>
      </c>
      <c r="D361" s="9">
        <v>9</v>
      </c>
      <c r="E361" s="7">
        <v>236.4</v>
      </c>
      <c r="F361" s="2" t="s">
        <v>8</v>
      </c>
      <c r="G361" s="2" t="s">
        <v>9</v>
      </c>
      <c r="H361" s="2" t="str">
        <f>VLOOKUP(C361,'Product Master'!$A$1:$C$11,2,)</f>
        <v>Monitor</v>
      </c>
      <c r="I361" s="2" t="str">
        <f>VLOOKUP('Sales Data'!C361,'Product Master'!$A$1:$C$11,3,0)</f>
        <v>Electronics</v>
      </c>
      <c r="J361" s="7">
        <f t="shared" si="10"/>
        <v>2127.6</v>
      </c>
      <c r="K361" s="2" t="str">
        <f t="shared" si="11"/>
        <v>May-2024</v>
      </c>
      <c r="L361" s="2">
        <f>VLOOKUP(G361,Targets!$A$1:$B$5,2,)</f>
        <v>150000</v>
      </c>
    </row>
    <row r="362" spans="1:12" x14ac:dyDescent="0.3">
      <c r="A362" s="3">
        <v>45545</v>
      </c>
      <c r="B362" s="2">
        <v>1361</v>
      </c>
      <c r="C362" s="2" t="s">
        <v>17</v>
      </c>
      <c r="D362" s="9">
        <v>7</v>
      </c>
      <c r="E362" s="7">
        <v>492.28</v>
      </c>
      <c r="F362" s="2" t="s">
        <v>14</v>
      </c>
      <c r="G362" s="2" t="s">
        <v>18</v>
      </c>
      <c r="H362" s="2" t="str">
        <f>VLOOKUP(C362,'Product Master'!$A$1:$C$11,2,)</f>
        <v>Smartphone</v>
      </c>
      <c r="I362" s="2" t="str">
        <f>VLOOKUP('Sales Data'!C362,'Product Master'!$A$1:$C$11,3,0)</f>
        <v>Electronics</v>
      </c>
      <c r="J362" s="7">
        <f t="shared" si="10"/>
        <v>3445.96</v>
      </c>
      <c r="K362" s="2" t="str">
        <f t="shared" si="11"/>
        <v>Sep-2024</v>
      </c>
      <c r="L362" s="2">
        <f>VLOOKUP(G362,Targets!$A$1:$B$5,2,)</f>
        <v>90000</v>
      </c>
    </row>
    <row r="363" spans="1:12" x14ac:dyDescent="0.3">
      <c r="A363" s="3">
        <v>45424</v>
      </c>
      <c r="B363" s="2">
        <v>1362</v>
      </c>
      <c r="C363" s="2" t="s">
        <v>7</v>
      </c>
      <c r="D363" s="9">
        <v>9</v>
      </c>
      <c r="E363" s="7">
        <v>334.75</v>
      </c>
      <c r="F363" s="2" t="s">
        <v>8</v>
      </c>
      <c r="G363" s="2" t="s">
        <v>12</v>
      </c>
      <c r="H363" s="2" t="str">
        <f>VLOOKUP(C363,'Product Master'!$A$1:$C$11,2,)</f>
        <v>Printer</v>
      </c>
      <c r="I363" s="2" t="str">
        <f>VLOOKUP('Sales Data'!C363,'Product Master'!$A$1:$C$11,3,0)</f>
        <v>Electronics</v>
      </c>
      <c r="J363" s="7">
        <f t="shared" si="10"/>
        <v>3012.75</v>
      </c>
      <c r="K363" s="2" t="str">
        <f t="shared" si="11"/>
        <v>May-2024</v>
      </c>
      <c r="L363" s="2">
        <f>VLOOKUP(G363,Targets!$A$1:$B$5,2,)</f>
        <v>100000</v>
      </c>
    </row>
    <row r="364" spans="1:12" x14ac:dyDescent="0.3">
      <c r="A364" s="3">
        <v>45401</v>
      </c>
      <c r="B364" s="2">
        <v>1363</v>
      </c>
      <c r="C364" s="2" t="s">
        <v>10</v>
      </c>
      <c r="D364" s="9">
        <v>4</v>
      </c>
      <c r="E364" s="7">
        <v>49.26</v>
      </c>
      <c r="F364" s="2" t="s">
        <v>14</v>
      </c>
      <c r="G364" s="2" t="s">
        <v>15</v>
      </c>
      <c r="H364" s="2" t="str">
        <f>VLOOKUP(C364,'Product Master'!$A$1:$C$11,2,)</f>
        <v>Keyboard</v>
      </c>
      <c r="I364" s="2" t="str">
        <f>VLOOKUP('Sales Data'!C364,'Product Master'!$A$1:$C$11,3,0)</f>
        <v>Accessories</v>
      </c>
      <c r="J364" s="7">
        <f t="shared" si="10"/>
        <v>197.04</v>
      </c>
      <c r="K364" s="2" t="str">
        <f t="shared" si="11"/>
        <v>Apr-2024</v>
      </c>
      <c r="L364" s="2">
        <f>VLOOKUP(G364,Targets!$A$1:$B$5,2,)</f>
        <v>120000</v>
      </c>
    </row>
    <row r="365" spans="1:12" x14ac:dyDescent="0.3">
      <c r="A365" s="3">
        <v>45614</v>
      </c>
      <c r="B365" s="2">
        <v>1364</v>
      </c>
      <c r="C365" s="2" t="s">
        <v>22</v>
      </c>
      <c r="D365" s="9">
        <v>6</v>
      </c>
      <c r="E365" s="7">
        <v>292.79000000000002</v>
      </c>
      <c r="F365" s="2" t="s">
        <v>16</v>
      </c>
      <c r="G365" s="2" t="s">
        <v>15</v>
      </c>
      <c r="H365" s="2" t="str">
        <f>VLOOKUP(C365,'Product Master'!$A$1:$C$11,2,)</f>
        <v>Monitor</v>
      </c>
      <c r="I365" s="2" t="str">
        <f>VLOOKUP('Sales Data'!C365,'Product Master'!$A$1:$C$11,3,0)</f>
        <v>Electronics</v>
      </c>
      <c r="J365" s="7">
        <f t="shared" si="10"/>
        <v>1756.7400000000002</v>
      </c>
      <c r="K365" s="2" t="str">
        <f t="shared" si="11"/>
        <v>Nov-2024</v>
      </c>
      <c r="L365" s="2">
        <f>VLOOKUP(G365,Targets!$A$1:$B$5,2,)</f>
        <v>120000</v>
      </c>
    </row>
    <row r="366" spans="1:12" x14ac:dyDescent="0.3">
      <c r="A366" s="3">
        <v>45349</v>
      </c>
      <c r="B366" s="2">
        <v>1365</v>
      </c>
      <c r="C366" s="2" t="s">
        <v>17</v>
      </c>
      <c r="D366" s="9">
        <v>10</v>
      </c>
      <c r="E366" s="7">
        <v>635.67999999999995</v>
      </c>
      <c r="F366" s="2" t="s">
        <v>14</v>
      </c>
      <c r="G366" s="2" t="s">
        <v>18</v>
      </c>
      <c r="H366" s="2" t="str">
        <f>VLOOKUP(C366,'Product Master'!$A$1:$C$11,2,)</f>
        <v>Smartphone</v>
      </c>
      <c r="I366" s="2" t="str">
        <f>VLOOKUP('Sales Data'!C366,'Product Master'!$A$1:$C$11,3,0)</f>
        <v>Electronics</v>
      </c>
      <c r="J366" s="7">
        <f t="shared" si="10"/>
        <v>6356.7999999999993</v>
      </c>
      <c r="K366" s="2" t="str">
        <f t="shared" si="11"/>
        <v>Feb-2024</v>
      </c>
      <c r="L366" s="2">
        <f>VLOOKUP(G366,Targets!$A$1:$B$5,2,)</f>
        <v>90000</v>
      </c>
    </row>
    <row r="367" spans="1:12" x14ac:dyDescent="0.3">
      <c r="A367" s="3">
        <v>45415</v>
      </c>
      <c r="B367" s="2">
        <v>1366</v>
      </c>
      <c r="C367" s="2" t="s">
        <v>20</v>
      </c>
      <c r="D367" s="9">
        <v>1</v>
      </c>
      <c r="E367" s="7">
        <v>11.42</v>
      </c>
      <c r="F367" s="2" t="s">
        <v>16</v>
      </c>
      <c r="G367" s="2" t="s">
        <v>12</v>
      </c>
      <c r="H367" s="2" t="str">
        <f>VLOOKUP(C367,'Product Master'!$A$1:$C$11,2,)</f>
        <v>Pen Drive</v>
      </c>
      <c r="I367" s="2" t="str">
        <f>VLOOKUP('Sales Data'!C367,'Product Master'!$A$1:$C$11,3,0)</f>
        <v>Accessories</v>
      </c>
      <c r="J367" s="7">
        <f t="shared" si="10"/>
        <v>11.42</v>
      </c>
      <c r="K367" s="2" t="str">
        <f t="shared" si="11"/>
        <v>May-2024</v>
      </c>
      <c r="L367" s="2">
        <f>VLOOKUP(G367,Targets!$A$1:$B$5,2,)</f>
        <v>100000</v>
      </c>
    </row>
    <row r="368" spans="1:12" x14ac:dyDescent="0.3">
      <c r="A368" s="3">
        <v>45554</v>
      </c>
      <c r="B368" s="2">
        <v>1367</v>
      </c>
      <c r="C368" s="2" t="s">
        <v>21</v>
      </c>
      <c r="D368" s="9">
        <v>1</v>
      </c>
      <c r="E368" s="7">
        <v>734.37</v>
      </c>
      <c r="F368" s="2" t="s">
        <v>8</v>
      </c>
      <c r="G368" s="2" t="s">
        <v>12</v>
      </c>
      <c r="H368" s="2" t="str">
        <f>VLOOKUP(C368,'Product Master'!$A$1:$C$11,2,)</f>
        <v>Laptop</v>
      </c>
      <c r="I368" s="2" t="str">
        <f>VLOOKUP('Sales Data'!C368,'Product Master'!$A$1:$C$11,3,0)</f>
        <v>Electronics</v>
      </c>
      <c r="J368" s="7">
        <f t="shared" si="10"/>
        <v>734.37</v>
      </c>
      <c r="K368" s="2" t="str">
        <f t="shared" si="11"/>
        <v>Sep-2024</v>
      </c>
      <c r="L368" s="2">
        <f>VLOOKUP(G368,Targets!$A$1:$B$5,2,)</f>
        <v>100000</v>
      </c>
    </row>
    <row r="369" spans="1:12" x14ac:dyDescent="0.3">
      <c r="A369" s="3">
        <v>45337</v>
      </c>
      <c r="B369" s="2">
        <v>1368</v>
      </c>
      <c r="C369" s="2" t="s">
        <v>22</v>
      </c>
      <c r="D369" s="9">
        <v>8</v>
      </c>
      <c r="E369" s="7">
        <v>199.26</v>
      </c>
      <c r="F369" s="2" t="s">
        <v>14</v>
      </c>
      <c r="G369" s="2" t="s">
        <v>18</v>
      </c>
      <c r="H369" s="2" t="str">
        <f>VLOOKUP(C369,'Product Master'!$A$1:$C$11,2,)</f>
        <v>Monitor</v>
      </c>
      <c r="I369" s="2" t="str">
        <f>VLOOKUP('Sales Data'!C369,'Product Master'!$A$1:$C$11,3,0)</f>
        <v>Electronics</v>
      </c>
      <c r="J369" s="7">
        <f t="shared" si="10"/>
        <v>1594.08</v>
      </c>
      <c r="K369" s="2" t="str">
        <f t="shared" si="11"/>
        <v>Feb-2024</v>
      </c>
      <c r="L369" s="2">
        <f>VLOOKUP(G369,Targets!$A$1:$B$5,2,)</f>
        <v>90000</v>
      </c>
    </row>
    <row r="370" spans="1:12" x14ac:dyDescent="0.3">
      <c r="A370" s="3">
        <v>45335</v>
      </c>
      <c r="B370" s="2">
        <v>1369</v>
      </c>
      <c r="C370" s="2" t="s">
        <v>20</v>
      </c>
      <c r="D370" s="9">
        <v>10</v>
      </c>
      <c r="E370" s="7">
        <v>19.07</v>
      </c>
      <c r="F370" s="2" t="s">
        <v>19</v>
      </c>
      <c r="G370" s="2" t="s">
        <v>12</v>
      </c>
      <c r="H370" s="2" t="str">
        <f>VLOOKUP(C370,'Product Master'!$A$1:$C$11,2,)</f>
        <v>Pen Drive</v>
      </c>
      <c r="I370" s="2" t="str">
        <f>VLOOKUP('Sales Data'!C370,'Product Master'!$A$1:$C$11,3,0)</f>
        <v>Accessories</v>
      </c>
      <c r="J370" s="7">
        <f t="shared" si="10"/>
        <v>190.7</v>
      </c>
      <c r="K370" s="2" t="str">
        <f t="shared" si="11"/>
        <v>Feb-2024</v>
      </c>
      <c r="L370" s="2">
        <f>VLOOKUP(G370,Targets!$A$1:$B$5,2,)</f>
        <v>100000</v>
      </c>
    </row>
    <row r="371" spans="1:12" x14ac:dyDescent="0.3">
      <c r="A371" s="3">
        <v>45466</v>
      </c>
      <c r="B371" s="2">
        <v>1370</v>
      </c>
      <c r="C371" s="2" t="s">
        <v>24</v>
      </c>
      <c r="D371" s="9">
        <v>8</v>
      </c>
      <c r="E371" s="7">
        <v>235.26</v>
      </c>
      <c r="F371" s="2" t="s">
        <v>16</v>
      </c>
      <c r="G371" s="2" t="s">
        <v>18</v>
      </c>
      <c r="H371" s="2" t="str">
        <f>VLOOKUP(C371,'Product Master'!$A$1:$C$11,2,)</f>
        <v>Smartwatch</v>
      </c>
      <c r="I371" s="2" t="str">
        <f>VLOOKUP('Sales Data'!C371,'Product Master'!$A$1:$C$11,3,0)</f>
        <v>Electronics</v>
      </c>
      <c r="J371" s="7">
        <f t="shared" si="10"/>
        <v>1882.08</v>
      </c>
      <c r="K371" s="2" t="str">
        <f t="shared" si="11"/>
        <v>Jun-2024</v>
      </c>
      <c r="L371" s="2">
        <f>VLOOKUP(G371,Targets!$A$1:$B$5,2,)</f>
        <v>90000</v>
      </c>
    </row>
    <row r="372" spans="1:12" x14ac:dyDescent="0.3">
      <c r="A372" s="3">
        <v>45517</v>
      </c>
      <c r="B372" s="2">
        <v>1371</v>
      </c>
      <c r="C372" s="2" t="s">
        <v>21</v>
      </c>
      <c r="D372" s="9">
        <v>8</v>
      </c>
      <c r="E372" s="7">
        <v>522.13</v>
      </c>
      <c r="F372" s="2" t="s">
        <v>16</v>
      </c>
      <c r="G372" s="2" t="s">
        <v>12</v>
      </c>
      <c r="H372" s="2" t="str">
        <f>VLOOKUP(C372,'Product Master'!$A$1:$C$11,2,)</f>
        <v>Laptop</v>
      </c>
      <c r="I372" s="2" t="str">
        <f>VLOOKUP('Sales Data'!C372,'Product Master'!$A$1:$C$11,3,0)</f>
        <v>Electronics</v>
      </c>
      <c r="J372" s="7">
        <f t="shared" si="10"/>
        <v>4177.04</v>
      </c>
      <c r="K372" s="2" t="str">
        <f t="shared" si="11"/>
        <v>Aug-2024</v>
      </c>
      <c r="L372" s="2">
        <f>VLOOKUP(G372,Targets!$A$1:$B$5,2,)</f>
        <v>100000</v>
      </c>
    </row>
    <row r="373" spans="1:12" x14ac:dyDescent="0.3">
      <c r="A373" s="3">
        <v>45422</v>
      </c>
      <c r="B373" s="2">
        <v>1372</v>
      </c>
      <c r="C373" s="2" t="s">
        <v>17</v>
      </c>
      <c r="D373" s="9">
        <v>8</v>
      </c>
      <c r="E373" s="7">
        <v>671.07</v>
      </c>
      <c r="F373" s="2" t="s">
        <v>16</v>
      </c>
      <c r="G373" s="2" t="s">
        <v>18</v>
      </c>
      <c r="H373" s="2" t="str">
        <f>VLOOKUP(C373,'Product Master'!$A$1:$C$11,2,)</f>
        <v>Smartphone</v>
      </c>
      <c r="I373" s="2" t="str">
        <f>VLOOKUP('Sales Data'!C373,'Product Master'!$A$1:$C$11,3,0)</f>
        <v>Electronics</v>
      </c>
      <c r="J373" s="7">
        <f t="shared" si="10"/>
        <v>5368.56</v>
      </c>
      <c r="K373" s="2" t="str">
        <f t="shared" si="11"/>
        <v>May-2024</v>
      </c>
      <c r="L373" s="2">
        <f>VLOOKUP(G373,Targets!$A$1:$B$5,2,)</f>
        <v>90000</v>
      </c>
    </row>
    <row r="374" spans="1:12" x14ac:dyDescent="0.3">
      <c r="A374" s="3">
        <v>45519</v>
      </c>
      <c r="B374" s="2">
        <v>1373</v>
      </c>
      <c r="C374" s="2" t="s">
        <v>7</v>
      </c>
      <c r="D374" s="9">
        <v>5</v>
      </c>
      <c r="E374" s="7">
        <v>220.92</v>
      </c>
      <c r="F374" s="2" t="s">
        <v>8</v>
      </c>
      <c r="G374" s="2" t="s">
        <v>9</v>
      </c>
      <c r="H374" s="2" t="str">
        <f>VLOOKUP(C374,'Product Master'!$A$1:$C$11,2,)</f>
        <v>Printer</v>
      </c>
      <c r="I374" s="2" t="str">
        <f>VLOOKUP('Sales Data'!C374,'Product Master'!$A$1:$C$11,3,0)</f>
        <v>Electronics</v>
      </c>
      <c r="J374" s="7">
        <f t="shared" si="10"/>
        <v>1104.5999999999999</v>
      </c>
      <c r="K374" s="2" t="str">
        <f t="shared" si="11"/>
        <v>Aug-2024</v>
      </c>
      <c r="L374" s="2">
        <f>VLOOKUP(G374,Targets!$A$1:$B$5,2,)</f>
        <v>150000</v>
      </c>
    </row>
    <row r="375" spans="1:12" x14ac:dyDescent="0.3">
      <c r="A375" s="3">
        <v>45517</v>
      </c>
      <c r="B375" s="2">
        <v>1374</v>
      </c>
      <c r="C375" s="2" t="s">
        <v>24</v>
      </c>
      <c r="D375" s="9">
        <v>4</v>
      </c>
      <c r="E375" s="7">
        <v>244.55</v>
      </c>
      <c r="F375" s="2" t="s">
        <v>11</v>
      </c>
      <c r="G375" s="2" t="s">
        <v>12</v>
      </c>
      <c r="H375" s="2" t="str">
        <f>VLOOKUP(C375,'Product Master'!$A$1:$C$11,2,)</f>
        <v>Smartwatch</v>
      </c>
      <c r="I375" s="2" t="str">
        <f>VLOOKUP('Sales Data'!C375,'Product Master'!$A$1:$C$11,3,0)</f>
        <v>Electronics</v>
      </c>
      <c r="J375" s="7">
        <f t="shared" si="10"/>
        <v>978.2</v>
      </c>
      <c r="K375" s="2" t="str">
        <f t="shared" si="11"/>
        <v>Aug-2024</v>
      </c>
      <c r="L375" s="2">
        <f>VLOOKUP(G375,Targets!$A$1:$B$5,2,)</f>
        <v>100000</v>
      </c>
    </row>
    <row r="376" spans="1:12" x14ac:dyDescent="0.3">
      <c r="A376" s="3">
        <v>45553</v>
      </c>
      <c r="B376" s="2">
        <v>1375</v>
      </c>
      <c r="C376" s="2" t="s">
        <v>25</v>
      </c>
      <c r="D376" s="9">
        <v>7</v>
      </c>
      <c r="E376" s="7">
        <v>25.21</v>
      </c>
      <c r="F376" s="2" t="s">
        <v>11</v>
      </c>
      <c r="G376" s="2" t="s">
        <v>9</v>
      </c>
      <c r="H376" s="2" t="str">
        <f>VLOOKUP(C376,'Product Master'!$A$1:$C$11,2,)</f>
        <v>Mouse</v>
      </c>
      <c r="I376" s="2" t="str">
        <f>VLOOKUP('Sales Data'!C376,'Product Master'!$A$1:$C$11,3,0)</f>
        <v>Accessories</v>
      </c>
      <c r="J376" s="7">
        <f t="shared" si="10"/>
        <v>176.47</v>
      </c>
      <c r="K376" s="2" t="str">
        <f t="shared" si="11"/>
        <v>Sep-2024</v>
      </c>
      <c r="L376" s="2">
        <f>VLOOKUP(G376,Targets!$A$1:$B$5,2,)</f>
        <v>150000</v>
      </c>
    </row>
    <row r="377" spans="1:12" x14ac:dyDescent="0.3">
      <c r="A377" s="3">
        <v>45487</v>
      </c>
      <c r="B377" s="2">
        <v>1376</v>
      </c>
      <c r="C377" s="2" t="s">
        <v>22</v>
      </c>
      <c r="D377" s="9">
        <v>4</v>
      </c>
      <c r="E377" s="7">
        <v>263.48</v>
      </c>
      <c r="F377" s="2" t="s">
        <v>11</v>
      </c>
      <c r="G377" s="2" t="s">
        <v>15</v>
      </c>
      <c r="H377" s="2" t="str">
        <f>VLOOKUP(C377,'Product Master'!$A$1:$C$11,2,)</f>
        <v>Monitor</v>
      </c>
      <c r="I377" s="2" t="str">
        <f>VLOOKUP('Sales Data'!C377,'Product Master'!$A$1:$C$11,3,0)</f>
        <v>Electronics</v>
      </c>
      <c r="J377" s="7">
        <f t="shared" si="10"/>
        <v>1053.92</v>
      </c>
      <c r="K377" s="2" t="str">
        <f t="shared" si="11"/>
        <v>Jul-2024</v>
      </c>
      <c r="L377" s="2">
        <f>VLOOKUP(G377,Targets!$A$1:$B$5,2,)</f>
        <v>120000</v>
      </c>
    </row>
    <row r="378" spans="1:12" x14ac:dyDescent="0.3">
      <c r="A378" s="3">
        <v>45554</v>
      </c>
      <c r="B378" s="2">
        <v>1377</v>
      </c>
      <c r="C378" s="2" t="s">
        <v>13</v>
      </c>
      <c r="D378" s="9">
        <v>8</v>
      </c>
      <c r="E378" s="7">
        <v>54.02</v>
      </c>
      <c r="F378" s="2" t="s">
        <v>8</v>
      </c>
      <c r="G378" s="2" t="s">
        <v>12</v>
      </c>
      <c r="H378" s="2" t="str">
        <f>VLOOKUP(C378,'Product Master'!$A$1:$C$11,2,)</f>
        <v>Headphones</v>
      </c>
      <c r="I378" s="2" t="str">
        <f>VLOOKUP('Sales Data'!C378,'Product Master'!$A$1:$C$11,3,0)</f>
        <v>Accessories</v>
      </c>
      <c r="J378" s="7">
        <f t="shared" si="10"/>
        <v>432.16</v>
      </c>
      <c r="K378" s="2" t="str">
        <f t="shared" si="11"/>
        <v>Sep-2024</v>
      </c>
      <c r="L378" s="2">
        <f>VLOOKUP(G378,Targets!$A$1:$B$5,2,)</f>
        <v>100000</v>
      </c>
    </row>
    <row r="379" spans="1:12" x14ac:dyDescent="0.3">
      <c r="A379" s="3">
        <v>45558</v>
      </c>
      <c r="B379" s="2">
        <v>1378</v>
      </c>
      <c r="C379" s="2" t="s">
        <v>10</v>
      </c>
      <c r="D379" s="9">
        <v>6</v>
      </c>
      <c r="E379" s="7">
        <v>28.94</v>
      </c>
      <c r="F379" s="2" t="s">
        <v>14</v>
      </c>
      <c r="G379" s="2" t="s">
        <v>15</v>
      </c>
      <c r="H379" s="2" t="str">
        <f>VLOOKUP(C379,'Product Master'!$A$1:$C$11,2,)</f>
        <v>Keyboard</v>
      </c>
      <c r="I379" s="2" t="str">
        <f>VLOOKUP('Sales Data'!C379,'Product Master'!$A$1:$C$11,3,0)</f>
        <v>Accessories</v>
      </c>
      <c r="J379" s="7">
        <f t="shared" si="10"/>
        <v>173.64000000000001</v>
      </c>
      <c r="K379" s="2" t="str">
        <f t="shared" si="11"/>
        <v>Sep-2024</v>
      </c>
      <c r="L379" s="2">
        <f>VLOOKUP(G379,Targets!$A$1:$B$5,2,)</f>
        <v>120000</v>
      </c>
    </row>
    <row r="380" spans="1:12" x14ac:dyDescent="0.3">
      <c r="A380" s="3">
        <v>45398</v>
      </c>
      <c r="B380" s="2">
        <v>1379</v>
      </c>
      <c r="C380" s="2" t="s">
        <v>7</v>
      </c>
      <c r="D380" s="9">
        <v>2</v>
      </c>
      <c r="E380" s="7">
        <v>304.23</v>
      </c>
      <c r="F380" s="2" t="s">
        <v>8</v>
      </c>
      <c r="G380" s="2" t="s">
        <v>18</v>
      </c>
      <c r="H380" s="2" t="str">
        <f>VLOOKUP(C380,'Product Master'!$A$1:$C$11,2,)</f>
        <v>Printer</v>
      </c>
      <c r="I380" s="2" t="str">
        <f>VLOOKUP('Sales Data'!C380,'Product Master'!$A$1:$C$11,3,0)</f>
        <v>Electronics</v>
      </c>
      <c r="J380" s="7">
        <f t="shared" si="10"/>
        <v>608.46</v>
      </c>
      <c r="K380" s="2" t="str">
        <f t="shared" si="11"/>
        <v>Apr-2024</v>
      </c>
      <c r="L380" s="2">
        <f>VLOOKUP(G380,Targets!$A$1:$B$5,2,)</f>
        <v>90000</v>
      </c>
    </row>
    <row r="381" spans="1:12" x14ac:dyDescent="0.3">
      <c r="A381" s="3">
        <v>45333</v>
      </c>
      <c r="B381" s="2">
        <v>1380</v>
      </c>
      <c r="C381" s="2" t="s">
        <v>23</v>
      </c>
      <c r="D381" s="9">
        <v>2</v>
      </c>
      <c r="E381" s="7">
        <v>386.22</v>
      </c>
      <c r="F381" s="2" t="s">
        <v>14</v>
      </c>
      <c r="G381" s="2" t="s">
        <v>9</v>
      </c>
      <c r="H381" s="2" t="str">
        <f>VLOOKUP(C381,'Product Master'!$A$1:$C$11,2,)</f>
        <v>Tablet</v>
      </c>
      <c r="I381" s="2" t="str">
        <f>VLOOKUP('Sales Data'!C381,'Product Master'!$A$1:$C$11,3,0)</f>
        <v>Electronics</v>
      </c>
      <c r="J381" s="7">
        <f t="shared" si="10"/>
        <v>772.44</v>
      </c>
      <c r="K381" s="2" t="str">
        <f t="shared" si="11"/>
        <v>Feb-2024</v>
      </c>
      <c r="L381" s="2">
        <f>VLOOKUP(G381,Targets!$A$1:$B$5,2,)</f>
        <v>150000</v>
      </c>
    </row>
    <row r="382" spans="1:12" x14ac:dyDescent="0.3">
      <c r="A382" s="3">
        <v>45416</v>
      </c>
      <c r="B382" s="2">
        <v>1381</v>
      </c>
      <c r="C382" s="2" t="s">
        <v>17</v>
      </c>
      <c r="D382" s="9">
        <v>6</v>
      </c>
      <c r="E382" s="7">
        <v>517.37</v>
      </c>
      <c r="F382" s="2" t="s">
        <v>8</v>
      </c>
      <c r="G382" s="2" t="s">
        <v>15</v>
      </c>
      <c r="H382" s="2" t="str">
        <f>VLOOKUP(C382,'Product Master'!$A$1:$C$11,2,)</f>
        <v>Smartphone</v>
      </c>
      <c r="I382" s="2" t="str">
        <f>VLOOKUP('Sales Data'!C382,'Product Master'!$A$1:$C$11,3,0)</f>
        <v>Electronics</v>
      </c>
      <c r="J382" s="7">
        <f t="shared" si="10"/>
        <v>3104.2200000000003</v>
      </c>
      <c r="K382" s="2" t="str">
        <f t="shared" si="11"/>
        <v>May-2024</v>
      </c>
      <c r="L382" s="2">
        <f>VLOOKUP(G382,Targets!$A$1:$B$5,2,)</f>
        <v>120000</v>
      </c>
    </row>
    <row r="383" spans="1:12" x14ac:dyDescent="0.3">
      <c r="A383" s="3">
        <v>45387</v>
      </c>
      <c r="B383" s="2">
        <v>1382</v>
      </c>
      <c r="C383" s="2" t="s">
        <v>13</v>
      </c>
      <c r="D383" s="9">
        <v>8</v>
      </c>
      <c r="E383" s="7">
        <v>60.83</v>
      </c>
      <c r="F383" s="2" t="s">
        <v>16</v>
      </c>
      <c r="G383" s="2" t="s">
        <v>12</v>
      </c>
      <c r="H383" s="2" t="str">
        <f>VLOOKUP(C383,'Product Master'!$A$1:$C$11,2,)</f>
        <v>Headphones</v>
      </c>
      <c r="I383" s="2" t="str">
        <f>VLOOKUP('Sales Data'!C383,'Product Master'!$A$1:$C$11,3,0)</f>
        <v>Accessories</v>
      </c>
      <c r="J383" s="7">
        <f t="shared" si="10"/>
        <v>486.64</v>
      </c>
      <c r="K383" s="2" t="str">
        <f t="shared" si="11"/>
        <v>Apr-2024</v>
      </c>
      <c r="L383" s="2">
        <f>VLOOKUP(G383,Targets!$A$1:$B$5,2,)</f>
        <v>100000</v>
      </c>
    </row>
    <row r="384" spans="1:12" x14ac:dyDescent="0.3">
      <c r="A384" s="3">
        <v>45515</v>
      </c>
      <c r="B384" s="2">
        <v>1383</v>
      </c>
      <c r="C384" s="2" t="s">
        <v>7</v>
      </c>
      <c r="D384" s="9">
        <v>4</v>
      </c>
      <c r="E384" s="7">
        <v>340.37</v>
      </c>
      <c r="F384" s="2" t="s">
        <v>8</v>
      </c>
      <c r="G384" s="2" t="s">
        <v>9</v>
      </c>
      <c r="H384" s="2" t="str">
        <f>VLOOKUP(C384,'Product Master'!$A$1:$C$11,2,)</f>
        <v>Printer</v>
      </c>
      <c r="I384" s="2" t="str">
        <f>VLOOKUP('Sales Data'!C384,'Product Master'!$A$1:$C$11,3,0)</f>
        <v>Electronics</v>
      </c>
      <c r="J384" s="7">
        <f t="shared" si="10"/>
        <v>1361.48</v>
      </c>
      <c r="K384" s="2" t="str">
        <f t="shared" si="11"/>
        <v>Aug-2024</v>
      </c>
      <c r="L384" s="2">
        <f>VLOOKUP(G384,Targets!$A$1:$B$5,2,)</f>
        <v>150000</v>
      </c>
    </row>
    <row r="385" spans="1:12" x14ac:dyDescent="0.3">
      <c r="A385" s="3">
        <v>45304</v>
      </c>
      <c r="B385" s="2">
        <v>1384</v>
      </c>
      <c r="C385" s="2" t="s">
        <v>13</v>
      </c>
      <c r="D385" s="9">
        <v>6</v>
      </c>
      <c r="E385" s="7">
        <v>57.12</v>
      </c>
      <c r="F385" s="2" t="s">
        <v>8</v>
      </c>
      <c r="G385" s="2" t="s">
        <v>9</v>
      </c>
      <c r="H385" s="2" t="str">
        <f>VLOOKUP(C385,'Product Master'!$A$1:$C$11,2,)</f>
        <v>Headphones</v>
      </c>
      <c r="I385" s="2" t="str">
        <f>VLOOKUP('Sales Data'!C385,'Product Master'!$A$1:$C$11,3,0)</f>
        <v>Accessories</v>
      </c>
      <c r="J385" s="7">
        <f t="shared" si="10"/>
        <v>342.71999999999997</v>
      </c>
      <c r="K385" s="2" t="str">
        <f t="shared" si="11"/>
        <v>Jan-2024</v>
      </c>
      <c r="L385" s="2">
        <f>VLOOKUP(G385,Targets!$A$1:$B$5,2,)</f>
        <v>150000</v>
      </c>
    </row>
    <row r="386" spans="1:12" x14ac:dyDescent="0.3">
      <c r="A386" s="3">
        <v>45434</v>
      </c>
      <c r="B386" s="2">
        <v>1385</v>
      </c>
      <c r="C386" s="2" t="s">
        <v>20</v>
      </c>
      <c r="D386" s="9">
        <v>4</v>
      </c>
      <c r="E386" s="7">
        <v>23.6</v>
      </c>
      <c r="F386" s="2" t="s">
        <v>11</v>
      </c>
      <c r="G386" s="2" t="s">
        <v>18</v>
      </c>
      <c r="H386" s="2" t="str">
        <f>VLOOKUP(C386,'Product Master'!$A$1:$C$11,2,)</f>
        <v>Pen Drive</v>
      </c>
      <c r="I386" s="2" t="str">
        <f>VLOOKUP('Sales Data'!C386,'Product Master'!$A$1:$C$11,3,0)</f>
        <v>Accessories</v>
      </c>
      <c r="J386" s="7">
        <f t="shared" si="10"/>
        <v>94.4</v>
      </c>
      <c r="K386" s="2" t="str">
        <f t="shared" si="11"/>
        <v>May-2024</v>
      </c>
      <c r="L386" s="2">
        <f>VLOOKUP(G386,Targets!$A$1:$B$5,2,)</f>
        <v>90000</v>
      </c>
    </row>
    <row r="387" spans="1:12" x14ac:dyDescent="0.3">
      <c r="A387" s="3">
        <v>45499</v>
      </c>
      <c r="B387" s="2">
        <v>1386</v>
      </c>
      <c r="C387" s="2" t="s">
        <v>20</v>
      </c>
      <c r="D387" s="9">
        <v>5</v>
      </c>
      <c r="E387" s="7">
        <v>12.72</v>
      </c>
      <c r="F387" s="2" t="s">
        <v>16</v>
      </c>
      <c r="G387" s="2" t="s">
        <v>9</v>
      </c>
      <c r="H387" s="2" t="str">
        <f>VLOOKUP(C387,'Product Master'!$A$1:$C$11,2,)</f>
        <v>Pen Drive</v>
      </c>
      <c r="I387" s="2" t="str">
        <f>VLOOKUP('Sales Data'!C387,'Product Master'!$A$1:$C$11,3,0)</f>
        <v>Accessories</v>
      </c>
      <c r="J387" s="7">
        <f t="shared" ref="J387:J450" si="12">PRODUCT(D387,E387)</f>
        <v>63.6</v>
      </c>
      <c r="K387" s="2" t="str">
        <f t="shared" ref="K387:K450" si="13">TEXT(A387, "mmm-yyyy")</f>
        <v>Jul-2024</v>
      </c>
      <c r="L387" s="2">
        <f>VLOOKUP(G387,Targets!$A$1:$B$5,2,)</f>
        <v>150000</v>
      </c>
    </row>
    <row r="388" spans="1:12" x14ac:dyDescent="0.3">
      <c r="A388" s="3">
        <v>45643</v>
      </c>
      <c r="B388" s="2">
        <v>1387</v>
      </c>
      <c r="C388" s="2" t="s">
        <v>13</v>
      </c>
      <c r="D388" s="9">
        <v>3</v>
      </c>
      <c r="E388" s="7">
        <v>65.180000000000007</v>
      </c>
      <c r="F388" s="2" t="s">
        <v>14</v>
      </c>
      <c r="G388" s="2" t="s">
        <v>12</v>
      </c>
      <c r="H388" s="2" t="str">
        <f>VLOOKUP(C388,'Product Master'!$A$1:$C$11,2,)</f>
        <v>Headphones</v>
      </c>
      <c r="I388" s="2" t="str">
        <f>VLOOKUP('Sales Data'!C388,'Product Master'!$A$1:$C$11,3,0)</f>
        <v>Accessories</v>
      </c>
      <c r="J388" s="7">
        <f t="shared" si="12"/>
        <v>195.54000000000002</v>
      </c>
      <c r="K388" s="2" t="str">
        <f t="shared" si="13"/>
        <v>Dec-2024</v>
      </c>
      <c r="L388" s="2">
        <f>VLOOKUP(G388,Targets!$A$1:$B$5,2,)</f>
        <v>100000</v>
      </c>
    </row>
    <row r="389" spans="1:12" x14ac:dyDescent="0.3">
      <c r="A389" s="3">
        <v>45352</v>
      </c>
      <c r="B389" s="2">
        <v>1388</v>
      </c>
      <c r="C389" s="2" t="s">
        <v>22</v>
      </c>
      <c r="D389" s="9">
        <v>7</v>
      </c>
      <c r="E389" s="7">
        <v>161.63999999999999</v>
      </c>
      <c r="F389" s="2" t="s">
        <v>16</v>
      </c>
      <c r="G389" s="2" t="s">
        <v>12</v>
      </c>
      <c r="H389" s="2" t="str">
        <f>VLOOKUP(C389,'Product Master'!$A$1:$C$11,2,)</f>
        <v>Monitor</v>
      </c>
      <c r="I389" s="2" t="str">
        <f>VLOOKUP('Sales Data'!C389,'Product Master'!$A$1:$C$11,3,0)</f>
        <v>Electronics</v>
      </c>
      <c r="J389" s="7">
        <f t="shared" si="12"/>
        <v>1131.48</v>
      </c>
      <c r="K389" s="2" t="str">
        <f t="shared" si="13"/>
        <v>Mar-2024</v>
      </c>
      <c r="L389" s="2">
        <f>VLOOKUP(G389,Targets!$A$1:$B$5,2,)</f>
        <v>100000</v>
      </c>
    </row>
    <row r="390" spans="1:12" x14ac:dyDescent="0.3">
      <c r="A390" s="3">
        <v>45467</v>
      </c>
      <c r="B390" s="2">
        <v>1389</v>
      </c>
      <c r="C390" s="2" t="s">
        <v>7</v>
      </c>
      <c r="D390" s="9">
        <v>6</v>
      </c>
      <c r="E390" s="7">
        <v>347.53</v>
      </c>
      <c r="F390" s="2" t="s">
        <v>19</v>
      </c>
      <c r="G390" s="2" t="s">
        <v>18</v>
      </c>
      <c r="H390" s="2" t="str">
        <f>VLOOKUP(C390,'Product Master'!$A$1:$C$11,2,)</f>
        <v>Printer</v>
      </c>
      <c r="I390" s="2" t="str">
        <f>VLOOKUP('Sales Data'!C390,'Product Master'!$A$1:$C$11,3,0)</f>
        <v>Electronics</v>
      </c>
      <c r="J390" s="7">
        <f t="shared" si="12"/>
        <v>2085.1799999999998</v>
      </c>
      <c r="K390" s="2" t="str">
        <f t="shared" si="13"/>
        <v>Jun-2024</v>
      </c>
      <c r="L390" s="2">
        <f>VLOOKUP(G390,Targets!$A$1:$B$5,2,)</f>
        <v>90000</v>
      </c>
    </row>
    <row r="391" spans="1:12" x14ac:dyDescent="0.3">
      <c r="A391" s="3">
        <v>45490</v>
      </c>
      <c r="B391" s="2">
        <v>1390</v>
      </c>
      <c r="C391" s="2" t="s">
        <v>21</v>
      </c>
      <c r="D391" s="9">
        <v>4</v>
      </c>
      <c r="E391" s="7">
        <v>714.82</v>
      </c>
      <c r="F391" s="2" t="s">
        <v>19</v>
      </c>
      <c r="G391" s="2" t="s">
        <v>9</v>
      </c>
      <c r="H391" s="2" t="str">
        <f>VLOOKUP(C391,'Product Master'!$A$1:$C$11,2,)</f>
        <v>Laptop</v>
      </c>
      <c r="I391" s="2" t="str">
        <f>VLOOKUP('Sales Data'!C391,'Product Master'!$A$1:$C$11,3,0)</f>
        <v>Electronics</v>
      </c>
      <c r="J391" s="7">
        <f t="shared" si="12"/>
        <v>2859.28</v>
      </c>
      <c r="K391" s="2" t="str">
        <f t="shared" si="13"/>
        <v>Jul-2024</v>
      </c>
      <c r="L391" s="2">
        <f>VLOOKUP(G391,Targets!$A$1:$B$5,2,)</f>
        <v>150000</v>
      </c>
    </row>
    <row r="392" spans="1:12" x14ac:dyDescent="0.3">
      <c r="A392" s="3">
        <v>45355</v>
      </c>
      <c r="B392" s="2">
        <v>1391</v>
      </c>
      <c r="C392" s="2" t="s">
        <v>7</v>
      </c>
      <c r="D392" s="9">
        <v>4</v>
      </c>
      <c r="E392" s="7">
        <v>316.58</v>
      </c>
      <c r="F392" s="2" t="s">
        <v>19</v>
      </c>
      <c r="G392" s="2" t="s">
        <v>18</v>
      </c>
      <c r="H392" s="2" t="str">
        <f>VLOOKUP(C392,'Product Master'!$A$1:$C$11,2,)</f>
        <v>Printer</v>
      </c>
      <c r="I392" s="2" t="str">
        <f>VLOOKUP('Sales Data'!C392,'Product Master'!$A$1:$C$11,3,0)</f>
        <v>Electronics</v>
      </c>
      <c r="J392" s="7">
        <f t="shared" si="12"/>
        <v>1266.32</v>
      </c>
      <c r="K392" s="2" t="str">
        <f t="shared" si="13"/>
        <v>Mar-2024</v>
      </c>
      <c r="L392" s="2">
        <f>VLOOKUP(G392,Targets!$A$1:$B$5,2,)</f>
        <v>90000</v>
      </c>
    </row>
    <row r="393" spans="1:12" x14ac:dyDescent="0.3">
      <c r="A393" s="3">
        <v>45356</v>
      </c>
      <c r="B393" s="2">
        <v>1392</v>
      </c>
      <c r="C393" s="2" t="s">
        <v>22</v>
      </c>
      <c r="D393" s="9">
        <v>10</v>
      </c>
      <c r="E393" s="7">
        <v>157.81</v>
      </c>
      <c r="F393" s="2" t="s">
        <v>16</v>
      </c>
      <c r="G393" s="2" t="s">
        <v>9</v>
      </c>
      <c r="H393" s="2" t="str">
        <f>VLOOKUP(C393,'Product Master'!$A$1:$C$11,2,)</f>
        <v>Monitor</v>
      </c>
      <c r="I393" s="2" t="str">
        <f>VLOOKUP('Sales Data'!C393,'Product Master'!$A$1:$C$11,3,0)</f>
        <v>Electronics</v>
      </c>
      <c r="J393" s="7">
        <f t="shared" si="12"/>
        <v>1578.1</v>
      </c>
      <c r="K393" s="2" t="str">
        <f t="shared" si="13"/>
        <v>Mar-2024</v>
      </c>
      <c r="L393" s="2">
        <f>VLOOKUP(G393,Targets!$A$1:$B$5,2,)</f>
        <v>150000</v>
      </c>
    </row>
    <row r="394" spans="1:12" x14ac:dyDescent="0.3">
      <c r="A394" s="3">
        <v>45425</v>
      </c>
      <c r="B394" s="2">
        <v>1393</v>
      </c>
      <c r="C394" s="2" t="s">
        <v>10</v>
      </c>
      <c r="D394" s="9">
        <v>5</v>
      </c>
      <c r="E394" s="7">
        <v>23.13</v>
      </c>
      <c r="F394" s="2" t="s">
        <v>11</v>
      </c>
      <c r="G394" s="2" t="s">
        <v>18</v>
      </c>
      <c r="H394" s="2" t="str">
        <f>VLOOKUP(C394,'Product Master'!$A$1:$C$11,2,)</f>
        <v>Keyboard</v>
      </c>
      <c r="I394" s="2" t="str">
        <f>VLOOKUP('Sales Data'!C394,'Product Master'!$A$1:$C$11,3,0)</f>
        <v>Accessories</v>
      </c>
      <c r="J394" s="7">
        <f t="shared" si="12"/>
        <v>115.64999999999999</v>
      </c>
      <c r="K394" s="2" t="str">
        <f t="shared" si="13"/>
        <v>May-2024</v>
      </c>
      <c r="L394" s="2">
        <f>VLOOKUP(G394,Targets!$A$1:$B$5,2,)</f>
        <v>90000</v>
      </c>
    </row>
    <row r="395" spans="1:12" x14ac:dyDescent="0.3">
      <c r="A395" s="3">
        <v>45652</v>
      </c>
      <c r="B395" s="2">
        <v>1394</v>
      </c>
      <c r="C395" s="2" t="s">
        <v>21</v>
      </c>
      <c r="D395" s="9">
        <v>4</v>
      </c>
      <c r="E395" s="7">
        <v>703.74</v>
      </c>
      <c r="F395" s="2" t="s">
        <v>16</v>
      </c>
      <c r="G395" s="2" t="s">
        <v>18</v>
      </c>
      <c r="H395" s="2" t="str">
        <f>VLOOKUP(C395,'Product Master'!$A$1:$C$11,2,)</f>
        <v>Laptop</v>
      </c>
      <c r="I395" s="2" t="str">
        <f>VLOOKUP('Sales Data'!C395,'Product Master'!$A$1:$C$11,3,0)</f>
        <v>Electronics</v>
      </c>
      <c r="J395" s="7">
        <f t="shared" si="12"/>
        <v>2814.96</v>
      </c>
      <c r="K395" s="2" t="str">
        <f t="shared" si="13"/>
        <v>Dec-2024</v>
      </c>
      <c r="L395" s="2">
        <f>VLOOKUP(G395,Targets!$A$1:$B$5,2,)</f>
        <v>90000</v>
      </c>
    </row>
    <row r="396" spans="1:12" x14ac:dyDescent="0.3">
      <c r="A396" s="3">
        <v>45411</v>
      </c>
      <c r="B396" s="2">
        <v>1395</v>
      </c>
      <c r="C396" s="2" t="s">
        <v>17</v>
      </c>
      <c r="D396" s="9">
        <v>1</v>
      </c>
      <c r="E396" s="7">
        <v>387.86</v>
      </c>
      <c r="F396" s="2" t="s">
        <v>11</v>
      </c>
      <c r="G396" s="2" t="s">
        <v>12</v>
      </c>
      <c r="H396" s="2" t="str">
        <f>VLOOKUP(C396,'Product Master'!$A$1:$C$11,2,)</f>
        <v>Smartphone</v>
      </c>
      <c r="I396" s="2" t="str">
        <f>VLOOKUP('Sales Data'!C396,'Product Master'!$A$1:$C$11,3,0)</f>
        <v>Electronics</v>
      </c>
      <c r="J396" s="7">
        <f t="shared" si="12"/>
        <v>387.86</v>
      </c>
      <c r="K396" s="2" t="str">
        <f t="shared" si="13"/>
        <v>Apr-2024</v>
      </c>
      <c r="L396" s="2">
        <f>VLOOKUP(G396,Targets!$A$1:$B$5,2,)</f>
        <v>100000</v>
      </c>
    </row>
    <row r="397" spans="1:12" x14ac:dyDescent="0.3">
      <c r="A397" s="3">
        <v>45531</v>
      </c>
      <c r="B397" s="2">
        <v>1396</v>
      </c>
      <c r="C397" s="2" t="s">
        <v>7</v>
      </c>
      <c r="D397" s="9">
        <v>10</v>
      </c>
      <c r="E397" s="7">
        <v>286.20999999999998</v>
      </c>
      <c r="F397" s="2" t="s">
        <v>11</v>
      </c>
      <c r="G397" s="2" t="s">
        <v>12</v>
      </c>
      <c r="H397" s="2" t="str">
        <f>VLOOKUP(C397,'Product Master'!$A$1:$C$11,2,)</f>
        <v>Printer</v>
      </c>
      <c r="I397" s="2" t="str">
        <f>VLOOKUP('Sales Data'!C397,'Product Master'!$A$1:$C$11,3,0)</f>
        <v>Electronics</v>
      </c>
      <c r="J397" s="7">
        <f t="shared" si="12"/>
        <v>2862.1</v>
      </c>
      <c r="K397" s="2" t="str">
        <f t="shared" si="13"/>
        <v>Aug-2024</v>
      </c>
      <c r="L397" s="2">
        <f>VLOOKUP(G397,Targets!$A$1:$B$5,2,)</f>
        <v>100000</v>
      </c>
    </row>
    <row r="398" spans="1:12" x14ac:dyDescent="0.3">
      <c r="A398" s="3">
        <v>45360</v>
      </c>
      <c r="B398" s="2">
        <v>1397</v>
      </c>
      <c r="C398" s="2" t="s">
        <v>13</v>
      </c>
      <c r="D398" s="9">
        <v>1</v>
      </c>
      <c r="E398" s="7">
        <v>98.26</v>
      </c>
      <c r="F398" s="2" t="s">
        <v>11</v>
      </c>
      <c r="G398" s="2" t="s">
        <v>18</v>
      </c>
      <c r="H398" s="2" t="str">
        <f>VLOOKUP(C398,'Product Master'!$A$1:$C$11,2,)</f>
        <v>Headphones</v>
      </c>
      <c r="I398" s="2" t="str">
        <f>VLOOKUP('Sales Data'!C398,'Product Master'!$A$1:$C$11,3,0)</f>
        <v>Accessories</v>
      </c>
      <c r="J398" s="7">
        <f t="shared" si="12"/>
        <v>98.26</v>
      </c>
      <c r="K398" s="2" t="str">
        <f t="shared" si="13"/>
        <v>Mar-2024</v>
      </c>
      <c r="L398" s="2">
        <f>VLOOKUP(G398,Targets!$A$1:$B$5,2,)</f>
        <v>90000</v>
      </c>
    </row>
    <row r="399" spans="1:12" x14ac:dyDescent="0.3">
      <c r="A399" s="3">
        <v>45604</v>
      </c>
      <c r="B399" s="2">
        <v>1398</v>
      </c>
      <c r="C399" s="2" t="s">
        <v>21</v>
      </c>
      <c r="D399" s="9">
        <v>2</v>
      </c>
      <c r="E399" s="7">
        <v>580.20000000000005</v>
      </c>
      <c r="F399" s="2" t="s">
        <v>14</v>
      </c>
      <c r="G399" s="2" t="s">
        <v>18</v>
      </c>
      <c r="H399" s="2" t="str">
        <f>VLOOKUP(C399,'Product Master'!$A$1:$C$11,2,)</f>
        <v>Laptop</v>
      </c>
      <c r="I399" s="2" t="str">
        <f>VLOOKUP('Sales Data'!C399,'Product Master'!$A$1:$C$11,3,0)</f>
        <v>Electronics</v>
      </c>
      <c r="J399" s="7">
        <f t="shared" si="12"/>
        <v>1160.4000000000001</v>
      </c>
      <c r="K399" s="2" t="str">
        <f t="shared" si="13"/>
        <v>Nov-2024</v>
      </c>
      <c r="L399" s="2">
        <f>VLOOKUP(G399,Targets!$A$1:$B$5,2,)</f>
        <v>90000</v>
      </c>
    </row>
    <row r="400" spans="1:12" x14ac:dyDescent="0.3">
      <c r="A400" s="3">
        <v>45621</v>
      </c>
      <c r="B400" s="2">
        <v>1399</v>
      </c>
      <c r="C400" s="2" t="s">
        <v>17</v>
      </c>
      <c r="D400" s="9">
        <v>1</v>
      </c>
      <c r="E400" s="7">
        <v>371.34</v>
      </c>
      <c r="F400" s="2" t="s">
        <v>8</v>
      </c>
      <c r="G400" s="2" t="s">
        <v>18</v>
      </c>
      <c r="H400" s="2" t="str">
        <f>VLOOKUP(C400,'Product Master'!$A$1:$C$11,2,)</f>
        <v>Smartphone</v>
      </c>
      <c r="I400" s="2" t="str">
        <f>VLOOKUP('Sales Data'!C400,'Product Master'!$A$1:$C$11,3,0)</f>
        <v>Electronics</v>
      </c>
      <c r="J400" s="7">
        <f t="shared" si="12"/>
        <v>371.34</v>
      </c>
      <c r="K400" s="2" t="str">
        <f t="shared" si="13"/>
        <v>Nov-2024</v>
      </c>
      <c r="L400" s="2">
        <f>VLOOKUP(G400,Targets!$A$1:$B$5,2,)</f>
        <v>90000</v>
      </c>
    </row>
    <row r="401" spans="1:12" x14ac:dyDescent="0.3">
      <c r="A401" s="3">
        <v>45394</v>
      </c>
      <c r="B401" s="2">
        <v>1400</v>
      </c>
      <c r="C401" s="2" t="s">
        <v>7</v>
      </c>
      <c r="D401" s="9">
        <v>4</v>
      </c>
      <c r="E401" s="7">
        <v>238.02</v>
      </c>
      <c r="F401" s="2" t="s">
        <v>14</v>
      </c>
      <c r="G401" s="2" t="s">
        <v>18</v>
      </c>
      <c r="H401" s="2" t="str">
        <f>VLOOKUP(C401,'Product Master'!$A$1:$C$11,2,)</f>
        <v>Printer</v>
      </c>
      <c r="I401" s="2" t="str">
        <f>VLOOKUP('Sales Data'!C401,'Product Master'!$A$1:$C$11,3,0)</f>
        <v>Electronics</v>
      </c>
      <c r="J401" s="7">
        <f t="shared" si="12"/>
        <v>952.08</v>
      </c>
      <c r="K401" s="2" t="str">
        <f t="shared" si="13"/>
        <v>Apr-2024</v>
      </c>
      <c r="L401" s="2">
        <f>VLOOKUP(G401,Targets!$A$1:$B$5,2,)</f>
        <v>90000</v>
      </c>
    </row>
    <row r="402" spans="1:12" x14ac:dyDescent="0.3">
      <c r="A402" s="3">
        <v>45526</v>
      </c>
      <c r="B402" s="2">
        <v>1401</v>
      </c>
      <c r="C402" s="2" t="s">
        <v>24</v>
      </c>
      <c r="D402" s="9">
        <v>1</v>
      </c>
      <c r="E402" s="7">
        <v>194.2</v>
      </c>
      <c r="F402" s="2" t="s">
        <v>8</v>
      </c>
      <c r="G402" s="2" t="s">
        <v>9</v>
      </c>
      <c r="H402" s="2" t="str">
        <f>VLOOKUP(C402,'Product Master'!$A$1:$C$11,2,)</f>
        <v>Smartwatch</v>
      </c>
      <c r="I402" s="2" t="str">
        <f>VLOOKUP('Sales Data'!C402,'Product Master'!$A$1:$C$11,3,0)</f>
        <v>Electronics</v>
      </c>
      <c r="J402" s="7">
        <f t="shared" si="12"/>
        <v>194.2</v>
      </c>
      <c r="K402" s="2" t="str">
        <f t="shared" si="13"/>
        <v>Aug-2024</v>
      </c>
      <c r="L402" s="2">
        <f>VLOOKUP(G402,Targets!$A$1:$B$5,2,)</f>
        <v>150000</v>
      </c>
    </row>
    <row r="403" spans="1:12" x14ac:dyDescent="0.3">
      <c r="A403" s="3">
        <v>45321</v>
      </c>
      <c r="B403" s="2">
        <v>1402</v>
      </c>
      <c r="C403" s="2" t="s">
        <v>21</v>
      </c>
      <c r="D403" s="9">
        <v>9</v>
      </c>
      <c r="E403" s="7">
        <v>500.02</v>
      </c>
      <c r="F403" s="2" t="s">
        <v>14</v>
      </c>
      <c r="G403" s="2" t="s">
        <v>18</v>
      </c>
      <c r="H403" s="2" t="str">
        <f>VLOOKUP(C403,'Product Master'!$A$1:$C$11,2,)</f>
        <v>Laptop</v>
      </c>
      <c r="I403" s="2" t="str">
        <f>VLOOKUP('Sales Data'!C403,'Product Master'!$A$1:$C$11,3,0)</f>
        <v>Electronics</v>
      </c>
      <c r="J403" s="7">
        <f t="shared" si="12"/>
        <v>4500.18</v>
      </c>
      <c r="K403" s="2" t="str">
        <f t="shared" si="13"/>
        <v>Jan-2024</v>
      </c>
      <c r="L403" s="2">
        <f>VLOOKUP(G403,Targets!$A$1:$B$5,2,)</f>
        <v>90000</v>
      </c>
    </row>
    <row r="404" spans="1:12" x14ac:dyDescent="0.3">
      <c r="A404" s="3">
        <v>45584</v>
      </c>
      <c r="B404" s="2">
        <v>1403</v>
      </c>
      <c r="C404" s="2" t="s">
        <v>10</v>
      </c>
      <c r="D404" s="9">
        <v>10</v>
      </c>
      <c r="E404" s="7">
        <v>44.43</v>
      </c>
      <c r="F404" s="2" t="s">
        <v>8</v>
      </c>
      <c r="G404" s="2" t="s">
        <v>12</v>
      </c>
      <c r="H404" s="2" t="str">
        <f>VLOOKUP(C404,'Product Master'!$A$1:$C$11,2,)</f>
        <v>Keyboard</v>
      </c>
      <c r="I404" s="2" t="str">
        <f>VLOOKUP('Sales Data'!C404,'Product Master'!$A$1:$C$11,3,0)</f>
        <v>Accessories</v>
      </c>
      <c r="J404" s="7">
        <f t="shared" si="12"/>
        <v>444.3</v>
      </c>
      <c r="K404" s="2" t="str">
        <f t="shared" si="13"/>
        <v>Oct-2024</v>
      </c>
      <c r="L404" s="2">
        <f>VLOOKUP(G404,Targets!$A$1:$B$5,2,)</f>
        <v>100000</v>
      </c>
    </row>
    <row r="405" spans="1:12" x14ac:dyDescent="0.3">
      <c r="A405" s="3">
        <v>45507</v>
      </c>
      <c r="B405" s="2">
        <v>1404</v>
      </c>
      <c r="C405" s="2" t="s">
        <v>13</v>
      </c>
      <c r="D405" s="9">
        <v>7</v>
      </c>
      <c r="E405" s="7">
        <v>92.66</v>
      </c>
      <c r="F405" s="2" t="s">
        <v>8</v>
      </c>
      <c r="G405" s="2" t="s">
        <v>9</v>
      </c>
      <c r="H405" s="2" t="str">
        <f>VLOOKUP(C405,'Product Master'!$A$1:$C$11,2,)</f>
        <v>Headphones</v>
      </c>
      <c r="I405" s="2" t="str">
        <f>VLOOKUP('Sales Data'!C405,'Product Master'!$A$1:$C$11,3,0)</f>
        <v>Accessories</v>
      </c>
      <c r="J405" s="7">
        <f t="shared" si="12"/>
        <v>648.62</v>
      </c>
      <c r="K405" s="2" t="str">
        <f t="shared" si="13"/>
        <v>Aug-2024</v>
      </c>
      <c r="L405" s="2">
        <f>VLOOKUP(G405,Targets!$A$1:$B$5,2,)</f>
        <v>150000</v>
      </c>
    </row>
    <row r="406" spans="1:12" x14ac:dyDescent="0.3">
      <c r="A406" s="3">
        <v>45327</v>
      </c>
      <c r="B406" s="2">
        <v>1405</v>
      </c>
      <c r="C406" s="2" t="s">
        <v>10</v>
      </c>
      <c r="D406" s="9">
        <v>1</v>
      </c>
      <c r="E406" s="7">
        <v>43.1</v>
      </c>
      <c r="F406" s="2" t="s">
        <v>8</v>
      </c>
      <c r="G406" s="2" t="s">
        <v>15</v>
      </c>
      <c r="H406" s="2" t="str">
        <f>VLOOKUP(C406,'Product Master'!$A$1:$C$11,2,)</f>
        <v>Keyboard</v>
      </c>
      <c r="I406" s="2" t="str">
        <f>VLOOKUP('Sales Data'!C406,'Product Master'!$A$1:$C$11,3,0)</f>
        <v>Accessories</v>
      </c>
      <c r="J406" s="7">
        <f t="shared" si="12"/>
        <v>43.1</v>
      </c>
      <c r="K406" s="2" t="str">
        <f t="shared" si="13"/>
        <v>Feb-2024</v>
      </c>
      <c r="L406" s="2">
        <f>VLOOKUP(G406,Targets!$A$1:$B$5,2,)</f>
        <v>120000</v>
      </c>
    </row>
    <row r="407" spans="1:12" x14ac:dyDescent="0.3">
      <c r="A407" s="3">
        <v>45313</v>
      </c>
      <c r="B407" s="2">
        <v>1406</v>
      </c>
      <c r="C407" s="2" t="s">
        <v>17</v>
      </c>
      <c r="D407" s="9">
        <v>3</v>
      </c>
      <c r="E407" s="7">
        <v>479.89</v>
      </c>
      <c r="F407" s="2" t="s">
        <v>11</v>
      </c>
      <c r="G407" s="2" t="s">
        <v>18</v>
      </c>
      <c r="H407" s="2" t="str">
        <f>VLOOKUP(C407,'Product Master'!$A$1:$C$11,2,)</f>
        <v>Smartphone</v>
      </c>
      <c r="I407" s="2" t="str">
        <f>VLOOKUP('Sales Data'!C407,'Product Master'!$A$1:$C$11,3,0)</f>
        <v>Electronics</v>
      </c>
      <c r="J407" s="7">
        <f t="shared" si="12"/>
        <v>1439.67</v>
      </c>
      <c r="K407" s="2" t="str">
        <f t="shared" si="13"/>
        <v>Jan-2024</v>
      </c>
      <c r="L407" s="2">
        <f>VLOOKUP(G407,Targets!$A$1:$B$5,2,)</f>
        <v>90000</v>
      </c>
    </row>
    <row r="408" spans="1:12" x14ac:dyDescent="0.3">
      <c r="A408" s="3">
        <v>45592</v>
      </c>
      <c r="B408" s="2">
        <v>1407</v>
      </c>
      <c r="C408" s="2" t="s">
        <v>17</v>
      </c>
      <c r="D408" s="9">
        <v>2</v>
      </c>
      <c r="E408" s="7">
        <v>512.02</v>
      </c>
      <c r="F408" s="2" t="s">
        <v>14</v>
      </c>
      <c r="G408" s="2" t="s">
        <v>15</v>
      </c>
      <c r="H408" s="2" t="str">
        <f>VLOOKUP(C408,'Product Master'!$A$1:$C$11,2,)</f>
        <v>Smartphone</v>
      </c>
      <c r="I408" s="2" t="str">
        <f>VLOOKUP('Sales Data'!C408,'Product Master'!$A$1:$C$11,3,0)</f>
        <v>Electronics</v>
      </c>
      <c r="J408" s="7">
        <f t="shared" si="12"/>
        <v>1024.04</v>
      </c>
      <c r="K408" s="2" t="str">
        <f t="shared" si="13"/>
        <v>Oct-2024</v>
      </c>
      <c r="L408" s="2">
        <f>VLOOKUP(G408,Targets!$A$1:$B$5,2,)</f>
        <v>120000</v>
      </c>
    </row>
    <row r="409" spans="1:12" x14ac:dyDescent="0.3">
      <c r="A409" s="3">
        <v>45368</v>
      </c>
      <c r="B409" s="2">
        <v>1408</v>
      </c>
      <c r="C409" s="2" t="s">
        <v>17</v>
      </c>
      <c r="D409" s="9">
        <v>6</v>
      </c>
      <c r="E409" s="7">
        <v>429.6</v>
      </c>
      <c r="F409" s="2" t="s">
        <v>8</v>
      </c>
      <c r="G409" s="2" t="s">
        <v>9</v>
      </c>
      <c r="H409" s="2" t="str">
        <f>VLOOKUP(C409,'Product Master'!$A$1:$C$11,2,)</f>
        <v>Smartphone</v>
      </c>
      <c r="I409" s="2" t="str">
        <f>VLOOKUP('Sales Data'!C409,'Product Master'!$A$1:$C$11,3,0)</f>
        <v>Electronics</v>
      </c>
      <c r="J409" s="7">
        <f t="shared" si="12"/>
        <v>2577.6000000000004</v>
      </c>
      <c r="K409" s="2" t="str">
        <f t="shared" si="13"/>
        <v>Mar-2024</v>
      </c>
      <c r="L409" s="2">
        <f>VLOOKUP(G409,Targets!$A$1:$B$5,2,)</f>
        <v>150000</v>
      </c>
    </row>
    <row r="410" spans="1:12" x14ac:dyDescent="0.3">
      <c r="A410" s="3">
        <v>45599</v>
      </c>
      <c r="B410" s="2">
        <v>1409</v>
      </c>
      <c r="C410" s="2" t="s">
        <v>21</v>
      </c>
      <c r="D410" s="9">
        <v>9</v>
      </c>
      <c r="E410" s="7">
        <v>664.33</v>
      </c>
      <c r="F410" s="2" t="s">
        <v>8</v>
      </c>
      <c r="G410" s="2" t="s">
        <v>15</v>
      </c>
      <c r="H410" s="2" t="str">
        <f>VLOOKUP(C410,'Product Master'!$A$1:$C$11,2,)</f>
        <v>Laptop</v>
      </c>
      <c r="I410" s="2" t="str">
        <f>VLOOKUP('Sales Data'!C410,'Product Master'!$A$1:$C$11,3,0)</f>
        <v>Electronics</v>
      </c>
      <c r="J410" s="7">
        <f t="shared" si="12"/>
        <v>5978.97</v>
      </c>
      <c r="K410" s="2" t="str">
        <f t="shared" si="13"/>
        <v>Nov-2024</v>
      </c>
      <c r="L410" s="2">
        <f>VLOOKUP(G410,Targets!$A$1:$B$5,2,)</f>
        <v>120000</v>
      </c>
    </row>
    <row r="411" spans="1:12" x14ac:dyDescent="0.3">
      <c r="A411" s="3">
        <v>45463</v>
      </c>
      <c r="B411" s="2">
        <v>1410</v>
      </c>
      <c r="C411" s="2" t="s">
        <v>21</v>
      </c>
      <c r="D411" s="9">
        <v>4</v>
      </c>
      <c r="E411" s="7">
        <v>491.31</v>
      </c>
      <c r="F411" s="2" t="s">
        <v>16</v>
      </c>
      <c r="G411" s="2" t="s">
        <v>15</v>
      </c>
      <c r="H411" s="2" t="str">
        <f>VLOOKUP(C411,'Product Master'!$A$1:$C$11,2,)</f>
        <v>Laptop</v>
      </c>
      <c r="I411" s="2" t="str">
        <f>VLOOKUP('Sales Data'!C411,'Product Master'!$A$1:$C$11,3,0)</f>
        <v>Electronics</v>
      </c>
      <c r="J411" s="7">
        <f t="shared" si="12"/>
        <v>1965.24</v>
      </c>
      <c r="K411" s="2" t="str">
        <f t="shared" si="13"/>
        <v>Jun-2024</v>
      </c>
      <c r="L411" s="2">
        <f>VLOOKUP(G411,Targets!$A$1:$B$5,2,)</f>
        <v>120000</v>
      </c>
    </row>
    <row r="412" spans="1:12" x14ac:dyDescent="0.3">
      <c r="A412" s="3">
        <v>45316</v>
      </c>
      <c r="B412" s="2">
        <v>1411</v>
      </c>
      <c r="C412" s="2" t="s">
        <v>25</v>
      </c>
      <c r="D412" s="9">
        <v>6</v>
      </c>
      <c r="E412" s="7">
        <v>28.93</v>
      </c>
      <c r="F412" s="2" t="s">
        <v>11</v>
      </c>
      <c r="G412" s="2" t="s">
        <v>15</v>
      </c>
      <c r="H412" s="2" t="str">
        <f>VLOOKUP(C412,'Product Master'!$A$1:$C$11,2,)</f>
        <v>Mouse</v>
      </c>
      <c r="I412" s="2" t="str">
        <f>VLOOKUP('Sales Data'!C412,'Product Master'!$A$1:$C$11,3,0)</f>
        <v>Accessories</v>
      </c>
      <c r="J412" s="7">
        <f t="shared" si="12"/>
        <v>173.57999999999998</v>
      </c>
      <c r="K412" s="2" t="str">
        <f t="shared" si="13"/>
        <v>Jan-2024</v>
      </c>
      <c r="L412" s="2">
        <f>VLOOKUP(G412,Targets!$A$1:$B$5,2,)</f>
        <v>120000</v>
      </c>
    </row>
    <row r="413" spans="1:12" x14ac:dyDescent="0.3">
      <c r="A413" s="3">
        <v>45358</v>
      </c>
      <c r="B413" s="2">
        <v>1412</v>
      </c>
      <c r="C413" s="2" t="s">
        <v>23</v>
      </c>
      <c r="D413" s="9">
        <v>5</v>
      </c>
      <c r="E413" s="7">
        <v>361.71</v>
      </c>
      <c r="F413" s="2" t="s">
        <v>19</v>
      </c>
      <c r="G413" s="2" t="s">
        <v>12</v>
      </c>
      <c r="H413" s="2" t="str">
        <f>VLOOKUP(C413,'Product Master'!$A$1:$C$11,2,)</f>
        <v>Tablet</v>
      </c>
      <c r="I413" s="2" t="str">
        <f>VLOOKUP('Sales Data'!C413,'Product Master'!$A$1:$C$11,3,0)</f>
        <v>Electronics</v>
      </c>
      <c r="J413" s="7">
        <f t="shared" si="12"/>
        <v>1808.55</v>
      </c>
      <c r="K413" s="2" t="str">
        <f t="shared" si="13"/>
        <v>Mar-2024</v>
      </c>
      <c r="L413" s="2">
        <f>VLOOKUP(G413,Targets!$A$1:$B$5,2,)</f>
        <v>100000</v>
      </c>
    </row>
    <row r="414" spans="1:12" x14ac:dyDescent="0.3">
      <c r="A414" s="3">
        <v>45629</v>
      </c>
      <c r="B414" s="2">
        <v>1413</v>
      </c>
      <c r="C414" s="2" t="s">
        <v>10</v>
      </c>
      <c r="D414" s="9">
        <v>6</v>
      </c>
      <c r="E414" s="7">
        <v>48.14</v>
      </c>
      <c r="F414" s="2" t="s">
        <v>11</v>
      </c>
      <c r="G414" s="2" t="s">
        <v>18</v>
      </c>
      <c r="H414" s="2" t="str">
        <f>VLOOKUP(C414,'Product Master'!$A$1:$C$11,2,)</f>
        <v>Keyboard</v>
      </c>
      <c r="I414" s="2" t="str">
        <f>VLOOKUP('Sales Data'!C414,'Product Master'!$A$1:$C$11,3,0)</f>
        <v>Accessories</v>
      </c>
      <c r="J414" s="7">
        <f t="shared" si="12"/>
        <v>288.84000000000003</v>
      </c>
      <c r="K414" s="2" t="str">
        <f t="shared" si="13"/>
        <v>Dec-2024</v>
      </c>
      <c r="L414" s="2">
        <f>VLOOKUP(G414,Targets!$A$1:$B$5,2,)</f>
        <v>90000</v>
      </c>
    </row>
    <row r="415" spans="1:12" x14ac:dyDescent="0.3">
      <c r="A415" s="3">
        <v>45613</v>
      </c>
      <c r="B415" s="2">
        <v>1414</v>
      </c>
      <c r="C415" s="2" t="s">
        <v>23</v>
      </c>
      <c r="D415" s="9">
        <v>8</v>
      </c>
      <c r="E415" s="7">
        <v>443.14</v>
      </c>
      <c r="F415" s="2" t="s">
        <v>8</v>
      </c>
      <c r="G415" s="2" t="s">
        <v>18</v>
      </c>
      <c r="H415" s="2" t="str">
        <f>VLOOKUP(C415,'Product Master'!$A$1:$C$11,2,)</f>
        <v>Tablet</v>
      </c>
      <c r="I415" s="2" t="str">
        <f>VLOOKUP('Sales Data'!C415,'Product Master'!$A$1:$C$11,3,0)</f>
        <v>Electronics</v>
      </c>
      <c r="J415" s="7">
        <f t="shared" si="12"/>
        <v>3545.12</v>
      </c>
      <c r="K415" s="2" t="str">
        <f t="shared" si="13"/>
        <v>Nov-2024</v>
      </c>
      <c r="L415" s="2">
        <f>VLOOKUP(G415,Targets!$A$1:$B$5,2,)</f>
        <v>90000</v>
      </c>
    </row>
    <row r="416" spans="1:12" x14ac:dyDescent="0.3">
      <c r="A416" s="3">
        <v>45519</v>
      </c>
      <c r="B416" s="2">
        <v>1415</v>
      </c>
      <c r="C416" s="2" t="s">
        <v>24</v>
      </c>
      <c r="D416" s="9">
        <v>5</v>
      </c>
      <c r="E416" s="7">
        <v>110.38</v>
      </c>
      <c r="F416" s="2" t="s">
        <v>16</v>
      </c>
      <c r="G416" s="2" t="s">
        <v>12</v>
      </c>
      <c r="H416" s="2" t="str">
        <f>VLOOKUP(C416,'Product Master'!$A$1:$C$11,2,)</f>
        <v>Smartwatch</v>
      </c>
      <c r="I416" s="2" t="str">
        <f>VLOOKUP('Sales Data'!C416,'Product Master'!$A$1:$C$11,3,0)</f>
        <v>Electronics</v>
      </c>
      <c r="J416" s="7">
        <f t="shared" si="12"/>
        <v>551.9</v>
      </c>
      <c r="K416" s="2" t="str">
        <f t="shared" si="13"/>
        <v>Aug-2024</v>
      </c>
      <c r="L416" s="2">
        <f>VLOOKUP(G416,Targets!$A$1:$B$5,2,)</f>
        <v>100000</v>
      </c>
    </row>
    <row r="417" spans="1:12" x14ac:dyDescent="0.3">
      <c r="A417" s="3">
        <v>45411</v>
      </c>
      <c r="B417" s="2">
        <v>1416</v>
      </c>
      <c r="C417" s="2" t="s">
        <v>25</v>
      </c>
      <c r="D417" s="9">
        <v>2</v>
      </c>
      <c r="E417" s="7">
        <v>19.78</v>
      </c>
      <c r="F417" s="2" t="s">
        <v>8</v>
      </c>
      <c r="G417" s="2" t="s">
        <v>12</v>
      </c>
      <c r="H417" s="2" t="str">
        <f>VLOOKUP(C417,'Product Master'!$A$1:$C$11,2,)</f>
        <v>Mouse</v>
      </c>
      <c r="I417" s="2" t="str">
        <f>VLOOKUP('Sales Data'!C417,'Product Master'!$A$1:$C$11,3,0)</f>
        <v>Accessories</v>
      </c>
      <c r="J417" s="7">
        <f t="shared" si="12"/>
        <v>39.56</v>
      </c>
      <c r="K417" s="2" t="str">
        <f t="shared" si="13"/>
        <v>Apr-2024</v>
      </c>
      <c r="L417" s="2">
        <f>VLOOKUP(G417,Targets!$A$1:$B$5,2,)</f>
        <v>100000</v>
      </c>
    </row>
    <row r="418" spans="1:12" x14ac:dyDescent="0.3">
      <c r="A418" s="3">
        <v>45410</v>
      </c>
      <c r="B418" s="2">
        <v>1417</v>
      </c>
      <c r="C418" s="2" t="s">
        <v>7</v>
      </c>
      <c r="D418" s="9">
        <v>9</v>
      </c>
      <c r="E418" s="7">
        <v>290.02999999999997</v>
      </c>
      <c r="F418" s="2" t="s">
        <v>19</v>
      </c>
      <c r="G418" s="2" t="s">
        <v>12</v>
      </c>
      <c r="H418" s="2" t="str">
        <f>VLOOKUP(C418,'Product Master'!$A$1:$C$11,2,)</f>
        <v>Printer</v>
      </c>
      <c r="I418" s="2" t="str">
        <f>VLOOKUP('Sales Data'!C418,'Product Master'!$A$1:$C$11,3,0)</f>
        <v>Electronics</v>
      </c>
      <c r="J418" s="7">
        <f t="shared" si="12"/>
        <v>2610.2699999999995</v>
      </c>
      <c r="K418" s="2" t="str">
        <f t="shared" si="13"/>
        <v>Apr-2024</v>
      </c>
      <c r="L418" s="2">
        <f>VLOOKUP(G418,Targets!$A$1:$B$5,2,)</f>
        <v>100000</v>
      </c>
    </row>
    <row r="419" spans="1:12" x14ac:dyDescent="0.3">
      <c r="A419" s="3">
        <v>45573</v>
      </c>
      <c r="B419" s="2">
        <v>1418</v>
      </c>
      <c r="C419" s="2" t="s">
        <v>24</v>
      </c>
      <c r="D419" s="9">
        <v>7</v>
      </c>
      <c r="E419" s="7">
        <v>115.17</v>
      </c>
      <c r="F419" s="2" t="s">
        <v>11</v>
      </c>
      <c r="G419" s="2" t="s">
        <v>9</v>
      </c>
      <c r="H419" s="2" t="str">
        <f>VLOOKUP(C419,'Product Master'!$A$1:$C$11,2,)</f>
        <v>Smartwatch</v>
      </c>
      <c r="I419" s="2" t="str">
        <f>VLOOKUP('Sales Data'!C419,'Product Master'!$A$1:$C$11,3,0)</f>
        <v>Electronics</v>
      </c>
      <c r="J419" s="7">
        <f t="shared" si="12"/>
        <v>806.19</v>
      </c>
      <c r="K419" s="2" t="str">
        <f t="shared" si="13"/>
        <v>Oct-2024</v>
      </c>
      <c r="L419" s="2">
        <f>VLOOKUP(G419,Targets!$A$1:$B$5,2,)</f>
        <v>150000</v>
      </c>
    </row>
    <row r="420" spans="1:12" x14ac:dyDescent="0.3">
      <c r="A420" s="3">
        <v>45544</v>
      </c>
      <c r="B420" s="2">
        <v>1419</v>
      </c>
      <c r="C420" s="2" t="s">
        <v>24</v>
      </c>
      <c r="D420" s="9">
        <v>4</v>
      </c>
      <c r="E420" s="7">
        <v>246.98</v>
      </c>
      <c r="F420" s="2" t="s">
        <v>11</v>
      </c>
      <c r="G420" s="2" t="s">
        <v>15</v>
      </c>
      <c r="H420" s="2" t="str">
        <f>VLOOKUP(C420,'Product Master'!$A$1:$C$11,2,)</f>
        <v>Smartwatch</v>
      </c>
      <c r="I420" s="2" t="str">
        <f>VLOOKUP('Sales Data'!C420,'Product Master'!$A$1:$C$11,3,0)</f>
        <v>Electronics</v>
      </c>
      <c r="J420" s="7">
        <f t="shared" si="12"/>
        <v>987.92</v>
      </c>
      <c r="K420" s="2" t="str">
        <f t="shared" si="13"/>
        <v>Sep-2024</v>
      </c>
      <c r="L420" s="2">
        <f>VLOOKUP(G420,Targets!$A$1:$B$5,2,)</f>
        <v>120000</v>
      </c>
    </row>
    <row r="421" spans="1:12" x14ac:dyDescent="0.3">
      <c r="A421" s="3">
        <v>45344</v>
      </c>
      <c r="B421" s="2">
        <v>1420</v>
      </c>
      <c r="C421" s="2" t="s">
        <v>17</v>
      </c>
      <c r="D421" s="9">
        <v>2</v>
      </c>
      <c r="E421" s="7">
        <v>579.83000000000004</v>
      </c>
      <c r="F421" s="2" t="s">
        <v>19</v>
      </c>
      <c r="G421" s="2" t="s">
        <v>15</v>
      </c>
      <c r="H421" s="2" t="str">
        <f>VLOOKUP(C421,'Product Master'!$A$1:$C$11,2,)</f>
        <v>Smartphone</v>
      </c>
      <c r="I421" s="2" t="str">
        <f>VLOOKUP('Sales Data'!C421,'Product Master'!$A$1:$C$11,3,0)</f>
        <v>Electronics</v>
      </c>
      <c r="J421" s="7">
        <f t="shared" si="12"/>
        <v>1159.6600000000001</v>
      </c>
      <c r="K421" s="2" t="str">
        <f t="shared" si="13"/>
        <v>Feb-2024</v>
      </c>
      <c r="L421" s="2">
        <f>VLOOKUP(G421,Targets!$A$1:$B$5,2,)</f>
        <v>120000</v>
      </c>
    </row>
    <row r="422" spans="1:12" x14ac:dyDescent="0.3">
      <c r="A422" s="3">
        <v>45364</v>
      </c>
      <c r="B422" s="2">
        <v>1421</v>
      </c>
      <c r="C422" s="2" t="s">
        <v>21</v>
      </c>
      <c r="D422" s="9">
        <v>5</v>
      </c>
      <c r="E422" s="7">
        <v>471.51</v>
      </c>
      <c r="F422" s="2" t="s">
        <v>8</v>
      </c>
      <c r="G422" s="2" t="s">
        <v>9</v>
      </c>
      <c r="H422" s="2" t="str">
        <f>VLOOKUP(C422,'Product Master'!$A$1:$C$11,2,)</f>
        <v>Laptop</v>
      </c>
      <c r="I422" s="2" t="str">
        <f>VLOOKUP('Sales Data'!C422,'Product Master'!$A$1:$C$11,3,0)</f>
        <v>Electronics</v>
      </c>
      <c r="J422" s="7">
        <f t="shared" si="12"/>
        <v>2357.5500000000002</v>
      </c>
      <c r="K422" s="2" t="str">
        <f t="shared" si="13"/>
        <v>Mar-2024</v>
      </c>
      <c r="L422" s="2">
        <f>VLOOKUP(G422,Targets!$A$1:$B$5,2,)</f>
        <v>150000</v>
      </c>
    </row>
    <row r="423" spans="1:12" x14ac:dyDescent="0.3">
      <c r="A423" s="3">
        <v>45540</v>
      </c>
      <c r="B423" s="2">
        <v>1422</v>
      </c>
      <c r="C423" s="2" t="s">
        <v>24</v>
      </c>
      <c r="D423" s="9">
        <v>9</v>
      </c>
      <c r="E423" s="7">
        <v>244.48</v>
      </c>
      <c r="F423" s="2" t="s">
        <v>8</v>
      </c>
      <c r="G423" s="2" t="s">
        <v>12</v>
      </c>
      <c r="H423" s="2" t="str">
        <f>VLOOKUP(C423,'Product Master'!$A$1:$C$11,2,)</f>
        <v>Smartwatch</v>
      </c>
      <c r="I423" s="2" t="str">
        <f>VLOOKUP('Sales Data'!C423,'Product Master'!$A$1:$C$11,3,0)</f>
        <v>Electronics</v>
      </c>
      <c r="J423" s="7">
        <f t="shared" si="12"/>
        <v>2200.3199999999997</v>
      </c>
      <c r="K423" s="2" t="str">
        <f t="shared" si="13"/>
        <v>Sep-2024</v>
      </c>
      <c r="L423" s="2">
        <f>VLOOKUP(G423,Targets!$A$1:$B$5,2,)</f>
        <v>100000</v>
      </c>
    </row>
    <row r="424" spans="1:12" x14ac:dyDescent="0.3">
      <c r="A424" s="3">
        <v>45569</v>
      </c>
      <c r="B424" s="2">
        <v>1423</v>
      </c>
      <c r="C424" s="2" t="s">
        <v>24</v>
      </c>
      <c r="D424" s="9">
        <v>1</v>
      </c>
      <c r="E424" s="7">
        <v>103.87</v>
      </c>
      <c r="F424" s="2" t="s">
        <v>19</v>
      </c>
      <c r="G424" s="2" t="s">
        <v>9</v>
      </c>
      <c r="H424" s="2" t="str">
        <f>VLOOKUP(C424,'Product Master'!$A$1:$C$11,2,)</f>
        <v>Smartwatch</v>
      </c>
      <c r="I424" s="2" t="str">
        <f>VLOOKUP('Sales Data'!C424,'Product Master'!$A$1:$C$11,3,0)</f>
        <v>Electronics</v>
      </c>
      <c r="J424" s="7">
        <f t="shared" si="12"/>
        <v>103.87</v>
      </c>
      <c r="K424" s="2" t="str">
        <f t="shared" si="13"/>
        <v>Oct-2024</v>
      </c>
      <c r="L424" s="2">
        <f>VLOOKUP(G424,Targets!$A$1:$B$5,2,)</f>
        <v>150000</v>
      </c>
    </row>
    <row r="425" spans="1:12" x14ac:dyDescent="0.3">
      <c r="A425" s="3">
        <v>45590</v>
      </c>
      <c r="B425" s="2">
        <v>1424</v>
      </c>
      <c r="C425" s="2" t="s">
        <v>22</v>
      </c>
      <c r="D425" s="9">
        <v>2</v>
      </c>
      <c r="E425" s="7">
        <v>222.98</v>
      </c>
      <c r="F425" s="2" t="s">
        <v>8</v>
      </c>
      <c r="G425" s="2" t="s">
        <v>9</v>
      </c>
      <c r="H425" s="2" t="str">
        <f>VLOOKUP(C425,'Product Master'!$A$1:$C$11,2,)</f>
        <v>Monitor</v>
      </c>
      <c r="I425" s="2" t="str">
        <f>VLOOKUP('Sales Data'!C425,'Product Master'!$A$1:$C$11,3,0)</f>
        <v>Electronics</v>
      </c>
      <c r="J425" s="7">
        <f t="shared" si="12"/>
        <v>445.96</v>
      </c>
      <c r="K425" s="2" t="str">
        <f t="shared" si="13"/>
        <v>Oct-2024</v>
      </c>
      <c r="L425" s="2">
        <f>VLOOKUP(G425,Targets!$A$1:$B$5,2,)</f>
        <v>150000</v>
      </c>
    </row>
    <row r="426" spans="1:12" x14ac:dyDescent="0.3">
      <c r="A426" s="3">
        <v>45631</v>
      </c>
      <c r="B426" s="2">
        <v>1425</v>
      </c>
      <c r="C426" s="2" t="s">
        <v>20</v>
      </c>
      <c r="D426" s="9">
        <v>2</v>
      </c>
      <c r="E426" s="7">
        <v>20.22</v>
      </c>
      <c r="F426" s="2" t="s">
        <v>11</v>
      </c>
      <c r="G426" s="2" t="s">
        <v>9</v>
      </c>
      <c r="H426" s="2" t="str">
        <f>VLOOKUP(C426,'Product Master'!$A$1:$C$11,2,)</f>
        <v>Pen Drive</v>
      </c>
      <c r="I426" s="2" t="str">
        <f>VLOOKUP('Sales Data'!C426,'Product Master'!$A$1:$C$11,3,0)</f>
        <v>Accessories</v>
      </c>
      <c r="J426" s="7">
        <f t="shared" si="12"/>
        <v>40.44</v>
      </c>
      <c r="K426" s="2" t="str">
        <f t="shared" si="13"/>
        <v>Dec-2024</v>
      </c>
      <c r="L426" s="2">
        <f>VLOOKUP(G426,Targets!$A$1:$B$5,2,)</f>
        <v>150000</v>
      </c>
    </row>
    <row r="427" spans="1:12" x14ac:dyDescent="0.3">
      <c r="A427" s="3">
        <v>45328</v>
      </c>
      <c r="B427" s="2">
        <v>1426</v>
      </c>
      <c r="C427" s="2" t="s">
        <v>21</v>
      </c>
      <c r="D427" s="9">
        <v>4</v>
      </c>
      <c r="E427" s="7">
        <v>681.57</v>
      </c>
      <c r="F427" s="2" t="s">
        <v>16</v>
      </c>
      <c r="G427" s="2" t="s">
        <v>12</v>
      </c>
      <c r="H427" s="2" t="str">
        <f>VLOOKUP(C427,'Product Master'!$A$1:$C$11,2,)</f>
        <v>Laptop</v>
      </c>
      <c r="I427" s="2" t="str">
        <f>VLOOKUP('Sales Data'!C427,'Product Master'!$A$1:$C$11,3,0)</f>
        <v>Electronics</v>
      </c>
      <c r="J427" s="7">
        <f t="shared" si="12"/>
        <v>2726.28</v>
      </c>
      <c r="K427" s="2" t="str">
        <f t="shared" si="13"/>
        <v>Feb-2024</v>
      </c>
      <c r="L427" s="2">
        <f>VLOOKUP(G427,Targets!$A$1:$B$5,2,)</f>
        <v>100000</v>
      </c>
    </row>
    <row r="428" spans="1:12" x14ac:dyDescent="0.3">
      <c r="A428" s="3">
        <v>45410</v>
      </c>
      <c r="B428" s="2">
        <v>1427</v>
      </c>
      <c r="C428" s="2" t="s">
        <v>24</v>
      </c>
      <c r="D428" s="9">
        <v>2</v>
      </c>
      <c r="E428" s="7">
        <v>246.06</v>
      </c>
      <c r="F428" s="2" t="s">
        <v>16</v>
      </c>
      <c r="G428" s="2" t="s">
        <v>12</v>
      </c>
      <c r="H428" s="2" t="str">
        <f>VLOOKUP(C428,'Product Master'!$A$1:$C$11,2,)</f>
        <v>Smartwatch</v>
      </c>
      <c r="I428" s="2" t="str">
        <f>VLOOKUP('Sales Data'!C428,'Product Master'!$A$1:$C$11,3,0)</f>
        <v>Electronics</v>
      </c>
      <c r="J428" s="7">
        <f t="shared" si="12"/>
        <v>492.12</v>
      </c>
      <c r="K428" s="2" t="str">
        <f t="shared" si="13"/>
        <v>Apr-2024</v>
      </c>
      <c r="L428" s="2">
        <f>VLOOKUP(G428,Targets!$A$1:$B$5,2,)</f>
        <v>100000</v>
      </c>
    </row>
    <row r="429" spans="1:12" x14ac:dyDescent="0.3">
      <c r="A429" s="3">
        <v>45638</v>
      </c>
      <c r="B429" s="2">
        <v>1428</v>
      </c>
      <c r="C429" s="2" t="s">
        <v>10</v>
      </c>
      <c r="D429" s="9">
        <v>8</v>
      </c>
      <c r="E429" s="7">
        <v>27.61</v>
      </c>
      <c r="F429" s="2" t="s">
        <v>14</v>
      </c>
      <c r="G429" s="2" t="s">
        <v>15</v>
      </c>
      <c r="H429" s="2" t="str">
        <f>VLOOKUP(C429,'Product Master'!$A$1:$C$11,2,)</f>
        <v>Keyboard</v>
      </c>
      <c r="I429" s="2" t="str">
        <f>VLOOKUP('Sales Data'!C429,'Product Master'!$A$1:$C$11,3,0)</f>
        <v>Accessories</v>
      </c>
      <c r="J429" s="7">
        <f t="shared" si="12"/>
        <v>220.88</v>
      </c>
      <c r="K429" s="2" t="str">
        <f t="shared" si="13"/>
        <v>Dec-2024</v>
      </c>
      <c r="L429" s="2">
        <f>VLOOKUP(G429,Targets!$A$1:$B$5,2,)</f>
        <v>120000</v>
      </c>
    </row>
    <row r="430" spans="1:12" x14ac:dyDescent="0.3">
      <c r="A430" s="3">
        <v>45588</v>
      </c>
      <c r="B430" s="2">
        <v>1429</v>
      </c>
      <c r="C430" s="2" t="s">
        <v>22</v>
      </c>
      <c r="D430" s="9">
        <v>6</v>
      </c>
      <c r="E430" s="7">
        <v>230.95</v>
      </c>
      <c r="F430" s="2" t="s">
        <v>11</v>
      </c>
      <c r="G430" s="2" t="s">
        <v>18</v>
      </c>
      <c r="H430" s="2" t="str">
        <f>VLOOKUP(C430,'Product Master'!$A$1:$C$11,2,)</f>
        <v>Monitor</v>
      </c>
      <c r="I430" s="2" t="str">
        <f>VLOOKUP('Sales Data'!C430,'Product Master'!$A$1:$C$11,3,0)</f>
        <v>Electronics</v>
      </c>
      <c r="J430" s="7">
        <f t="shared" si="12"/>
        <v>1385.6999999999998</v>
      </c>
      <c r="K430" s="2" t="str">
        <f t="shared" si="13"/>
        <v>Oct-2024</v>
      </c>
      <c r="L430" s="2">
        <f>VLOOKUP(G430,Targets!$A$1:$B$5,2,)</f>
        <v>90000</v>
      </c>
    </row>
    <row r="431" spans="1:12" x14ac:dyDescent="0.3">
      <c r="A431" s="3">
        <v>45319</v>
      </c>
      <c r="B431" s="2">
        <v>1430</v>
      </c>
      <c r="C431" s="2" t="s">
        <v>23</v>
      </c>
      <c r="D431" s="9">
        <v>6</v>
      </c>
      <c r="E431" s="7">
        <v>466.21</v>
      </c>
      <c r="F431" s="2" t="s">
        <v>8</v>
      </c>
      <c r="G431" s="2" t="s">
        <v>12</v>
      </c>
      <c r="H431" s="2" t="str">
        <f>VLOOKUP(C431,'Product Master'!$A$1:$C$11,2,)</f>
        <v>Tablet</v>
      </c>
      <c r="I431" s="2" t="str">
        <f>VLOOKUP('Sales Data'!C431,'Product Master'!$A$1:$C$11,3,0)</f>
        <v>Electronics</v>
      </c>
      <c r="J431" s="7">
        <f t="shared" si="12"/>
        <v>2797.2599999999998</v>
      </c>
      <c r="K431" s="2" t="str">
        <f t="shared" si="13"/>
        <v>Jan-2024</v>
      </c>
      <c r="L431" s="2">
        <f>VLOOKUP(G431,Targets!$A$1:$B$5,2,)</f>
        <v>100000</v>
      </c>
    </row>
    <row r="432" spans="1:12" x14ac:dyDescent="0.3">
      <c r="A432" s="3">
        <v>45299</v>
      </c>
      <c r="B432" s="2">
        <v>1431</v>
      </c>
      <c r="C432" s="2" t="s">
        <v>21</v>
      </c>
      <c r="D432" s="9">
        <v>10</v>
      </c>
      <c r="E432" s="7">
        <v>453.32</v>
      </c>
      <c r="F432" s="2" t="s">
        <v>11</v>
      </c>
      <c r="G432" s="2" t="s">
        <v>12</v>
      </c>
      <c r="H432" s="2" t="str">
        <f>VLOOKUP(C432,'Product Master'!$A$1:$C$11,2,)</f>
        <v>Laptop</v>
      </c>
      <c r="I432" s="2" t="str">
        <f>VLOOKUP('Sales Data'!C432,'Product Master'!$A$1:$C$11,3,0)</f>
        <v>Electronics</v>
      </c>
      <c r="J432" s="7">
        <f t="shared" si="12"/>
        <v>4533.2</v>
      </c>
      <c r="K432" s="2" t="str">
        <f t="shared" si="13"/>
        <v>Jan-2024</v>
      </c>
      <c r="L432" s="2">
        <f>VLOOKUP(G432,Targets!$A$1:$B$5,2,)</f>
        <v>100000</v>
      </c>
    </row>
    <row r="433" spans="1:12" x14ac:dyDescent="0.3">
      <c r="A433" s="3">
        <v>45421</v>
      </c>
      <c r="B433" s="2">
        <v>1432</v>
      </c>
      <c r="C433" s="2" t="s">
        <v>13</v>
      </c>
      <c r="D433" s="9">
        <v>1</v>
      </c>
      <c r="E433" s="7">
        <v>92.96</v>
      </c>
      <c r="F433" s="2" t="s">
        <v>14</v>
      </c>
      <c r="G433" s="2" t="s">
        <v>9</v>
      </c>
      <c r="H433" s="2" t="str">
        <f>VLOOKUP(C433,'Product Master'!$A$1:$C$11,2,)</f>
        <v>Headphones</v>
      </c>
      <c r="I433" s="2" t="str">
        <f>VLOOKUP('Sales Data'!C433,'Product Master'!$A$1:$C$11,3,0)</f>
        <v>Accessories</v>
      </c>
      <c r="J433" s="7">
        <f t="shared" si="12"/>
        <v>92.96</v>
      </c>
      <c r="K433" s="2" t="str">
        <f t="shared" si="13"/>
        <v>May-2024</v>
      </c>
      <c r="L433" s="2">
        <f>VLOOKUP(G433,Targets!$A$1:$B$5,2,)</f>
        <v>150000</v>
      </c>
    </row>
    <row r="434" spans="1:12" x14ac:dyDescent="0.3">
      <c r="A434" s="3">
        <v>45495</v>
      </c>
      <c r="B434" s="2">
        <v>1433</v>
      </c>
      <c r="C434" s="2" t="s">
        <v>23</v>
      </c>
      <c r="D434" s="9">
        <v>8</v>
      </c>
      <c r="E434" s="7">
        <v>498.78</v>
      </c>
      <c r="F434" s="2" t="s">
        <v>8</v>
      </c>
      <c r="G434" s="2" t="s">
        <v>9</v>
      </c>
      <c r="H434" s="2" t="str">
        <f>VLOOKUP(C434,'Product Master'!$A$1:$C$11,2,)</f>
        <v>Tablet</v>
      </c>
      <c r="I434" s="2" t="str">
        <f>VLOOKUP('Sales Data'!C434,'Product Master'!$A$1:$C$11,3,0)</f>
        <v>Electronics</v>
      </c>
      <c r="J434" s="7">
        <f t="shared" si="12"/>
        <v>3990.24</v>
      </c>
      <c r="K434" s="2" t="str">
        <f t="shared" si="13"/>
        <v>Jul-2024</v>
      </c>
      <c r="L434" s="2">
        <f>VLOOKUP(G434,Targets!$A$1:$B$5,2,)</f>
        <v>150000</v>
      </c>
    </row>
    <row r="435" spans="1:12" x14ac:dyDescent="0.3">
      <c r="A435" s="3">
        <v>45593</v>
      </c>
      <c r="B435" s="2">
        <v>1434</v>
      </c>
      <c r="C435" s="2" t="s">
        <v>21</v>
      </c>
      <c r="D435" s="9">
        <v>3</v>
      </c>
      <c r="E435" s="7">
        <v>536.66</v>
      </c>
      <c r="F435" s="2" t="s">
        <v>16</v>
      </c>
      <c r="G435" s="2" t="s">
        <v>12</v>
      </c>
      <c r="H435" s="2" t="str">
        <f>VLOOKUP(C435,'Product Master'!$A$1:$C$11,2,)</f>
        <v>Laptop</v>
      </c>
      <c r="I435" s="2" t="str">
        <f>VLOOKUP('Sales Data'!C435,'Product Master'!$A$1:$C$11,3,0)</f>
        <v>Electronics</v>
      </c>
      <c r="J435" s="7">
        <f t="shared" si="12"/>
        <v>1609.98</v>
      </c>
      <c r="K435" s="2" t="str">
        <f t="shared" si="13"/>
        <v>Oct-2024</v>
      </c>
      <c r="L435" s="2">
        <f>VLOOKUP(G435,Targets!$A$1:$B$5,2,)</f>
        <v>100000</v>
      </c>
    </row>
    <row r="436" spans="1:12" x14ac:dyDescent="0.3">
      <c r="A436" s="3">
        <v>45381</v>
      </c>
      <c r="B436" s="2">
        <v>1435</v>
      </c>
      <c r="C436" s="2" t="s">
        <v>23</v>
      </c>
      <c r="D436" s="9">
        <v>1</v>
      </c>
      <c r="E436" s="7">
        <v>532.37</v>
      </c>
      <c r="F436" s="2" t="s">
        <v>19</v>
      </c>
      <c r="G436" s="2" t="s">
        <v>12</v>
      </c>
      <c r="H436" s="2" t="str">
        <f>VLOOKUP(C436,'Product Master'!$A$1:$C$11,2,)</f>
        <v>Tablet</v>
      </c>
      <c r="I436" s="2" t="str">
        <f>VLOOKUP('Sales Data'!C436,'Product Master'!$A$1:$C$11,3,0)</f>
        <v>Electronics</v>
      </c>
      <c r="J436" s="7">
        <f t="shared" si="12"/>
        <v>532.37</v>
      </c>
      <c r="K436" s="2" t="str">
        <f t="shared" si="13"/>
        <v>Mar-2024</v>
      </c>
      <c r="L436" s="2">
        <f>VLOOKUP(G436,Targets!$A$1:$B$5,2,)</f>
        <v>100000</v>
      </c>
    </row>
    <row r="437" spans="1:12" x14ac:dyDescent="0.3">
      <c r="A437" s="3">
        <v>45417</v>
      </c>
      <c r="B437" s="2">
        <v>1436</v>
      </c>
      <c r="C437" s="2" t="s">
        <v>20</v>
      </c>
      <c r="D437" s="9">
        <v>7</v>
      </c>
      <c r="E437" s="7">
        <v>14.33</v>
      </c>
      <c r="F437" s="2" t="s">
        <v>8</v>
      </c>
      <c r="G437" s="2" t="s">
        <v>18</v>
      </c>
      <c r="H437" s="2" t="str">
        <f>VLOOKUP(C437,'Product Master'!$A$1:$C$11,2,)</f>
        <v>Pen Drive</v>
      </c>
      <c r="I437" s="2" t="str">
        <f>VLOOKUP('Sales Data'!C437,'Product Master'!$A$1:$C$11,3,0)</f>
        <v>Accessories</v>
      </c>
      <c r="J437" s="7">
        <f t="shared" si="12"/>
        <v>100.31</v>
      </c>
      <c r="K437" s="2" t="str">
        <f t="shared" si="13"/>
        <v>May-2024</v>
      </c>
      <c r="L437" s="2">
        <f>VLOOKUP(G437,Targets!$A$1:$B$5,2,)</f>
        <v>90000</v>
      </c>
    </row>
    <row r="438" spans="1:12" x14ac:dyDescent="0.3">
      <c r="A438" s="3">
        <v>45374</v>
      </c>
      <c r="B438" s="2">
        <v>1437</v>
      </c>
      <c r="C438" s="2" t="s">
        <v>20</v>
      </c>
      <c r="D438" s="9">
        <v>2</v>
      </c>
      <c r="E438" s="7">
        <v>20.7</v>
      </c>
      <c r="F438" s="2" t="s">
        <v>8</v>
      </c>
      <c r="G438" s="2" t="s">
        <v>18</v>
      </c>
      <c r="H438" s="2" t="str">
        <f>VLOOKUP(C438,'Product Master'!$A$1:$C$11,2,)</f>
        <v>Pen Drive</v>
      </c>
      <c r="I438" s="2" t="str">
        <f>VLOOKUP('Sales Data'!C438,'Product Master'!$A$1:$C$11,3,0)</f>
        <v>Accessories</v>
      </c>
      <c r="J438" s="7">
        <f t="shared" si="12"/>
        <v>41.4</v>
      </c>
      <c r="K438" s="2" t="str">
        <f t="shared" si="13"/>
        <v>Mar-2024</v>
      </c>
      <c r="L438" s="2">
        <f>VLOOKUP(G438,Targets!$A$1:$B$5,2,)</f>
        <v>90000</v>
      </c>
    </row>
    <row r="439" spans="1:12" x14ac:dyDescent="0.3">
      <c r="A439" s="3">
        <v>45315</v>
      </c>
      <c r="B439" s="2">
        <v>1438</v>
      </c>
      <c r="C439" s="2" t="s">
        <v>7</v>
      </c>
      <c r="D439" s="9">
        <v>9</v>
      </c>
      <c r="E439" s="7">
        <v>219.56</v>
      </c>
      <c r="F439" s="2" t="s">
        <v>19</v>
      </c>
      <c r="G439" s="2" t="s">
        <v>9</v>
      </c>
      <c r="H439" s="2" t="str">
        <f>VLOOKUP(C439,'Product Master'!$A$1:$C$11,2,)</f>
        <v>Printer</v>
      </c>
      <c r="I439" s="2" t="str">
        <f>VLOOKUP('Sales Data'!C439,'Product Master'!$A$1:$C$11,3,0)</f>
        <v>Electronics</v>
      </c>
      <c r="J439" s="7">
        <f t="shared" si="12"/>
        <v>1976.04</v>
      </c>
      <c r="K439" s="2" t="str">
        <f t="shared" si="13"/>
        <v>Jan-2024</v>
      </c>
      <c r="L439" s="2">
        <f>VLOOKUP(G439,Targets!$A$1:$B$5,2,)</f>
        <v>150000</v>
      </c>
    </row>
    <row r="440" spans="1:12" x14ac:dyDescent="0.3">
      <c r="A440" s="3">
        <v>45366</v>
      </c>
      <c r="B440" s="2">
        <v>1439</v>
      </c>
      <c r="C440" s="2" t="s">
        <v>22</v>
      </c>
      <c r="D440" s="9">
        <v>3</v>
      </c>
      <c r="E440" s="7">
        <v>271.20999999999998</v>
      </c>
      <c r="F440" s="2" t="s">
        <v>16</v>
      </c>
      <c r="G440" s="2" t="s">
        <v>18</v>
      </c>
      <c r="H440" s="2" t="str">
        <f>VLOOKUP(C440,'Product Master'!$A$1:$C$11,2,)</f>
        <v>Monitor</v>
      </c>
      <c r="I440" s="2" t="str">
        <f>VLOOKUP('Sales Data'!C440,'Product Master'!$A$1:$C$11,3,0)</f>
        <v>Electronics</v>
      </c>
      <c r="J440" s="7">
        <f t="shared" si="12"/>
        <v>813.62999999999988</v>
      </c>
      <c r="K440" s="2" t="str">
        <f t="shared" si="13"/>
        <v>Mar-2024</v>
      </c>
      <c r="L440" s="2">
        <f>VLOOKUP(G440,Targets!$A$1:$B$5,2,)</f>
        <v>90000</v>
      </c>
    </row>
    <row r="441" spans="1:12" x14ac:dyDescent="0.3">
      <c r="A441" s="3">
        <v>45337</v>
      </c>
      <c r="B441" s="2">
        <v>1440</v>
      </c>
      <c r="C441" s="2" t="s">
        <v>23</v>
      </c>
      <c r="D441" s="9">
        <v>10</v>
      </c>
      <c r="E441" s="7">
        <v>332.05</v>
      </c>
      <c r="F441" s="2" t="s">
        <v>8</v>
      </c>
      <c r="G441" s="2" t="s">
        <v>9</v>
      </c>
      <c r="H441" s="2" t="str">
        <f>VLOOKUP(C441,'Product Master'!$A$1:$C$11,2,)</f>
        <v>Tablet</v>
      </c>
      <c r="I441" s="2" t="str">
        <f>VLOOKUP('Sales Data'!C441,'Product Master'!$A$1:$C$11,3,0)</f>
        <v>Electronics</v>
      </c>
      <c r="J441" s="7">
        <f t="shared" si="12"/>
        <v>3320.5</v>
      </c>
      <c r="K441" s="2" t="str">
        <f t="shared" si="13"/>
        <v>Feb-2024</v>
      </c>
      <c r="L441" s="2">
        <f>VLOOKUP(G441,Targets!$A$1:$B$5,2,)</f>
        <v>150000</v>
      </c>
    </row>
    <row r="442" spans="1:12" x14ac:dyDescent="0.3">
      <c r="A442" s="3">
        <v>45546</v>
      </c>
      <c r="B442" s="2">
        <v>1441</v>
      </c>
      <c r="C442" s="2" t="s">
        <v>21</v>
      </c>
      <c r="D442" s="9">
        <v>10</v>
      </c>
      <c r="E442" s="7">
        <v>461.29</v>
      </c>
      <c r="F442" s="2" t="s">
        <v>16</v>
      </c>
      <c r="G442" s="2" t="s">
        <v>12</v>
      </c>
      <c r="H442" s="2" t="str">
        <f>VLOOKUP(C442,'Product Master'!$A$1:$C$11,2,)</f>
        <v>Laptop</v>
      </c>
      <c r="I442" s="2" t="str">
        <f>VLOOKUP('Sales Data'!C442,'Product Master'!$A$1:$C$11,3,0)</f>
        <v>Electronics</v>
      </c>
      <c r="J442" s="7">
        <f t="shared" si="12"/>
        <v>4612.9000000000005</v>
      </c>
      <c r="K442" s="2" t="str">
        <f t="shared" si="13"/>
        <v>Sep-2024</v>
      </c>
      <c r="L442" s="2">
        <f>VLOOKUP(G442,Targets!$A$1:$B$5,2,)</f>
        <v>100000</v>
      </c>
    </row>
    <row r="443" spans="1:12" x14ac:dyDescent="0.3">
      <c r="A443" s="3">
        <v>45469</v>
      </c>
      <c r="B443" s="2">
        <v>1442</v>
      </c>
      <c r="C443" s="2" t="s">
        <v>22</v>
      </c>
      <c r="D443" s="9">
        <v>6</v>
      </c>
      <c r="E443" s="7">
        <v>272.37</v>
      </c>
      <c r="F443" s="2" t="s">
        <v>16</v>
      </c>
      <c r="G443" s="2" t="s">
        <v>18</v>
      </c>
      <c r="H443" s="2" t="str">
        <f>VLOOKUP(C443,'Product Master'!$A$1:$C$11,2,)</f>
        <v>Monitor</v>
      </c>
      <c r="I443" s="2" t="str">
        <f>VLOOKUP('Sales Data'!C443,'Product Master'!$A$1:$C$11,3,0)</f>
        <v>Electronics</v>
      </c>
      <c r="J443" s="7">
        <f t="shared" si="12"/>
        <v>1634.22</v>
      </c>
      <c r="K443" s="2" t="str">
        <f t="shared" si="13"/>
        <v>Jun-2024</v>
      </c>
      <c r="L443" s="2">
        <f>VLOOKUP(G443,Targets!$A$1:$B$5,2,)</f>
        <v>90000</v>
      </c>
    </row>
    <row r="444" spans="1:12" x14ac:dyDescent="0.3">
      <c r="A444" s="3">
        <v>45292</v>
      </c>
      <c r="B444" s="2">
        <v>1443</v>
      </c>
      <c r="C444" s="2" t="s">
        <v>21</v>
      </c>
      <c r="D444" s="9">
        <v>9</v>
      </c>
      <c r="E444" s="7">
        <v>508.74</v>
      </c>
      <c r="F444" s="2" t="s">
        <v>14</v>
      </c>
      <c r="G444" s="2" t="s">
        <v>15</v>
      </c>
      <c r="H444" s="2" t="str">
        <f>VLOOKUP(C444,'Product Master'!$A$1:$C$11,2,)</f>
        <v>Laptop</v>
      </c>
      <c r="I444" s="2" t="str">
        <f>VLOOKUP('Sales Data'!C444,'Product Master'!$A$1:$C$11,3,0)</f>
        <v>Electronics</v>
      </c>
      <c r="J444" s="7">
        <f t="shared" si="12"/>
        <v>4578.66</v>
      </c>
      <c r="K444" s="2" t="str">
        <f t="shared" si="13"/>
        <v>Jan-2024</v>
      </c>
      <c r="L444" s="2">
        <f>VLOOKUP(G444,Targets!$A$1:$B$5,2,)</f>
        <v>120000</v>
      </c>
    </row>
    <row r="445" spans="1:12" x14ac:dyDescent="0.3">
      <c r="A445" s="3">
        <v>45303</v>
      </c>
      <c r="B445" s="2">
        <v>1444</v>
      </c>
      <c r="C445" s="2" t="s">
        <v>22</v>
      </c>
      <c r="D445" s="9">
        <v>5</v>
      </c>
      <c r="E445" s="7">
        <v>173.1</v>
      </c>
      <c r="F445" s="2" t="s">
        <v>14</v>
      </c>
      <c r="G445" s="2" t="s">
        <v>15</v>
      </c>
      <c r="H445" s="2" t="str">
        <f>VLOOKUP(C445,'Product Master'!$A$1:$C$11,2,)</f>
        <v>Monitor</v>
      </c>
      <c r="I445" s="2" t="str">
        <f>VLOOKUP('Sales Data'!C445,'Product Master'!$A$1:$C$11,3,0)</f>
        <v>Electronics</v>
      </c>
      <c r="J445" s="7">
        <f t="shared" si="12"/>
        <v>865.5</v>
      </c>
      <c r="K445" s="2" t="str">
        <f t="shared" si="13"/>
        <v>Jan-2024</v>
      </c>
      <c r="L445" s="2">
        <f>VLOOKUP(G445,Targets!$A$1:$B$5,2,)</f>
        <v>120000</v>
      </c>
    </row>
    <row r="446" spans="1:12" x14ac:dyDescent="0.3">
      <c r="A446" s="3">
        <v>45572</v>
      </c>
      <c r="B446" s="2">
        <v>1445</v>
      </c>
      <c r="C446" s="2" t="s">
        <v>10</v>
      </c>
      <c r="D446" s="9">
        <v>2</v>
      </c>
      <c r="E446" s="7">
        <v>34.65</v>
      </c>
      <c r="F446" s="2" t="s">
        <v>11</v>
      </c>
      <c r="G446" s="2" t="s">
        <v>15</v>
      </c>
      <c r="H446" s="2" t="str">
        <f>VLOOKUP(C446,'Product Master'!$A$1:$C$11,2,)</f>
        <v>Keyboard</v>
      </c>
      <c r="I446" s="2" t="str">
        <f>VLOOKUP('Sales Data'!C446,'Product Master'!$A$1:$C$11,3,0)</f>
        <v>Accessories</v>
      </c>
      <c r="J446" s="7">
        <f t="shared" si="12"/>
        <v>69.3</v>
      </c>
      <c r="K446" s="2" t="str">
        <f t="shared" si="13"/>
        <v>Oct-2024</v>
      </c>
      <c r="L446" s="2">
        <f>VLOOKUP(G446,Targets!$A$1:$B$5,2,)</f>
        <v>120000</v>
      </c>
    </row>
    <row r="447" spans="1:12" x14ac:dyDescent="0.3">
      <c r="A447" s="3">
        <v>45640</v>
      </c>
      <c r="B447" s="2">
        <v>1446</v>
      </c>
      <c r="C447" s="2" t="s">
        <v>24</v>
      </c>
      <c r="D447" s="9">
        <v>9</v>
      </c>
      <c r="E447" s="7">
        <v>139.09</v>
      </c>
      <c r="F447" s="2" t="s">
        <v>14</v>
      </c>
      <c r="G447" s="2" t="s">
        <v>9</v>
      </c>
      <c r="H447" s="2" t="str">
        <f>VLOOKUP(C447,'Product Master'!$A$1:$C$11,2,)</f>
        <v>Smartwatch</v>
      </c>
      <c r="I447" s="2" t="str">
        <f>VLOOKUP('Sales Data'!C447,'Product Master'!$A$1:$C$11,3,0)</f>
        <v>Electronics</v>
      </c>
      <c r="J447" s="7">
        <f t="shared" si="12"/>
        <v>1251.81</v>
      </c>
      <c r="K447" s="2" t="str">
        <f t="shared" si="13"/>
        <v>Dec-2024</v>
      </c>
      <c r="L447" s="2">
        <f>VLOOKUP(G447,Targets!$A$1:$B$5,2,)</f>
        <v>150000</v>
      </c>
    </row>
    <row r="448" spans="1:12" x14ac:dyDescent="0.3">
      <c r="A448" s="3">
        <v>45353</v>
      </c>
      <c r="B448" s="2">
        <v>1447</v>
      </c>
      <c r="C448" s="2" t="s">
        <v>21</v>
      </c>
      <c r="D448" s="9">
        <v>5</v>
      </c>
      <c r="E448" s="7">
        <v>463.97</v>
      </c>
      <c r="F448" s="2" t="s">
        <v>11</v>
      </c>
      <c r="G448" s="2" t="s">
        <v>9</v>
      </c>
      <c r="H448" s="2" t="str">
        <f>VLOOKUP(C448,'Product Master'!$A$1:$C$11,2,)</f>
        <v>Laptop</v>
      </c>
      <c r="I448" s="2" t="str">
        <f>VLOOKUP('Sales Data'!C448,'Product Master'!$A$1:$C$11,3,0)</f>
        <v>Electronics</v>
      </c>
      <c r="J448" s="7">
        <f t="shared" si="12"/>
        <v>2319.8500000000004</v>
      </c>
      <c r="K448" s="2" t="str">
        <f t="shared" si="13"/>
        <v>Mar-2024</v>
      </c>
      <c r="L448" s="2">
        <f>VLOOKUP(G448,Targets!$A$1:$B$5,2,)</f>
        <v>150000</v>
      </c>
    </row>
    <row r="449" spans="1:12" x14ac:dyDescent="0.3">
      <c r="A449" s="3">
        <v>45494</v>
      </c>
      <c r="B449" s="2">
        <v>1448</v>
      </c>
      <c r="C449" s="2" t="s">
        <v>22</v>
      </c>
      <c r="D449" s="9">
        <v>3</v>
      </c>
      <c r="E449" s="7">
        <v>224.55</v>
      </c>
      <c r="F449" s="2" t="s">
        <v>19</v>
      </c>
      <c r="G449" s="2" t="s">
        <v>12</v>
      </c>
      <c r="H449" s="2" t="str">
        <f>VLOOKUP(C449,'Product Master'!$A$1:$C$11,2,)</f>
        <v>Monitor</v>
      </c>
      <c r="I449" s="2" t="str">
        <f>VLOOKUP('Sales Data'!C449,'Product Master'!$A$1:$C$11,3,0)</f>
        <v>Electronics</v>
      </c>
      <c r="J449" s="7">
        <f t="shared" si="12"/>
        <v>673.65000000000009</v>
      </c>
      <c r="K449" s="2" t="str">
        <f t="shared" si="13"/>
        <v>Jul-2024</v>
      </c>
      <c r="L449" s="2">
        <f>VLOOKUP(G449,Targets!$A$1:$B$5,2,)</f>
        <v>100000</v>
      </c>
    </row>
    <row r="450" spans="1:12" x14ac:dyDescent="0.3">
      <c r="A450" s="3">
        <v>45434</v>
      </c>
      <c r="B450" s="2">
        <v>1449</v>
      </c>
      <c r="C450" s="2" t="s">
        <v>21</v>
      </c>
      <c r="D450" s="9">
        <v>7</v>
      </c>
      <c r="E450" s="7">
        <v>521.71</v>
      </c>
      <c r="F450" s="2" t="s">
        <v>8</v>
      </c>
      <c r="G450" s="2" t="s">
        <v>15</v>
      </c>
      <c r="H450" s="2" t="str">
        <f>VLOOKUP(C450,'Product Master'!$A$1:$C$11,2,)</f>
        <v>Laptop</v>
      </c>
      <c r="I450" s="2" t="str">
        <f>VLOOKUP('Sales Data'!C450,'Product Master'!$A$1:$C$11,3,0)</f>
        <v>Electronics</v>
      </c>
      <c r="J450" s="7">
        <f t="shared" si="12"/>
        <v>3651.9700000000003</v>
      </c>
      <c r="K450" s="2" t="str">
        <f t="shared" si="13"/>
        <v>May-2024</v>
      </c>
      <c r="L450" s="2">
        <f>VLOOKUP(G450,Targets!$A$1:$B$5,2,)</f>
        <v>120000</v>
      </c>
    </row>
    <row r="451" spans="1:12" x14ac:dyDescent="0.3">
      <c r="A451" s="3">
        <v>45636</v>
      </c>
      <c r="B451" s="2">
        <v>1450</v>
      </c>
      <c r="C451" s="2" t="s">
        <v>21</v>
      </c>
      <c r="D451" s="9">
        <v>4</v>
      </c>
      <c r="E451" s="7">
        <v>508.04</v>
      </c>
      <c r="F451" s="2" t="s">
        <v>19</v>
      </c>
      <c r="G451" s="2" t="s">
        <v>18</v>
      </c>
      <c r="H451" s="2" t="str">
        <f>VLOOKUP(C451,'Product Master'!$A$1:$C$11,2,)</f>
        <v>Laptop</v>
      </c>
      <c r="I451" s="2" t="str">
        <f>VLOOKUP('Sales Data'!C451,'Product Master'!$A$1:$C$11,3,0)</f>
        <v>Electronics</v>
      </c>
      <c r="J451" s="7">
        <f t="shared" ref="J451:J501" si="14">PRODUCT(D451,E451)</f>
        <v>2032.16</v>
      </c>
      <c r="K451" s="2" t="str">
        <f t="shared" ref="K451:K501" si="15">TEXT(A451, "mmm-yyyy")</f>
        <v>Dec-2024</v>
      </c>
      <c r="L451" s="2">
        <f>VLOOKUP(G451,Targets!$A$1:$B$5,2,)</f>
        <v>90000</v>
      </c>
    </row>
    <row r="452" spans="1:12" x14ac:dyDescent="0.3">
      <c r="A452" s="3">
        <v>45442</v>
      </c>
      <c r="B452" s="2">
        <v>1451</v>
      </c>
      <c r="C452" s="2" t="s">
        <v>17</v>
      </c>
      <c r="D452" s="9">
        <v>1</v>
      </c>
      <c r="E452" s="7">
        <v>554.33000000000004</v>
      </c>
      <c r="F452" s="2" t="s">
        <v>8</v>
      </c>
      <c r="G452" s="2" t="s">
        <v>15</v>
      </c>
      <c r="H452" s="2" t="str">
        <f>VLOOKUP(C452,'Product Master'!$A$1:$C$11,2,)</f>
        <v>Smartphone</v>
      </c>
      <c r="I452" s="2" t="str">
        <f>VLOOKUP('Sales Data'!C452,'Product Master'!$A$1:$C$11,3,0)</f>
        <v>Electronics</v>
      </c>
      <c r="J452" s="7">
        <f t="shared" si="14"/>
        <v>554.33000000000004</v>
      </c>
      <c r="K452" s="2" t="str">
        <f t="shared" si="15"/>
        <v>May-2024</v>
      </c>
      <c r="L452" s="2">
        <f>VLOOKUP(G452,Targets!$A$1:$B$5,2,)</f>
        <v>120000</v>
      </c>
    </row>
    <row r="453" spans="1:12" x14ac:dyDescent="0.3">
      <c r="A453" s="3">
        <v>45442</v>
      </c>
      <c r="B453" s="2">
        <v>1452</v>
      </c>
      <c r="C453" s="2" t="s">
        <v>22</v>
      </c>
      <c r="D453" s="9">
        <v>9</v>
      </c>
      <c r="E453" s="7">
        <v>247.35</v>
      </c>
      <c r="F453" s="2" t="s">
        <v>8</v>
      </c>
      <c r="G453" s="2" t="s">
        <v>12</v>
      </c>
      <c r="H453" s="2" t="str">
        <f>VLOOKUP(C453,'Product Master'!$A$1:$C$11,2,)</f>
        <v>Monitor</v>
      </c>
      <c r="I453" s="2" t="str">
        <f>VLOOKUP('Sales Data'!C453,'Product Master'!$A$1:$C$11,3,0)</f>
        <v>Electronics</v>
      </c>
      <c r="J453" s="7">
        <f t="shared" si="14"/>
        <v>2226.15</v>
      </c>
      <c r="K453" s="2" t="str">
        <f t="shared" si="15"/>
        <v>May-2024</v>
      </c>
      <c r="L453" s="2">
        <f>VLOOKUP(G453,Targets!$A$1:$B$5,2,)</f>
        <v>100000</v>
      </c>
    </row>
    <row r="454" spans="1:12" x14ac:dyDescent="0.3">
      <c r="A454" s="3">
        <v>45341</v>
      </c>
      <c r="B454" s="2">
        <v>1453</v>
      </c>
      <c r="C454" s="2" t="s">
        <v>10</v>
      </c>
      <c r="D454" s="9">
        <v>1</v>
      </c>
      <c r="E454" s="7">
        <v>20.13</v>
      </c>
      <c r="F454" s="2" t="s">
        <v>8</v>
      </c>
      <c r="G454" s="2" t="s">
        <v>12</v>
      </c>
      <c r="H454" s="2" t="str">
        <f>VLOOKUP(C454,'Product Master'!$A$1:$C$11,2,)</f>
        <v>Keyboard</v>
      </c>
      <c r="I454" s="2" t="str">
        <f>VLOOKUP('Sales Data'!C454,'Product Master'!$A$1:$C$11,3,0)</f>
        <v>Accessories</v>
      </c>
      <c r="J454" s="7">
        <f t="shared" si="14"/>
        <v>20.13</v>
      </c>
      <c r="K454" s="2" t="str">
        <f t="shared" si="15"/>
        <v>Feb-2024</v>
      </c>
      <c r="L454" s="2">
        <f>VLOOKUP(G454,Targets!$A$1:$B$5,2,)</f>
        <v>100000</v>
      </c>
    </row>
    <row r="455" spans="1:12" x14ac:dyDescent="0.3">
      <c r="A455" s="3">
        <v>45554</v>
      </c>
      <c r="B455" s="2">
        <v>1454</v>
      </c>
      <c r="C455" s="2" t="s">
        <v>23</v>
      </c>
      <c r="D455" s="9">
        <v>1</v>
      </c>
      <c r="E455" s="7">
        <v>561.36</v>
      </c>
      <c r="F455" s="2" t="s">
        <v>11</v>
      </c>
      <c r="G455" s="2" t="s">
        <v>9</v>
      </c>
      <c r="H455" s="2" t="str">
        <f>VLOOKUP(C455,'Product Master'!$A$1:$C$11,2,)</f>
        <v>Tablet</v>
      </c>
      <c r="I455" s="2" t="str">
        <f>VLOOKUP('Sales Data'!C455,'Product Master'!$A$1:$C$11,3,0)</f>
        <v>Electronics</v>
      </c>
      <c r="J455" s="7">
        <f t="shared" si="14"/>
        <v>561.36</v>
      </c>
      <c r="K455" s="2" t="str">
        <f t="shared" si="15"/>
        <v>Sep-2024</v>
      </c>
      <c r="L455" s="2">
        <f>VLOOKUP(G455,Targets!$A$1:$B$5,2,)</f>
        <v>150000</v>
      </c>
    </row>
    <row r="456" spans="1:12" x14ac:dyDescent="0.3">
      <c r="A456" s="3">
        <v>45472</v>
      </c>
      <c r="B456" s="2">
        <v>1455</v>
      </c>
      <c r="C456" s="2" t="s">
        <v>17</v>
      </c>
      <c r="D456" s="9">
        <v>5</v>
      </c>
      <c r="E456" s="7">
        <v>622.04</v>
      </c>
      <c r="F456" s="2" t="s">
        <v>14</v>
      </c>
      <c r="G456" s="2" t="s">
        <v>9</v>
      </c>
      <c r="H456" s="2" t="str">
        <f>VLOOKUP(C456,'Product Master'!$A$1:$C$11,2,)</f>
        <v>Smartphone</v>
      </c>
      <c r="I456" s="2" t="str">
        <f>VLOOKUP('Sales Data'!C456,'Product Master'!$A$1:$C$11,3,0)</f>
        <v>Electronics</v>
      </c>
      <c r="J456" s="7">
        <f t="shared" si="14"/>
        <v>3110.2</v>
      </c>
      <c r="K456" s="2" t="str">
        <f t="shared" si="15"/>
        <v>Jun-2024</v>
      </c>
      <c r="L456" s="2">
        <f>VLOOKUP(G456,Targets!$A$1:$B$5,2,)</f>
        <v>150000</v>
      </c>
    </row>
    <row r="457" spans="1:12" x14ac:dyDescent="0.3">
      <c r="A457" s="3">
        <v>45458</v>
      </c>
      <c r="B457" s="2">
        <v>1456</v>
      </c>
      <c r="C457" s="2" t="s">
        <v>17</v>
      </c>
      <c r="D457" s="9">
        <v>7</v>
      </c>
      <c r="E457" s="7">
        <v>451.28</v>
      </c>
      <c r="F457" s="2" t="s">
        <v>11</v>
      </c>
      <c r="G457" s="2" t="s">
        <v>9</v>
      </c>
      <c r="H457" s="2" t="str">
        <f>VLOOKUP(C457,'Product Master'!$A$1:$C$11,2,)</f>
        <v>Smartphone</v>
      </c>
      <c r="I457" s="2" t="str">
        <f>VLOOKUP('Sales Data'!C457,'Product Master'!$A$1:$C$11,3,0)</f>
        <v>Electronics</v>
      </c>
      <c r="J457" s="7">
        <f t="shared" si="14"/>
        <v>3158.96</v>
      </c>
      <c r="K457" s="2" t="str">
        <f t="shared" si="15"/>
        <v>Jun-2024</v>
      </c>
      <c r="L457" s="2">
        <f>VLOOKUP(G457,Targets!$A$1:$B$5,2,)</f>
        <v>150000</v>
      </c>
    </row>
    <row r="458" spans="1:12" x14ac:dyDescent="0.3">
      <c r="A458" s="3">
        <v>45567</v>
      </c>
      <c r="B458" s="2">
        <v>1457</v>
      </c>
      <c r="C458" s="2" t="s">
        <v>13</v>
      </c>
      <c r="D458" s="9">
        <v>4</v>
      </c>
      <c r="E458" s="7">
        <v>59.2</v>
      </c>
      <c r="F458" s="2" t="s">
        <v>14</v>
      </c>
      <c r="G458" s="2" t="s">
        <v>18</v>
      </c>
      <c r="H458" s="2" t="str">
        <f>VLOOKUP(C458,'Product Master'!$A$1:$C$11,2,)</f>
        <v>Headphones</v>
      </c>
      <c r="I458" s="2" t="str">
        <f>VLOOKUP('Sales Data'!C458,'Product Master'!$A$1:$C$11,3,0)</f>
        <v>Accessories</v>
      </c>
      <c r="J458" s="7">
        <f t="shared" si="14"/>
        <v>236.8</v>
      </c>
      <c r="K458" s="2" t="str">
        <f t="shared" si="15"/>
        <v>Oct-2024</v>
      </c>
      <c r="L458" s="2">
        <f>VLOOKUP(G458,Targets!$A$1:$B$5,2,)</f>
        <v>90000</v>
      </c>
    </row>
    <row r="459" spans="1:12" x14ac:dyDescent="0.3">
      <c r="A459" s="3">
        <v>45312</v>
      </c>
      <c r="B459" s="2">
        <v>1458</v>
      </c>
      <c r="C459" s="2" t="s">
        <v>21</v>
      </c>
      <c r="D459" s="9">
        <v>5</v>
      </c>
      <c r="E459" s="7">
        <v>682.42</v>
      </c>
      <c r="F459" s="2" t="s">
        <v>11</v>
      </c>
      <c r="G459" s="2" t="s">
        <v>18</v>
      </c>
      <c r="H459" s="2" t="str">
        <f>VLOOKUP(C459,'Product Master'!$A$1:$C$11,2,)</f>
        <v>Laptop</v>
      </c>
      <c r="I459" s="2" t="str">
        <f>VLOOKUP('Sales Data'!C459,'Product Master'!$A$1:$C$11,3,0)</f>
        <v>Electronics</v>
      </c>
      <c r="J459" s="7">
        <f t="shared" si="14"/>
        <v>3412.1</v>
      </c>
      <c r="K459" s="2" t="str">
        <f t="shared" si="15"/>
        <v>Jan-2024</v>
      </c>
      <c r="L459" s="2">
        <f>VLOOKUP(G459,Targets!$A$1:$B$5,2,)</f>
        <v>90000</v>
      </c>
    </row>
    <row r="460" spans="1:12" x14ac:dyDescent="0.3">
      <c r="A460" s="3">
        <v>45413</v>
      </c>
      <c r="B460" s="2">
        <v>1459</v>
      </c>
      <c r="C460" s="2" t="s">
        <v>22</v>
      </c>
      <c r="D460" s="9">
        <v>7</v>
      </c>
      <c r="E460" s="7">
        <v>252.98</v>
      </c>
      <c r="F460" s="2" t="s">
        <v>14</v>
      </c>
      <c r="G460" s="2" t="s">
        <v>15</v>
      </c>
      <c r="H460" s="2" t="str">
        <f>VLOOKUP(C460,'Product Master'!$A$1:$C$11,2,)</f>
        <v>Monitor</v>
      </c>
      <c r="I460" s="2" t="str">
        <f>VLOOKUP('Sales Data'!C460,'Product Master'!$A$1:$C$11,3,0)</f>
        <v>Electronics</v>
      </c>
      <c r="J460" s="7">
        <f t="shared" si="14"/>
        <v>1770.86</v>
      </c>
      <c r="K460" s="2" t="str">
        <f t="shared" si="15"/>
        <v>May-2024</v>
      </c>
      <c r="L460" s="2">
        <f>VLOOKUP(G460,Targets!$A$1:$B$5,2,)</f>
        <v>120000</v>
      </c>
    </row>
    <row r="461" spans="1:12" x14ac:dyDescent="0.3">
      <c r="A461" s="3">
        <v>45470</v>
      </c>
      <c r="B461" s="2">
        <v>1460</v>
      </c>
      <c r="C461" s="2" t="s">
        <v>24</v>
      </c>
      <c r="D461" s="9">
        <v>8</v>
      </c>
      <c r="E461" s="7">
        <v>108.53</v>
      </c>
      <c r="F461" s="2" t="s">
        <v>14</v>
      </c>
      <c r="G461" s="2" t="s">
        <v>9</v>
      </c>
      <c r="H461" s="2" t="str">
        <f>VLOOKUP(C461,'Product Master'!$A$1:$C$11,2,)</f>
        <v>Smartwatch</v>
      </c>
      <c r="I461" s="2" t="str">
        <f>VLOOKUP('Sales Data'!C461,'Product Master'!$A$1:$C$11,3,0)</f>
        <v>Electronics</v>
      </c>
      <c r="J461" s="7">
        <f t="shared" si="14"/>
        <v>868.24</v>
      </c>
      <c r="K461" s="2" t="str">
        <f t="shared" si="15"/>
        <v>Jun-2024</v>
      </c>
      <c r="L461" s="2">
        <f>VLOOKUP(G461,Targets!$A$1:$B$5,2,)</f>
        <v>150000</v>
      </c>
    </row>
    <row r="462" spans="1:12" x14ac:dyDescent="0.3">
      <c r="A462" s="3">
        <v>45547</v>
      </c>
      <c r="B462" s="2">
        <v>1461</v>
      </c>
      <c r="C462" s="2" t="s">
        <v>24</v>
      </c>
      <c r="D462" s="9">
        <v>10</v>
      </c>
      <c r="E462" s="7">
        <v>175.07</v>
      </c>
      <c r="F462" s="2" t="s">
        <v>19</v>
      </c>
      <c r="G462" s="2" t="s">
        <v>12</v>
      </c>
      <c r="H462" s="2" t="str">
        <f>VLOOKUP(C462,'Product Master'!$A$1:$C$11,2,)</f>
        <v>Smartwatch</v>
      </c>
      <c r="I462" s="2" t="str">
        <f>VLOOKUP('Sales Data'!C462,'Product Master'!$A$1:$C$11,3,0)</f>
        <v>Electronics</v>
      </c>
      <c r="J462" s="7">
        <f t="shared" si="14"/>
        <v>1750.6999999999998</v>
      </c>
      <c r="K462" s="2" t="str">
        <f t="shared" si="15"/>
        <v>Sep-2024</v>
      </c>
      <c r="L462" s="2">
        <f>VLOOKUP(G462,Targets!$A$1:$B$5,2,)</f>
        <v>100000</v>
      </c>
    </row>
    <row r="463" spans="1:12" x14ac:dyDescent="0.3">
      <c r="A463" s="3">
        <v>45494</v>
      </c>
      <c r="B463" s="2">
        <v>1462</v>
      </c>
      <c r="C463" s="2" t="s">
        <v>23</v>
      </c>
      <c r="D463" s="9">
        <v>4</v>
      </c>
      <c r="E463" s="7">
        <v>409.15</v>
      </c>
      <c r="F463" s="2" t="s">
        <v>16</v>
      </c>
      <c r="G463" s="2" t="s">
        <v>15</v>
      </c>
      <c r="H463" s="2" t="str">
        <f>VLOOKUP(C463,'Product Master'!$A$1:$C$11,2,)</f>
        <v>Tablet</v>
      </c>
      <c r="I463" s="2" t="str">
        <f>VLOOKUP('Sales Data'!C463,'Product Master'!$A$1:$C$11,3,0)</f>
        <v>Electronics</v>
      </c>
      <c r="J463" s="7">
        <f t="shared" si="14"/>
        <v>1636.6</v>
      </c>
      <c r="K463" s="2" t="str">
        <f t="shared" si="15"/>
        <v>Jul-2024</v>
      </c>
      <c r="L463" s="2">
        <f>VLOOKUP(G463,Targets!$A$1:$B$5,2,)</f>
        <v>120000</v>
      </c>
    </row>
    <row r="464" spans="1:12" x14ac:dyDescent="0.3">
      <c r="A464" s="3">
        <v>45436</v>
      </c>
      <c r="B464" s="2">
        <v>1463</v>
      </c>
      <c r="C464" s="2" t="s">
        <v>17</v>
      </c>
      <c r="D464" s="9">
        <v>1</v>
      </c>
      <c r="E464" s="7">
        <v>564.13</v>
      </c>
      <c r="F464" s="2" t="s">
        <v>8</v>
      </c>
      <c r="G464" s="2" t="s">
        <v>18</v>
      </c>
      <c r="H464" s="2" t="str">
        <f>VLOOKUP(C464,'Product Master'!$A$1:$C$11,2,)</f>
        <v>Smartphone</v>
      </c>
      <c r="I464" s="2" t="str">
        <f>VLOOKUP('Sales Data'!C464,'Product Master'!$A$1:$C$11,3,0)</f>
        <v>Electronics</v>
      </c>
      <c r="J464" s="7">
        <f t="shared" si="14"/>
        <v>564.13</v>
      </c>
      <c r="K464" s="2" t="str">
        <f t="shared" si="15"/>
        <v>May-2024</v>
      </c>
      <c r="L464" s="2">
        <f>VLOOKUP(G464,Targets!$A$1:$B$5,2,)</f>
        <v>90000</v>
      </c>
    </row>
    <row r="465" spans="1:12" x14ac:dyDescent="0.3">
      <c r="A465" s="3">
        <v>45482</v>
      </c>
      <c r="B465" s="2">
        <v>1464</v>
      </c>
      <c r="C465" s="2" t="s">
        <v>21</v>
      </c>
      <c r="D465" s="9">
        <v>8</v>
      </c>
      <c r="E465" s="7">
        <v>781.36</v>
      </c>
      <c r="F465" s="2" t="s">
        <v>11</v>
      </c>
      <c r="G465" s="2" t="s">
        <v>12</v>
      </c>
      <c r="H465" s="2" t="str">
        <f>VLOOKUP(C465,'Product Master'!$A$1:$C$11,2,)</f>
        <v>Laptop</v>
      </c>
      <c r="I465" s="2" t="str">
        <f>VLOOKUP('Sales Data'!C465,'Product Master'!$A$1:$C$11,3,0)</f>
        <v>Electronics</v>
      </c>
      <c r="J465" s="7">
        <f t="shared" si="14"/>
        <v>6250.88</v>
      </c>
      <c r="K465" s="2" t="str">
        <f t="shared" si="15"/>
        <v>Jul-2024</v>
      </c>
      <c r="L465" s="2">
        <f>VLOOKUP(G465,Targets!$A$1:$B$5,2,)</f>
        <v>100000</v>
      </c>
    </row>
    <row r="466" spans="1:12" x14ac:dyDescent="0.3">
      <c r="A466" s="3">
        <v>45508</v>
      </c>
      <c r="B466" s="2">
        <v>1465</v>
      </c>
      <c r="C466" s="2" t="s">
        <v>7</v>
      </c>
      <c r="D466" s="9">
        <v>1</v>
      </c>
      <c r="E466" s="7">
        <v>250.1</v>
      </c>
      <c r="F466" s="2" t="s">
        <v>19</v>
      </c>
      <c r="G466" s="2" t="s">
        <v>9</v>
      </c>
      <c r="H466" s="2" t="str">
        <f>VLOOKUP(C466,'Product Master'!$A$1:$C$11,2,)</f>
        <v>Printer</v>
      </c>
      <c r="I466" s="2" t="str">
        <f>VLOOKUP('Sales Data'!C466,'Product Master'!$A$1:$C$11,3,0)</f>
        <v>Electronics</v>
      </c>
      <c r="J466" s="7">
        <f t="shared" si="14"/>
        <v>250.1</v>
      </c>
      <c r="K466" s="2" t="str">
        <f t="shared" si="15"/>
        <v>Aug-2024</v>
      </c>
      <c r="L466" s="2">
        <f>VLOOKUP(G466,Targets!$A$1:$B$5,2,)</f>
        <v>150000</v>
      </c>
    </row>
    <row r="467" spans="1:12" x14ac:dyDescent="0.3">
      <c r="A467" s="3">
        <v>45435</v>
      </c>
      <c r="B467" s="2">
        <v>1466</v>
      </c>
      <c r="C467" s="2" t="s">
        <v>23</v>
      </c>
      <c r="D467" s="9">
        <v>3</v>
      </c>
      <c r="E467" s="7">
        <v>348.12</v>
      </c>
      <c r="F467" s="2" t="s">
        <v>11</v>
      </c>
      <c r="G467" s="2" t="s">
        <v>18</v>
      </c>
      <c r="H467" s="2" t="str">
        <f>VLOOKUP(C467,'Product Master'!$A$1:$C$11,2,)</f>
        <v>Tablet</v>
      </c>
      <c r="I467" s="2" t="str">
        <f>VLOOKUP('Sales Data'!C467,'Product Master'!$A$1:$C$11,3,0)</f>
        <v>Electronics</v>
      </c>
      <c r="J467" s="7">
        <f t="shared" si="14"/>
        <v>1044.3600000000001</v>
      </c>
      <c r="K467" s="2" t="str">
        <f t="shared" si="15"/>
        <v>May-2024</v>
      </c>
      <c r="L467" s="2">
        <f>VLOOKUP(G467,Targets!$A$1:$B$5,2,)</f>
        <v>90000</v>
      </c>
    </row>
    <row r="468" spans="1:12" x14ac:dyDescent="0.3">
      <c r="A468" s="3">
        <v>45570</v>
      </c>
      <c r="B468" s="2">
        <v>1467</v>
      </c>
      <c r="C468" s="2" t="s">
        <v>24</v>
      </c>
      <c r="D468" s="9">
        <v>6</v>
      </c>
      <c r="E468" s="7">
        <v>245.07</v>
      </c>
      <c r="F468" s="2" t="s">
        <v>19</v>
      </c>
      <c r="G468" s="2" t="s">
        <v>12</v>
      </c>
      <c r="H468" s="2" t="str">
        <f>VLOOKUP(C468,'Product Master'!$A$1:$C$11,2,)</f>
        <v>Smartwatch</v>
      </c>
      <c r="I468" s="2" t="str">
        <f>VLOOKUP('Sales Data'!C468,'Product Master'!$A$1:$C$11,3,0)</f>
        <v>Electronics</v>
      </c>
      <c r="J468" s="7">
        <f t="shared" si="14"/>
        <v>1470.42</v>
      </c>
      <c r="K468" s="2" t="str">
        <f t="shared" si="15"/>
        <v>Oct-2024</v>
      </c>
      <c r="L468" s="2">
        <f>VLOOKUP(G468,Targets!$A$1:$B$5,2,)</f>
        <v>100000</v>
      </c>
    </row>
    <row r="469" spans="1:12" x14ac:dyDescent="0.3">
      <c r="A469" s="3">
        <v>45372</v>
      </c>
      <c r="B469" s="2">
        <v>1468</v>
      </c>
      <c r="C469" s="2" t="s">
        <v>23</v>
      </c>
      <c r="D469" s="9">
        <v>3</v>
      </c>
      <c r="E469" s="7">
        <v>590.34</v>
      </c>
      <c r="F469" s="2" t="s">
        <v>8</v>
      </c>
      <c r="G469" s="2" t="s">
        <v>15</v>
      </c>
      <c r="H469" s="2" t="str">
        <f>VLOOKUP(C469,'Product Master'!$A$1:$C$11,2,)</f>
        <v>Tablet</v>
      </c>
      <c r="I469" s="2" t="str">
        <f>VLOOKUP('Sales Data'!C469,'Product Master'!$A$1:$C$11,3,0)</f>
        <v>Electronics</v>
      </c>
      <c r="J469" s="7">
        <f t="shared" si="14"/>
        <v>1771.02</v>
      </c>
      <c r="K469" s="2" t="str">
        <f t="shared" si="15"/>
        <v>Mar-2024</v>
      </c>
      <c r="L469" s="2">
        <f>VLOOKUP(G469,Targets!$A$1:$B$5,2,)</f>
        <v>120000</v>
      </c>
    </row>
    <row r="470" spans="1:12" x14ac:dyDescent="0.3">
      <c r="A470" s="3">
        <v>45402</v>
      </c>
      <c r="B470" s="2">
        <v>1469</v>
      </c>
      <c r="C470" s="2" t="s">
        <v>25</v>
      </c>
      <c r="D470" s="9">
        <v>8</v>
      </c>
      <c r="E470" s="7">
        <v>20.420000000000002</v>
      </c>
      <c r="F470" s="2" t="s">
        <v>11</v>
      </c>
      <c r="G470" s="2" t="s">
        <v>18</v>
      </c>
      <c r="H470" s="2" t="str">
        <f>VLOOKUP(C470,'Product Master'!$A$1:$C$11,2,)</f>
        <v>Mouse</v>
      </c>
      <c r="I470" s="2" t="str">
        <f>VLOOKUP('Sales Data'!C470,'Product Master'!$A$1:$C$11,3,0)</f>
        <v>Accessories</v>
      </c>
      <c r="J470" s="7">
        <f t="shared" si="14"/>
        <v>163.36000000000001</v>
      </c>
      <c r="K470" s="2" t="str">
        <f t="shared" si="15"/>
        <v>Apr-2024</v>
      </c>
      <c r="L470" s="2">
        <f>VLOOKUP(G470,Targets!$A$1:$B$5,2,)</f>
        <v>90000</v>
      </c>
    </row>
    <row r="471" spans="1:12" x14ac:dyDescent="0.3">
      <c r="A471" s="3">
        <v>45463</v>
      </c>
      <c r="B471" s="2">
        <v>1470</v>
      </c>
      <c r="C471" s="2" t="s">
        <v>23</v>
      </c>
      <c r="D471" s="9">
        <v>6</v>
      </c>
      <c r="E471" s="7">
        <v>489.7</v>
      </c>
      <c r="F471" s="2" t="s">
        <v>16</v>
      </c>
      <c r="G471" s="2" t="s">
        <v>15</v>
      </c>
      <c r="H471" s="2" t="str">
        <f>VLOOKUP(C471,'Product Master'!$A$1:$C$11,2,)</f>
        <v>Tablet</v>
      </c>
      <c r="I471" s="2" t="str">
        <f>VLOOKUP('Sales Data'!C471,'Product Master'!$A$1:$C$11,3,0)</f>
        <v>Electronics</v>
      </c>
      <c r="J471" s="7">
        <f t="shared" si="14"/>
        <v>2938.2</v>
      </c>
      <c r="K471" s="2" t="str">
        <f t="shared" si="15"/>
        <v>Jun-2024</v>
      </c>
      <c r="L471" s="2">
        <f>VLOOKUP(G471,Targets!$A$1:$B$5,2,)</f>
        <v>120000</v>
      </c>
    </row>
    <row r="472" spans="1:12" x14ac:dyDescent="0.3">
      <c r="A472" s="3">
        <v>45474</v>
      </c>
      <c r="B472" s="2">
        <v>1471</v>
      </c>
      <c r="C472" s="2" t="s">
        <v>20</v>
      </c>
      <c r="D472" s="9">
        <v>6</v>
      </c>
      <c r="E472" s="7">
        <v>14.77</v>
      </c>
      <c r="F472" s="2" t="s">
        <v>19</v>
      </c>
      <c r="G472" s="2" t="s">
        <v>18</v>
      </c>
      <c r="H472" s="2" t="str">
        <f>VLOOKUP(C472,'Product Master'!$A$1:$C$11,2,)</f>
        <v>Pen Drive</v>
      </c>
      <c r="I472" s="2" t="str">
        <f>VLOOKUP('Sales Data'!C472,'Product Master'!$A$1:$C$11,3,0)</f>
        <v>Accessories</v>
      </c>
      <c r="J472" s="7">
        <f t="shared" si="14"/>
        <v>88.62</v>
      </c>
      <c r="K472" s="2" t="str">
        <f t="shared" si="15"/>
        <v>Jul-2024</v>
      </c>
      <c r="L472" s="2">
        <f>VLOOKUP(G472,Targets!$A$1:$B$5,2,)</f>
        <v>90000</v>
      </c>
    </row>
    <row r="473" spans="1:12" x14ac:dyDescent="0.3">
      <c r="A473" s="3">
        <v>45472</v>
      </c>
      <c r="B473" s="2">
        <v>1472</v>
      </c>
      <c r="C473" s="2" t="s">
        <v>10</v>
      </c>
      <c r="D473" s="9">
        <v>1</v>
      </c>
      <c r="E473" s="7">
        <v>20.350000000000001</v>
      </c>
      <c r="F473" s="2" t="s">
        <v>16</v>
      </c>
      <c r="G473" s="2" t="s">
        <v>12</v>
      </c>
      <c r="H473" s="2" t="str">
        <f>VLOOKUP(C473,'Product Master'!$A$1:$C$11,2,)</f>
        <v>Keyboard</v>
      </c>
      <c r="I473" s="2" t="str">
        <f>VLOOKUP('Sales Data'!C473,'Product Master'!$A$1:$C$11,3,0)</f>
        <v>Accessories</v>
      </c>
      <c r="J473" s="7">
        <f t="shared" si="14"/>
        <v>20.350000000000001</v>
      </c>
      <c r="K473" s="2" t="str">
        <f t="shared" si="15"/>
        <v>Jun-2024</v>
      </c>
      <c r="L473" s="2">
        <f>VLOOKUP(G473,Targets!$A$1:$B$5,2,)</f>
        <v>100000</v>
      </c>
    </row>
    <row r="474" spans="1:12" x14ac:dyDescent="0.3">
      <c r="A474" s="3">
        <v>45402</v>
      </c>
      <c r="B474" s="2">
        <v>1473</v>
      </c>
      <c r="C474" s="2" t="s">
        <v>7</v>
      </c>
      <c r="D474" s="9">
        <v>2</v>
      </c>
      <c r="E474" s="7">
        <v>234.63</v>
      </c>
      <c r="F474" s="2" t="s">
        <v>11</v>
      </c>
      <c r="G474" s="2" t="s">
        <v>15</v>
      </c>
      <c r="H474" s="2" t="str">
        <f>VLOOKUP(C474,'Product Master'!$A$1:$C$11,2,)</f>
        <v>Printer</v>
      </c>
      <c r="I474" s="2" t="str">
        <f>VLOOKUP('Sales Data'!C474,'Product Master'!$A$1:$C$11,3,0)</f>
        <v>Electronics</v>
      </c>
      <c r="J474" s="7">
        <f t="shared" si="14"/>
        <v>469.26</v>
      </c>
      <c r="K474" s="2" t="str">
        <f t="shared" si="15"/>
        <v>Apr-2024</v>
      </c>
      <c r="L474" s="2">
        <f>VLOOKUP(G474,Targets!$A$1:$B$5,2,)</f>
        <v>120000</v>
      </c>
    </row>
    <row r="475" spans="1:12" x14ac:dyDescent="0.3">
      <c r="A475" s="3">
        <v>45590</v>
      </c>
      <c r="B475" s="2">
        <v>1474</v>
      </c>
      <c r="C475" s="2" t="s">
        <v>10</v>
      </c>
      <c r="D475" s="9">
        <v>1</v>
      </c>
      <c r="E475" s="7">
        <v>49.18</v>
      </c>
      <c r="F475" s="2" t="s">
        <v>8</v>
      </c>
      <c r="G475" s="2" t="s">
        <v>18</v>
      </c>
      <c r="H475" s="2" t="str">
        <f>VLOOKUP(C475,'Product Master'!$A$1:$C$11,2,)</f>
        <v>Keyboard</v>
      </c>
      <c r="I475" s="2" t="str">
        <f>VLOOKUP('Sales Data'!C475,'Product Master'!$A$1:$C$11,3,0)</f>
        <v>Accessories</v>
      </c>
      <c r="J475" s="7">
        <f t="shared" si="14"/>
        <v>49.18</v>
      </c>
      <c r="K475" s="2" t="str">
        <f t="shared" si="15"/>
        <v>Oct-2024</v>
      </c>
      <c r="L475" s="2">
        <f>VLOOKUP(G475,Targets!$A$1:$B$5,2,)</f>
        <v>90000</v>
      </c>
    </row>
    <row r="476" spans="1:12" x14ac:dyDescent="0.3">
      <c r="A476" s="3">
        <v>45292</v>
      </c>
      <c r="B476" s="2">
        <v>1475</v>
      </c>
      <c r="C476" s="2" t="s">
        <v>20</v>
      </c>
      <c r="D476" s="9">
        <v>3</v>
      </c>
      <c r="E476" s="7">
        <v>16.5</v>
      </c>
      <c r="F476" s="2" t="s">
        <v>16</v>
      </c>
      <c r="G476" s="2" t="s">
        <v>18</v>
      </c>
      <c r="H476" s="2" t="str">
        <f>VLOOKUP(C476,'Product Master'!$A$1:$C$11,2,)</f>
        <v>Pen Drive</v>
      </c>
      <c r="I476" s="2" t="str">
        <f>VLOOKUP('Sales Data'!C476,'Product Master'!$A$1:$C$11,3,0)</f>
        <v>Accessories</v>
      </c>
      <c r="J476" s="7">
        <f t="shared" si="14"/>
        <v>49.5</v>
      </c>
      <c r="K476" s="2" t="str">
        <f t="shared" si="15"/>
        <v>Jan-2024</v>
      </c>
      <c r="L476" s="2">
        <f>VLOOKUP(G476,Targets!$A$1:$B$5,2,)</f>
        <v>90000</v>
      </c>
    </row>
    <row r="477" spans="1:12" x14ac:dyDescent="0.3">
      <c r="A477" s="3">
        <v>45657</v>
      </c>
      <c r="B477" s="2">
        <v>1476</v>
      </c>
      <c r="C477" s="2" t="s">
        <v>13</v>
      </c>
      <c r="D477" s="9">
        <v>8</v>
      </c>
      <c r="E477" s="7">
        <v>70.7</v>
      </c>
      <c r="F477" s="2" t="s">
        <v>8</v>
      </c>
      <c r="G477" s="2" t="s">
        <v>9</v>
      </c>
      <c r="H477" s="2" t="str">
        <f>VLOOKUP(C477,'Product Master'!$A$1:$C$11,2,)</f>
        <v>Headphones</v>
      </c>
      <c r="I477" s="2" t="str">
        <f>VLOOKUP('Sales Data'!C477,'Product Master'!$A$1:$C$11,3,0)</f>
        <v>Accessories</v>
      </c>
      <c r="J477" s="7">
        <f t="shared" si="14"/>
        <v>565.6</v>
      </c>
      <c r="K477" s="2" t="str">
        <f t="shared" si="15"/>
        <v>Dec-2024</v>
      </c>
      <c r="L477" s="2">
        <f>VLOOKUP(G477,Targets!$A$1:$B$5,2,)</f>
        <v>150000</v>
      </c>
    </row>
    <row r="478" spans="1:12" x14ac:dyDescent="0.3">
      <c r="A478" s="3">
        <v>45481</v>
      </c>
      <c r="B478" s="2">
        <v>1477</v>
      </c>
      <c r="C478" s="2" t="s">
        <v>22</v>
      </c>
      <c r="D478" s="9">
        <v>5</v>
      </c>
      <c r="E478" s="7">
        <v>180.47</v>
      </c>
      <c r="F478" s="2" t="s">
        <v>8</v>
      </c>
      <c r="G478" s="2" t="s">
        <v>9</v>
      </c>
      <c r="H478" s="2" t="str">
        <f>VLOOKUP(C478,'Product Master'!$A$1:$C$11,2,)</f>
        <v>Monitor</v>
      </c>
      <c r="I478" s="2" t="str">
        <f>VLOOKUP('Sales Data'!C478,'Product Master'!$A$1:$C$11,3,0)</f>
        <v>Electronics</v>
      </c>
      <c r="J478" s="7">
        <f t="shared" si="14"/>
        <v>902.35</v>
      </c>
      <c r="K478" s="2" t="str">
        <f t="shared" si="15"/>
        <v>Jul-2024</v>
      </c>
      <c r="L478" s="2">
        <f>VLOOKUP(G478,Targets!$A$1:$B$5,2,)</f>
        <v>150000</v>
      </c>
    </row>
    <row r="479" spans="1:12" x14ac:dyDescent="0.3">
      <c r="A479" s="3">
        <v>45536</v>
      </c>
      <c r="B479" s="2">
        <v>1478</v>
      </c>
      <c r="C479" s="2" t="s">
        <v>21</v>
      </c>
      <c r="D479" s="9">
        <v>5</v>
      </c>
      <c r="E479" s="7">
        <v>781.23</v>
      </c>
      <c r="F479" s="2" t="s">
        <v>14</v>
      </c>
      <c r="G479" s="2" t="s">
        <v>9</v>
      </c>
      <c r="H479" s="2" t="str">
        <f>VLOOKUP(C479,'Product Master'!$A$1:$C$11,2,)</f>
        <v>Laptop</v>
      </c>
      <c r="I479" s="2" t="str">
        <f>VLOOKUP('Sales Data'!C479,'Product Master'!$A$1:$C$11,3,0)</f>
        <v>Electronics</v>
      </c>
      <c r="J479" s="7">
        <f t="shared" si="14"/>
        <v>3906.15</v>
      </c>
      <c r="K479" s="2" t="str">
        <f t="shared" si="15"/>
        <v>Sep-2024</v>
      </c>
      <c r="L479" s="2">
        <f>VLOOKUP(G479,Targets!$A$1:$B$5,2,)</f>
        <v>150000</v>
      </c>
    </row>
    <row r="480" spans="1:12" x14ac:dyDescent="0.3">
      <c r="A480" s="3">
        <v>45573</v>
      </c>
      <c r="B480" s="2">
        <v>1479</v>
      </c>
      <c r="C480" s="2" t="s">
        <v>7</v>
      </c>
      <c r="D480" s="9">
        <v>2</v>
      </c>
      <c r="E480" s="7">
        <v>222.28</v>
      </c>
      <c r="F480" s="2" t="s">
        <v>14</v>
      </c>
      <c r="G480" s="2" t="s">
        <v>12</v>
      </c>
      <c r="H480" s="2" t="str">
        <f>VLOOKUP(C480,'Product Master'!$A$1:$C$11,2,)</f>
        <v>Printer</v>
      </c>
      <c r="I480" s="2" t="str">
        <f>VLOOKUP('Sales Data'!C480,'Product Master'!$A$1:$C$11,3,0)</f>
        <v>Electronics</v>
      </c>
      <c r="J480" s="7">
        <f t="shared" si="14"/>
        <v>444.56</v>
      </c>
      <c r="K480" s="2" t="str">
        <f t="shared" si="15"/>
        <v>Oct-2024</v>
      </c>
      <c r="L480" s="2">
        <f>VLOOKUP(G480,Targets!$A$1:$B$5,2,)</f>
        <v>100000</v>
      </c>
    </row>
    <row r="481" spans="1:12" x14ac:dyDescent="0.3">
      <c r="A481" s="3">
        <v>45373</v>
      </c>
      <c r="B481" s="2">
        <v>1480</v>
      </c>
      <c r="C481" s="2" t="s">
        <v>10</v>
      </c>
      <c r="D481" s="9">
        <v>2</v>
      </c>
      <c r="E481" s="7">
        <v>30.41</v>
      </c>
      <c r="F481" s="2" t="s">
        <v>8</v>
      </c>
      <c r="G481" s="2" t="s">
        <v>9</v>
      </c>
      <c r="H481" s="2" t="str">
        <f>VLOOKUP(C481,'Product Master'!$A$1:$C$11,2,)</f>
        <v>Keyboard</v>
      </c>
      <c r="I481" s="2" t="str">
        <f>VLOOKUP('Sales Data'!C481,'Product Master'!$A$1:$C$11,3,0)</f>
        <v>Accessories</v>
      </c>
      <c r="J481" s="7">
        <f t="shared" si="14"/>
        <v>60.82</v>
      </c>
      <c r="K481" s="2" t="str">
        <f t="shared" si="15"/>
        <v>Mar-2024</v>
      </c>
      <c r="L481" s="2">
        <f>VLOOKUP(G481,Targets!$A$1:$B$5,2,)</f>
        <v>150000</v>
      </c>
    </row>
    <row r="482" spans="1:12" x14ac:dyDescent="0.3">
      <c r="A482" s="3">
        <v>45465</v>
      </c>
      <c r="B482" s="2">
        <v>1481</v>
      </c>
      <c r="C482" s="2" t="s">
        <v>22</v>
      </c>
      <c r="D482" s="9">
        <v>4</v>
      </c>
      <c r="E482" s="7">
        <v>190.72</v>
      </c>
      <c r="F482" s="2" t="s">
        <v>11</v>
      </c>
      <c r="G482" s="2" t="s">
        <v>9</v>
      </c>
      <c r="H482" s="2" t="str">
        <f>VLOOKUP(C482,'Product Master'!$A$1:$C$11,2,)</f>
        <v>Monitor</v>
      </c>
      <c r="I482" s="2" t="str">
        <f>VLOOKUP('Sales Data'!C482,'Product Master'!$A$1:$C$11,3,0)</f>
        <v>Electronics</v>
      </c>
      <c r="J482" s="7">
        <f t="shared" si="14"/>
        <v>762.88</v>
      </c>
      <c r="K482" s="2" t="str">
        <f t="shared" si="15"/>
        <v>Jun-2024</v>
      </c>
      <c r="L482" s="2">
        <f>VLOOKUP(G482,Targets!$A$1:$B$5,2,)</f>
        <v>150000</v>
      </c>
    </row>
    <row r="483" spans="1:12" x14ac:dyDescent="0.3">
      <c r="A483" s="3">
        <v>45624</v>
      </c>
      <c r="B483" s="2">
        <v>1482</v>
      </c>
      <c r="C483" s="2" t="s">
        <v>25</v>
      </c>
      <c r="D483" s="9">
        <v>3</v>
      </c>
      <c r="E483" s="7">
        <v>26.74</v>
      </c>
      <c r="F483" s="2" t="s">
        <v>8</v>
      </c>
      <c r="G483" s="2" t="s">
        <v>18</v>
      </c>
      <c r="H483" s="2" t="str">
        <f>VLOOKUP(C483,'Product Master'!$A$1:$C$11,2,)</f>
        <v>Mouse</v>
      </c>
      <c r="I483" s="2" t="str">
        <f>VLOOKUP('Sales Data'!C483,'Product Master'!$A$1:$C$11,3,0)</f>
        <v>Accessories</v>
      </c>
      <c r="J483" s="7">
        <f t="shared" si="14"/>
        <v>80.22</v>
      </c>
      <c r="K483" s="2" t="str">
        <f t="shared" si="15"/>
        <v>Nov-2024</v>
      </c>
      <c r="L483" s="2">
        <f>VLOOKUP(G483,Targets!$A$1:$B$5,2,)</f>
        <v>90000</v>
      </c>
    </row>
    <row r="484" spans="1:12" x14ac:dyDescent="0.3">
      <c r="A484" s="3">
        <v>45656</v>
      </c>
      <c r="B484" s="2">
        <v>1483</v>
      </c>
      <c r="C484" s="2" t="s">
        <v>25</v>
      </c>
      <c r="D484" s="9">
        <v>6</v>
      </c>
      <c r="E484" s="7">
        <v>21.83</v>
      </c>
      <c r="F484" s="2" t="s">
        <v>14</v>
      </c>
      <c r="G484" s="2" t="s">
        <v>15</v>
      </c>
      <c r="H484" s="2" t="str">
        <f>VLOOKUP(C484,'Product Master'!$A$1:$C$11,2,)</f>
        <v>Mouse</v>
      </c>
      <c r="I484" s="2" t="str">
        <f>VLOOKUP('Sales Data'!C484,'Product Master'!$A$1:$C$11,3,0)</f>
        <v>Accessories</v>
      </c>
      <c r="J484" s="7">
        <f t="shared" si="14"/>
        <v>130.97999999999999</v>
      </c>
      <c r="K484" s="2" t="str">
        <f t="shared" si="15"/>
        <v>Dec-2024</v>
      </c>
      <c r="L484" s="2">
        <f>VLOOKUP(G484,Targets!$A$1:$B$5,2,)</f>
        <v>120000</v>
      </c>
    </row>
    <row r="485" spans="1:12" x14ac:dyDescent="0.3">
      <c r="A485" s="3">
        <v>45638</v>
      </c>
      <c r="B485" s="2">
        <v>1484</v>
      </c>
      <c r="C485" s="2" t="s">
        <v>22</v>
      </c>
      <c r="D485" s="9">
        <v>7</v>
      </c>
      <c r="E485" s="7">
        <v>261.95999999999998</v>
      </c>
      <c r="F485" s="2" t="s">
        <v>19</v>
      </c>
      <c r="G485" s="2" t="s">
        <v>12</v>
      </c>
      <c r="H485" s="2" t="str">
        <f>VLOOKUP(C485,'Product Master'!$A$1:$C$11,2,)</f>
        <v>Monitor</v>
      </c>
      <c r="I485" s="2" t="str">
        <f>VLOOKUP('Sales Data'!C485,'Product Master'!$A$1:$C$11,3,0)</f>
        <v>Electronics</v>
      </c>
      <c r="J485" s="7">
        <f t="shared" si="14"/>
        <v>1833.7199999999998</v>
      </c>
      <c r="K485" s="2" t="str">
        <f t="shared" si="15"/>
        <v>Dec-2024</v>
      </c>
      <c r="L485" s="2">
        <f>VLOOKUP(G485,Targets!$A$1:$B$5,2,)</f>
        <v>100000</v>
      </c>
    </row>
    <row r="486" spans="1:12" x14ac:dyDescent="0.3">
      <c r="A486" s="3">
        <v>45619</v>
      </c>
      <c r="B486" s="2">
        <v>1485</v>
      </c>
      <c r="C486" s="2" t="s">
        <v>23</v>
      </c>
      <c r="D486" s="9">
        <v>7</v>
      </c>
      <c r="E486" s="7">
        <v>538.38</v>
      </c>
      <c r="F486" s="2" t="s">
        <v>14</v>
      </c>
      <c r="G486" s="2" t="s">
        <v>12</v>
      </c>
      <c r="H486" s="2" t="str">
        <f>VLOOKUP(C486,'Product Master'!$A$1:$C$11,2,)</f>
        <v>Tablet</v>
      </c>
      <c r="I486" s="2" t="str">
        <f>VLOOKUP('Sales Data'!C486,'Product Master'!$A$1:$C$11,3,0)</f>
        <v>Electronics</v>
      </c>
      <c r="J486" s="7">
        <f t="shared" si="14"/>
        <v>3768.66</v>
      </c>
      <c r="K486" s="2" t="str">
        <f t="shared" si="15"/>
        <v>Nov-2024</v>
      </c>
      <c r="L486" s="2">
        <f>VLOOKUP(G486,Targets!$A$1:$B$5,2,)</f>
        <v>100000</v>
      </c>
    </row>
    <row r="487" spans="1:12" x14ac:dyDescent="0.3">
      <c r="A487" s="3">
        <v>45542</v>
      </c>
      <c r="B487" s="2">
        <v>1486</v>
      </c>
      <c r="C487" s="2" t="s">
        <v>17</v>
      </c>
      <c r="D487" s="9">
        <v>6</v>
      </c>
      <c r="E487" s="7">
        <v>302.11</v>
      </c>
      <c r="F487" s="2" t="s">
        <v>8</v>
      </c>
      <c r="G487" s="2" t="s">
        <v>9</v>
      </c>
      <c r="H487" s="2" t="str">
        <f>VLOOKUP(C487,'Product Master'!$A$1:$C$11,2,)</f>
        <v>Smartphone</v>
      </c>
      <c r="I487" s="2" t="str">
        <f>VLOOKUP('Sales Data'!C487,'Product Master'!$A$1:$C$11,3,0)</f>
        <v>Electronics</v>
      </c>
      <c r="J487" s="7">
        <f t="shared" si="14"/>
        <v>1812.66</v>
      </c>
      <c r="K487" s="2" t="str">
        <f t="shared" si="15"/>
        <v>Sep-2024</v>
      </c>
      <c r="L487" s="2">
        <f>VLOOKUP(G487,Targets!$A$1:$B$5,2,)</f>
        <v>150000</v>
      </c>
    </row>
    <row r="488" spans="1:12" x14ac:dyDescent="0.3">
      <c r="A488" s="3">
        <v>45594</v>
      </c>
      <c r="B488" s="2">
        <v>1487</v>
      </c>
      <c r="C488" s="2" t="s">
        <v>23</v>
      </c>
      <c r="D488" s="9">
        <v>10</v>
      </c>
      <c r="E488" s="7">
        <v>482.1</v>
      </c>
      <c r="F488" s="2" t="s">
        <v>16</v>
      </c>
      <c r="G488" s="2" t="s">
        <v>15</v>
      </c>
      <c r="H488" s="2" t="str">
        <f>VLOOKUP(C488,'Product Master'!$A$1:$C$11,2,)</f>
        <v>Tablet</v>
      </c>
      <c r="I488" s="2" t="str">
        <f>VLOOKUP('Sales Data'!C488,'Product Master'!$A$1:$C$11,3,0)</f>
        <v>Electronics</v>
      </c>
      <c r="J488" s="7">
        <f t="shared" si="14"/>
        <v>4821</v>
      </c>
      <c r="K488" s="2" t="str">
        <f t="shared" si="15"/>
        <v>Oct-2024</v>
      </c>
      <c r="L488" s="2">
        <f>VLOOKUP(G488,Targets!$A$1:$B$5,2,)</f>
        <v>120000</v>
      </c>
    </row>
    <row r="489" spans="1:12" x14ac:dyDescent="0.3">
      <c r="A489" s="3">
        <v>45474</v>
      </c>
      <c r="B489" s="2">
        <v>1488</v>
      </c>
      <c r="C489" s="2" t="s">
        <v>23</v>
      </c>
      <c r="D489" s="9">
        <v>8</v>
      </c>
      <c r="E489" s="7">
        <v>368.17</v>
      </c>
      <c r="F489" s="2" t="s">
        <v>16</v>
      </c>
      <c r="G489" s="2" t="s">
        <v>12</v>
      </c>
      <c r="H489" s="2" t="str">
        <f>VLOOKUP(C489,'Product Master'!$A$1:$C$11,2,)</f>
        <v>Tablet</v>
      </c>
      <c r="I489" s="2" t="str">
        <f>VLOOKUP('Sales Data'!C489,'Product Master'!$A$1:$C$11,3,0)</f>
        <v>Electronics</v>
      </c>
      <c r="J489" s="7">
        <f t="shared" si="14"/>
        <v>2945.36</v>
      </c>
      <c r="K489" s="2" t="str">
        <f t="shared" si="15"/>
        <v>Jul-2024</v>
      </c>
      <c r="L489" s="2">
        <f>VLOOKUP(G489,Targets!$A$1:$B$5,2,)</f>
        <v>100000</v>
      </c>
    </row>
    <row r="490" spans="1:12" x14ac:dyDescent="0.3">
      <c r="A490" s="3">
        <v>45553</v>
      </c>
      <c r="B490" s="2">
        <v>1489</v>
      </c>
      <c r="C490" s="2" t="s">
        <v>24</v>
      </c>
      <c r="D490" s="9">
        <v>9</v>
      </c>
      <c r="E490" s="7">
        <v>226.43</v>
      </c>
      <c r="F490" s="2" t="s">
        <v>11</v>
      </c>
      <c r="G490" s="2" t="s">
        <v>18</v>
      </c>
      <c r="H490" s="2" t="str">
        <f>VLOOKUP(C490,'Product Master'!$A$1:$C$11,2,)</f>
        <v>Smartwatch</v>
      </c>
      <c r="I490" s="2" t="str">
        <f>VLOOKUP('Sales Data'!C490,'Product Master'!$A$1:$C$11,3,0)</f>
        <v>Electronics</v>
      </c>
      <c r="J490" s="7">
        <f t="shared" si="14"/>
        <v>2037.8700000000001</v>
      </c>
      <c r="K490" s="2" t="str">
        <f t="shared" si="15"/>
        <v>Sep-2024</v>
      </c>
      <c r="L490" s="2">
        <f>VLOOKUP(G490,Targets!$A$1:$B$5,2,)</f>
        <v>90000</v>
      </c>
    </row>
    <row r="491" spans="1:12" x14ac:dyDescent="0.3">
      <c r="A491" s="3">
        <v>45585</v>
      </c>
      <c r="B491" s="2">
        <v>1490</v>
      </c>
      <c r="C491" s="2" t="s">
        <v>13</v>
      </c>
      <c r="D491" s="9">
        <v>1</v>
      </c>
      <c r="E491" s="7">
        <v>91.26</v>
      </c>
      <c r="F491" s="2" t="s">
        <v>19</v>
      </c>
      <c r="G491" s="2" t="s">
        <v>18</v>
      </c>
      <c r="H491" s="2" t="str">
        <f>VLOOKUP(C491,'Product Master'!$A$1:$C$11,2,)</f>
        <v>Headphones</v>
      </c>
      <c r="I491" s="2" t="str">
        <f>VLOOKUP('Sales Data'!C491,'Product Master'!$A$1:$C$11,3,0)</f>
        <v>Accessories</v>
      </c>
      <c r="J491" s="7">
        <f t="shared" si="14"/>
        <v>91.26</v>
      </c>
      <c r="K491" s="2" t="str">
        <f t="shared" si="15"/>
        <v>Oct-2024</v>
      </c>
      <c r="L491" s="2">
        <f>VLOOKUP(G491,Targets!$A$1:$B$5,2,)</f>
        <v>90000</v>
      </c>
    </row>
    <row r="492" spans="1:12" x14ac:dyDescent="0.3">
      <c r="A492" s="3">
        <v>45321</v>
      </c>
      <c r="B492" s="2">
        <v>1491</v>
      </c>
      <c r="C492" s="2" t="s">
        <v>25</v>
      </c>
      <c r="D492" s="9">
        <v>8</v>
      </c>
      <c r="E492" s="7">
        <v>17.010000000000002</v>
      </c>
      <c r="F492" s="2" t="s">
        <v>16</v>
      </c>
      <c r="G492" s="2" t="s">
        <v>15</v>
      </c>
      <c r="H492" s="2" t="str">
        <f>VLOOKUP(C492,'Product Master'!$A$1:$C$11,2,)</f>
        <v>Mouse</v>
      </c>
      <c r="I492" s="2" t="str">
        <f>VLOOKUP('Sales Data'!C492,'Product Master'!$A$1:$C$11,3,0)</f>
        <v>Accessories</v>
      </c>
      <c r="J492" s="7">
        <f t="shared" si="14"/>
        <v>136.08000000000001</v>
      </c>
      <c r="K492" s="2" t="str">
        <f t="shared" si="15"/>
        <v>Jan-2024</v>
      </c>
      <c r="L492" s="2">
        <f>VLOOKUP(G492,Targets!$A$1:$B$5,2,)</f>
        <v>120000</v>
      </c>
    </row>
    <row r="493" spans="1:12" x14ac:dyDescent="0.3">
      <c r="A493" s="3">
        <v>45304</v>
      </c>
      <c r="B493" s="2">
        <v>1492</v>
      </c>
      <c r="C493" s="2" t="s">
        <v>20</v>
      </c>
      <c r="D493" s="9">
        <v>1</v>
      </c>
      <c r="E493" s="7">
        <v>10.74</v>
      </c>
      <c r="F493" s="2" t="s">
        <v>8</v>
      </c>
      <c r="G493" s="2" t="s">
        <v>9</v>
      </c>
      <c r="H493" s="2" t="str">
        <f>VLOOKUP(C493,'Product Master'!$A$1:$C$11,2,)</f>
        <v>Pen Drive</v>
      </c>
      <c r="I493" s="2" t="str">
        <f>VLOOKUP('Sales Data'!C493,'Product Master'!$A$1:$C$11,3,0)</f>
        <v>Accessories</v>
      </c>
      <c r="J493" s="7">
        <f t="shared" si="14"/>
        <v>10.74</v>
      </c>
      <c r="K493" s="2" t="str">
        <f t="shared" si="15"/>
        <v>Jan-2024</v>
      </c>
      <c r="L493" s="2">
        <f>VLOOKUP(G493,Targets!$A$1:$B$5,2,)</f>
        <v>150000</v>
      </c>
    </row>
    <row r="494" spans="1:12" x14ac:dyDescent="0.3">
      <c r="A494" s="3">
        <v>45534</v>
      </c>
      <c r="B494" s="2">
        <v>1493</v>
      </c>
      <c r="C494" s="2" t="s">
        <v>23</v>
      </c>
      <c r="D494" s="9">
        <v>2</v>
      </c>
      <c r="E494" s="7">
        <v>511.72</v>
      </c>
      <c r="F494" s="2" t="s">
        <v>8</v>
      </c>
      <c r="G494" s="2" t="s">
        <v>18</v>
      </c>
      <c r="H494" s="2" t="str">
        <f>VLOOKUP(C494,'Product Master'!$A$1:$C$11,2,)</f>
        <v>Tablet</v>
      </c>
      <c r="I494" s="2" t="str">
        <f>VLOOKUP('Sales Data'!C494,'Product Master'!$A$1:$C$11,3,0)</f>
        <v>Electronics</v>
      </c>
      <c r="J494" s="7">
        <f t="shared" si="14"/>
        <v>1023.44</v>
      </c>
      <c r="K494" s="2" t="str">
        <f t="shared" si="15"/>
        <v>Aug-2024</v>
      </c>
      <c r="L494" s="2">
        <f>VLOOKUP(G494,Targets!$A$1:$B$5,2,)</f>
        <v>90000</v>
      </c>
    </row>
    <row r="495" spans="1:12" x14ac:dyDescent="0.3">
      <c r="A495" s="3">
        <v>45393</v>
      </c>
      <c r="B495" s="2">
        <v>1494</v>
      </c>
      <c r="C495" s="2" t="s">
        <v>25</v>
      </c>
      <c r="D495" s="9">
        <v>2</v>
      </c>
      <c r="E495" s="7">
        <v>26.1</v>
      </c>
      <c r="F495" s="2" t="s">
        <v>19</v>
      </c>
      <c r="G495" s="2" t="s">
        <v>18</v>
      </c>
      <c r="H495" s="2" t="str">
        <f>VLOOKUP(C495,'Product Master'!$A$1:$C$11,2,)</f>
        <v>Mouse</v>
      </c>
      <c r="I495" s="2" t="str">
        <f>VLOOKUP('Sales Data'!C495,'Product Master'!$A$1:$C$11,3,0)</f>
        <v>Accessories</v>
      </c>
      <c r="J495" s="7">
        <f t="shared" si="14"/>
        <v>52.2</v>
      </c>
      <c r="K495" s="2" t="str">
        <f t="shared" si="15"/>
        <v>Apr-2024</v>
      </c>
      <c r="L495" s="2">
        <f>VLOOKUP(G495,Targets!$A$1:$B$5,2,)</f>
        <v>90000</v>
      </c>
    </row>
    <row r="496" spans="1:12" x14ac:dyDescent="0.3">
      <c r="A496" s="3">
        <v>45302</v>
      </c>
      <c r="B496" s="2">
        <v>1495</v>
      </c>
      <c r="C496" s="2" t="s">
        <v>13</v>
      </c>
      <c r="D496" s="9">
        <v>6</v>
      </c>
      <c r="E496" s="7">
        <v>96.79</v>
      </c>
      <c r="F496" s="2" t="s">
        <v>11</v>
      </c>
      <c r="G496" s="2" t="s">
        <v>15</v>
      </c>
      <c r="H496" s="2" t="str">
        <f>VLOOKUP(C496,'Product Master'!$A$1:$C$11,2,)</f>
        <v>Headphones</v>
      </c>
      <c r="I496" s="2" t="str">
        <f>VLOOKUP('Sales Data'!C496,'Product Master'!$A$1:$C$11,3,0)</f>
        <v>Accessories</v>
      </c>
      <c r="J496" s="7">
        <f t="shared" si="14"/>
        <v>580.74</v>
      </c>
      <c r="K496" s="2" t="str">
        <f t="shared" si="15"/>
        <v>Jan-2024</v>
      </c>
      <c r="L496" s="2">
        <f>VLOOKUP(G496,Targets!$A$1:$B$5,2,)</f>
        <v>120000</v>
      </c>
    </row>
    <row r="497" spans="1:12" x14ac:dyDescent="0.3">
      <c r="A497" s="3">
        <v>45377</v>
      </c>
      <c r="B497" s="2">
        <v>1496</v>
      </c>
      <c r="C497" s="2" t="s">
        <v>13</v>
      </c>
      <c r="D497" s="9">
        <v>1</v>
      </c>
      <c r="E497" s="7">
        <v>62.67</v>
      </c>
      <c r="F497" s="2" t="s">
        <v>11</v>
      </c>
      <c r="G497" s="2" t="s">
        <v>12</v>
      </c>
      <c r="H497" s="2" t="str">
        <f>VLOOKUP(C497,'Product Master'!$A$1:$C$11,2,)</f>
        <v>Headphones</v>
      </c>
      <c r="I497" s="2" t="str">
        <f>VLOOKUP('Sales Data'!C497,'Product Master'!$A$1:$C$11,3,0)</f>
        <v>Accessories</v>
      </c>
      <c r="J497" s="7">
        <f t="shared" si="14"/>
        <v>62.67</v>
      </c>
      <c r="K497" s="2" t="str">
        <f t="shared" si="15"/>
        <v>Mar-2024</v>
      </c>
      <c r="L497" s="2">
        <f>VLOOKUP(G497,Targets!$A$1:$B$5,2,)</f>
        <v>100000</v>
      </c>
    </row>
    <row r="498" spans="1:12" x14ac:dyDescent="0.3">
      <c r="A498" s="3">
        <v>45524</v>
      </c>
      <c r="B498" s="2">
        <v>1497</v>
      </c>
      <c r="C498" s="2" t="s">
        <v>7</v>
      </c>
      <c r="D498" s="9">
        <v>6</v>
      </c>
      <c r="E498" s="7">
        <v>210.34</v>
      </c>
      <c r="F498" s="2" t="s">
        <v>19</v>
      </c>
      <c r="G498" s="2" t="s">
        <v>15</v>
      </c>
      <c r="H498" s="2" t="str">
        <f>VLOOKUP(C498,'Product Master'!$A$1:$C$11,2,)</f>
        <v>Printer</v>
      </c>
      <c r="I498" s="2" t="str">
        <f>VLOOKUP('Sales Data'!C498,'Product Master'!$A$1:$C$11,3,0)</f>
        <v>Electronics</v>
      </c>
      <c r="J498" s="7">
        <f t="shared" si="14"/>
        <v>1262.04</v>
      </c>
      <c r="K498" s="2" t="str">
        <f t="shared" si="15"/>
        <v>Aug-2024</v>
      </c>
      <c r="L498" s="2">
        <f>VLOOKUP(G498,Targets!$A$1:$B$5,2,)</f>
        <v>120000</v>
      </c>
    </row>
    <row r="499" spans="1:12" x14ac:dyDescent="0.3">
      <c r="A499" s="3">
        <v>45380</v>
      </c>
      <c r="B499" s="2">
        <v>1498</v>
      </c>
      <c r="C499" s="2" t="s">
        <v>24</v>
      </c>
      <c r="D499" s="9">
        <v>3</v>
      </c>
      <c r="E499" s="7">
        <v>152.55000000000001</v>
      </c>
      <c r="F499" s="2" t="s">
        <v>14</v>
      </c>
      <c r="G499" s="2" t="s">
        <v>18</v>
      </c>
      <c r="H499" s="2" t="str">
        <f>VLOOKUP(C499,'Product Master'!$A$1:$C$11,2,)</f>
        <v>Smartwatch</v>
      </c>
      <c r="I499" s="2" t="str">
        <f>VLOOKUP('Sales Data'!C499,'Product Master'!$A$1:$C$11,3,0)</f>
        <v>Electronics</v>
      </c>
      <c r="J499" s="7">
        <f t="shared" si="14"/>
        <v>457.65000000000003</v>
      </c>
      <c r="K499" s="2" t="str">
        <f t="shared" si="15"/>
        <v>Mar-2024</v>
      </c>
      <c r="L499" s="2">
        <f>VLOOKUP(G499,Targets!$A$1:$B$5,2,)</f>
        <v>90000</v>
      </c>
    </row>
    <row r="500" spans="1:12" x14ac:dyDescent="0.3">
      <c r="A500" s="3">
        <v>45430</v>
      </c>
      <c r="B500" s="2">
        <v>1499</v>
      </c>
      <c r="C500" s="2" t="s">
        <v>25</v>
      </c>
      <c r="D500" s="9">
        <v>8</v>
      </c>
      <c r="E500" s="7">
        <v>18.13</v>
      </c>
      <c r="F500" s="2" t="s">
        <v>8</v>
      </c>
      <c r="G500" s="2" t="s">
        <v>18</v>
      </c>
      <c r="H500" s="2" t="str">
        <f>VLOOKUP(C500,'Product Master'!$A$1:$C$11,2,)</f>
        <v>Mouse</v>
      </c>
      <c r="I500" s="2" t="str">
        <f>VLOOKUP('Sales Data'!C500,'Product Master'!$A$1:$C$11,3,0)</f>
        <v>Accessories</v>
      </c>
      <c r="J500" s="7">
        <f t="shared" si="14"/>
        <v>145.04</v>
      </c>
      <c r="K500" s="2" t="str">
        <f t="shared" si="15"/>
        <v>May-2024</v>
      </c>
      <c r="L500" s="2">
        <f>VLOOKUP(G500,Targets!$A$1:$B$5,2,)</f>
        <v>90000</v>
      </c>
    </row>
    <row r="501" spans="1:12" x14ac:dyDescent="0.3">
      <c r="A501" s="3">
        <v>45520</v>
      </c>
      <c r="B501" s="2">
        <v>1500</v>
      </c>
      <c r="C501" s="2" t="s">
        <v>25</v>
      </c>
      <c r="D501" s="9">
        <v>2</v>
      </c>
      <c r="E501" s="7">
        <v>27.4</v>
      </c>
      <c r="F501" s="2" t="s">
        <v>11</v>
      </c>
      <c r="G501" s="2" t="s">
        <v>12</v>
      </c>
      <c r="H501" s="2" t="str">
        <f>VLOOKUP(C501,'Product Master'!$A$1:$C$11,2,)</f>
        <v>Mouse</v>
      </c>
      <c r="I501" s="2" t="str">
        <f>VLOOKUP('Sales Data'!C501,'Product Master'!$A$1:$C$11,3,0)</f>
        <v>Accessories</v>
      </c>
      <c r="J501" s="7">
        <f t="shared" si="14"/>
        <v>54.8</v>
      </c>
      <c r="K501" s="2" t="str">
        <f t="shared" si="15"/>
        <v>Aug-2024</v>
      </c>
      <c r="L501" s="2">
        <f>VLOOKUP(G501,Targets!$A$1:$B$5,2,)</f>
        <v>100000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28E1F-49B9-4A4F-9A40-E498876223E7}">
  <dimension ref="A1:C11"/>
  <sheetViews>
    <sheetView workbookViewId="0">
      <selection activeCell="C17" sqref="C17"/>
    </sheetView>
  </sheetViews>
  <sheetFormatPr defaultRowHeight="14.4" x14ac:dyDescent="0.3"/>
  <cols>
    <col min="1" max="1" width="9.6640625" style="1" bestFit="1" customWidth="1"/>
    <col min="2" max="2" width="12.88671875" style="1" bestFit="1" customWidth="1"/>
    <col min="3" max="3" width="10.88671875" style="1" bestFit="1" customWidth="1"/>
    <col min="4" max="16384" width="8.88671875" style="1"/>
  </cols>
  <sheetData>
    <row r="1" spans="1:3" x14ac:dyDescent="0.3">
      <c r="A1" s="4" t="s">
        <v>2</v>
      </c>
      <c r="B1" s="4" t="s">
        <v>26</v>
      </c>
      <c r="C1" s="4" t="s">
        <v>27</v>
      </c>
    </row>
    <row r="2" spans="1:3" x14ac:dyDescent="0.3">
      <c r="A2" s="2" t="s">
        <v>21</v>
      </c>
      <c r="B2" s="2" t="s">
        <v>28</v>
      </c>
      <c r="C2" s="2" t="s">
        <v>29</v>
      </c>
    </row>
    <row r="3" spans="1:3" x14ac:dyDescent="0.3">
      <c r="A3" s="2" t="s">
        <v>25</v>
      </c>
      <c r="B3" s="2" t="s">
        <v>30</v>
      </c>
      <c r="C3" s="2" t="s">
        <v>31</v>
      </c>
    </row>
    <row r="4" spans="1:3" x14ac:dyDescent="0.3">
      <c r="A4" s="2" t="s">
        <v>7</v>
      </c>
      <c r="B4" s="2" t="s">
        <v>32</v>
      </c>
      <c r="C4" s="2" t="s">
        <v>29</v>
      </c>
    </row>
    <row r="5" spans="1:3" x14ac:dyDescent="0.3">
      <c r="A5" s="2" t="s">
        <v>20</v>
      </c>
      <c r="B5" s="2" t="s">
        <v>33</v>
      </c>
      <c r="C5" s="2" t="s">
        <v>31</v>
      </c>
    </row>
    <row r="6" spans="1:3" x14ac:dyDescent="0.3">
      <c r="A6" s="2" t="s">
        <v>13</v>
      </c>
      <c r="B6" s="2" t="s">
        <v>34</v>
      </c>
      <c r="C6" s="2" t="s">
        <v>31</v>
      </c>
    </row>
    <row r="7" spans="1:3" x14ac:dyDescent="0.3">
      <c r="A7" s="2" t="s">
        <v>22</v>
      </c>
      <c r="B7" s="2" t="s">
        <v>35</v>
      </c>
      <c r="C7" s="2" t="s">
        <v>29</v>
      </c>
    </row>
    <row r="8" spans="1:3" x14ac:dyDescent="0.3">
      <c r="A8" s="2" t="s">
        <v>10</v>
      </c>
      <c r="B8" s="2" t="s">
        <v>36</v>
      </c>
      <c r="C8" s="2" t="s">
        <v>31</v>
      </c>
    </row>
    <row r="9" spans="1:3" x14ac:dyDescent="0.3">
      <c r="A9" s="2" t="s">
        <v>17</v>
      </c>
      <c r="B9" s="2" t="s">
        <v>37</v>
      </c>
      <c r="C9" s="2" t="s">
        <v>29</v>
      </c>
    </row>
    <row r="10" spans="1:3" x14ac:dyDescent="0.3">
      <c r="A10" s="2" t="s">
        <v>23</v>
      </c>
      <c r="B10" s="2" t="s">
        <v>38</v>
      </c>
      <c r="C10" s="2" t="s">
        <v>29</v>
      </c>
    </row>
    <row r="11" spans="1:3" x14ac:dyDescent="0.3">
      <c r="A11" s="2" t="s">
        <v>24</v>
      </c>
      <c r="B11" s="2" t="s">
        <v>39</v>
      </c>
      <c r="C11" s="2" t="s">
        <v>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8197A-9F62-454E-AB66-C5CAA0DB0392}">
  <dimension ref="A1:B5"/>
  <sheetViews>
    <sheetView workbookViewId="0">
      <selection activeCell="A2" sqref="A2:A5"/>
    </sheetView>
  </sheetViews>
  <sheetFormatPr defaultRowHeight="14.4" x14ac:dyDescent="0.3"/>
  <cols>
    <col min="1" max="1" width="6.5546875" style="2" bestFit="1" customWidth="1"/>
    <col min="2" max="2" width="13.109375" style="2" bestFit="1" customWidth="1"/>
    <col min="3" max="16384" width="8.88671875" style="2"/>
  </cols>
  <sheetData>
    <row r="1" spans="1:2" x14ac:dyDescent="0.3">
      <c r="A1" s="4" t="s">
        <v>6</v>
      </c>
      <c r="B1" s="4" t="s">
        <v>40</v>
      </c>
    </row>
    <row r="2" spans="1:2" x14ac:dyDescent="0.3">
      <c r="A2" s="2" t="s">
        <v>9</v>
      </c>
      <c r="B2" s="2">
        <v>150000</v>
      </c>
    </row>
    <row r="3" spans="1:2" x14ac:dyDescent="0.3">
      <c r="A3" s="2" t="s">
        <v>15</v>
      </c>
      <c r="B3" s="2">
        <v>120000</v>
      </c>
    </row>
    <row r="4" spans="1:2" x14ac:dyDescent="0.3">
      <c r="A4" s="2" t="s">
        <v>12</v>
      </c>
      <c r="B4" s="2">
        <v>100000</v>
      </c>
    </row>
    <row r="5" spans="1:2" x14ac:dyDescent="0.3">
      <c r="A5" s="2" t="s">
        <v>18</v>
      </c>
      <c r="B5" s="2">
        <v>90000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99DF1-591C-4121-A4C7-9D3AF85E3AFB}">
  <dimension ref="A2:P46"/>
  <sheetViews>
    <sheetView topLeftCell="A28" workbookViewId="0">
      <selection activeCell="J6" sqref="J6"/>
    </sheetView>
  </sheetViews>
  <sheetFormatPr defaultRowHeight="14.4" x14ac:dyDescent="0.3"/>
  <cols>
    <col min="1" max="1" width="12.44140625" bestFit="1" customWidth="1"/>
    <col min="2" max="2" width="18.5546875" bestFit="1" customWidth="1"/>
    <col min="13" max="14" width="12.44140625" bestFit="1" customWidth="1"/>
    <col min="15" max="15" width="18.5546875" bestFit="1" customWidth="1"/>
    <col min="16" max="16" width="6.6640625" bestFit="1" customWidth="1"/>
  </cols>
  <sheetData>
    <row r="2" spans="1:14" x14ac:dyDescent="0.3">
      <c r="M2" s="11" t="s">
        <v>45</v>
      </c>
      <c r="N2" t="s">
        <v>44</v>
      </c>
    </row>
    <row r="3" spans="1:14" x14ac:dyDescent="0.3">
      <c r="A3" s="11" t="s">
        <v>45</v>
      </c>
      <c r="B3" t="s">
        <v>44</v>
      </c>
      <c r="M3" s="12" t="s">
        <v>28</v>
      </c>
      <c r="N3" s="10">
        <v>177353.15999999997</v>
      </c>
    </row>
    <row r="4" spans="1:14" x14ac:dyDescent="0.3">
      <c r="A4" s="12" t="s">
        <v>51</v>
      </c>
      <c r="B4" s="13">
        <v>64188.100000000013</v>
      </c>
      <c r="M4" s="12" t="s">
        <v>35</v>
      </c>
      <c r="N4" s="10">
        <v>75855.180000000008</v>
      </c>
    </row>
    <row r="5" spans="1:14" x14ac:dyDescent="0.3">
      <c r="A5" s="12" t="s">
        <v>50</v>
      </c>
      <c r="B5" s="13">
        <v>66601.050000000017</v>
      </c>
      <c r="M5" s="12" t="s">
        <v>32</v>
      </c>
      <c r="N5" s="10">
        <v>64541.939999999988</v>
      </c>
    </row>
    <row r="6" spans="1:14" x14ac:dyDescent="0.3">
      <c r="A6" s="12" t="s">
        <v>54</v>
      </c>
      <c r="B6" s="13">
        <v>55395.1</v>
      </c>
      <c r="M6" s="12" t="s">
        <v>37</v>
      </c>
      <c r="N6" s="10">
        <v>102586.67</v>
      </c>
    </row>
    <row r="7" spans="1:14" x14ac:dyDescent="0.3">
      <c r="A7" s="12" t="s">
        <v>47</v>
      </c>
      <c r="B7" s="13">
        <v>49781.330000000009</v>
      </c>
      <c r="M7" s="12" t="s">
        <v>38</v>
      </c>
      <c r="N7" s="10">
        <v>142102.44</v>
      </c>
    </row>
    <row r="8" spans="1:14" x14ac:dyDescent="0.3">
      <c r="A8" s="12" t="s">
        <v>55</v>
      </c>
      <c r="B8" s="13">
        <v>41281.25</v>
      </c>
      <c r="M8" s="12" t="s">
        <v>46</v>
      </c>
      <c r="N8" s="10">
        <v>562439.3899999999</v>
      </c>
    </row>
    <row r="9" spans="1:14" x14ac:dyDescent="0.3">
      <c r="A9" s="12" t="s">
        <v>53</v>
      </c>
      <c r="B9" s="13">
        <v>57083.090000000004</v>
      </c>
    </row>
    <row r="10" spans="1:14" x14ac:dyDescent="0.3">
      <c r="A10" s="12" t="s">
        <v>52</v>
      </c>
      <c r="B10" s="13">
        <v>61150.35</v>
      </c>
    </row>
    <row r="11" spans="1:14" x14ac:dyDescent="0.3">
      <c r="A11" s="12" t="s">
        <v>48</v>
      </c>
      <c r="B11" s="13">
        <v>66151.450000000012</v>
      </c>
    </row>
    <row r="12" spans="1:14" x14ac:dyDescent="0.3">
      <c r="A12" s="12" t="s">
        <v>58</v>
      </c>
      <c r="B12" s="13">
        <v>48658.079999999994</v>
      </c>
    </row>
    <row r="13" spans="1:14" x14ac:dyDescent="0.3">
      <c r="A13" s="12" t="s">
        <v>57</v>
      </c>
      <c r="B13" s="13">
        <v>26172.66</v>
      </c>
    </row>
    <row r="14" spans="1:14" x14ac:dyDescent="0.3">
      <c r="A14" s="12" t="s">
        <v>56</v>
      </c>
      <c r="B14" s="13">
        <v>42313.24</v>
      </c>
    </row>
    <row r="15" spans="1:14" x14ac:dyDescent="0.3">
      <c r="A15" s="12" t="s">
        <v>49</v>
      </c>
      <c r="B15" s="13">
        <v>34921.299999999996</v>
      </c>
    </row>
    <row r="16" spans="1:14" x14ac:dyDescent="0.3">
      <c r="A16" s="12" t="s">
        <v>46</v>
      </c>
      <c r="B16" s="13">
        <v>613697.00000000012</v>
      </c>
    </row>
    <row r="19" spans="1:16" x14ac:dyDescent="0.3">
      <c r="A19" s="11" t="s">
        <v>45</v>
      </c>
      <c r="B19" t="s">
        <v>44</v>
      </c>
      <c r="N19" s="11" t="s">
        <v>45</v>
      </c>
      <c r="O19" t="s">
        <v>44</v>
      </c>
      <c r="P19" t="s">
        <v>60</v>
      </c>
    </row>
    <row r="20" spans="1:16" x14ac:dyDescent="0.3">
      <c r="A20" s="12" t="s">
        <v>29</v>
      </c>
      <c r="B20" s="10">
        <v>613696.99999999988</v>
      </c>
      <c r="N20" s="12" t="s">
        <v>14</v>
      </c>
      <c r="O20" s="15">
        <v>0.20889782742949697</v>
      </c>
      <c r="P20" s="14">
        <v>63</v>
      </c>
    </row>
    <row r="21" spans="1:16" x14ac:dyDescent="0.3">
      <c r="A21" s="12" t="s">
        <v>46</v>
      </c>
      <c r="B21" s="10">
        <v>613696.99999999988</v>
      </c>
      <c r="N21" s="12" t="s">
        <v>11</v>
      </c>
      <c r="O21" s="15">
        <v>0.20779347137105114</v>
      </c>
      <c r="P21" s="14">
        <v>64</v>
      </c>
    </row>
    <row r="22" spans="1:16" x14ac:dyDescent="0.3">
      <c r="N22" s="12" t="s">
        <v>16</v>
      </c>
      <c r="O22" s="15">
        <v>0.22196833290695564</v>
      </c>
      <c r="P22" s="14">
        <v>67</v>
      </c>
    </row>
    <row r="23" spans="1:16" x14ac:dyDescent="0.3">
      <c r="N23" s="12" t="s">
        <v>8</v>
      </c>
      <c r="O23" s="15">
        <v>0.20807489689537342</v>
      </c>
      <c r="P23" s="14">
        <v>66</v>
      </c>
    </row>
    <row r="24" spans="1:16" x14ac:dyDescent="0.3">
      <c r="N24" s="12" t="s">
        <v>19</v>
      </c>
      <c r="O24" s="15">
        <v>0.15326547139712268</v>
      </c>
      <c r="P24" s="14">
        <v>54</v>
      </c>
    </row>
    <row r="25" spans="1:16" x14ac:dyDescent="0.3">
      <c r="N25" s="12" t="s">
        <v>46</v>
      </c>
      <c r="O25" s="15">
        <v>1</v>
      </c>
      <c r="P25" s="14">
        <v>314</v>
      </c>
    </row>
    <row r="35" spans="1:3" x14ac:dyDescent="0.3">
      <c r="A35" s="11" t="s">
        <v>45</v>
      </c>
      <c r="B35" t="s">
        <v>44</v>
      </c>
    </row>
    <row r="36" spans="1:3" x14ac:dyDescent="0.3">
      <c r="A36" s="12" t="s">
        <v>15</v>
      </c>
      <c r="B36" s="10">
        <v>154592.30000000002</v>
      </c>
    </row>
    <row r="37" spans="1:3" x14ac:dyDescent="0.3">
      <c r="A37" s="12" t="s">
        <v>9</v>
      </c>
      <c r="B37" s="10">
        <v>138645.43000000008</v>
      </c>
    </row>
    <row r="38" spans="1:3" x14ac:dyDescent="0.3">
      <c r="A38" s="12" t="s">
        <v>12</v>
      </c>
      <c r="B38" s="10">
        <v>167793.24000000002</v>
      </c>
    </row>
    <row r="39" spans="1:3" x14ac:dyDescent="0.3">
      <c r="A39" s="12" t="s">
        <v>18</v>
      </c>
      <c r="B39" s="10">
        <v>152666.03</v>
      </c>
    </row>
    <row r="40" spans="1:3" x14ac:dyDescent="0.3">
      <c r="A40" s="12" t="s">
        <v>46</v>
      </c>
      <c r="B40" s="10">
        <v>613697.00000000012</v>
      </c>
    </row>
    <row r="42" spans="1:3" x14ac:dyDescent="0.3">
      <c r="A42" s="12" t="s">
        <v>6</v>
      </c>
      <c r="B42" t="s">
        <v>59</v>
      </c>
      <c r="C42" t="s">
        <v>43</v>
      </c>
    </row>
    <row r="43" spans="1:3" x14ac:dyDescent="0.3">
      <c r="A43" s="2" t="s">
        <v>9</v>
      </c>
      <c r="B43">
        <f>GETPIVOTDATA("Sales Amount",'Pivot Table'!$A$35,"Region",'Pivot Table'!A43)</f>
        <v>138645.43000000008</v>
      </c>
      <c r="C43">
        <f>VLOOKUP(A43,Targets!$A$1:$B$5,2,)</f>
        <v>150000</v>
      </c>
    </row>
    <row r="44" spans="1:3" x14ac:dyDescent="0.3">
      <c r="A44" s="2" t="s">
        <v>15</v>
      </c>
      <c r="B44">
        <f>GETPIVOTDATA("Sales Amount",'Pivot Table'!$A$35,"Region",'Pivot Table'!A44)</f>
        <v>154592.30000000002</v>
      </c>
      <c r="C44">
        <f>VLOOKUP(A44,Targets!$A$1:$B$5,2,)</f>
        <v>120000</v>
      </c>
    </row>
    <row r="45" spans="1:3" x14ac:dyDescent="0.3">
      <c r="A45" s="2" t="s">
        <v>12</v>
      </c>
      <c r="B45">
        <f>GETPIVOTDATA("Sales Amount",'Pivot Table'!$A$35,"Region",'Pivot Table'!A45)</f>
        <v>167793.24000000002</v>
      </c>
      <c r="C45">
        <f>VLOOKUP(A45,Targets!$A$1:$B$5,2,)</f>
        <v>100000</v>
      </c>
    </row>
    <row r="46" spans="1:3" x14ac:dyDescent="0.3">
      <c r="A46" s="2" t="s">
        <v>18</v>
      </c>
      <c r="B46">
        <f>GETPIVOTDATA("Sales Amount",'Pivot Table'!$A$35,"Region",'Pivot Table'!A46)</f>
        <v>152666.03</v>
      </c>
      <c r="C46">
        <f>VLOOKUP(A46,Targets!$A$1:$B$5,2,)</f>
        <v>90000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2BB3E-37A0-4256-B2E9-A3F7B9E91FE5}">
  <sheetPr>
    <pageSetUpPr autoPageBreaks="0"/>
  </sheetPr>
  <dimension ref="A1:AE5"/>
  <sheetViews>
    <sheetView showGridLines="0" tabSelected="1" zoomScale="50" zoomScaleNormal="50" workbookViewId="0">
      <selection activeCell="AI13" sqref="AI13"/>
    </sheetView>
  </sheetViews>
  <sheetFormatPr defaultRowHeight="14.4" x14ac:dyDescent="0.3"/>
  <cols>
    <col min="1" max="1" width="9.5546875" bestFit="1" customWidth="1"/>
    <col min="2" max="3" width="12.109375" customWidth="1"/>
    <col min="4" max="4" width="12.21875" bestFit="1" customWidth="1"/>
    <col min="8" max="9" width="13.33203125" customWidth="1"/>
    <col min="10" max="10" width="4.44140625" bestFit="1" customWidth="1"/>
    <col min="11" max="11" width="4.44140625" customWidth="1"/>
    <col min="12" max="12" width="17.33203125" customWidth="1"/>
    <col min="13" max="13" width="21.6640625" bestFit="1" customWidth="1"/>
    <col min="14" max="14" width="13" bestFit="1" customWidth="1"/>
    <col min="21" max="21" width="21.21875" bestFit="1" customWidth="1"/>
    <col min="25" max="25" width="21.21875" bestFit="1" customWidth="1"/>
  </cols>
  <sheetData>
    <row r="1" spans="1:31" ht="14.4" customHeight="1" x14ac:dyDescent="0.3">
      <c r="A1" s="20" t="s">
        <v>64</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row>
    <row r="2" spans="1:31" ht="14.4" customHeight="1" x14ac:dyDescent="0.3">
      <c r="A2" s="20"/>
      <c r="B2" s="20"/>
      <c r="C2" s="20"/>
      <c r="D2" s="20"/>
      <c r="E2" s="20"/>
      <c r="F2" s="20"/>
      <c r="G2" s="20"/>
      <c r="H2" s="20"/>
      <c r="I2" s="20"/>
      <c r="J2" s="20"/>
      <c r="K2" s="20"/>
      <c r="L2" s="20"/>
      <c r="M2" s="20"/>
      <c r="N2" s="20"/>
      <c r="O2" s="20"/>
      <c r="P2" s="20"/>
      <c r="Q2" s="20"/>
      <c r="R2" s="20"/>
      <c r="S2" s="20"/>
      <c r="T2" s="20"/>
      <c r="U2" s="20"/>
      <c r="V2" s="20"/>
      <c r="W2" s="20"/>
      <c r="X2" s="20"/>
      <c r="Y2" s="20"/>
      <c r="Z2" s="20"/>
      <c r="AA2" s="20"/>
      <c r="AB2" s="20"/>
      <c r="AC2" s="20"/>
      <c r="AD2" s="20"/>
      <c r="AE2" s="20"/>
    </row>
    <row r="3" spans="1:31" ht="14.4" customHeight="1" x14ac:dyDescent="0.3">
      <c r="A3" s="20"/>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row>
    <row r="5" spans="1:31" x14ac:dyDescent="0.3">
      <c r="A5" s="10"/>
      <c r="B5" s="16" t="s">
        <v>61</v>
      </c>
      <c r="C5" s="17"/>
      <c r="D5" s="18">
        <f>SUM('Sales Data'!J:J)</f>
        <v>650464.03999999946</v>
      </c>
      <c r="L5" t="s">
        <v>65</v>
      </c>
      <c r="M5" s="16" t="s">
        <v>62</v>
      </c>
      <c r="N5" s="17"/>
      <c r="O5" s="21">
        <f>COUNTA('Sales Data'!B:B)</f>
        <v>501</v>
      </c>
      <c r="P5" s="21"/>
      <c r="Y5" s="19" t="s">
        <v>63</v>
      </c>
      <c r="Z5" s="19">
        <f>SUM('Sales Data'!J:J)/COUNTA('Sales Data'!B:B)</f>
        <v>1298.3314171656675</v>
      </c>
    </row>
  </sheetData>
  <mergeCells count="4">
    <mergeCell ref="B5:C5"/>
    <mergeCell ref="M5:N5"/>
    <mergeCell ref="O5:P5"/>
    <mergeCell ref="A1:AE3"/>
  </mergeCells>
  <pageMargins left="0.70866141732283472" right="0.70866141732283472" top="0.74803149606299213" bottom="0.74803149606299213" header="0.31496062992125984" footer="0.31496062992125984"/>
  <pageSetup paperSize="8"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Sales Data</vt:lpstr>
      <vt:lpstr>Product Master</vt:lpstr>
      <vt:lpstr>Targets</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Yashi Agarwal</dc:creator>
  <cp:lastModifiedBy>Yashi Agarwal</cp:lastModifiedBy>
  <dcterms:created xsi:type="dcterms:W3CDTF">2025-08-14T05:32:37Z</dcterms:created>
  <dcterms:modified xsi:type="dcterms:W3CDTF">2025-08-15T07:24:55Z</dcterms:modified>
</cp:coreProperties>
</file>