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va\Downloads\"/>
    </mc:Choice>
  </mc:AlternateContent>
  <xr:revisionPtr revIDLastSave="0" documentId="13_ncr:1_{6CEC1F9C-9B5F-4BF0-B831-671DDE68DA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0" i="1"/>
  <c r="I19" i="1"/>
  <c r="I18" i="1"/>
  <c r="I17" i="1"/>
  <c r="I16" i="1"/>
  <c r="I15" i="1"/>
  <c r="I14" i="1"/>
  <c r="I13" i="1"/>
  <c r="I12" i="1"/>
  <c r="I6" i="1"/>
  <c r="I2" i="1"/>
  <c r="I3" i="1"/>
</calcChain>
</file>

<file path=xl/sharedStrings.xml><?xml version="1.0" encoding="utf-8"?>
<sst xmlns="http://schemas.openxmlformats.org/spreadsheetml/2006/main" count="28708" uniqueCount="50">
  <si>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</si>
  <si>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</si>
  <si>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</si>
  <si>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</si>
  <si>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</si>
  <si>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</si>
  <si>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</si>
  <si>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</si>
  <si>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</si>
  <si>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</si>
  <si>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</si>
  <si>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</si>
  <si>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</si>
  <si>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</si>
  <si>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</si>
  <si>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</si>
  <si>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</si>
  <si>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</si>
  <si>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</si>
  <si>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</si>
  <si>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</si>
  <si>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</si>
  <si>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</si>
  <si>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</si>
  <si>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</si>
  <si>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</si>
  <si>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</si>
  <si>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</si>
  <si>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</si>
  <si>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</si>
  <si>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</si>
  <si>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</si>
  <si>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</si>
  <si>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</si>
  <si>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</si>
  <si>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</si>
  <si>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</si>
  <si>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A) HIRING ANALYSIS- </t>
  </si>
  <si>
    <t>B) SALARY ANALYSIS-</t>
  </si>
  <si>
    <t>C) SALARY DISTRIBUTION-</t>
  </si>
  <si>
    <t>SERVICE DEPARTMENT</t>
  </si>
  <si>
    <t>OPERATIONS DEPARTMENT</t>
  </si>
  <si>
    <t>MARKETING DEPARTMENT</t>
  </si>
  <si>
    <t>PRODUCTION DEPARTMENT</t>
  </si>
  <si>
    <t>GENERAL MANAGEMENT</t>
  </si>
  <si>
    <t>HUMAN RESOURCE DEPARTMENT</t>
  </si>
  <si>
    <t>PURCHASE DEPARTMENT</t>
  </si>
  <si>
    <t>SALES DEPARTMENT</t>
  </si>
  <si>
    <t>E) POSITION TIER ANALYSIS-</t>
  </si>
  <si>
    <t>D) DEPARTMENTAL ANALYSIS-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</si>
</sst>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anrope"/>
    </font>
    <font>
      <sz val="10"/>
      <color theme="1"/>
      <name val="Manrop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abSelected="1" topLeftCell="B1" workbookViewId="0">
      <selection activeCell="I22" sqref="I22"/>
    </sheetView>
  </sheetViews>
  <sheetFormatPr defaultRowHeight="14.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  <col min="9" max="9" width="26.1796875" customWidth="1"/>
    <col min="10" max="10" width="20.36328125" customWidth="1"/>
  </cols>
  <sheetData>
    <row r="1" spans="1:10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I1" s="1" t="s">
        <v>37</v>
      </c>
    </row>
    <row r="2" spans="1:10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>
        <f>COUNTIFS(D:D,"male", C:C, "hired")</f>
        <v>2563</v>
      </c>
    </row>
    <row r="3" spans="1:10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>
        <f>COUNTIFS(D:D,"female", C:C, "hired")</f>
        <v>1856</v>
      </c>
    </row>
    <row r="4" spans="1:10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0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1" t="s">
        <v>38</v>
      </c>
    </row>
    <row r="6" spans="1:10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>
        <f>AVERAGE(G:G)</f>
        <v>49983.029021905961</v>
      </c>
    </row>
    <row r="7" spans="1:10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1" t="s">
        <v>39</v>
      </c>
    </row>
    <row r="9" spans="1:10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0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" t="s">
        <v>49</v>
      </c>
    </row>
    <row r="12" spans="1:10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>
        <f>COUNTIFS(E:E,"SERVICE DEPARTMENT",C:C,"HIRED")</f>
        <v>1332</v>
      </c>
      <c r="J12" t="s">
        <v>40</v>
      </c>
    </row>
    <row r="13" spans="1:10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>
        <f>COUNTIFS(E:E,"OPERATIONS DEPARTMENT",C:C,"HIRED")</f>
        <v>1843</v>
      </c>
      <c r="J13" t="s">
        <v>41</v>
      </c>
    </row>
    <row r="14" spans="1:10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>
        <f>COUNTIFS(E:E,"MARKETING DEPARTMENT",C:C,"HIRED")</f>
        <v>202</v>
      </c>
      <c r="J14" t="s">
        <v>42</v>
      </c>
    </row>
    <row r="15" spans="1:10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>
        <f>COUNTIFS(E:E,"PRODUCTION DEPARTMENT",C:C,"HIRED")</f>
        <v>246</v>
      </c>
      <c r="J15" t="s">
        <v>43</v>
      </c>
    </row>
    <row r="16" spans="1:10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>
        <f>COUNTIFS(E:E,"FINANCE DEPARTMENT",C:C,"HIRED")</f>
        <v>176</v>
      </c>
      <c r="J16" t="s">
        <v>43</v>
      </c>
    </row>
    <row r="17" spans="1:10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>
        <f>COUNTIFS(E:E,"GENERAL MANAGEMENT",C:C,"HIRED")</f>
        <v>113</v>
      </c>
      <c r="J17" t="s">
        <v>44</v>
      </c>
    </row>
    <row r="18" spans="1:10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>
        <f>COUNTIFS(E:E,"HUMAN RESOURCE DEPARTMENT",C:C,"HIRED")</f>
        <v>70</v>
      </c>
      <c r="J18" t="s">
        <v>45</v>
      </c>
    </row>
    <row r="19" spans="1:10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>
        <f>COUNTIFS(E:E,"PURCHASE DEPARTMENT",C:C,"HIRED")</f>
        <v>230</v>
      </c>
      <c r="J19" t="s">
        <v>46</v>
      </c>
    </row>
    <row r="20" spans="1:10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>
        <f>COUNTIFS(E:E,"SALES DEPARTMENT",C:C,"HIRED")</f>
        <v>485</v>
      </c>
      <c r="J20" t="s">
        <v>47</v>
      </c>
    </row>
    <row r="21" spans="1:10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10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1" t="s">
        <v>48</v>
      </c>
    </row>
    <row r="23" spans="1:10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>
        <f>COUNTIF(F:F,"c8")</f>
        <v>320</v>
      </c>
      <c r="J23" t="s">
        <v>1</v>
      </c>
    </row>
    <row r="24" spans="1:10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>
        <f>COUNTIF(F:F,"c5")</f>
        <v>1747</v>
      </c>
      <c r="J24" t="s">
        <v>2</v>
      </c>
    </row>
    <row r="25" spans="1:10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>
        <f>COUNTIF(F:F,"c9")</f>
        <v>1792</v>
      </c>
      <c r="J25" t="s">
        <v>10</v>
      </c>
    </row>
    <row r="26" spans="1:10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3">
        <f>COUNTIF(F:F,"c-10")</f>
        <v>232</v>
      </c>
      <c r="J26" t="s">
        <v>9</v>
      </c>
    </row>
    <row r="27" spans="1:10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>
        <f>COUNTIF(F:F,"i4")</f>
        <v>88</v>
      </c>
      <c r="J27" t="s">
        <v>3</v>
      </c>
    </row>
    <row r="28" spans="1:10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>
        <f>COUNTIF(F:F,"i5")</f>
        <v>787</v>
      </c>
      <c r="J28" t="s">
        <v>6</v>
      </c>
    </row>
    <row r="29" spans="1:10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>
        <f>COUNTIF(F:F,"i6")</f>
        <v>527</v>
      </c>
      <c r="J29" t="s">
        <v>8</v>
      </c>
    </row>
    <row r="30" spans="1:10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>
        <f>COUNTIF(F:F,"i1")</f>
        <v>222</v>
      </c>
      <c r="J30" t="s">
        <v>7</v>
      </c>
    </row>
    <row r="31" spans="1:10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>
        <f>COUNTIF(F:F,"i7")</f>
        <v>982</v>
      </c>
      <c r="J31" t="s">
        <v>4</v>
      </c>
    </row>
    <row r="32" spans="1:10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>
        <f>COUNTIF(F:F,"m6")</f>
        <v>3</v>
      </c>
      <c r="J32" t="s">
        <v>23</v>
      </c>
    </row>
    <row r="33" spans="1:10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>
        <f>COUNTIF(F:F,"m7")</f>
        <v>1</v>
      </c>
      <c r="J33" t="s">
        <v>24</v>
      </c>
    </row>
    <row r="34" spans="1:10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>
        <f>COUNTIF(F:F,"n6")</f>
        <v>1</v>
      </c>
      <c r="J34" t="s">
        <v>26</v>
      </c>
    </row>
    <row r="35" spans="1:10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s="4">
        <f>COUNTIF(F:F,"n9")</f>
        <v>1</v>
      </c>
      <c r="J35" t="s">
        <v>25</v>
      </c>
    </row>
    <row r="36" spans="1:10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>
        <f>COUNTIF(F:F,"n10")</f>
        <v>1</v>
      </c>
      <c r="J36" t="s">
        <v>22</v>
      </c>
    </row>
    <row r="37" spans="1:10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>
        <f>COUNTIF(F:F,"b9")</f>
        <v>463</v>
      </c>
      <c r="J37" t="s">
        <v>5</v>
      </c>
    </row>
    <row r="38" spans="1:10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10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10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10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0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0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10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0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0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0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0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Yashika Shrivastav</cp:lastModifiedBy>
  <dcterms:created xsi:type="dcterms:W3CDTF">2021-08-03T05:37:34Z</dcterms:created>
  <dcterms:modified xsi:type="dcterms:W3CDTF">2023-09-04T16:04:33Z</dcterms:modified>
</cp:coreProperties>
</file>