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DOCUMENTS\ASTON NOTES\TERM 2\Business Analytics in Practice\PORTFOLIO TASK 1\"/>
    </mc:Choice>
  </mc:AlternateContent>
  <xr:revisionPtr revIDLastSave="0" documentId="13_ncr:1_{18AB6F9E-3E6B-45EA-B8F4-DD8A7680DCEA}" xr6:coauthVersionLast="47" xr6:coauthVersionMax="47" xr10:uidLastSave="{00000000-0000-0000-0000-000000000000}"/>
  <bookViews>
    <workbookView xWindow="-108" yWindow="-108" windowWidth="23256" windowHeight="13896" xr2:uid="{12D6770E-5091-DE46-8422-7762931B52B3}"/>
  </bookViews>
  <sheets>
    <sheet name="Sheet1" sheetId="1" r:id="rId1"/>
    <sheet name="Forcas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4" i="2" l="1"/>
  <c r="J30" i="2" l="1"/>
  <c r="J31" i="2"/>
  <c r="J32" i="2"/>
  <c r="J33" i="2"/>
  <c r="J34" i="2"/>
  <c r="J35" i="2"/>
  <c r="J36" i="2"/>
  <c r="J37" i="2"/>
  <c r="J38" i="2"/>
  <c r="J39" i="2"/>
  <c r="J40" i="2"/>
  <c r="J29" i="2"/>
  <c r="K29" i="2" s="1" a="1"/>
  <c r="F135" i="2"/>
  <c r="F136" i="2"/>
  <c r="F139" i="2"/>
  <c r="F140" i="2"/>
  <c r="F141" i="2"/>
  <c r="F142" i="2"/>
  <c r="F143" i="2"/>
  <c r="F144" i="2"/>
  <c r="F145" i="2"/>
  <c r="F134" i="2"/>
  <c r="E135" i="2"/>
  <c r="E136" i="2"/>
  <c r="E137" i="2"/>
  <c r="F137" i="2" s="1"/>
  <c r="E138" i="2"/>
  <c r="F138" i="2" s="1"/>
  <c r="E139" i="2"/>
  <c r="E140" i="2"/>
  <c r="E141" i="2"/>
  <c r="E142" i="2"/>
  <c r="E143" i="2"/>
  <c r="E144" i="2"/>
  <c r="E145" i="2"/>
  <c r="E134" i="2"/>
  <c r="I135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2" i="2"/>
  <c r="T52" i="1"/>
  <c r="T51" i="1"/>
  <c r="T50" i="1"/>
  <c r="T49" i="1"/>
  <c r="T48" i="1"/>
  <c r="T47" i="1"/>
  <c r="T46" i="1"/>
  <c r="T42" i="1"/>
  <c r="T43" i="1"/>
  <c r="T44" i="1"/>
  <c r="T45" i="1"/>
  <c r="T41" i="1"/>
  <c r="K29" i="2" l="1"/>
  <c r="L30" i="2"/>
  <c r="L34" i="2"/>
  <c r="L38" i="2"/>
  <c r="L39" i="2"/>
  <c r="L31" i="2"/>
  <c r="L33" i="2"/>
  <c r="L35" i="2"/>
  <c r="L36" i="2"/>
  <c r="L37" i="2"/>
  <c r="L40" i="2"/>
  <c r="L32" i="2"/>
  <c r="T54" i="1"/>
  <c r="T55" i="1" s="1"/>
  <c r="E127" i="1"/>
  <c r="F127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8" i="1"/>
  <c r="F8" i="1" s="1"/>
  <c r="K42" i="2" l="1"/>
  <c r="L29" i="2"/>
  <c r="L42" i="2" s="1"/>
  <c r="U41" i="1"/>
  <c r="U42" i="1"/>
  <c r="U49" i="1"/>
  <c r="U44" i="1"/>
  <c r="U45" i="1"/>
  <c r="U52" i="1"/>
  <c r="U51" i="1"/>
  <c r="U48" i="1"/>
  <c r="U47" i="1"/>
  <c r="U43" i="1"/>
  <c r="U50" i="1"/>
  <c r="U4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<sst xmlns="http://schemas.openxmlformats.org/spreadsheetml/2006/main" count="334" uniqueCount="173">
  <si>
    <t>Month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</si>
  <si>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</si>
  <si>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</si>
  <si>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</si>
  <si>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</si>
  <si>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</si>
  <si>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</si>
  <si>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</si>
  <si>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</si>
  <si>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</si>
  <si>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</si>
  <si>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</si>
  <si>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</si>
  <si>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</si>
  <si>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</si>
  <si>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</si>
  <si>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</si>
  <si>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</si>
  <si>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</si>
  <si>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</si>
  <si>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</si>
  <si>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</si>
  <si>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</si>
  <si>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</si>
  <si>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</si>
  <si>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</si>
  <si>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</si>
  <si>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</si>
  <si>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</si>
  <si>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</si>
  <si>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</si>
  <si>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</si>
  <si>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</si>
  <si>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</si>
  <si>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</si>
  <si>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</si>
  <si>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</si>
  <si>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</si>
  <si>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</si>
  <si>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</si>
  <si>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</si>
  <si>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</si>
  <si>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</si>
  <si>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</si>
  <si>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</si>
  <si>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</si>
  <si>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</si>
  <si>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</si>
  <si>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</si>
  <si>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</si>
  <si>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</si>
  <si>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</si>
  <si>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</si>
  <si>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</si>
  <si>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</si>
  <si>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</si>
  <si>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</si>
  <si>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</si>
  <si>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</si>
  <si>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</si>
  <si>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</si>
  <si>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</si>
  <si>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</si>
  <si>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</si>
  <si>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</si>
  <si>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</si>
  <si>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</si>
  <si>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</si>
  <si>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</si>
  <si>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</si>
  <si>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</si>
  <si>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</si>
  <si>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</si>
  <si>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</si>
  <si>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</si>
  <si>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</si>
  <si>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</si>
  <si>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</si>
  <si>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</si>
  <si>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</si>
  <si>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</si>
  <si>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</si>
  <si>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</si>
  <si>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</si>
  <si>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</si>
  <si>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</si>
  <si>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</si>
  <si>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</si>
  <si>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</si>
  <si>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</si>
  <si>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</si>
  <si>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</si>
  <si>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</si>
  <si>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</si>
  <si>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</si>
  <si>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</si>
  <si>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</si>
  <si>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</si>
  <si>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</si>
  <si>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</si>
  <si>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</si>
  <si>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</si>
  <si>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</si>
  <si>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</si>
  <si>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</si>
  <si>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</si>
  <si>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</si>
  <si>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</si>
  <si>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</si>
  <si>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</si>
  <si>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</si>
  <si>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</si>
  <si>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</si>
  <si>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</si>
  <si>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</si>
  <si>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</si>
  <si>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</si>
  <si>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</si>
  <si>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</si>
  <si>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</si>
  <si>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</si>
  <si>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</si>
  <si>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</si>
  <si>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</si>
  <si>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</si>
  <si>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</si>
  <si>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</si>
  <si>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</si>
  <si>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</si>
  <si>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</si>
  <si>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</si>
  <si>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</si>
  <si>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</si>
  <si>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</si>
  <si>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</si>
  <si>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</si>
  <si>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</si>
  <si>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</si>
  <si>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</si>
  <si>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</si>
  <si>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</si>
  <si>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</si>
  <si>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</si>
  <si>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</si>
  <si>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</si>
  <si>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time period</t>
  </si>
  <si>
    <t>St</t>
  </si>
  <si>
    <t>Average</t>
  </si>
  <si>
    <t>Sum</t>
  </si>
  <si>
    <t>Correction Factor</t>
  </si>
  <si>
    <t>Y_t =  Passengers</t>
  </si>
  <si>
    <t>s_t</t>
  </si>
  <si>
    <t>Passengers = Y_t</t>
  </si>
  <si>
    <t>12_CMA(t)</t>
  </si>
  <si>
    <t>S_t = Y_t/CMA</t>
  </si>
  <si>
    <t xml:space="preserve">Deseasonilized data = y_t/s_t </t>
  </si>
  <si>
    <t>a = intercept</t>
  </si>
  <si>
    <t>b= slope</t>
  </si>
  <si>
    <t>y*= a + b*t</t>
  </si>
  <si>
    <t>Forcast</t>
  </si>
  <si>
    <t>Forcast of Y</t>
  </si>
  <si>
    <t>Actual Values</t>
  </si>
  <si>
    <t>e_t= actual - forcasted</t>
  </si>
  <si>
    <t>Squared = (e_t)^2</t>
  </si>
  <si>
    <t>abs=|e_t|</t>
  </si>
  <si>
    <t>MAE</t>
  </si>
  <si>
    <t>MSE</t>
  </si>
  <si>
    <t>y*= 92.49410917 + 2.553885933*t</t>
  </si>
  <si>
    <t>Months</t>
  </si>
  <si>
    <t>12_MA(t)</t>
  </si>
  <si>
    <t>Running Total</t>
  </si>
  <si>
    <t>Count</t>
  </si>
  <si>
    <t>Year/Months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</si>
</sst>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4" fillId="4" borderId="4" applyNumberFormat="0" applyFont="0" applyAlignment="0" applyProtection="0"/>
  </cellStyleXfs>
  <cellXfs count="22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165" fontId="0" fillId="0" borderId="1" xfId="0" applyNumberFormat="1" applyBorder="1"/>
    <xf numFmtId="164" fontId="0" fillId="0" borderId="1" xfId="0" applyNumberFormat="1" applyBorder="1"/>
    <xf numFmtId="0" fontId="0" fillId="3" borderId="0" xfId="0" applyFill="1"/>
    <xf numFmtId="0" fontId="2" fillId="0" borderId="1" xfId="0" applyFont="1" applyBorder="1"/>
    <xf numFmtId="165" fontId="0" fillId="2" borderId="0" xfId="0" applyNumberFormat="1" applyFill="1"/>
    <xf numFmtId="0" fontId="0" fillId="3" borderId="1" xfId="0" applyFill="1" applyBorder="1"/>
    <xf numFmtId="0" fontId="0" fillId="3" borderId="1" xfId="0" applyFill="1" applyBorder="1" applyAlignment="1">
      <alignment horizontal="center"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1" fontId="0" fillId="0" borderId="0" xfId="0" applyNumberFormat="1"/>
    <xf numFmtId="0" fontId="1" fillId="5" borderId="1" xfId="0" applyFont="1" applyFill="1" applyBorder="1"/>
    <xf numFmtId="1" fontId="1" fillId="2" borderId="0" xfId="0" applyNumberFormat="1" applyFont="1" applyFill="1"/>
    <xf numFmtId="0" fontId="1" fillId="4" borderId="4" xfId="1" applyFont="1"/>
    <xf numFmtId="0" fontId="0" fillId="4" borderId="4" xfId="1" applyFont="1"/>
    <xf numFmtId="1" fontId="0" fillId="4" borderId="4" xfId="1" applyNumberFormat="1" applyFont="1"/>
    <xf numFmtId="0" fontId="3" fillId="4" borderId="4" xfId="1" applyFont="1"/>
    <xf numFmtId="1" fontId="3" fillId="4" borderId="4" xfId="1" applyNumberFormat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No. of Passengers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Passengers = Y_t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Sheet1!$C$2:$C$133</c:f>
              <c:numCache>
                <c:formatCode>General</c:formatCode>
                <c:ptCount val="132"/>
                <c:pt idx="0">
                  <c:v>112</c:v>
                </c:pt>
                <c:pt idx="1">
                  <c:v>118</c:v>
                </c:pt>
                <c:pt idx="2">
                  <c:v>132</c:v>
                </c:pt>
                <c:pt idx="3">
                  <c:v>129</c:v>
                </c:pt>
                <c:pt idx="4">
                  <c:v>121</c:v>
                </c:pt>
                <c:pt idx="5">
                  <c:v>135</c:v>
                </c:pt>
                <c:pt idx="6">
                  <c:v>148</c:v>
                </c:pt>
                <c:pt idx="7">
                  <c:v>148</c:v>
                </c:pt>
                <c:pt idx="8">
                  <c:v>136</c:v>
                </c:pt>
                <c:pt idx="9">
                  <c:v>119</c:v>
                </c:pt>
                <c:pt idx="10">
                  <c:v>104</c:v>
                </c:pt>
                <c:pt idx="11">
                  <c:v>118</c:v>
                </c:pt>
                <c:pt idx="12">
                  <c:v>115</c:v>
                </c:pt>
                <c:pt idx="13">
                  <c:v>126</c:v>
                </c:pt>
                <c:pt idx="14">
                  <c:v>141</c:v>
                </c:pt>
                <c:pt idx="15">
                  <c:v>135</c:v>
                </c:pt>
                <c:pt idx="16">
                  <c:v>125</c:v>
                </c:pt>
                <c:pt idx="17">
                  <c:v>149</c:v>
                </c:pt>
                <c:pt idx="18">
                  <c:v>170</c:v>
                </c:pt>
                <c:pt idx="19">
                  <c:v>170</c:v>
                </c:pt>
                <c:pt idx="20">
                  <c:v>158</c:v>
                </c:pt>
                <c:pt idx="21">
                  <c:v>133</c:v>
                </c:pt>
                <c:pt idx="22">
                  <c:v>114</c:v>
                </c:pt>
                <c:pt idx="23">
                  <c:v>140</c:v>
                </c:pt>
                <c:pt idx="24">
                  <c:v>145</c:v>
                </c:pt>
                <c:pt idx="25">
                  <c:v>150</c:v>
                </c:pt>
                <c:pt idx="26">
                  <c:v>178</c:v>
                </c:pt>
                <c:pt idx="27">
                  <c:v>163</c:v>
                </c:pt>
                <c:pt idx="28">
                  <c:v>172</c:v>
                </c:pt>
                <c:pt idx="29">
                  <c:v>178</c:v>
                </c:pt>
                <c:pt idx="30">
                  <c:v>199</c:v>
                </c:pt>
                <c:pt idx="31">
                  <c:v>199</c:v>
                </c:pt>
                <c:pt idx="32">
                  <c:v>184</c:v>
                </c:pt>
                <c:pt idx="33">
                  <c:v>162</c:v>
                </c:pt>
                <c:pt idx="34">
                  <c:v>146</c:v>
                </c:pt>
                <c:pt idx="35">
                  <c:v>166</c:v>
                </c:pt>
                <c:pt idx="36">
                  <c:v>171</c:v>
                </c:pt>
                <c:pt idx="37">
                  <c:v>180</c:v>
                </c:pt>
                <c:pt idx="38">
                  <c:v>193</c:v>
                </c:pt>
                <c:pt idx="39">
                  <c:v>181</c:v>
                </c:pt>
                <c:pt idx="40">
                  <c:v>183</c:v>
                </c:pt>
                <c:pt idx="41">
                  <c:v>218</c:v>
                </c:pt>
                <c:pt idx="42">
                  <c:v>230</c:v>
                </c:pt>
                <c:pt idx="43">
                  <c:v>242</c:v>
                </c:pt>
                <c:pt idx="44">
                  <c:v>209</c:v>
                </c:pt>
                <c:pt idx="45">
                  <c:v>191</c:v>
                </c:pt>
                <c:pt idx="46">
                  <c:v>172</c:v>
                </c:pt>
                <c:pt idx="47">
                  <c:v>194</c:v>
                </c:pt>
                <c:pt idx="48">
                  <c:v>196</c:v>
                </c:pt>
                <c:pt idx="49">
                  <c:v>196</c:v>
                </c:pt>
                <c:pt idx="50">
                  <c:v>236</c:v>
                </c:pt>
                <c:pt idx="51">
                  <c:v>235</c:v>
                </c:pt>
                <c:pt idx="52">
                  <c:v>229</c:v>
                </c:pt>
                <c:pt idx="53">
                  <c:v>243</c:v>
                </c:pt>
                <c:pt idx="54">
                  <c:v>264</c:v>
                </c:pt>
                <c:pt idx="55">
                  <c:v>272</c:v>
                </c:pt>
                <c:pt idx="56">
                  <c:v>237</c:v>
                </c:pt>
                <c:pt idx="57">
                  <c:v>211</c:v>
                </c:pt>
                <c:pt idx="58">
                  <c:v>180</c:v>
                </c:pt>
                <c:pt idx="59">
                  <c:v>201</c:v>
                </c:pt>
                <c:pt idx="60">
                  <c:v>204</c:v>
                </c:pt>
                <c:pt idx="61">
                  <c:v>188</c:v>
                </c:pt>
                <c:pt idx="62">
                  <c:v>235</c:v>
                </c:pt>
                <c:pt idx="63">
                  <c:v>227</c:v>
                </c:pt>
                <c:pt idx="64">
                  <c:v>234</c:v>
                </c:pt>
                <c:pt idx="65">
                  <c:v>264</c:v>
                </c:pt>
                <c:pt idx="66">
                  <c:v>302</c:v>
                </c:pt>
                <c:pt idx="67">
                  <c:v>293</c:v>
                </c:pt>
                <c:pt idx="68">
                  <c:v>259</c:v>
                </c:pt>
                <c:pt idx="69">
                  <c:v>229</c:v>
                </c:pt>
                <c:pt idx="70">
                  <c:v>203</c:v>
                </c:pt>
                <c:pt idx="71">
                  <c:v>229</c:v>
                </c:pt>
                <c:pt idx="72">
                  <c:v>242</c:v>
                </c:pt>
                <c:pt idx="73">
                  <c:v>233</c:v>
                </c:pt>
                <c:pt idx="74">
                  <c:v>267</c:v>
                </c:pt>
                <c:pt idx="75">
                  <c:v>269</c:v>
                </c:pt>
                <c:pt idx="76">
                  <c:v>270</c:v>
                </c:pt>
                <c:pt idx="77">
                  <c:v>315</c:v>
                </c:pt>
                <c:pt idx="78">
                  <c:v>364</c:v>
                </c:pt>
                <c:pt idx="79">
                  <c:v>347</c:v>
                </c:pt>
                <c:pt idx="80">
                  <c:v>312</c:v>
                </c:pt>
                <c:pt idx="81">
                  <c:v>274</c:v>
                </c:pt>
                <c:pt idx="82">
                  <c:v>237</c:v>
                </c:pt>
                <c:pt idx="83">
                  <c:v>278</c:v>
                </c:pt>
                <c:pt idx="84">
                  <c:v>284</c:v>
                </c:pt>
                <c:pt idx="85">
                  <c:v>277</c:v>
                </c:pt>
                <c:pt idx="86">
                  <c:v>317</c:v>
                </c:pt>
                <c:pt idx="87">
                  <c:v>313</c:v>
                </c:pt>
                <c:pt idx="88">
                  <c:v>318</c:v>
                </c:pt>
                <c:pt idx="89">
                  <c:v>374</c:v>
                </c:pt>
                <c:pt idx="90">
                  <c:v>413</c:v>
                </c:pt>
                <c:pt idx="91">
                  <c:v>405</c:v>
                </c:pt>
                <c:pt idx="92">
                  <c:v>355</c:v>
                </c:pt>
                <c:pt idx="93">
                  <c:v>306</c:v>
                </c:pt>
                <c:pt idx="94">
                  <c:v>271</c:v>
                </c:pt>
                <c:pt idx="95">
                  <c:v>306</c:v>
                </c:pt>
                <c:pt idx="96">
                  <c:v>315</c:v>
                </c:pt>
                <c:pt idx="97">
                  <c:v>301</c:v>
                </c:pt>
                <c:pt idx="98">
                  <c:v>356</c:v>
                </c:pt>
                <c:pt idx="99">
                  <c:v>348</c:v>
                </c:pt>
                <c:pt idx="100">
                  <c:v>355</c:v>
                </c:pt>
                <c:pt idx="101">
                  <c:v>422</c:v>
                </c:pt>
                <c:pt idx="102">
                  <c:v>465</c:v>
                </c:pt>
                <c:pt idx="103">
                  <c:v>467</c:v>
                </c:pt>
                <c:pt idx="104">
                  <c:v>404</c:v>
                </c:pt>
                <c:pt idx="105">
                  <c:v>347</c:v>
                </c:pt>
                <c:pt idx="106">
                  <c:v>305</c:v>
                </c:pt>
                <c:pt idx="107">
                  <c:v>336</c:v>
                </c:pt>
                <c:pt idx="108">
                  <c:v>340</c:v>
                </c:pt>
                <c:pt idx="109">
                  <c:v>318</c:v>
                </c:pt>
                <c:pt idx="110">
                  <c:v>362</c:v>
                </c:pt>
                <c:pt idx="111">
                  <c:v>348</c:v>
                </c:pt>
                <c:pt idx="112">
                  <c:v>363</c:v>
                </c:pt>
                <c:pt idx="113">
                  <c:v>435</c:v>
                </c:pt>
                <c:pt idx="114">
                  <c:v>491</c:v>
                </c:pt>
                <c:pt idx="115">
                  <c:v>505</c:v>
                </c:pt>
                <c:pt idx="116">
                  <c:v>404</c:v>
                </c:pt>
                <c:pt idx="117">
                  <c:v>359</c:v>
                </c:pt>
                <c:pt idx="118">
                  <c:v>310</c:v>
                </c:pt>
                <c:pt idx="119">
                  <c:v>337</c:v>
                </c:pt>
                <c:pt idx="120">
                  <c:v>360</c:v>
                </c:pt>
                <c:pt idx="121">
                  <c:v>342</c:v>
                </c:pt>
                <c:pt idx="122">
                  <c:v>406</c:v>
                </c:pt>
                <c:pt idx="123">
                  <c:v>396</c:v>
                </c:pt>
                <c:pt idx="124">
                  <c:v>420</c:v>
                </c:pt>
                <c:pt idx="125">
                  <c:v>472</c:v>
                </c:pt>
                <c:pt idx="126">
                  <c:v>548</c:v>
                </c:pt>
                <c:pt idx="127">
                  <c:v>559</c:v>
                </c:pt>
                <c:pt idx="128">
                  <c:v>463</c:v>
                </c:pt>
                <c:pt idx="129">
                  <c:v>407</c:v>
                </c:pt>
                <c:pt idx="130">
                  <c:v>362</c:v>
                </c:pt>
                <c:pt idx="131">
                  <c:v>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C5-4D42-BA31-39A5FEAE7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4227743"/>
        <c:axId val="384226783"/>
      </c:lineChart>
      <c:catAx>
        <c:axId val="38422774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226783"/>
        <c:crosses val="autoZero"/>
        <c:auto val="1"/>
        <c:lblAlgn val="ctr"/>
        <c:lblOffset val="100"/>
        <c:noMultiLvlLbl val="0"/>
      </c:catAx>
      <c:valAx>
        <c:axId val="384226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227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Passengers = Y_t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Sheet1!$A$2:$A$145</c:f>
              <c:strCache>
                <c:ptCount val="144"/>
                <c:pt idx="0">
                  <c:v>1949-01</c:v>
                </c:pt>
                <c:pt idx="1">
                  <c:v>1949-02</c:v>
                </c:pt>
                <c:pt idx="2">
                  <c:v>1949-03</c:v>
                </c:pt>
                <c:pt idx="3">
                  <c:v>1949-04</c:v>
                </c:pt>
                <c:pt idx="4">
                  <c:v>1949-05</c:v>
                </c:pt>
                <c:pt idx="5">
                  <c:v>1949-06</c:v>
                </c:pt>
                <c:pt idx="6">
                  <c:v>1949-07</c:v>
                </c:pt>
                <c:pt idx="7">
                  <c:v>1949-08</c:v>
                </c:pt>
                <c:pt idx="8">
                  <c:v>1949-09</c:v>
                </c:pt>
                <c:pt idx="9">
                  <c:v>1949-10</c:v>
                </c:pt>
                <c:pt idx="10">
                  <c:v>1949-11</c:v>
                </c:pt>
                <c:pt idx="11">
                  <c:v>1949-12</c:v>
                </c:pt>
                <c:pt idx="12">
                  <c:v>1950-01</c:v>
                </c:pt>
                <c:pt idx="13">
                  <c:v>1950-02</c:v>
                </c:pt>
                <c:pt idx="14">
                  <c:v>1950-03</c:v>
                </c:pt>
                <c:pt idx="15">
                  <c:v>1950-04</c:v>
                </c:pt>
                <c:pt idx="16">
                  <c:v>1950-05</c:v>
                </c:pt>
                <c:pt idx="17">
                  <c:v>1950-06</c:v>
                </c:pt>
                <c:pt idx="18">
                  <c:v>1950-07</c:v>
                </c:pt>
                <c:pt idx="19">
                  <c:v>1950-08</c:v>
                </c:pt>
                <c:pt idx="20">
                  <c:v>1950-09</c:v>
                </c:pt>
                <c:pt idx="21">
                  <c:v>1950-10</c:v>
                </c:pt>
                <c:pt idx="22">
                  <c:v>1950-11</c:v>
                </c:pt>
                <c:pt idx="23">
                  <c:v>1950-12</c:v>
                </c:pt>
                <c:pt idx="24">
                  <c:v>1951-01</c:v>
                </c:pt>
                <c:pt idx="25">
                  <c:v>1951-02</c:v>
                </c:pt>
                <c:pt idx="26">
                  <c:v>1951-03</c:v>
                </c:pt>
                <c:pt idx="27">
                  <c:v>1951-04</c:v>
                </c:pt>
                <c:pt idx="28">
                  <c:v>1951-05</c:v>
                </c:pt>
                <c:pt idx="29">
                  <c:v>1951-06</c:v>
                </c:pt>
                <c:pt idx="30">
                  <c:v>1951-07</c:v>
                </c:pt>
                <c:pt idx="31">
                  <c:v>1951-08</c:v>
                </c:pt>
                <c:pt idx="32">
                  <c:v>1951-09</c:v>
                </c:pt>
                <c:pt idx="33">
                  <c:v>1951-10</c:v>
                </c:pt>
                <c:pt idx="34">
                  <c:v>1951-11</c:v>
                </c:pt>
                <c:pt idx="35">
                  <c:v>1951-12</c:v>
                </c:pt>
                <c:pt idx="36">
                  <c:v>1952-01</c:v>
                </c:pt>
                <c:pt idx="37">
                  <c:v>1952-02</c:v>
                </c:pt>
                <c:pt idx="38">
                  <c:v>1952-03</c:v>
                </c:pt>
                <c:pt idx="39">
                  <c:v>1952-04</c:v>
                </c:pt>
                <c:pt idx="40">
                  <c:v>1952-05</c:v>
                </c:pt>
                <c:pt idx="41">
                  <c:v>1952-06</c:v>
                </c:pt>
                <c:pt idx="42">
                  <c:v>1952-07</c:v>
                </c:pt>
                <c:pt idx="43">
                  <c:v>1952-08</c:v>
                </c:pt>
                <c:pt idx="44">
                  <c:v>1952-09</c:v>
                </c:pt>
                <c:pt idx="45">
                  <c:v>1952-10</c:v>
                </c:pt>
                <c:pt idx="46">
                  <c:v>1952-11</c:v>
                </c:pt>
                <c:pt idx="47">
                  <c:v>1952-12</c:v>
                </c:pt>
                <c:pt idx="48">
                  <c:v>1953-01</c:v>
                </c:pt>
                <c:pt idx="49">
                  <c:v>1953-02</c:v>
                </c:pt>
                <c:pt idx="50">
                  <c:v>1953-03</c:v>
                </c:pt>
                <c:pt idx="51">
                  <c:v>1953-04</c:v>
                </c:pt>
                <c:pt idx="52">
                  <c:v>1953-05</c:v>
                </c:pt>
                <c:pt idx="53">
                  <c:v>1953-06</c:v>
                </c:pt>
                <c:pt idx="54">
                  <c:v>1953-07</c:v>
                </c:pt>
                <c:pt idx="55">
                  <c:v>1953-08</c:v>
                </c:pt>
                <c:pt idx="56">
                  <c:v>1953-09</c:v>
                </c:pt>
                <c:pt idx="57">
                  <c:v>1953-10</c:v>
                </c:pt>
                <c:pt idx="58">
                  <c:v>1953-11</c:v>
                </c:pt>
                <c:pt idx="59">
                  <c:v>1953-12</c:v>
                </c:pt>
                <c:pt idx="60">
                  <c:v>1954-01</c:v>
                </c:pt>
                <c:pt idx="61">
                  <c:v>1954-02</c:v>
                </c:pt>
                <c:pt idx="62">
                  <c:v>1954-03</c:v>
                </c:pt>
                <c:pt idx="63">
                  <c:v>1954-04</c:v>
                </c:pt>
                <c:pt idx="64">
                  <c:v>1954-05</c:v>
                </c:pt>
                <c:pt idx="65">
                  <c:v>1954-06</c:v>
                </c:pt>
                <c:pt idx="66">
                  <c:v>1954-07</c:v>
                </c:pt>
                <c:pt idx="67">
                  <c:v>1954-08</c:v>
                </c:pt>
                <c:pt idx="68">
                  <c:v>1954-09</c:v>
                </c:pt>
                <c:pt idx="69">
                  <c:v>1954-10</c:v>
                </c:pt>
                <c:pt idx="70">
                  <c:v>1954-11</c:v>
                </c:pt>
                <c:pt idx="71">
                  <c:v>1954-12</c:v>
                </c:pt>
                <c:pt idx="72">
                  <c:v>1955-01</c:v>
                </c:pt>
                <c:pt idx="73">
                  <c:v>1955-02</c:v>
                </c:pt>
                <c:pt idx="74">
                  <c:v>1955-03</c:v>
                </c:pt>
                <c:pt idx="75">
                  <c:v>1955-04</c:v>
                </c:pt>
                <c:pt idx="76">
                  <c:v>1955-05</c:v>
                </c:pt>
                <c:pt idx="77">
                  <c:v>1955-06</c:v>
                </c:pt>
                <c:pt idx="78">
                  <c:v>1955-07</c:v>
                </c:pt>
                <c:pt idx="79">
                  <c:v>1955-08</c:v>
                </c:pt>
                <c:pt idx="80">
                  <c:v>1955-09</c:v>
                </c:pt>
                <c:pt idx="81">
                  <c:v>1955-10</c:v>
                </c:pt>
                <c:pt idx="82">
                  <c:v>1955-11</c:v>
                </c:pt>
                <c:pt idx="83">
                  <c:v>1955-12</c:v>
                </c:pt>
                <c:pt idx="84">
                  <c:v>1956-01</c:v>
                </c:pt>
                <c:pt idx="85">
                  <c:v>1956-02</c:v>
                </c:pt>
                <c:pt idx="86">
                  <c:v>1956-03</c:v>
                </c:pt>
                <c:pt idx="87">
                  <c:v>1956-04</c:v>
                </c:pt>
                <c:pt idx="88">
                  <c:v>1956-05</c:v>
                </c:pt>
                <c:pt idx="89">
                  <c:v>1956-06</c:v>
                </c:pt>
                <c:pt idx="90">
                  <c:v>1956-07</c:v>
                </c:pt>
                <c:pt idx="91">
                  <c:v>1956-08</c:v>
                </c:pt>
                <c:pt idx="92">
                  <c:v>1956-09</c:v>
                </c:pt>
                <c:pt idx="93">
                  <c:v>1956-10</c:v>
                </c:pt>
                <c:pt idx="94">
                  <c:v>1956-11</c:v>
                </c:pt>
                <c:pt idx="95">
                  <c:v>1956-12</c:v>
                </c:pt>
                <c:pt idx="96">
                  <c:v>1957-01</c:v>
                </c:pt>
                <c:pt idx="97">
                  <c:v>1957-02</c:v>
                </c:pt>
                <c:pt idx="98">
                  <c:v>1957-03</c:v>
                </c:pt>
                <c:pt idx="99">
                  <c:v>1957-04</c:v>
                </c:pt>
                <c:pt idx="100">
                  <c:v>1957-05</c:v>
                </c:pt>
                <c:pt idx="101">
                  <c:v>1957-06</c:v>
                </c:pt>
                <c:pt idx="102">
                  <c:v>1957-07</c:v>
                </c:pt>
                <c:pt idx="103">
                  <c:v>1957-08</c:v>
                </c:pt>
                <c:pt idx="104">
                  <c:v>1957-09</c:v>
                </c:pt>
                <c:pt idx="105">
                  <c:v>1957-10</c:v>
                </c:pt>
                <c:pt idx="106">
                  <c:v>1957-11</c:v>
                </c:pt>
                <c:pt idx="107">
                  <c:v>1957-12</c:v>
                </c:pt>
                <c:pt idx="108">
                  <c:v>1958-01</c:v>
                </c:pt>
                <c:pt idx="109">
                  <c:v>1958-02</c:v>
                </c:pt>
                <c:pt idx="110">
                  <c:v>1958-03</c:v>
                </c:pt>
                <c:pt idx="111">
                  <c:v>1958-04</c:v>
                </c:pt>
                <c:pt idx="112">
                  <c:v>1958-05</c:v>
                </c:pt>
                <c:pt idx="113">
                  <c:v>1958-06</c:v>
                </c:pt>
                <c:pt idx="114">
                  <c:v>1958-07</c:v>
                </c:pt>
                <c:pt idx="115">
                  <c:v>1958-08</c:v>
                </c:pt>
                <c:pt idx="116">
                  <c:v>1958-09</c:v>
                </c:pt>
                <c:pt idx="117">
                  <c:v>1958-10</c:v>
                </c:pt>
                <c:pt idx="118">
                  <c:v>1958-11</c:v>
                </c:pt>
                <c:pt idx="119">
                  <c:v>1958-12</c:v>
                </c:pt>
                <c:pt idx="120">
                  <c:v>1959-01</c:v>
                </c:pt>
                <c:pt idx="121">
                  <c:v>1959-02</c:v>
                </c:pt>
                <c:pt idx="122">
                  <c:v>1959-03</c:v>
                </c:pt>
                <c:pt idx="123">
                  <c:v>1959-04</c:v>
                </c:pt>
                <c:pt idx="124">
                  <c:v>1959-05</c:v>
                </c:pt>
                <c:pt idx="125">
                  <c:v>1959-06</c:v>
                </c:pt>
                <c:pt idx="126">
                  <c:v>1959-07</c:v>
                </c:pt>
                <c:pt idx="127">
                  <c:v>1959-08</c:v>
                </c:pt>
                <c:pt idx="128">
                  <c:v>1959-09</c:v>
                </c:pt>
                <c:pt idx="129">
                  <c:v>1959-10</c:v>
                </c:pt>
                <c:pt idx="130">
                  <c:v>1959-11</c:v>
                </c:pt>
                <c:pt idx="131">
                  <c:v>1959-12</c:v>
                </c:pt>
                <c:pt idx="132">
                  <c:v>1960-01</c:v>
                </c:pt>
                <c:pt idx="133">
                  <c:v>1960-02</c:v>
                </c:pt>
                <c:pt idx="134">
                  <c:v>1960-03</c:v>
                </c:pt>
                <c:pt idx="135">
                  <c:v>1960-04</c:v>
                </c:pt>
                <c:pt idx="136">
                  <c:v>1960-05</c:v>
                </c:pt>
                <c:pt idx="137">
                  <c:v>1960-06</c:v>
                </c:pt>
                <c:pt idx="138">
                  <c:v>1960-07</c:v>
                </c:pt>
                <c:pt idx="139">
                  <c:v>1960-08</c:v>
                </c:pt>
                <c:pt idx="140">
                  <c:v>1960-09</c:v>
                </c:pt>
                <c:pt idx="141">
                  <c:v>1960-10</c:v>
                </c:pt>
                <c:pt idx="142">
                  <c:v>1960-11</c:v>
                </c:pt>
                <c:pt idx="143">
                  <c:v>1960-12</c:v>
                </c:pt>
              </c:strCache>
            </c:strRef>
          </c:cat>
          <c:val>
            <c:numRef>
              <c:f>Sheet1!$C$2:$C$145</c:f>
              <c:numCache>
                <c:formatCode>General</c:formatCode>
                <c:ptCount val="144"/>
                <c:pt idx="0">
                  <c:v>112</c:v>
                </c:pt>
                <c:pt idx="1">
                  <c:v>118</c:v>
                </c:pt>
                <c:pt idx="2">
                  <c:v>132</c:v>
                </c:pt>
                <c:pt idx="3">
                  <c:v>129</c:v>
                </c:pt>
                <c:pt idx="4">
                  <c:v>121</c:v>
                </c:pt>
                <c:pt idx="5">
                  <c:v>135</c:v>
                </c:pt>
                <c:pt idx="6">
                  <c:v>148</c:v>
                </c:pt>
                <c:pt idx="7">
                  <c:v>148</c:v>
                </c:pt>
                <c:pt idx="8">
                  <c:v>136</c:v>
                </c:pt>
                <c:pt idx="9">
                  <c:v>119</c:v>
                </c:pt>
                <c:pt idx="10">
                  <c:v>104</c:v>
                </c:pt>
                <c:pt idx="11">
                  <c:v>118</c:v>
                </c:pt>
                <c:pt idx="12">
                  <c:v>115</c:v>
                </c:pt>
                <c:pt idx="13">
                  <c:v>126</c:v>
                </c:pt>
                <c:pt idx="14">
                  <c:v>141</c:v>
                </c:pt>
                <c:pt idx="15">
                  <c:v>135</c:v>
                </c:pt>
                <c:pt idx="16">
                  <c:v>125</c:v>
                </c:pt>
                <c:pt idx="17">
                  <c:v>149</c:v>
                </c:pt>
                <c:pt idx="18">
                  <c:v>170</c:v>
                </c:pt>
                <c:pt idx="19">
                  <c:v>170</c:v>
                </c:pt>
                <c:pt idx="20">
                  <c:v>158</c:v>
                </c:pt>
                <c:pt idx="21">
                  <c:v>133</c:v>
                </c:pt>
                <c:pt idx="22">
                  <c:v>114</c:v>
                </c:pt>
                <c:pt idx="23">
                  <c:v>140</c:v>
                </c:pt>
                <c:pt idx="24">
                  <c:v>145</c:v>
                </c:pt>
                <c:pt idx="25">
                  <c:v>150</c:v>
                </c:pt>
                <c:pt idx="26">
                  <c:v>178</c:v>
                </c:pt>
                <c:pt idx="27">
                  <c:v>163</c:v>
                </c:pt>
                <c:pt idx="28">
                  <c:v>172</c:v>
                </c:pt>
                <c:pt idx="29">
                  <c:v>178</c:v>
                </c:pt>
                <c:pt idx="30">
                  <c:v>199</c:v>
                </c:pt>
                <c:pt idx="31">
                  <c:v>199</c:v>
                </c:pt>
                <c:pt idx="32">
                  <c:v>184</c:v>
                </c:pt>
                <c:pt idx="33">
                  <c:v>162</c:v>
                </c:pt>
                <c:pt idx="34">
                  <c:v>146</c:v>
                </c:pt>
                <c:pt idx="35">
                  <c:v>166</c:v>
                </c:pt>
                <c:pt idx="36">
                  <c:v>171</c:v>
                </c:pt>
                <c:pt idx="37">
                  <c:v>180</c:v>
                </c:pt>
                <c:pt idx="38">
                  <c:v>193</c:v>
                </c:pt>
                <c:pt idx="39">
                  <c:v>181</c:v>
                </c:pt>
                <c:pt idx="40">
                  <c:v>183</c:v>
                </c:pt>
                <c:pt idx="41">
                  <c:v>218</c:v>
                </c:pt>
                <c:pt idx="42">
                  <c:v>230</c:v>
                </c:pt>
                <c:pt idx="43">
                  <c:v>242</c:v>
                </c:pt>
                <c:pt idx="44">
                  <c:v>209</c:v>
                </c:pt>
                <c:pt idx="45">
                  <c:v>191</c:v>
                </c:pt>
                <c:pt idx="46">
                  <c:v>172</c:v>
                </c:pt>
                <c:pt idx="47">
                  <c:v>194</c:v>
                </c:pt>
                <c:pt idx="48">
                  <c:v>196</c:v>
                </c:pt>
                <c:pt idx="49">
                  <c:v>196</c:v>
                </c:pt>
                <c:pt idx="50">
                  <c:v>236</c:v>
                </c:pt>
                <c:pt idx="51">
                  <c:v>235</c:v>
                </c:pt>
                <c:pt idx="52">
                  <c:v>229</c:v>
                </c:pt>
                <c:pt idx="53">
                  <c:v>243</c:v>
                </c:pt>
                <c:pt idx="54">
                  <c:v>264</c:v>
                </c:pt>
                <c:pt idx="55">
                  <c:v>272</c:v>
                </c:pt>
                <c:pt idx="56">
                  <c:v>237</c:v>
                </c:pt>
                <c:pt idx="57">
                  <c:v>211</c:v>
                </c:pt>
                <c:pt idx="58">
                  <c:v>180</c:v>
                </c:pt>
                <c:pt idx="59">
                  <c:v>201</c:v>
                </c:pt>
                <c:pt idx="60">
                  <c:v>204</c:v>
                </c:pt>
                <c:pt idx="61">
                  <c:v>188</c:v>
                </c:pt>
                <c:pt idx="62">
                  <c:v>235</c:v>
                </c:pt>
                <c:pt idx="63">
                  <c:v>227</c:v>
                </c:pt>
                <c:pt idx="64">
                  <c:v>234</c:v>
                </c:pt>
                <c:pt idx="65">
                  <c:v>264</c:v>
                </c:pt>
                <c:pt idx="66">
                  <c:v>302</c:v>
                </c:pt>
                <c:pt idx="67">
                  <c:v>293</c:v>
                </c:pt>
                <c:pt idx="68">
                  <c:v>259</c:v>
                </c:pt>
                <c:pt idx="69">
                  <c:v>229</c:v>
                </c:pt>
                <c:pt idx="70">
                  <c:v>203</c:v>
                </c:pt>
                <c:pt idx="71">
                  <c:v>229</c:v>
                </c:pt>
                <c:pt idx="72">
                  <c:v>242</c:v>
                </c:pt>
                <c:pt idx="73">
                  <c:v>233</c:v>
                </c:pt>
                <c:pt idx="74">
                  <c:v>267</c:v>
                </c:pt>
                <c:pt idx="75">
                  <c:v>269</c:v>
                </c:pt>
                <c:pt idx="76">
                  <c:v>270</c:v>
                </c:pt>
                <c:pt idx="77">
                  <c:v>315</c:v>
                </c:pt>
                <c:pt idx="78">
                  <c:v>364</c:v>
                </c:pt>
                <c:pt idx="79">
                  <c:v>347</c:v>
                </c:pt>
                <c:pt idx="80">
                  <c:v>312</c:v>
                </c:pt>
                <c:pt idx="81">
                  <c:v>274</c:v>
                </c:pt>
                <c:pt idx="82">
                  <c:v>237</c:v>
                </c:pt>
                <c:pt idx="83">
                  <c:v>278</c:v>
                </c:pt>
                <c:pt idx="84">
                  <c:v>284</c:v>
                </c:pt>
                <c:pt idx="85">
                  <c:v>277</c:v>
                </c:pt>
                <c:pt idx="86">
                  <c:v>317</c:v>
                </c:pt>
                <c:pt idx="87">
                  <c:v>313</c:v>
                </c:pt>
                <c:pt idx="88">
                  <c:v>318</c:v>
                </c:pt>
                <c:pt idx="89">
                  <c:v>374</c:v>
                </c:pt>
                <c:pt idx="90">
                  <c:v>413</c:v>
                </c:pt>
                <c:pt idx="91">
                  <c:v>405</c:v>
                </c:pt>
                <c:pt idx="92">
                  <c:v>355</c:v>
                </c:pt>
                <c:pt idx="93">
                  <c:v>306</c:v>
                </c:pt>
                <c:pt idx="94">
                  <c:v>271</c:v>
                </c:pt>
                <c:pt idx="95">
                  <c:v>306</c:v>
                </c:pt>
                <c:pt idx="96">
                  <c:v>315</c:v>
                </c:pt>
                <c:pt idx="97">
                  <c:v>301</c:v>
                </c:pt>
                <c:pt idx="98">
                  <c:v>356</c:v>
                </c:pt>
                <c:pt idx="99">
                  <c:v>348</c:v>
                </c:pt>
                <c:pt idx="100">
                  <c:v>355</c:v>
                </c:pt>
                <c:pt idx="101">
                  <c:v>422</c:v>
                </c:pt>
                <c:pt idx="102">
                  <c:v>465</c:v>
                </c:pt>
                <c:pt idx="103">
                  <c:v>467</c:v>
                </c:pt>
                <c:pt idx="104">
                  <c:v>404</c:v>
                </c:pt>
                <c:pt idx="105">
                  <c:v>347</c:v>
                </c:pt>
                <c:pt idx="106">
                  <c:v>305</c:v>
                </c:pt>
                <c:pt idx="107">
                  <c:v>336</c:v>
                </c:pt>
                <c:pt idx="108">
                  <c:v>340</c:v>
                </c:pt>
                <c:pt idx="109">
                  <c:v>318</c:v>
                </c:pt>
                <c:pt idx="110">
                  <c:v>362</c:v>
                </c:pt>
                <c:pt idx="111">
                  <c:v>348</c:v>
                </c:pt>
                <c:pt idx="112">
                  <c:v>363</c:v>
                </c:pt>
                <c:pt idx="113">
                  <c:v>435</c:v>
                </c:pt>
                <c:pt idx="114">
                  <c:v>491</c:v>
                </c:pt>
                <c:pt idx="115">
                  <c:v>505</c:v>
                </c:pt>
                <c:pt idx="116">
                  <c:v>404</c:v>
                </c:pt>
                <c:pt idx="117">
                  <c:v>359</c:v>
                </c:pt>
                <c:pt idx="118">
                  <c:v>310</c:v>
                </c:pt>
                <c:pt idx="119">
                  <c:v>337</c:v>
                </c:pt>
                <c:pt idx="120">
                  <c:v>360</c:v>
                </c:pt>
                <c:pt idx="121">
                  <c:v>342</c:v>
                </c:pt>
                <c:pt idx="122">
                  <c:v>406</c:v>
                </c:pt>
                <c:pt idx="123">
                  <c:v>396</c:v>
                </c:pt>
                <c:pt idx="124">
                  <c:v>420</c:v>
                </c:pt>
                <c:pt idx="125">
                  <c:v>472</c:v>
                </c:pt>
                <c:pt idx="126">
                  <c:v>548</c:v>
                </c:pt>
                <c:pt idx="127">
                  <c:v>559</c:v>
                </c:pt>
                <c:pt idx="128">
                  <c:v>463</c:v>
                </c:pt>
                <c:pt idx="129">
                  <c:v>407</c:v>
                </c:pt>
                <c:pt idx="130">
                  <c:v>362</c:v>
                </c:pt>
                <c:pt idx="131">
                  <c:v>405</c:v>
                </c:pt>
                <c:pt idx="132">
                  <c:v>417</c:v>
                </c:pt>
                <c:pt idx="133">
                  <c:v>391</c:v>
                </c:pt>
                <c:pt idx="134">
                  <c:v>419</c:v>
                </c:pt>
                <c:pt idx="135">
                  <c:v>461</c:v>
                </c:pt>
                <c:pt idx="136">
                  <c:v>472</c:v>
                </c:pt>
                <c:pt idx="137">
                  <c:v>535</c:v>
                </c:pt>
                <c:pt idx="138">
                  <c:v>622</c:v>
                </c:pt>
                <c:pt idx="139">
                  <c:v>606</c:v>
                </c:pt>
                <c:pt idx="140">
                  <c:v>508</c:v>
                </c:pt>
                <c:pt idx="141">
                  <c:v>461</c:v>
                </c:pt>
                <c:pt idx="142">
                  <c:v>390</c:v>
                </c:pt>
                <c:pt idx="143">
                  <c:v>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9B-4142-90A4-84D9B6E6F4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8548864"/>
        <c:axId val="1478543584"/>
      </c:lineChart>
      <c:catAx>
        <c:axId val="1478548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</a:t>
                </a:r>
                <a:r>
                  <a:rPr lang="en-US" baseline="0"/>
                  <a:t> of Years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543584"/>
        <c:crosses val="autoZero"/>
        <c:auto val="1"/>
        <c:lblAlgn val="ctr"/>
        <c:lblOffset val="100"/>
        <c:noMultiLvlLbl val="0"/>
      </c:catAx>
      <c:valAx>
        <c:axId val="147854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/>
                  <a:t>No. of Passangers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548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Passengers from 1949-1960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Passengers = Y_t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Sheet1!$A$2:$A$145</c:f>
              <c:strCache>
                <c:ptCount val="144"/>
                <c:pt idx="0">
                  <c:v>1949-01</c:v>
                </c:pt>
                <c:pt idx="1">
                  <c:v>1949-02</c:v>
                </c:pt>
                <c:pt idx="2">
                  <c:v>1949-03</c:v>
                </c:pt>
                <c:pt idx="3">
                  <c:v>1949-04</c:v>
                </c:pt>
                <c:pt idx="4">
                  <c:v>1949-05</c:v>
                </c:pt>
                <c:pt idx="5">
                  <c:v>1949-06</c:v>
                </c:pt>
                <c:pt idx="6">
                  <c:v>1949-07</c:v>
                </c:pt>
                <c:pt idx="7">
                  <c:v>1949-08</c:v>
                </c:pt>
                <c:pt idx="8">
                  <c:v>1949-09</c:v>
                </c:pt>
                <c:pt idx="9">
                  <c:v>1949-10</c:v>
                </c:pt>
                <c:pt idx="10">
                  <c:v>1949-11</c:v>
                </c:pt>
                <c:pt idx="11">
                  <c:v>1949-12</c:v>
                </c:pt>
                <c:pt idx="12">
                  <c:v>1950-01</c:v>
                </c:pt>
                <c:pt idx="13">
                  <c:v>1950-02</c:v>
                </c:pt>
                <c:pt idx="14">
                  <c:v>1950-03</c:v>
                </c:pt>
                <c:pt idx="15">
                  <c:v>1950-04</c:v>
                </c:pt>
                <c:pt idx="16">
                  <c:v>1950-05</c:v>
                </c:pt>
                <c:pt idx="17">
                  <c:v>1950-06</c:v>
                </c:pt>
                <c:pt idx="18">
                  <c:v>1950-07</c:v>
                </c:pt>
                <c:pt idx="19">
                  <c:v>1950-08</c:v>
                </c:pt>
                <c:pt idx="20">
                  <c:v>1950-09</c:v>
                </c:pt>
                <c:pt idx="21">
                  <c:v>1950-10</c:v>
                </c:pt>
                <c:pt idx="22">
                  <c:v>1950-11</c:v>
                </c:pt>
                <c:pt idx="23">
                  <c:v>1950-12</c:v>
                </c:pt>
                <c:pt idx="24">
                  <c:v>1951-01</c:v>
                </c:pt>
                <c:pt idx="25">
                  <c:v>1951-02</c:v>
                </c:pt>
                <c:pt idx="26">
                  <c:v>1951-03</c:v>
                </c:pt>
                <c:pt idx="27">
                  <c:v>1951-04</c:v>
                </c:pt>
                <c:pt idx="28">
                  <c:v>1951-05</c:v>
                </c:pt>
                <c:pt idx="29">
                  <c:v>1951-06</c:v>
                </c:pt>
                <c:pt idx="30">
                  <c:v>1951-07</c:v>
                </c:pt>
                <c:pt idx="31">
                  <c:v>1951-08</c:v>
                </c:pt>
                <c:pt idx="32">
                  <c:v>1951-09</c:v>
                </c:pt>
                <c:pt idx="33">
                  <c:v>1951-10</c:v>
                </c:pt>
                <c:pt idx="34">
                  <c:v>1951-11</c:v>
                </c:pt>
                <c:pt idx="35">
                  <c:v>1951-12</c:v>
                </c:pt>
                <c:pt idx="36">
                  <c:v>1952-01</c:v>
                </c:pt>
                <c:pt idx="37">
                  <c:v>1952-02</c:v>
                </c:pt>
                <c:pt idx="38">
                  <c:v>1952-03</c:v>
                </c:pt>
                <c:pt idx="39">
                  <c:v>1952-04</c:v>
                </c:pt>
                <c:pt idx="40">
                  <c:v>1952-05</c:v>
                </c:pt>
                <c:pt idx="41">
                  <c:v>1952-06</c:v>
                </c:pt>
                <c:pt idx="42">
                  <c:v>1952-07</c:v>
                </c:pt>
                <c:pt idx="43">
                  <c:v>1952-08</c:v>
                </c:pt>
                <c:pt idx="44">
                  <c:v>1952-09</c:v>
                </c:pt>
                <c:pt idx="45">
                  <c:v>1952-10</c:v>
                </c:pt>
                <c:pt idx="46">
                  <c:v>1952-11</c:v>
                </c:pt>
                <c:pt idx="47">
                  <c:v>1952-12</c:v>
                </c:pt>
                <c:pt idx="48">
                  <c:v>1953-01</c:v>
                </c:pt>
                <c:pt idx="49">
                  <c:v>1953-02</c:v>
                </c:pt>
                <c:pt idx="50">
                  <c:v>1953-03</c:v>
                </c:pt>
                <c:pt idx="51">
                  <c:v>1953-04</c:v>
                </c:pt>
                <c:pt idx="52">
                  <c:v>1953-05</c:v>
                </c:pt>
                <c:pt idx="53">
                  <c:v>1953-06</c:v>
                </c:pt>
                <c:pt idx="54">
                  <c:v>1953-07</c:v>
                </c:pt>
                <c:pt idx="55">
                  <c:v>1953-08</c:v>
                </c:pt>
                <c:pt idx="56">
                  <c:v>1953-09</c:v>
                </c:pt>
                <c:pt idx="57">
                  <c:v>1953-10</c:v>
                </c:pt>
                <c:pt idx="58">
                  <c:v>1953-11</c:v>
                </c:pt>
                <c:pt idx="59">
                  <c:v>1953-12</c:v>
                </c:pt>
                <c:pt idx="60">
                  <c:v>1954-01</c:v>
                </c:pt>
                <c:pt idx="61">
                  <c:v>1954-02</c:v>
                </c:pt>
                <c:pt idx="62">
                  <c:v>1954-03</c:v>
                </c:pt>
                <c:pt idx="63">
                  <c:v>1954-04</c:v>
                </c:pt>
                <c:pt idx="64">
                  <c:v>1954-05</c:v>
                </c:pt>
                <c:pt idx="65">
                  <c:v>1954-06</c:v>
                </c:pt>
                <c:pt idx="66">
                  <c:v>1954-07</c:v>
                </c:pt>
                <c:pt idx="67">
                  <c:v>1954-08</c:v>
                </c:pt>
                <c:pt idx="68">
                  <c:v>1954-09</c:v>
                </c:pt>
                <c:pt idx="69">
                  <c:v>1954-10</c:v>
                </c:pt>
                <c:pt idx="70">
                  <c:v>1954-11</c:v>
                </c:pt>
                <c:pt idx="71">
                  <c:v>1954-12</c:v>
                </c:pt>
                <c:pt idx="72">
                  <c:v>1955-01</c:v>
                </c:pt>
                <c:pt idx="73">
                  <c:v>1955-02</c:v>
                </c:pt>
                <c:pt idx="74">
                  <c:v>1955-03</c:v>
                </c:pt>
                <c:pt idx="75">
                  <c:v>1955-04</c:v>
                </c:pt>
                <c:pt idx="76">
                  <c:v>1955-05</c:v>
                </c:pt>
                <c:pt idx="77">
                  <c:v>1955-06</c:v>
                </c:pt>
                <c:pt idx="78">
                  <c:v>1955-07</c:v>
                </c:pt>
                <c:pt idx="79">
                  <c:v>1955-08</c:v>
                </c:pt>
                <c:pt idx="80">
                  <c:v>1955-09</c:v>
                </c:pt>
                <c:pt idx="81">
                  <c:v>1955-10</c:v>
                </c:pt>
                <c:pt idx="82">
                  <c:v>1955-11</c:v>
                </c:pt>
                <c:pt idx="83">
                  <c:v>1955-12</c:v>
                </c:pt>
                <c:pt idx="84">
                  <c:v>1956-01</c:v>
                </c:pt>
                <c:pt idx="85">
                  <c:v>1956-02</c:v>
                </c:pt>
                <c:pt idx="86">
                  <c:v>1956-03</c:v>
                </c:pt>
                <c:pt idx="87">
                  <c:v>1956-04</c:v>
                </c:pt>
                <c:pt idx="88">
                  <c:v>1956-05</c:v>
                </c:pt>
                <c:pt idx="89">
                  <c:v>1956-06</c:v>
                </c:pt>
                <c:pt idx="90">
                  <c:v>1956-07</c:v>
                </c:pt>
                <c:pt idx="91">
                  <c:v>1956-08</c:v>
                </c:pt>
                <c:pt idx="92">
                  <c:v>1956-09</c:v>
                </c:pt>
                <c:pt idx="93">
                  <c:v>1956-10</c:v>
                </c:pt>
                <c:pt idx="94">
                  <c:v>1956-11</c:v>
                </c:pt>
                <c:pt idx="95">
                  <c:v>1956-12</c:v>
                </c:pt>
                <c:pt idx="96">
                  <c:v>1957-01</c:v>
                </c:pt>
                <c:pt idx="97">
                  <c:v>1957-02</c:v>
                </c:pt>
                <c:pt idx="98">
                  <c:v>1957-03</c:v>
                </c:pt>
                <c:pt idx="99">
                  <c:v>1957-04</c:v>
                </c:pt>
                <c:pt idx="100">
                  <c:v>1957-05</c:v>
                </c:pt>
                <c:pt idx="101">
                  <c:v>1957-06</c:v>
                </c:pt>
                <c:pt idx="102">
                  <c:v>1957-07</c:v>
                </c:pt>
                <c:pt idx="103">
                  <c:v>1957-08</c:v>
                </c:pt>
                <c:pt idx="104">
                  <c:v>1957-09</c:v>
                </c:pt>
                <c:pt idx="105">
                  <c:v>1957-10</c:v>
                </c:pt>
                <c:pt idx="106">
                  <c:v>1957-11</c:v>
                </c:pt>
                <c:pt idx="107">
                  <c:v>1957-12</c:v>
                </c:pt>
                <c:pt idx="108">
                  <c:v>1958-01</c:v>
                </c:pt>
                <c:pt idx="109">
                  <c:v>1958-02</c:v>
                </c:pt>
                <c:pt idx="110">
                  <c:v>1958-03</c:v>
                </c:pt>
                <c:pt idx="111">
                  <c:v>1958-04</c:v>
                </c:pt>
                <c:pt idx="112">
                  <c:v>1958-05</c:v>
                </c:pt>
                <c:pt idx="113">
                  <c:v>1958-06</c:v>
                </c:pt>
                <c:pt idx="114">
                  <c:v>1958-07</c:v>
                </c:pt>
                <c:pt idx="115">
                  <c:v>1958-08</c:v>
                </c:pt>
                <c:pt idx="116">
                  <c:v>1958-09</c:v>
                </c:pt>
                <c:pt idx="117">
                  <c:v>1958-10</c:v>
                </c:pt>
                <c:pt idx="118">
                  <c:v>1958-11</c:v>
                </c:pt>
                <c:pt idx="119">
                  <c:v>1958-12</c:v>
                </c:pt>
                <c:pt idx="120">
                  <c:v>1959-01</c:v>
                </c:pt>
                <c:pt idx="121">
                  <c:v>1959-02</c:v>
                </c:pt>
                <c:pt idx="122">
                  <c:v>1959-03</c:v>
                </c:pt>
                <c:pt idx="123">
                  <c:v>1959-04</c:v>
                </c:pt>
                <c:pt idx="124">
                  <c:v>1959-05</c:v>
                </c:pt>
                <c:pt idx="125">
                  <c:v>1959-06</c:v>
                </c:pt>
                <c:pt idx="126">
                  <c:v>1959-07</c:v>
                </c:pt>
                <c:pt idx="127">
                  <c:v>1959-08</c:v>
                </c:pt>
                <c:pt idx="128">
                  <c:v>1959-09</c:v>
                </c:pt>
                <c:pt idx="129">
                  <c:v>1959-10</c:v>
                </c:pt>
                <c:pt idx="130">
                  <c:v>1959-11</c:v>
                </c:pt>
                <c:pt idx="131">
                  <c:v>1959-12</c:v>
                </c:pt>
                <c:pt idx="132">
                  <c:v>1960-01</c:v>
                </c:pt>
                <c:pt idx="133">
                  <c:v>1960-02</c:v>
                </c:pt>
                <c:pt idx="134">
                  <c:v>1960-03</c:v>
                </c:pt>
                <c:pt idx="135">
                  <c:v>1960-04</c:v>
                </c:pt>
                <c:pt idx="136">
                  <c:v>1960-05</c:v>
                </c:pt>
                <c:pt idx="137">
                  <c:v>1960-06</c:v>
                </c:pt>
                <c:pt idx="138">
                  <c:v>1960-07</c:v>
                </c:pt>
                <c:pt idx="139">
                  <c:v>1960-08</c:v>
                </c:pt>
                <c:pt idx="140">
                  <c:v>1960-09</c:v>
                </c:pt>
                <c:pt idx="141">
                  <c:v>1960-10</c:v>
                </c:pt>
                <c:pt idx="142">
                  <c:v>1960-11</c:v>
                </c:pt>
                <c:pt idx="143">
                  <c:v>1960-12</c:v>
                </c:pt>
              </c:strCache>
            </c:strRef>
          </c:cat>
          <c:val>
            <c:numRef>
              <c:f>Sheet1!$C$2:$C$145</c:f>
              <c:numCache>
                <c:formatCode>General</c:formatCode>
                <c:ptCount val="144"/>
                <c:pt idx="0">
                  <c:v>112</c:v>
                </c:pt>
                <c:pt idx="1">
                  <c:v>118</c:v>
                </c:pt>
                <c:pt idx="2">
                  <c:v>132</c:v>
                </c:pt>
                <c:pt idx="3">
                  <c:v>129</c:v>
                </c:pt>
                <c:pt idx="4">
                  <c:v>121</c:v>
                </c:pt>
                <c:pt idx="5">
                  <c:v>135</c:v>
                </c:pt>
                <c:pt idx="6">
                  <c:v>148</c:v>
                </c:pt>
                <c:pt idx="7">
                  <c:v>148</c:v>
                </c:pt>
                <c:pt idx="8">
                  <c:v>136</c:v>
                </c:pt>
                <c:pt idx="9">
                  <c:v>119</c:v>
                </c:pt>
                <c:pt idx="10">
                  <c:v>104</c:v>
                </c:pt>
                <c:pt idx="11">
                  <c:v>118</c:v>
                </c:pt>
                <c:pt idx="12">
                  <c:v>115</c:v>
                </c:pt>
                <c:pt idx="13">
                  <c:v>126</c:v>
                </c:pt>
                <c:pt idx="14">
                  <c:v>141</c:v>
                </c:pt>
                <c:pt idx="15">
                  <c:v>135</c:v>
                </c:pt>
                <c:pt idx="16">
                  <c:v>125</c:v>
                </c:pt>
                <c:pt idx="17">
                  <c:v>149</c:v>
                </c:pt>
                <c:pt idx="18">
                  <c:v>170</c:v>
                </c:pt>
                <c:pt idx="19">
                  <c:v>170</c:v>
                </c:pt>
                <c:pt idx="20">
                  <c:v>158</c:v>
                </c:pt>
                <c:pt idx="21">
                  <c:v>133</c:v>
                </c:pt>
                <c:pt idx="22">
                  <c:v>114</c:v>
                </c:pt>
                <c:pt idx="23">
                  <c:v>140</c:v>
                </c:pt>
                <c:pt idx="24">
                  <c:v>145</c:v>
                </c:pt>
                <c:pt idx="25">
                  <c:v>150</c:v>
                </c:pt>
                <c:pt idx="26">
                  <c:v>178</c:v>
                </c:pt>
                <c:pt idx="27">
                  <c:v>163</c:v>
                </c:pt>
                <c:pt idx="28">
                  <c:v>172</c:v>
                </c:pt>
                <c:pt idx="29">
                  <c:v>178</c:v>
                </c:pt>
                <c:pt idx="30">
                  <c:v>199</c:v>
                </c:pt>
                <c:pt idx="31">
                  <c:v>199</c:v>
                </c:pt>
                <c:pt idx="32">
                  <c:v>184</c:v>
                </c:pt>
                <c:pt idx="33">
                  <c:v>162</c:v>
                </c:pt>
                <c:pt idx="34">
                  <c:v>146</c:v>
                </c:pt>
                <c:pt idx="35">
                  <c:v>166</c:v>
                </c:pt>
                <c:pt idx="36">
                  <c:v>171</c:v>
                </c:pt>
                <c:pt idx="37">
                  <c:v>180</c:v>
                </c:pt>
                <c:pt idx="38">
                  <c:v>193</c:v>
                </c:pt>
                <c:pt idx="39">
                  <c:v>181</c:v>
                </c:pt>
                <c:pt idx="40">
                  <c:v>183</c:v>
                </c:pt>
                <c:pt idx="41">
                  <c:v>218</c:v>
                </c:pt>
                <c:pt idx="42">
                  <c:v>230</c:v>
                </c:pt>
                <c:pt idx="43">
                  <c:v>242</c:v>
                </c:pt>
                <c:pt idx="44">
                  <c:v>209</c:v>
                </c:pt>
                <c:pt idx="45">
                  <c:v>191</c:v>
                </c:pt>
                <c:pt idx="46">
                  <c:v>172</c:v>
                </c:pt>
                <c:pt idx="47">
                  <c:v>194</c:v>
                </c:pt>
                <c:pt idx="48">
                  <c:v>196</c:v>
                </c:pt>
                <c:pt idx="49">
                  <c:v>196</c:v>
                </c:pt>
                <c:pt idx="50">
                  <c:v>236</c:v>
                </c:pt>
                <c:pt idx="51">
                  <c:v>235</c:v>
                </c:pt>
                <c:pt idx="52">
                  <c:v>229</c:v>
                </c:pt>
                <c:pt idx="53">
                  <c:v>243</c:v>
                </c:pt>
                <c:pt idx="54">
                  <c:v>264</c:v>
                </c:pt>
                <c:pt idx="55">
                  <c:v>272</c:v>
                </c:pt>
                <c:pt idx="56">
                  <c:v>237</c:v>
                </c:pt>
                <c:pt idx="57">
                  <c:v>211</c:v>
                </c:pt>
                <c:pt idx="58">
                  <c:v>180</c:v>
                </c:pt>
                <c:pt idx="59">
                  <c:v>201</c:v>
                </c:pt>
                <c:pt idx="60">
                  <c:v>204</c:v>
                </c:pt>
                <c:pt idx="61">
                  <c:v>188</c:v>
                </c:pt>
                <c:pt idx="62">
                  <c:v>235</c:v>
                </c:pt>
                <c:pt idx="63">
                  <c:v>227</c:v>
                </c:pt>
                <c:pt idx="64">
                  <c:v>234</c:v>
                </c:pt>
                <c:pt idx="65">
                  <c:v>264</c:v>
                </c:pt>
                <c:pt idx="66">
                  <c:v>302</c:v>
                </c:pt>
                <c:pt idx="67">
                  <c:v>293</c:v>
                </c:pt>
                <c:pt idx="68">
                  <c:v>259</c:v>
                </c:pt>
                <c:pt idx="69">
                  <c:v>229</c:v>
                </c:pt>
                <c:pt idx="70">
                  <c:v>203</c:v>
                </c:pt>
                <c:pt idx="71">
                  <c:v>229</c:v>
                </c:pt>
                <c:pt idx="72">
                  <c:v>242</c:v>
                </c:pt>
                <c:pt idx="73">
                  <c:v>233</c:v>
                </c:pt>
                <c:pt idx="74">
                  <c:v>267</c:v>
                </c:pt>
                <c:pt idx="75">
                  <c:v>269</c:v>
                </c:pt>
                <c:pt idx="76">
                  <c:v>270</c:v>
                </c:pt>
                <c:pt idx="77">
                  <c:v>315</c:v>
                </c:pt>
                <c:pt idx="78">
                  <c:v>364</c:v>
                </c:pt>
                <c:pt idx="79">
                  <c:v>347</c:v>
                </c:pt>
                <c:pt idx="80">
                  <c:v>312</c:v>
                </c:pt>
                <c:pt idx="81">
                  <c:v>274</c:v>
                </c:pt>
                <c:pt idx="82">
                  <c:v>237</c:v>
                </c:pt>
                <c:pt idx="83">
                  <c:v>278</c:v>
                </c:pt>
                <c:pt idx="84">
                  <c:v>284</c:v>
                </c:pt>
                <c:pt idx="85">
                  <c:v>277</c:v>
                </c:pt>
                <c:pt idx="86">
                  <c:v>317</c:v>
                </c:pt>
                <c:pt idx="87">
                  <c:v>313</c:v>
                </c:pt>
                <c:pt idx="88">
                  <c:v>318</c:v>
                </c:pt>
                <c:pt idx="89">
                  <c:v>374</c:v>
                </c:pt>
                <c:pt idx="90">
                  <c:v>413</c:v>
                </c:pt>
                <c:pt idx="91">
                  <c:v>405</c:v>
                </c:pt>
                <c:pt idx="92">
                  <c:v>355</c:v>
                </c:pt>
                <c:pt idx="93">
                  <c:v>306</c:v>
                </c:pt>
                <c:pt idx="94">
                  <c:v>271</c:v>
                </c:pt>
                <c:pt idx="95">
                  <c:v>306</c:v>
                </c:pt>
                <c:pt idx="96">
                  <c:v>315</c:v>
                </c:pt>
                <c:pt idx="97">
                  <c:v>301</c:v>
                </c:pt>
                <c:pt idx="98">
                  <c:v>356</c:v>
                </c:pt>
                <c:pt idx="99">
                  <c:v>348</c:v>
                </c:pt>
                <c:pt idx="100">
                  <c:v>355</c:v>
                </c:pt>
                <c:pt idx="101">
                  <c:v>422</c:v>
                </c:pt>
                <c:pt idx="102">
                  <c:v>465</c:v>
                </c:pt>
                <c:pt idx="103">
                  <c:v>467</c:v>
                </c:pt>
                <c:pt idx="104">
                  <c:v>404</c:v>
                </c:pt>
                <c:pt idx="105">
                  <c:v>347</c:v>
                </c:pt>
                <c:pt idx="106">
                  <c:v>305</c:v>
                </c:pt>
                <c:pt idx="107">
                  <c:v>336</c:v>
                </c:pt>
                <c:pt idx="108">
                  <c:v>340</c:v>
                </c:pt>
                <c:pt idx="109">
                  <c:v>318</c:v>
                </c:pt>
                <c:pt idx="110">
                  <c:v>362</c:v>
                </c:pt>
                <c:pt idx="111">
                  <c:v>348</c:v>
                </c:pt>
                <c:pt idx="112">
                  <c:v>363</c:v>
                </c:pt>
                <c:pt idx="113">
                  <c:v>435</c:v>
                </c:pt>
                <c:pt idx="114">
                  <c:v>491</c:v>
                </c:pt>
                <c:pt idx="115">
                  <c:v>505</c:v>
                </c:pt>
                <c:pt idx="116">
                  <c:v>404</c:v>
                </c:pt>
                <c:pt idx="117">
                  <c:v>359</c:v>
                </c:pt>
                <c:pt idx="118">
                  <c:v>310</c:v>
                </c:pt>
                <c:pt idx="119">
                  <c:v>337</c:v>
                </c:pt>
                <c:pt idx="120">
                  <c:v>360</c:v>
                </c:pt>
                <c:pt idx="121">
                  <c:v>342</c:v>
                </c:pt>
                <c:pt idx="122">
                  <c:v>406</c:v>
                </c:pt>
                <c:pt idx="123">
                  <c:v>396</c:v>
                </c:pt>
                <c:pt idx="124">
                  <c:v>420</c:v>
                </c:pt>
                <c:pt idx="125">
                  <c:v>472</c:v>
                </c:pt>
                <c:pt idx="126">
                  <c:v>548</c:v>
                </c:pt>
                <c:pt idx="127">
                  <c:v>559</c:v>
                </c:pt>
                <c:pt idx="128">
                  <c:v>463</c:v>
                </c:pt>
                <c:pt idx="129">
                  <c:v>407</c:v>
                </c:pt>
                <c:pt idx="130">
                  <c:v>362</c:v>
                </c:pt>
                <c:pt idx="131">
                  <c:v>405</c:v>
                </c:pt>
                <c:pt idx="132">
                  <c:v>417</c:v>
                </c:pt>
                <c:pt idx="133">
                  <c:v>391</c:v>
                </c:pt>
                <c:pt idx="134">
                  <c:v>419</c:v>
                </c:pt>
                <c:pt idx="135">
                  <c:v>461</c:v>
                </c:pt>
                <c:pt idx="136">
                  <c:v>472</c:v>
                </c:pt>
                <c:pt idx="137">
                  <c:v>535</c:v>
                </c:pt>
                <c:pt idx="138">
                  <c:v>622</c:v>
                </c:pt>
                <c:pt idx="139">
                  <c:v>606</c:v>
                </c:pt>
                <c:pt idx="140">
                  <c:v>508</c:v>
                </c:pt>
                <c:pt idx="141">
                  <c:v>461</c:v>
                </c:pt>
                <c:pt idx="142">
                  <c:v>390</c:v>
                </c:pt>
                <c:pt idx="143">
                  <c:v>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71-4CB0-8EFD-199887297639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12_CMA(t)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strRef>
              <c:f>Sheet1!$A$2:$A$145</c:f>
              <c:strCache>
                <c:ptCount val="144"/>
                <c:pt idx="0">
                  <c:v>1949-01</c:v>
                </c:pt>
                <c:pt idx="1">
                  <c:v>1949-02</c:v>
                </c:pt>
                <c:pt idx="2">
                  <c:v>1949-03</c:v>
                </c:pt>
                <c:pt idx="3">
                  <c:v>1949-04</c:v>
                </c:pt>
                <c:pt idx="4">
                  <c:v>1949-05</c:v>
                </c:pt>
                <c:pt idx="5">
                  <c:v>1949-06</c:v>
                </c:pt>
                <c:pt idx="6">
                  <c:v>1949-07</c:v>
                </c:pt>
                <c:pt idx="7">
                  <c:v>1949-08</c:v>
                </c:pt>
                <c:pt idx="8">
                  <c:v>1949-09</c:v>
                </c:pt>
                <c:pt idx="9">
                  <c:v>1949-10</c:v>
                </c:pt>
                <c:pt idx="10">
                  <c:v>1949-11</c:v>
                </c:pt>
                <c:pt idx="11">
                  <c:v>1949-12</c:v>
                </c:pt>
                <c:pt idx="12">
                  <c:v>1950-01</c:v>
                </c:pt>
                <c:pt idx="13">
                  <c:v>1950-02</c:v>
                </c:pt>
                <c:pt idx="14">
                  <c:v>1950-03</c:v>
                </c:pt>
                <c:pt idx="15">
                  <c:v>1950-04</c:v>
                </c:pt>
                <c:pt idx="16">
                  <c:v>1950-05</c:v>
                </c:pt>
                <c:pt idx="17">
                  <c:v>1950-06</c:v>
                </c:pt>
                <c:pt idx="18">
                  <c:v>1950-07</c:v>
                </c:pt>
                <c:pt idx="19">
                  <c:v>1950-08</c:v>
                </c:pt>
                <c:pt idx="20">
                  <c:v>1950-09</c:v>
                </c:pt>
                <c:pt idx="21">
                  <c:v>1950-10</c:v>
                </c:pt>
                <c:pt idx="22">
                  <c:v>1950-11</c:v>
                </c:pt>
                <c:pt idx="23">
                  <c:v>1950-12</c:v>
                </c:pt>
                <c:pt idx="24">
                  <c:v>1951-01</c:v>
                </c:pt>
                <c:pt idx="25">
                  <c:v>1951-02</c:v>
                </c:pt>
                <c:pt idx="26">
                  <c:v>1951-03</c:v>
                </c:pt>
                <c:pt idx="27">
                  <c:v>1951-04</c:v>
                </c:pt>
                <c:pt idx="28">
                  <c:v>1951-05</c:v>
                </c:pt>
                <c:pt idx="29">
                  <c:v>1951-06</c:v>
                </c:pt>
                <c:pt idx="30">
                  <c:v>1951-07</c:v>
                </c:pt>
                <c:pt idx="31">
                  <c:v>1951-08</c:v>
                </c:pt>
                <c:pt idx="32">
                  <c:v>1951-09</c:v>
                </c:pt>
                <c:pt idx="33">
                  <c:v>1951-10</c:v>
                </c:pt>
                <c:pt idx="34">
                  <c:v>1951-11</c:v>
                </c:pt>
                <c:pt idx="35">
                  <c:v>1951-12</c:v>
                </c:pt>
                <c:pt idx="36">
                  <c:v>1952-01</c:v>
                </c:pt>
                <c:pt idx="37">
                  <c:v>1952-02</c:v>
                </c:pt>
                <c:pt idx="38">
                  <c:v>1952-03</c:v>
                </c:pt>
                <c:pt idx="39">
                  <c:v>1952-04</c:v>
                </c:pt>
                <c:pt idx="40">
                  <c:v>1952-05</c:v>
                </c:pt>
                <c:pt idx="41">
                  <c:v>1952-06</c:v>
                </c:pt>
                <c:pt idx="42">
                  <c:v>1952-07</c:v>
                </c:pt>
                <c:pt idx="43">
                  <c:v>1952-08</c:v>
                </c:pt>
                <c:pt idx="44">
                  <c:v>1952-09</c:v>
                </c:pt>
                <c:pt idx="45">
                  <c:v>1952-10</c:v>
                </c:pt>
                <c:pt idx="46">
                  <c:v>1952-11</c:v>
                </c:pt>
                <c:pt idx="47">
                  <c:v>1952-12</c:v>
                </c:pt>
                <c:pt idx="48">
                  <c:v>1953-01</c:v>
                </c:pt>
                <c:pt idx="49">
                  <c:v>1953-02</c:v>
                </c:pt>
                <c:pt idx="50">
                  <c:v>1953-03</c:v>
                </c:pt>
                <c:pt idx="51">
                  <c:v>1953-04</c:v>
                </c:pt>
                <c:pt idx="52">
                  <c:v>1953-05</c:v>
                </c:pt>
                <c:pt idx="53">
                  <c:v>1953-06</c:v>
                </c:pt>
                <c:pt idx="54">
                  <c:v>1953-07</c:v>
                </c:pt>
                <c:pt idx="55">
                  <c:v>1953-08</c:v>
                </c:pt>
                <c:pt idx="56">
                  <c:v>1953-09</c:v>
                </c:pt>
                <c:pt idx="57">
                  <c:v>1953-10</c:v>
                </c:pt>
                <c:pt idx="58">
                  <c:v>1953-11</c:v>
                </c:pt>
                <c:pt idx="59">
                  <c:v>1953-12</c:v>
                </c:pt>
                <c:pt idx="60">
                  <c:v>1954-01</c:v>
                </c:pt>
                <c:pt idx="61">
                  <c:v>1954-02</c:v>
                </c:pt>
                <c:pt idx="62">
                  <c:v>1954-03</c:v>
                </c:pt>
                <c:pt idx="63">
                  <c:v>1954-04</c:v>
                </c:pt>
                <c:pt idx="64">
                  <c:v>1954-05</c:v>
                </c:pt>
                <c:pt idx="65">
                  <c:v>1954-06</c:v>
                </c:pt>
                <c:pt idx="66">
                  <c:v>1954-07</c:v>
                </c:pt>
                <c:pt idx="67">
                  <c:v>1954-08</c:v>
                </c:pt>
                <c:pt idx="68">
                  <c:v>1954-09</c:v>
                </c:pt>
                <c:pt idx="69">
                  <c:v>1954-10</c:v>
                </c:pt>
                <c:pt idx="70">
                  <c:v>1954-11</c:v>
                </c:pt>
                <c:pt idx="71">
                  <c:v>1954-12</c:v>
                </c:pt>
                <c:pt idx="72">
                  <c:v>1955-01</c:v>
                </c:pt>
                <c:pt idx="73">
                  <c:v>1955-02</c:v>
                </c:pt>
                <c:pt idx="74">
                  <c:v>1955-03</c:v>
                </c:pt>
                <c:pt idx="75">
                  <c:v>1955-04</c:v>
                </c:pt>
                <c:pt idx="76">
                  <c:v>1955-05</c:v>
                </c:pt>
                <c:pt idx="77">
                  <c:v>1955-06</c:v>
                </c:pt>
                <c:pt idx="78">
                  <c:v>1955-07</c:v>
                </c:pt>
                <c:pt idx="79">
                  <c:v>1955-08</c:v>
                </c:pt>
                <c:pt idx="80">
                  <c:v>1955-09</c:v>
                </c:pt>
                <c:pt idx="81">
                  <c:v>1955-10</c:v>
                </c:pt>
                <c:pt idx="82">
                  <c:v>1955-11</c:v>
                </c:pt>
                <c:pt idx="83">
                  <c:v>1955-12</c:v>
                </c:pt>
                <c:pt idx="84">
                  <c:v>1956-01</c:v>
                </c:pt>
                <c:pt idx="85">
                  <c:v>1956-02</c:v>
                </c:pt>
                <c:pt idx="86">
                  <c:v>1956-03</c:v>
                </c:pt>
                <c:pt idx="87">
                  <c:v>1956-04</c:v>
                </c:pt>
                <c:pt idx="88">
                  <c:v>1956-05</c:v>
                </c:pt>
                <c:pt idx="89">
                  <c:v>1956-06</c:v>
                </c:pt>
                <c:pt idx="90">
                  <c:v>1956-07</c:v>
                </c:pt>
                <c:pt idx="91">
                  <c:v>1956-08</c:v>
                </c:pt>
                <c:pt idx="92">
                  <c:v>1956-09</c:v>
                </c:pt>
                <c:pt idx="93">
                  <c:v>1956-10</c:v>
                </c:pt>
                <c:pt idx="94">
                  <c:v>1956-11</c:v>
                </c:pt>
                <c:pt idx="95">
                  <c:v>1956-12</c:v>
                </c:pt>
                <c:pt idx="96">
                  <c:v>1957-01</c:v>
                </c:pt>
                <c:pt idx="97">
                  <c:v>1957-02</c:v>
                </c:pt>
                <c:pt idx="98">
                  <c:v>1957-03</c:v>
                </c:pt>
                <c:pt idx="99">
                  <c:v>1957-04</c:v>
                </c:pt>
                <c:pt idx="100">
                  <c:v>1957-05</c:v>
                </c:pt>
                <c:pt idx="101">
                  <c:v>1957-06</c:v>
                </c:pt>
                <c:pt idx="102">
                  <c:v>1957-07</c:v>
                </c:pt>
                <c:pt idx="103">
                  <c:v>1957-08</c:v>
                </c:pt>
                <c:pt idx="104">
                  <c:v>1957-09</c:v>
                </c:pt>
                <c:pt idx="105">
                  <c:v>1957-10</c:v>
                </c:pt>
                <c:pt idx="106">
                  <c:v>1957-11</c:v>
                </c:pt>
                <c:pt idx="107">
                  <c:v>1957-12</c:v>
                </c:pt>
                <c:pt idx="108">
                  <c:v>1958-01</c:v>
                </c:pt>
                <c:pt idx="109">
                  <c:v>1958-02</c:v>
                </c:pt>
                <c:pt idx="110">
                  <c:v>1958-03</c:v>
                </c:pt>
                <c:pt idx="111">
                  <c:v>1958-04</c:v>
                </c:pt>
                <c:pt idx="112">
                  <c:v>1958-05</c:v>
                </c:pt>
                <c:pt idx="113">
                  <c:v>1958-06</c:v>
                </c:pt>
                <c:pt idx="114">
                  <c:v>1958-07</c:v>
                </c:pt>
                <c:pt idx="115">
                  <c:v>1958-08</c:v>
                </c:pt>
                <c:pt idx="116">
                  <c:v>1958-09</c:v>
                </c:pt>
                <c:pt idx="117">
                  <c:v>1958-10</c:v>
                </c:pt>
                <c:pt idx="118">
                  <c:v>1958-11</c:v>
                </c:pt>
                <c:pt idx="119">
                  <c:v>1958-12</c:v>
                </c:pt>
                <c:pt idx="120">
                  <c:v>1959-01</c:v>
                </c:pt>
                <c:pt idx="121">
                  <c:v>1959-02</c:v>
                </c:pt>
                <c:pt idx="122">
                  <c:v>1959-03</c:v>
                </c:pt>
                <c:pt idx="123">
                  <c:v>1959-04</c:v>
                </c:pt>
                <c:pt idx="124">
                  <c:v>1959-05</c:v>
                </c:pt>
                <c:pt idx="125">
                  <c:v>1959-06</c:v>
                </c:pt>
                <c:pt idx="126">
                  <c:v>1959-07</c:v>
                </c:pt>
                <c:pt idx="127">
                  <c:v>1959-08</c:v>
                </c:pt>
                <c:pt idx="128">
                  <c:v>1959-09</c:v>
                </c:pt>
                <c:pt idx="129">
                  <c:v>1959-10</c:v>
                </c:pt>
                <c:pt idx="130">
                  <c:v>1959-11</c:v>
                </c:pt>
                <c:pt idx="131">
                  <c:v>1959-12</c:v>
                </c:pt>
                <c:pt idx="132">
                  <c:v>1960-01</c:v>
                </c:pt>
                <c:pt idx="133">
                  <c:v>1960-02</c:v>
                </c:pt>
                <c:pt idx="134">
                  <c:v>1960-03</c:v>
                </c:pt>
                <c:pt idx="135">
                  <c:v>1960-04</c:v>
                </c:pt>
                <c:pt idx="136">
                  <c:v>1960-05</c:v>
                </c:pt>
                <c:pt idx="137">
                  <c:v>1960-06</c:v>
                </c:pt>
                <c:pt idx="138">
                  <c:v>1960-07</c:v>
                </c:pt>
                <c:pt idx="139">
                  <c:v>1960-08</c:v>
                </c:pt>
                <c:pt idx="140">
                  <c:v>1960-09</c:v>
                </c:pt>
                <c:pt idx="141">
                  <c:v>1960-10</c:v>
                </c:pt>
                <c:pt idx="142">
                  <c:v>1960-11</c:v>
                </c:pt>
                <c:pt idx="143">
                  <c:v>1960-12</c:v>
                </c:pt>
              </c:strCache>
            </c:strRef>
          </c:cat>
          <c:val>
            <c:numRef>
              <c:f>Sheet1!$E$2:$E$145</c:f>
              <c:numCache>
                <c:formatCode>General</c:formatCode>
                <c:ptCount val="144"/>
                <c:pt idx="6" formatCode="0">
                  <c:v>126.79166666666667</c:v>
                </c:pt>
                <c:pt idx="7" formatCode="0">
                  <c:v>127.25</c:v>
                </c:pt>
                <c:pt idx="8" formatCode="0">
                  <c:v>127.95833333333334</c:v>
                </c:pt>
                <c:pt idx="9" formatCode="0">
                  <c:v>128.58333333333334</c:v>
                </c:pt>
                <c:pt idx="10" formatCode="0">
                  <c:v>129</c:v>
                </c:pt>
                <c:pt idx="11" formatCode="0">
                  <c:v>129.75</c:v>
                </c:pt>
                <c:pt idx="12" formatCode="0">
                  <c:v>131.25</c:v>
                </c:pt>
                <c:pt idx="13" formatCode="0">
                  <c:v>133.08333333333331</c:v>
                </c:pt>
                <c:pt idx="14" formatCode="0">
                  <c:v>134.91666666666669</c:v>
                </c:pt>
                <c:pt idx="15" formatCode="0">
                  <c:v>136.41666666666669</c:v>
                </c:pt>
                <c:pt idx="16" formatCode="0">
                  <c:v>137.41666666666669</c:v>
                </c:pt>
                <c:pt idx="17" formatCode="0">
                  <c:v>138.75</c:v>
                </c:pt>
                <c:pt idx="18" formatCode="0">
                  <c:v>140.91666666666666</c:v>
                </c:pt>
                <c:pt idx="19" formatCode="0">
                  <c:v>143.16666666666666</c:v>
                </c:pt>
                <c:pt idx="20" formatCode="0">
                  <c:v>145.70833333333331</c:v>
                </c:pt>
                <c:pt idx="21" formatCode="0">
                  <c:v>148.41666666666669</c:v>
                </c:pt>
                <c:pt idx="22" formatCode="0">
                  <c:v>151.54166666666669</c:v>
                </c:pt>
                <c:pt idx="23" formatCode="0">
                  <c:v>154.70833333333331</c:v>
                </c:pt>
                <c:pt idx="24" formatCode="0">
                  <c:v>157.125</c:v>
                </c:pt>
                <c:pt idx="25" formatCode="0">
                  <c:v>159.54166666666669</c:v>
                </c:pt>
                <c:pt idx="26" formatCode="0">
                  <c:v>161.83333333333331</c:v>
                </c:pt>
                <c:pt idx="27" formatCode="0">
                  <c:v>164.125</c:v>
                </c:pt>
                <c:pt idx="28" formatCode="0">
                  <c:v>166.66666666666669</c:v>
                </c:pt>
                <c:pt idx="29" formatCode="0">
                  <c:v>169.08333333333331</c:v>
                </c:pt>
                <c:pt idx="30" formatCode="0">
                  <c:v>171.25</c:v>
                </c:pt>
                <c:pt idx="31" formatCode="0">
                  <c:v>173.58333333333334</c:v>
                </c:pt>
                <c:pt idx="32" formatCode="0">
                  <c:v>175.45833333333334</c:v>
                </c:pt>
                <c:pt idx="33" formatCode="0">
                  <c:v>176.83333333333334</c:v>
                </c:pt>
                <c:pt idx="34" formatCode="0">
                  <c:v>178.04166666666669</c:v>
                </c:pt>
                <c:pt idx="35" formatCode="0">
                  <c:v>180.16666666666669</c:v>
                </c:pt>
                <c:pt idx="36" formatCode="0">
                  <c:v>183.125</c:v>
                </c:pt>
                <c:pt idx="37" formatCode="0">
                  <c:v>186.20833333333331</c:v>
                </c:pt>
                <c:pt idx="38" formatCode="0">
                  <c:v>189.04166666666669</c:v>
                </c:pt>
                <c:pt idx="39" formatCode="0">
                  <c:v>191.29166666666669</c:v>
                </c:pt>
                <c:pt idx="40" formatCode="0">
                  <c:v>193.58333333333331</c:v>
                </c:pt>
                <c:pt idx="41" formatCode="0">
                  <c:v>195.83333333333331</c:v>
                </c:pt>
                <c:pt idx="42" formatCode="0">
                  <c:v>198.04166666666669</c:v>
                </c:pt>
                <c:pt idx="43" formatCode="0">
                  <c:v>199.75</c:v>
                </c:pt>
                <c:pt idx="44" formatCode="0">
                  <c:v>202.20833333333331</c:v>
                </c:pt>
                <c:pt idx="45" formatCode="0">
                  <c:v>206.25</c:v>
                </c:pt>
                <c:pt idx="46" formatCode="0">
                  <c:v>210.41666666666669</c:v>
                </c:pt>
                <c:pt idx="47" formatCode="0">
                  <c:v>213.375</c:v>
                </c:pt>
                <c:pt idx="48" formatCode="0">
                  <c:v>215.83333333333331</c:v>
                </c:pt>
                <c:pt idx="49" formatCode="0">
                  <c:v>218.5</c:v>
                </c:pt>
                <c:pt idx="50" formatCode="0">
                  <c:v>220.91666666666669</c:v>
                </c:pt>
                <c:pt idx="51" formatCode="0">
                  <c:v>222.91666666666669</c:v>
                </c:pt>
                <c:pt idx="52" formatCode="0">
                  <c:v>224.08333333333331</c:v>
                </c:pt>
                <c:pt idx="53" formatCode="0">
                  <c:v>224.70833333333331</c:v>
                </c:pt>
                <c:pt idx="54" formatCode="0">
                  <c:v>225.33333333333331</c:v>
                </c:pt>
                <c:pt idx="55" formatCode="0">
                  <c:v>225.33333333333331</c:v>
                </c:pt>
                <c:pt idx="56" formatCode="0">
                  <c:v>224.95833333333331</c:v>
                </c:pt>
                <c:pt idx="57" formatCode="0">
                  <c:v>224.58333333333331</c:v>
                </c:pt>
                <c:pt idx="58" formatCode="0">
                  <c:v>224.45833333333331</c:v>
                </c:pt>
                <c:pt idx="59" formatCode="0">
                  <c:v>225.54166666666666</c:v>
                </c:pt>
                <c:pt idx="60" formatCode="0">
                  <c:v>228</c:v>
                </c:pt>
                <c:pt idx="61" formatCode="0">
                  <c:v>230.45833333333334</c:v>
                </c:pt>
                <c:pt idx="62" formatCode="0">
                  <c:v>232.25</c:v>
                </c:pt>
                <c:pt idx="63" formatCode="0">
                  <c:v>233.91666666666666</c:v>
                </c:pt>
                <c:pt idx="64" formatCode="0">
                  <c:v>235.625</c:v>
                </c:pt>
                <c:pt idx="65" formatCode="0">
                  <c:v>237.75</c:v>
                </c:pt>
                <c:pt idx="66" formatCode="0">
                  <c:v>240.5</c:v>
                </c:pt>
                <c:pt idx="67" formatCode="0">
                  <c:v>243.95833333333334</c:v>
                </c:pt>
                <c:pt idx="68" formatCode="0">
                  <c:v>247.16666666666669</c:v>
                </c:pt>
                <c:pt idx="69" formatCode="0">
                  <c:v>250.25</c:v>
                </c:pt>
                <c:pt idx="70" formatCode="0">
                  <c:v>253.5</c:v>
                </c:pt>
                <c:pt idx="71" formatCode="0">
                  <c:v>257.125</c:v>
                </c:pt>
                <c:pt idx="72" formatCode="0">
                  <c:v>261.83333333333337</c:v>
                </c:pt>
                <c:pt idx="73" formatCode="0">
                  <c:v>266.66666666666669</c:v>
                </c:pt>
                <c:pt idx="74" formatCode="0">
                  <c:v>271.125</c:v>
                </c:pt>
                <c:pt idx="75" formatCode="0">
                  <c:v>275.20833333333331</c:v>
                </c:pt>
                <c:pt idx="76" formatCode="0">
                  <c:v>278.5</c:v>
                </c:pt>
                <c:pt idx="77" formatCode="0">
                  <c:v>281.95833333333337</c:v>
                </c:pt>
                <c:pt idx="78" formatCode="0">
                  <c:v>285.75</c:v>
                </c:pt>
                <c:pt idx="79" formatCode="0">
                  <c:v>289.33333333333337</c:v>
                </c:pt>
                <c:pt idx="80" formatCode="0">
                  <c:v>293.25</c:v>
                </c:pt>
                <c:pt idx="81" formatCode="0">
                  <c:v>297.16666666666663</c:v>
                </c:pt>
                <c:pt idx="82" formatCode="0">
                  <c:v>301</c:v>
                </c:pt>
                <c:pt idx="83" formatCode="0">
                  <c:v>305.45833333333337</c:v>
                </c:pt>
                <c:pt idx="84" formatCode="0">
                  <c:v>309.95833333333337</c:v>
                </c:pt>
                <c:pt idx="85" formatCode="0">
                  <c:v>314.41666666666663</c:v>
                </c:pt>
                <c:pt idx="86" formatCode="0">
                  <c:v>318.625</c:v>
                </c:pt>
                <c:pt idx="87" formatCode="0">
                  <c:v>321.75</c:v>
                </c:pt>
                <c:pt idx="88" formatCode="0">
                  <c:v>324.5</c:v>
                </c:pt>
                <c:pt idx="89" formatCode="0">
                  <c:v>327.08333333333337</c:v>
                </c:pt>
                <c:pt idx="90" formatCode="0">
                  <c:v>329.54166666666663</c:v>
                </c:pt>
                <c:pt idx="91" formatCode="0">
                  <c:v>331.83333333333331</c:v>
                </c:pt>
                <c:pt idx="92" formatCode="0">
                  <c:v>334.45833333333331</c:v>
                </c:pt>
                <c:pt idx="93" formatCode="0">
                  <c:v>337.54166666666663</c:v>
                </c:pt>
                <c:pt idx="94" formatCode="0">
                  <c:v>340.54166666666663</c:v>
                </c:pt>
                <c:pt idx="95" formatCode="0">
                  <c:v>344.08333333333331</c:v>
                </c:pt>
                <c:pt idx="96" formatCode="0">
                  <c:v>348.25</c:v>
                </c:pt>
                <c:pt idx="97" formatCode="0">
                  <c:v>353</c:v>
                </c:pt>
                <c:pt idx="98" formatCode="0">
                  <c:v>357.625</c:v>
                </c:pt>
                <c:pt idx="99" formatCode="0">
                  <c:v>361.375</c:v>
                </c:pt>
                <c:pt idx="100" formatCode="0">
                  <c:v>364.5</c:v>
                </c:pt>
                <c:pt idx="101" formatCode="0">
                  <c:v>367.16666666666669</c:v>
                </c:pt>
                <c:pt idx="102" formatCode="0">
                  <c:v>369.45833333333337</c:v>
                </c:pt>
                <c:pt idx="103" formatCode="0">
                  <c:v>371.20833333333337</c:v>
                </c:pt>
                <c:pt idx="104" formatCode="0">
                  <c:v>372.16666666666669</c:v>
                </c:pt>
                <c:pt idx="105" formatCode="0">
                  <c:v>372.41666666666669</c:v>
                </c:pt>
                <c:pt idx="106" formatCode="0">
                  <c:v>372.75</c:v>
                </c:pt>
                <c:pt idx="107" formatCode="0">
                  <c:v>373.625</c:v>
                </c:pt>
                <c:pt idx="108" formatCode="0">
                  <c:v>375.25</c:v>
                </c:pt>
                <c:pt idx="109" formatCode="0">
                  <c:v>377.91666666666663</c:v>
                </c:pt>
                <c:pt idx="110" formatCode="0">
                  <c:v>379.5</c:v>
                </c:pt>
                <c:pt idx="111" formatCode="0">
                  <c:v>380</c:v>
                </c:pt>
                <c:pt idx="112" formatCode="0">
                  <c:v>380.70833333333337</c:v>
                </c:pt>
                <c:pt idx="113" formatCode="0">
                  <c:v>380.95833333333337</c:v>
                </c:pt>
                <c:pt idx="114" formatCode="0">
                  <c:v>381.83333333333337</c:v>
                </c:pt>
                <c:pt idx="115" formatCode="0">
                  <c:v>383.66666666666669</c:v>
                </c:pt>
                <c:pt idx="116" formatCode="0">
                  <c:v>386.5</c:v>
                </c:pt>
                <c:pt idx="117" formatCode="0">
                  <c:v>390.33333333333331</c:v>
                </c:pt>
                <c:pt idx="118" formatCode="0">
                  <c:v>394.70833333333331</c:v>
                </c:pt>
                <c:pt idx="119" formatCode="0">
                  <c:v>398.625</c:v>
                </c:pt>
                <c:pt idx="120" formatCode="0">
                  <c:v>402.54166666666669</c:v>
                </c:pt>
                <c:pt idx="121" formatCode="0">
                  <c:v>407.16666666666669</c:v>
                </c:pt>
                <c:pt idx="122" formatCode="0">
                  <c:v>411.875</c:v>
                </c:pt>
                <c:pt idx="123" formatCode="0">
                  <c:v>416.33333333333331</c:v>
                </c:pt>
                <c:pt idx="124" formatCode="0">
                  <c:v>420.5</c:v>
                </c:pt>
                <c:pt idx="125" formatCode="0">
                  <c:v>425.5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71-4CB0-8EFD-1998872976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6598943"/>
        <c:axId val="326618623"/>
      </c:lineChart>
      <c:catAx>
        <c:axId val="326598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618623"/>
        <c:crosses val="autoZero"/>
        <c:auto val="1"/>
        <c:lblAlgn val="ctr"/>
        <c:lblOffset val="100"/>
        <c:noMultiLvlLbl val="0"/>
      </c:catAx>
      <c:valAx>
        <c:axId val="326618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598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Sheet1!$A$2:$A$145</c:f>
              <c:strCache>
                <c:ptCount val="144"/>
                <c:pt idx="0">
                  <c:v>1949-01</c:v>
                </c:pt>
                <c:pt idx="1">
                  <c:v>1949-02</c:v>
                </c:pt>
                <c:pt idx="2">
                  <c:v>1949-03</c:v>
                </c:pt>
                <c:pt idx="3">
                  <c:v>1949-04</c:v>
                </c:pt>
                <c:pt idx="4">
                  <c:v>1949-05</c:v>
                </c:pt>
                <c:pt idx="5">
                  <c:v>1949-06</c:v>
                </c:pt>
                <c:pt idx="6">
                  <c:v>1949-07</c:v>
                </c:pt>
                <c:pt idx="7">
                  <c:v>1949-08</c:v>
                </c:pt>
                <c:pt idx="8">
                  <c:v>1949-09</c:v>
                </c:pt>
                <c:pt idx="9">
                  <c:v>1949-10</c:v>
                </c:pt>
                <c:pt idx="10">
                  <c:v>1949-11</c:v>
                </c:pt>
                <c:pt idx="11">
                  <c:v>1949-12</c:v>
                </c:pt>
                <c:pt idx="12">
                  <c:v>1950-01</c:v>
                </c:pt>
                <c:pt idx="13">
                  <c:v>1950-02</c:v>
                </c:pt>
                <c:pt idx="14">
                  <c:v>1950-03</c:v>
                </c:pt>
                <c:pt idx="15">
                  <c:v>1950-04</c:v>
                </c:pt>
                <c:pt idx="16">
                  <c:v>1950-05</c:v>
                </c:pt>
                <c:pt idx="17">
                  <c:v>1950-06</c:v>
                </c:pt>
                <c:pt idx="18">
                  <c:v>1950-07</c:v>
                </c:pt>
                <c:pt idx="19">
                  <c:v>1950-08</c:v>
                </c:pt>
                <c:pt idx="20">
                  <c:v>1950-09</c:v>
                </c:pt>
                <c:pt idx="21">
                  <c:v>1950-10</c:v>
                </c:pt>
                <c:pt idx="22">
                  <c:v>1950-11</c:v>
                </c:pt>
                <c:pt idx="23">
                  <c:v>1950-12</c:v>
                </c:pt>
                <c:pt idx="24">
                  <c:v>1951-01</c:v>
                </c:pt>
                <c:pt idx="25">
                  <c:v>1951-02</c:v>
                </c:pt>
                <c:pt idx="26">
                  <c:v>1951-03</c:v>
                </c:pt>
                <c:pt idx="27">
                  <c:v>1951-04</c:v>
                </c:pt>
                <c:pt idx="28">
                  <c:v>1951-05</c:v>
                </c:pt>
                <c:pt idx="29">
                  <c:v>1951-06</c:v>
                </c:pt>
                <c:pt idx="30">
                  <c:v>1951-07</c:v>
                </c:pt>
                <c:pt idx="31">
                  <c:v>1951-08</c:v>
                </c:pt>
                <c:pt idx="32">
                  <c:v>1951-09</c:v>
                </c:pt>
                <c:pt idx="33">
                  <c:v>1951-10</c:v>
                </c:pt>
                <c:pt idx="34">
                  <c:v>1951-11</c:v>
                </c:pt>
                <c:pt idx="35">
                  <c:v>1951-12</c:v>
                </c:pt>
                <c:pt idx="36">
                  <c:v>1952-01</c:v>
                </c:pt>
                <c:pt idx="37">
                  <c:v>1952-02</c:v>
                </c:pt>
                <c:pt idx="38">
                  <c:v>1952-03</c:v>
                </c:pt>
                <c:pt idx="39">
                  <c:v>1952-04</c:v>
                </c:pt>
                <c:pt idx="40">
                  <c:v>1952-05</c:v>
                </c:pt>
                <c:pt idx="41">
                  <c:v>1952-06</c:v>
                </c:pt>
                <c:pt idx="42">
                  <c:v>1952-07</c:v>
                </c:pt>
                <c:pt idx="43">
                  <c:v>1952-08</c:v>
                </c:pt>
                <c:pt idx="44">
                  <c:v>1952-09</c:v>
                </c:pt>
                <c:pt idx="45">
                  <c:v>1952-10</c:v>
                </c:pt>
                <c:pt idx="46">
                  <c:v>1952-11</c:v>
                </c:pt>
                <c:pt idx="47">
                  <c:v>1952-12</c:v>
                </c:pt>
                <c:pt idx="48">
                  <c:v>1953-01</c:v>
                </c:pt>
                <c:pt idx="49">
                  <c:v>1953-02</c:v>
                </c:pt>
                <c:pt idx="50">
                  <c:v>1953-03</c:v>
                </c:pt>
                <c:pt idx="51">
                  <c:v>1953-04</c:v>
                </c:pt>
                <c:pt idx="52">
                  <c:v>1953-05</c:v>
                </c:pt>
                <c:pt idx="53">
                  <c:v>1953-06</c:v>
                </c:pt>
                <c:pt idx="54">
                  <c:v>1953-07</c:v>
                </c:pt>
                <c:pt idx="55">
                  <c:v>1953-08</c:v>
                </c:pt>
                <c:pt idx="56">
                  <c:v>1953-09</c:v>
                </c:pt>
                <c:pt idx="57">
                  <c:v>1953-10</c:v>
                </c:pt>
                <c:pt idx="58">
                  <c:v>1953-11</c:v>
                </c:pt>
                <c:pt idx="59">
                  <c:v>1953-12</c:v>
                </c:pt>
                <c:pt idx="60">
                  <c:v>1954-01</c:v>
                </c:pt>
                <c:pt idx="61">
                  <c:v>1954-02</c:v>
                </c:pt>
                <c:pt idx="62">
                  <c:v>1954-03</c:v>
                </c:pt>
                <c:pt idx="63">
                  <c:v>1954-04</c:v>
                </c:pt>
                <c:pt idx="64">
                  <c:v>1954-05</c:v>
                </c:pt>
                <c:pt idx="65">
                  <c:v>1954-06</c:v>
                </c:pt>
                <c:pt idx="66">
                  <c:v>1954-07</c:v>
                </c:pt>
                <c:pt idx="67">
                  <c:v>1954-08</c:v>
                </c:pt>
                <c:pt idx="68">
                  <c:v>1954-09</c:v>
                </c:pt>
                <c:pt idx="69">
                  <c:v>1954-10</c:v>
                </c:pt>
                <c:pt idx="70">
                  <c:v>1954-11</c:v>
                </c:pt>
                <c:pt idx="71">
                  <c:v>1954-12</c:v>
                </c:pt>
                <c:pt idx="72">
                  <c:v>1955-01</c:v>
                </c:pt>
                <c:pt idx="73">
                  <c:v>1955-02</c:v>
                </c:pt>
                <c:pt idx="74">
                  <c:v>1955-03</c:v>
                </c:pt>
                <c:pt idx="75">
                  <c:v>1955-04</c:v>
                </c:pt>
                <c:pt idx="76">
                  <c:v>1955-05</c:v>
                </c:pt>
                <c:pt idx="77">
                  <c:v>1955-06</c:v>
                </c:pt>
                <c:pt idx="78">
                  <c:v>1955-07</c:v>
                </c:pt>
                <c:pt idx="79">
                  <c:v>1955-08</c:v>
                </c:pt>
                <c:pt idx="80">
                  <c:v>1955-09</c:v>
                </c:pt>
                <c:pt idx="81">
                  <c:v>1955-10</c:v>
                </c:pt>
                <c:pt idx="82">
                  <c:v>1955-11</c:v>
                </c:pt>
                <c:pt idx="83">
                  <c:v>1955-12</c:v>
                </c:pt>
                <c:pt idx="84">
                  <c:v>1956-01</c:v>
                </c:pt>
                <c:pt idx="85">
                  <c:v>1956-02</c:v>
                </c:pt>
                <c:pt idx="86">
                  <c:v>1956-03</c:v>
                </c:pt>
                <c:pt idx="87">
                  <c:v>1956-04</c:v>
                </c:pt>
                <c:pt idx="88">
                  <c:v>1956-05</c:v>
                </c:pt>
                <c:pt idx="89">
                  <c:v>1956-06</c:v>
                </c:pt>
                <c:pt idx="90">
                  <c:v>1956-07</c:v>
                </c:pt>
                <c:pt idx="91">
                  <c:v>1956-08</c:v>
                </c:pt>
                <c:pt idx="92">
                  <c:v>1956-09</c:v>
                </c:pt>
                <c:pt idx="93">
                  <c:v>1956-10</c:v>
                </c:pt>
                <c:pt idx="94">
                  <c:v>1956-11</c:v>
                </c:pt>
                <c:pt idx="95">
                  <c:v>1956-12</c:v>
                </c:pt>
                <c:pt idx="96">
                  <c:v>1957-01</c:v>
                </c:pt>
                <c:pt idx="97">
                  <c:v>1957-02</c:v>
                </c:pt>
                <c:pt idx="98">
                  <c:v>1957-03</c:v>
                </c:pt>
                <c:pt idx="99">
                  <c:v>1957-04</c:v>
                </c:pt>
                <c:pt idx="100">
                  <c:v>1957-05</c:v>
                </c:pt>
                <c:pt idx="101">
                  <c:v>1957-06</c:v>
                </c:pt>
                <c:pt idx="102">
                  <c:v>1957-07</c:v>
                </c:pt>
                <c:pt idx="103">
                  <c:v>1957-08</c:v>
                </c:pt>
                <c:pt idx="104">
                  <c:v>1957-09</c:v>
                </c:pt>
                <c:pt idx="105">
                  <c:v>1957-10</c:v>
                </c:pt>
                <c:pt idx="106">
                  <c:v>1957-11</c:v>
                </c:pt>
                <c:pt idx="107">
                  <c:v>1957-12</c:v>
                </c:pt>
                <c:pt idx="108">
                  <c:v>1958-01</c:v>
                </c:pt>
                <c:pt idx="109">
                  <c:v>1958-02</c:v>
                </c:pt>
                <c:pt idx="110">
                  <c:v>1958-03</c:v>
                </c:pt>
                <c:pt idx="111">
                  <c:v>1958-04</c:v>
                </c:pt>
                <c:pt idx="112">
                  <c:v>1958-05</c:v>
                </c:pt>
                <c:pt idx="113">
                  <c:v>1958-06</c:v>
                </c:pt>
                <c:pt idx="114">
                  <c:v>1958-07</c:v>
                </c:pt>
                <c:pt idx="115">
                  <c:v>1958-08</c:v>
                </c:pt>
                <c:pt idx="116">
                  <c:v>1958-09</c:v>
                </c:pt>
                <c:pt idx="117">
                  <c:v>1958-10</c:v>
                </c:pt>
                <c:pt idx="118">
                  <c:v>1958-11</c:v>
                </c:pt>
                <c:pt idx="119">
                  <c:v>1958-12</c:v>
                </c:pt>
                <c:pt idx="120">
                  <c:v>1959-01</c:v>
                </c:pt>
                <c:pt idx="121">
                  <c:v>1959-02</c:v>
                </c:pt>
                <c:pt idx="122">
                  <c:v>1959-03</c:v>
                </c:pt>
                <c:pt idx="123">
                  <c:v>1959-04</c:v>
                </c:pt>
                <c:pt idx="124">
                  <c:v>1959-05</c:v>
                </c:pt>
                <c:pt idx="125">
                  <c:v>1959-06</c:v>
                </c:pt>
                <c:pt idx="126">
                  <c:v>1959-07</c:v>
                </c:pt>
                <c:pt idx="127">
                  <c:v>1959-08</c:v>
                </c:pt>
                <c:pt idx="128">
                  <c:v>1959-09</c:v>
                </c:pt>
                <c:pt idx="129">
                  <c:v>1959-10</c:v>
                </c:pt>
                <c:pt idx="130">
                  <c:v>1959-11</c:v>
                </c:pt>
                <c:pt idx="131">
                  <c:v>1959-12</c:v>
                </c:pt>
                <c:pt idx="132">
                  <c:v>1960-01</c:v>
                </c:pt>
                <c:pt idx="133">
                  <c:v>1960-02</c:v>
                </c:pt>
                <c:pt idx="134">
                  <c:v>1960-03</c:v>
                </c:pt>
                <c:pt idx="135">
                  <c:v>1960-04</c:v>
                </c:pt>
                <c:pt idx="136">
                  <c:v>1960-05</c:v>
                </c:pt>
                <c:pt idx="137">
                  <c:v>1960-06</c:v>
                </c:pt>
                <c:pt idx="138">
                  <c:v>1960-07</c:v>
                </c:pt>
                <c:pt idx="139">
                  <c:v>1960-08</c:v>
                </c:pt>
                <c:pt idx="140">
                  <c:v>1960-09</c:v>
                </c:pt>
                <c:pt idx="141">
                  <c:v>1960-10</c:v>
                </c:pt>
                <c:pt idx="142">
                  <c:v>1960-11</c:v>
                </c:pt>
                <c:pt idx="143">
                  <c:v>1960-12</c:v>
                </c:pt>
              </c:strCache>
            </c:strRef>
          </c:cat>
          <c:val>
            <c:numRef>
              <c:f>Sheet1!$C$2:$C$145</c:f>
              <c:numCache>
                <c:formatCode>General</c:formatCode>
                <c:ptCount val="144"/>
                <c:pt idx="0">
                  <c:v>112</c:v>
                </c:pt>
                <c:pt idx="1">
                  <c:v>118</c:v>
                </c:pt>
                <c:pt idx="2">
                  <c:v>132</c:v>
                </c:pt>
                <c:pt idx="3">
                  <c:v>129</c:v>
                </c:pt>
                <c:pt idx="4">
                  <c:v>121</c:v>
                </c:pt>
                <c:pt idx="5">
                  <c:v>135</c:v>
                </c:pt>
                <c:pt idx="6">
                  <c:v>148</c:v>
                </c:pt>
                <c:pt idx="7">
                  <c:v>148</c:v>
                </c:pt>
                <c:pt idx="8">
                  <c:v>136</c:v>
                </c:pt>
                <c:pt idx="9">
                  <c:v>119</c:v>
                </c:pt>
                <c:pt idx="10">
                  <c:v>104</c:v>
                </c:pt>
                <c:pt idx="11">
                  <c:v>118</c:v>
                </c:pt>
                <c:pt idx="12">
                  <c:v>115</c:v>
                </c:pt>
                <c:pt idx="13">
                  <c:v>126</c:v>
                </c:pt>
                <c:pt idx="14">
                  <c:v>141</c:v>
                </c:pt>
                <c:pt idx="15">
                  <c:v>135</c:v>
                </c:pt>
                <c:pt idx="16">
                  <c:v>125</c:v>
                </c:pt>
                <c:pt idx="17">
                  <c:v>149</c:v>
                </c:pt>
                <c:pt idx="18">
                  <c:v>170</c:v>
                </c:pt>
                <c:pt idx="19">
                  <c:v>170</c:v>
                </c:pt>
                <c:pt idx="20">
                  <c:v>158</c:v>
                </c:pt>
                <c:pt idx="21">
                  <c:v>133</c:v>
                </c:pt>
                <c:pt idx="22">
                  <c:v>114</c:v>
                </c:pt>
                <c:pt idx="23">
                  <c:v>140</c:v>
                </c:pt>
                <c:pt idx="24">
                  <c:v>145</c:v>
                </c:pt>
                <c:pt idx="25">
                  <c:v>150</c:v>
                </c:pt>
                <c:pt idx="26">
                  <c:v>178</c:v>
                </c:pt>
                <c:pt idx="27">
                  <c:v>163</c:v>
                </c:pt>
                <c:pt idx="28">
                  <c:v>172</c:v>
                </c:pt>
                <c:pt idx="29">
                  <c:v>178</c:v>
                </c:pt>
                <c:pt idx="30">
                  <c:v>199</c:v>
                </c:pt>
                <c:pt idx="31">
                  <c:v>199</c:v>
                </c:pt>
                <c:pt idx="32">
                  <c:v>184</c:v>
                </c:pt>
                <c:pt idx="33">
                  <c:v>162</c:v>
                </c:pt>
                <c:pt idx="34">
                  <c:v>146</c:v>
                </c:pt>
                <c:pt idx="35">
                  <c:v>166</c:v>
                </c:pt>
                <c:pt idx="36">
                  <c:v>171</c:v>
                </c:pt>
                <c:pt idx="37">
                  <c:v>180</c:v>
                </c:pt>
                <c:pt idx="38">
                  <c:v>193</c:v>
                </c:pt>
                <c:pt idx="39">
                  <c:v>181</c:v>
                </c:pt>
                <c:pt idx="40">
                  <c:v>183</c:v>
                </c:pt>
                <c:pt idx="41">
                  <c:v>218</c:v>
                </c:pt>
                <c:pt idx="42">
                  <c:v>230</c:v>
                </c:pt>
                <c:pt idx="43">
                  <c:v>242</c:v>
                </c:pt>
                <c:pt idx="44">
                  <c:v>209</c:v>
                </c:pt>
                <c:pt idx="45">
                  <c:v>191</c:v>
                </c:pt>
                <c:pt idx="46">
                  <c:v>172</c:v>
                </c:pt>
                <c:pt idx="47">
                  <c:v>194</c:v>
                </c:pt>
                <c:pt idx="48">
                  <c:v>196</c:v>
                </c:pt>
                <c:pt idx="49">
                  <c:v>196</c:v>
                </c:pt>
                <c:pt idx="50">
                  <c:v>236</c:v>
                </c:pt>
                <c:pt idx="51">
                  <c:v>235</c:v>
                </c:pt>
                <c:pt idx="52">
                  <c:v>229</c:v>
                </c:pt>
                <c:pt idx="53">
                  <c:v>243</c:v>
                </c:pt>
                <c:pt idx="54">
                  <c:v>264</c:v>
                </c:pt>
                <c:pt idx="55">
                  <c:v>272</c:v>
                </c:pt>
                <c:pt idx="56">
                  <c:v>237</c:v>
                </c:pt>
                <c:pt idx="57">
                  <c:v>211</c:v>
                </c:pt>
                <c:pt idx="58">
                  <c:v>180</c:v>
                </c:pt>
                <c:pt idx="59">
                  <c:v>201</c:v>
                </c:pt>
                <c:pt idx="60">
                  <c:v>204</c:v>
                </c:pt>
                <c:pt idx="61">
                  <c:v>188</c:v>
                </c:pt>
                <c:pt idx="62">
                  <c:v>235</c:v>
                </c:pt>
                <c:pt idx="63">
                  <c:v>227</c:v>
                </c:pt>
                <c:pt idx="64">
                  <c:v>234</c:v>
                </c:pt>
                <c:pt idx="65">
                  <c:v>264</c:v>
                </c:pt>
                <c:pt idx="66">
                  <c:v>302</c:v>
                </c:pt>
                <c:pt idx="67">
                  <c:v>293</c:v>
                </c:pt>
                <c:pt idx="68">
                  <c:v>259</c:v>
                </c:pt>
                <c:pt idx="69">
                  <c:v>229</c:v>
                </c:pt>
                <c:pt idx="70">
                  <c:v>203</c:v>
                </c:pt>
                <c:pt idx="71">
                  <c:v>229</c:v>
                </c:pt>
                <c:pt idx="72">
                  <c:v>242</c:v>
                </c:pt>
                <c:pt idx="73">
                  <c:v>233</c:v>
                </c:pt>
                <c:pt idx="74">
                  <c:v>267</c:v>
                </c:pt>
                <c:pt idx="75">
                  <c:v>269</c:v>
                </c:pt>
                <c:pt idx="76">
                  <c:v>270</c:v>
                </c:pt>
                <c:pt idx="77">
                  <c:v>315</c:v>
                </c:pt>
                <c:pt idx="78">
                  <c:v>364</c:v>
                </c:pt>
                <c:pt idx="79">
                  <c:v>347</c:v>
                </c:pt>
                <c:pt idx="80">
                  <c:v>312</c:v>
                </c:pt>
                <c:pt idx="81">
                  <c:v>274</c:v>
                </c:pt>
                <c:pt idx="82">
                  <c:v>237</c:v>
                </c:pt>
                <c:pt idx="83">
                  <c:v>278</c:v>
                </c:pt>
                <c:pt idx="84">
                  <c:v>284</c:v>
                </c:pt>
                <c:pt idx="85">
                  <c:v>277</c:v>
                </c:pt>
                <c:pt idx="86">
                  <c:v>317</c:v>
                </c:pt>
                <c:pt idx="87">
                  <c:v>313</c:v>
                </c:pt>
                <c:pt idx="88">
                  <c:v>318</c:v>
                </c:pt>
                <c:pt idx="89">
                  <c:v>374</c:v>
                </c:pt>
                <c:pt idx="90">
                  <c:v>413</c:v>
                </c:pt>
                <c:pt idx="91">
                  <c:v>405</c:v>
                </c:pt>
                <c:pt idx="92">
                  <c:v>355</c:v>
                </c:pt>
                <c:pt idx="93">
                  <c:v>306</c:v>
                </c:pt>
                <c:pt idx="94">
                  <c:v>271</c:v>
                </c:pt>
                <c:pt idx="95">
                  <c:v>306</c:v>
                </c:pt>
                <c:pt idx="96">
                  <c:v>315</c:v>
                </c:pt>
                <c:pt idx="97">
                  <c:v>301</c:v>
                </c:pt>
                <c:pt idx="98">
                  <c:v>356</c:v>
                </c:pt>
                <c:pt idx="99">
                  <c:v>348</c:v>
                </c:pt>
                <c:pt idx="100">
                  <c:v>355</c:v>
                </c:pt>
                <c:pt idx="101">
                  <c:v>422</c:v>
                </c:pt>
                <c:pt idx="102">
                  <c:v>465</c:v>
                </c:pt>
                <c:pt idx="103">
                  <c:v>467</c:v>
                </c:pt>
                <c:pt idx="104">
                  <c:v>404</c:v>
                </c:pt>
                <c:pt idx="105">
                  <c:v>347</c:v>
                </c:pt>
                <c:pt idx="106">
                  <c:v>305</c:v>
                </c:pt>
                <c:pt idx="107">
                  <c:v>336</c:v>
                </c:pt>
                <c:pt idx="108">
                  <c:v>340</c:v>
                </c:pt>
                <c:pt idx="109">
                  <c:v>318</c:v>
                </c:pt>
                <c:pt idx="110">
                  <c:v>362</c:v>
                </c:pt>
                <c:pt idx="111">
                  <c:v>348</c:v>
                </c:pt>
                <c:pt idx="112">
                  <c:v>363</c:v>
                </c:pt>
                <c:pt idx="113">
                  <c:v>435</c:v>
                </c:pt>
                <c:pt idx="114">
                  <c:v>491</c:v>
                </c:pt>
                <c:pt idx="115">
                  <c:v>505</c:v>
                </c:pt>
                <c:pt idx="116">
                  <c:v>404</c:v>
                </c:pt>
                <c:pt idx="117">
                  <c:v>359</c:v>
                </c:pt>
                <c:pt idx="118">
                  <c:v>310</c:v>
                </c:pt>
                <c:pt idx="119">
                  <c:v>337</c:v>
                </c:pt>
                <c:pt idx="120">
                  <c:v>360</c:v>
                </c:pt>
                <c:pt idx="121">
                  <c:v>342</c:v>
                </c:pt>
                <c:pt idx="122">
                  <c:v>406</c:v>
                </c:pt>
                <c:pt idx="123">
                  <c:v>396</c:v>
                </c:pt>
                <c:pt idx="124">
                  <c:v>420</c:v>
                </c:pt>
                <c:pt idx="125">
                  <c:v>472</c:v>
                </c:pt>
                <c:pt idx="126">
                  <c:v>548</c:v>
                </c:pt>
                <c:pt idx="127">
                  <c:v>559</c:v>
                </c:pt>
                <c:pt idx="128">
                  <c:v>463</c:v>
                </c:pt>
                <c:pt idx="129">
                  <c:v>407</c:v>
                </c:pt>
                <c:pt idx="130">
                  <c:v>362</c:v>
                </c:pt>
                <c:pt idx="131">
                  <c:v>405</c:v>
                </c:pt>
                <c:pt idx="132">
                  <c:v>417</c:v>
                </c:pt>
                <c:pt idx="133">
                  <c:v>391</c:v>
                </c:pt>
                <c:pt idx="134">
                  <c:v>419</c:v>
                </c:pt>
                <c:pt idx="135">
                  <c:v>461</c:v>
                </c:pt>
                <c:pt idx="136">
                  <c:v>472</c:v>
                </c:pt>
                <c:pt idx="137">
                  <c:v>535</c:v>
                </c:pt>
                <c:pt idx="138">
                  <c:v>622</c:v>
                </c:pt>
                <c:pt idx="139">
                  <c:v>606</c:v>
                </c:pt>
                <c:pt idx="140">
                  <c:v>508</c:v>
                </c:pt>
                <c:pt idx="141">
                  <c:v>461</c:v>
                </c:pt>
                <c:pt idx="142">
                  <c:v>390</c:v>
                </c:pt>
                <c:pt idx="143">
                  <c:v>432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D804-4AA2-918F-84A939A621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1376575"/>
        <c:axId val="351380415"/>
      </c:lineChart>
      <c:catAx>
        <c:axId val="3513765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Period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380415"/>
        <c:crosses val="autoZero"/>
        <c:auto val="1"/>
        <c:lblAlgn val="ctr"/>
        <c:lblOffset val="100"/>
        <c:noMultiLvlLbl val="0"/>
      </c:catAx>
      <c:valAx>
        <c:axId val="35138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of Passengers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376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Forcasting!$C$1</c:f>
              <c:strCache>
                <c:ptCount val="1"/>
                <c:pt idx="0">
                  <c:v>Y_t =  Passengers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Forcasting!$C$2:$C$133</c:f>
              <c:numCache>
                <c:formatCode>General</c:formatCode>
                <c:ptCount val="132"/>
                <c:pt idx="0">
                  <c:v>112</c:v>
                </c:pt>
                <c:pt idx="1">
                  <c:v>118</c:v>
                </c:pt>
                <c:pt idx="2">
                  <c:v>132</c:v>
                </c:pt>
                <c:pt idx="3">
                  <c:v>129</c:v>
                </c:pt>
                <c:pt idx="4">
                  <c:v>121</c:v>
                </c:pt>
                <c:pt idx="5">
                  <c:v>135</c:v>
                </c:pt>
                <c:pt idx="6">
                  <c:v>148</c:v>
                </c:pt>
                <c:pt idx="7">
                  <c:v>148</c:v>
                </c:pt>
                <c:pt idx="8">
                  <c:v>136</c:v>
                </c:pt>
                <c:pt idx="9">
                  <c:v>119</c:v>
                </c:pt>
                <c:pt idx="10">
                  <c:v>104</c:v>
                </c:pt>
                <c:pt idx="11">
                  <c:v>118</c:v>
                </c:pt>
                <c:pt idx="12">
                  <c:v>115</c:v>
                </c:pt>
                <c:pt idx="13">
                  <c:v>126</c:v>
                </c:pt>
                <c:pt idx="14">
                  <c:v>141</c:v>
                </c:pt>
                <c:pt idx="15">
                  <c:v>135</c:v>
                </c:pt>
                <c:pt idx="16">
                  <c:v>125</c:v>
                </c:pt>
                <c:pt idx="17">
                  <c:v>149</c:v>
                </c:pt>
                <c:pt idx="18">
                  <c:v>170</c:v>
                </c:pt>
                <c:pt idx="19">
                  <c:v>170</c:v>
                </c:pt>
                <c:pt idx="20">
                  <c:v>158</c:v>
                </c:pt>
                <c:pt idx="21">
                  <c:v>133</c:v>
                </c:pt>
                <c:pt idx="22">
                  <c:v>114</c:v>
                </c:pt>
                <c:pt idx="23">
                  <c:v>140</c:v>
                </c:pt>
                <c:pt idx="24">
                  <c:v>145</c:v>
                </c:pt>
                <c:pt idx="25">
                  <c:v>150</c:v>
                </c:pt>
                <c:pt idx="26">
                  <c:v>178</c:v>
                </c:pt>
                <c:pt idx="27">
                  <c:v>163</c:v>
                </c:pt>
                <c:pt idx="28">
                  <c:v>172</c:v>
                </c:pt>
                <c:pt idx="29">
                  <c:v>178</c:v>
                </c:pt>
                <c:pt idx="30">
                  <c:v>199</c:v>
                </c:pt>
                <c:pt idx="31">
                  <c:v>199</c:v>
                </c:pt>
                <c:pt idx="32">
                  <c:v>184</c:v>
                </c:pt>
                <c:pt idx="33">
                  <c:v>162</c:v>
                </c:pt>
                <c:pt idx="34">
                  <c:v>146</c:v>
                </c:pt>
                <c:pt idx="35">
                  <c:v>166</c:v>
                </c:pt>
                <c:pt idx="36">
                  <c:v>171</c:v>
                </c:pt>
                <c:pt idx="37">
                  <c:v>180</c:v>
                </c:pt>
                <c:pt idx="38">
                  <c:v>193</c:v>
                </c:pt>
                <c:pt idx="39">
                  <c:v>181</c:v>
                </c:pt>
                <c:pt idx="40">
                  <c:v>183</c:v>
                </c:pt>
                <c:pt idx="41">
                  <c:v>218</c:v>
                </c:pt>
                <c:pt idx="42">
                  <c:v>230</c:v>
                </c:pt>
                <c:pt idx="43">
                  <c:v>242</c:v>
                </c:pt>
                <c:pt idx="44">
                  <c:v>209</c:v>
                </c:pt>
                <c:pt idx="45">
                  <c:v>191</c:v>
                </c:pt>
                <c:pt idx="46">
                  <c:v>172</c:v>
                </c:pt>
                <c:pt idx="47">
                  <c:v>194</c:v>
                </c:pt>
                <c:pt idx="48">
                  <c:v>196</c:v>
                </c:pt>
                <c:pt idx="49">
                  <c:v>196</c:v>
                </c:pt>
                <c:pt idx="50">
                  <c:v>236</c:v>
                </c:pt>
                <c:pt idx="51">
                  <c:v>235</c:v>
                </c:pt>
                <c:pt idx="52">
                  <c:v>229</c:v>
                </c:pt>
                <c:pt idx="53">
                  <c:v>243</c:v>
                </c:pt>
                <c:pt idx="54">
                  <c:v>264</c:v>
                </c:pt>
                <c:pt idx="55">
                  <c:v>272</c:v>
                </c:pt>
                <c:pt idx="56">
                  <c:v>237</c:v>
                </c:pt>
                <c:pt idx="57">
                  <c:v>211</c:v>
                </c:pt>
                <c:pt idx="58">
                  <c:v>180</c:v>
                </c:pt>
                <c:pt idx="59">
                  <c:v>201</c:v>
                </c:pt>
                <c:pt idx="60">
                  <c:v>204</c:v>
                </c:pt>
                <c:pt idx="61">
                  <c:v>188</c:v>
                </c:pt>
                <c:pt idx="62">
                  <c:v>235</c:v>
                </c:pt>
                <c:pt idx="63">
                  <c:v>227</c:v>
                </c:pt>
                <c:pt idx="64">
                  <c:v>234</c:v>
                </c:pt>
                <c:pt idx="65">
                  <c:v>264</c:v>
                </c:pt>
                <c:pt idx="66">
                  <c:v>302</c:v>
                </c:pt>
                <c:pt idx="67">
                  <c:v>293</c:v>
                </c:pt>
                <c:pt idx="68">
                  <c:v>259</c:v>
                </c:pt>
                <c:pt idx="69">
                  <c:v>229</c:v>
                </c:pt>
                <c:pt idx="70">
                  <c:v>203</c:v>
                </c:pt>
                <c:pt idx="71">
                  <c:v>229</c:v>
                </c:pt>
                <c:pt idx="72">
                  <c:v>242</c:v>
                </c:pt>
                <c:pt idx="73">
                  <c:v>233</c:v>
                </c:pt>
                <c:pt idx="74">
                  <c:v>267</c:v>
                </c:pt>
                <c:pt idx="75">
                  <c:v>269</c:v>
                </c:pt>
                <c:pt idx="76">
                  <c:v>270</c:v>
                </c:pt>
                <c:pt idx="77">
                  <c:v>315</c:v>
                </c:pt>
                <c:pt idx="78">
                  <c:v>364</c:v>
                </c:pt>
                <c:pt idx="79">
                  <c:v>347</c:v>
                </c:pt>
                <c:pt idx="80">
                  <c:v>312</c:v>
                </c:pt>
                <c:pt idx="81">
                  <c:v>274</c:v>
                </c:pt>
                <c:pt idx="82">
                  <c:v>237</c:v>
                </c:pt>
                <c:pt idx="83">
                  <c:v>278</c:v>
                </c:pt>
                <c:pt idx="84">
                  <c:v>284</c:v>
                </c:pt>
                <c:pt idx="85">
                  <c:v>277</c:v>
                </c:pt>
                <c:pt idx="86">
                  <c:v>317</c:v>
                </c:pt>
                <c:pt idx="87">
                  <c:v>313</c:v>
                </c:pt>
                <c:pt idx="88">
                  <c:v>318</c:v>
                </c:pt>
                <c:pt idx="89">
                  <c:v>374</c:v>
                </c:pt>
                <c:pt idx="90">
                  <c:v>413</c:v>
                </c:pt>
                <c:pt idx="91">
                  <c:v>405</c:v>
                </c:pt>
                <c:pt idx="92">
                  <c:v>355</c:v>
                </c:pt>
                <c:pt idx="93">
                  <c:v>306</c:v>
                </c:pt>
                <c:pt idx="94">
                  <c:v>271</c:v>
                </c:pt>
                <c:pt idx="95">
                  <c:v>306</c:v>
                </c:pt>
                <c:pt idx="96">
                  <c:v>315</c:v>
                </c:pt>
                <c:pt idx="97">
                  <c:v>301</c:v>
                </c:pt>
                <c:pt idx="98">
                  <c:v>356</c:v>
                </c:pt>
                <c:pt idx="99">
                  <c:v>348</c:v>
                </c:pt>
                <c:pt idx="100">
                  <c:v>355</c:v>
                </c:pt>
                <c:pt idx="101">
                  <c:v>422</c:v>
                </c:pt>
                <c:pt idx="102">
                  <c:v>465</c:v>
                </c:pt>
                <c:pt idx="103">
                  <c:v>467</c:v>
                </c:pt>
                <c:pt idx="104">
                  <c:v>404</c:v>
                </c:pt>
                <c:pt idx="105">
                  <c:v>347</c:v>
                </c:pt>
                <c:pt idx="106">
                  <c:v>305</c:v>
                </c:pt>
                <c:pt idx="107">
                  <c:v>336</c:v>
                </c:pt>
                <c:pt idx="108">
                  <c:v>340</c:v>
                </c:pt>
                <c:pt idx="109">
                  <c:v>318</c:v>
                </c:pt>
                <c:pt idx="110">
                  <c:v>362</c:v>
                </c:pt>
                <c:pt idx="111">
                  <c:v>348</c:v>
                </c:pt>
                <c:pt idx="112">
                  <c:v>363</c:v>
                </c:pt>
                <c:pt idx="113">
                  <c:v>435</c:v>
                </c:pt>
                <c:pt idx="114">
                  <c:v>491</c:v>
                </c:pt>
                <c:pt idx="115">
                  <c:v>505</c:v>
                </c:pt>
                <c:pt idx="116">
                  <c:v>404</c:v>
                </c:pt>
                <c:pt idx="117">
                  <c:v>359</c:v>
                </c:pt>
                <c:pt idx="118">
                  <c:v>310</c:v>
                </c:pt>
                <c:pt idx="119">
                  <c:v>337</c:v>
                </c:pt>
                <c:pt idx="120">
                  <c:v>360</c:v>
                </c:pt>
                <c:pt idx="121">
                  <c:v>342</c:v>
                </c:pt>
                <c:pt idx="122">
                  <c:v>406</c:v>
                </c:pt>
                <c:pt idx="123">
                  <c:v>396</c:v>
                </c:pt>
                <c:pt idx="124">
                  <c:v>420</c:v>
                </c:pt>
                <c:pt idx="125">
                  <c:v>472</c:v>
                </c:pt>
                <c:pt idx="126">
                  <c:v>548</c:v>
                </c:pt>
                <c:pt idx="127">
                  <c:v>559</c:v>
                </c:pt>
                <c:pt idx="128">
                  <c:v>463</c:v>
                </c:pt>
                <c:pt idx="129">
                  <c:v>407</c:v>
                </c:pt>
                <c:pt idx="130">
                  <c:v>362</c:v>
                </c:pt>
                <c:pt idx="131">
                  <c:v>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0D-4AB5-9EA6-532541C74390}"/>
            </c:ext>
          </c:extLst>
        </c:ser>
        <c:ser>
          <c:idx val="1"/>
          <c:order val="1"/>
          <c:tx>
            <c:strRef>
              <c:f>Forcasting!$E$1</c:f>
              <c:strCache>
                <c:ptCount val="1"/>
                <c:pt idx="0">
                  <c:v>Deseasonilized data = y_t/s_t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Forcasting!$E$2:$E$133</c:f>
              <c:numCache>
                <c:formatCode>General</c:formatCode>
                <c:ptCount val="132"/>
                <c:pt idx="0">
                  <c:v>123.07642137312081</c:v>
                </c:pt>
                <c:pt idx="1">
                  <c:v>132.9762505196309</c:v>
                </c:pt>
                <c:pt idx="2">
                  <c:v>129.64007057783914</c:v>
                </c:pt>
                <c:pt idx="3">
                  <c:v>132.25181063119706</c:v>
                </c:pt>
                <c:pt idx="4">
                  <c:v>123.49297398561343</c:v>
                </c:pt>
                <c:pt idx="5">
                  <c:v>121.44767660663254</c:v>
                </c:pt>
                <c:pt idx="6">
                  <c:v>121.09839921796031</c:v>
                </c:pt>
                <c:pt idx="7">
                  <c:v>121.95161103499254</c:v>
                </c:pt>
                <c:pt idx="8">
                  <c:v>128.19100861444116</c:v>
                </c:pt>
                <c:pt idx="9">
                  <c:v>129.0998665143872</c:v>
                </c:pt>
                <c:pt idx="10">
                  <c:v>129.96535960327799</c:v>
                </c:pt>
                <c:pt idx="11">
                  <c:v>131.26255256358391</c:v>
                </c:pt>
                <c:pt idx="12">
                  <c:v>126.3731112313294</c:v>
                </c:pt>
                <c:pt idx="13">
                  <c:v>141.99158953791095</c:v>
                </c:pt>
                <c:pt idx="14">
                  <c:v>138.47916629905546</c:v>
                </c:pt>
                <c:pt idx="15">
                  <c:v>138.40305763729924</c:v>
                </c:pt>
                <c:pt idx="16">
                  <c:v>127.5753863487742</c:v>
                </c:pt>
                <c:pt idx="17">
                  <c:v>134.04225047694999</c:v>
                </c:pt>
                <c:pt idx="18">
                  <c:v>139.09951261522468</c:v>
                </c:pt>
                <c:pt idx="19">
                  <c:v>140.07955321586982</c:v>
                </c:pt>
                <c:pt idx="20">
                  <c:v>148.92778941971838</c:v>
                </c:pt>
                <c:pt idx="21">
                  <c:v>144.28808610431511</c:v>
                </c:pt>
                <c:pt idx="22">
                  <c:v>142.46202879590086</c:v>
                </c:pt>
                <c:pt idx="23">
                  <c:v>155.73523185509956</c:v>
                </c:pt>
                <c:pt idx="24">
                  <c:v>159.34000981341535</c:v>
                </c:pt>
                <c:pt idx="25">
                  <c:v>169.03760659275113</c:v>
                </c:pt>
                <c:pt idx="26">
                  <c:v>174.8176709307225</c:v>
                </c:pt>
                <c:pt idx="27">
                  <c:v>167.10887699910947</c:v>
                </c:pt>
                <c:pt idx="28">
                  <c:v>175.54373161591332</c:v>
                </c:pt>
                <c:pt idx="29">
                  <c:v>160.13101063689328</c:v>
                </c:pt>
                <c:pt idx="30">
                  <c:v>162.8282530025277</c:v>
                </c:pt>
                <c:pt idx="31">
                  <c:v>163.97547699975348</c:v>
                </c:pt>
                <c:pt idx="32">
                  <c:v>173.43489400777332</c:v>
                </c:pt>
                <c:pt idx="33">
                  <c:v>175.74939811202293</c:v>
                </c:pt>
                <c:pt idx="34">
                  <c:v>182.45137021229411</c:v>
                </c:pt>
                <c:pt idx="35">
                  <c:v>184.65748919961806</c:v>
                </c:pt>
                <c:pt idx="36">
                  <c:v>187.91132191788981</c:v>
                </c:pt>
                <c:pt idx="37">
                  <c:v>202.84512791130138</c:v>
                </c:pt>
                <c:pt idx="38">
                  <c:v>189.54949713274968</c:v>
                </c:pt>
                <c:pt idx="39">
                  <c:v>185.56261801741604</c:v>
                </c:pt>
                <c:pt idx="40">
                  <c:v>186.77036561460545</c:v>
                </c:pt>
                <c:pt idx="41">
                  <c:v>196.11550740922883</c:v>
                </c:pt>
                <c:pt idx="42">
                  <c:v>188.1934582441275</c:v>
                </c:pt>
                <c:pt idx="43">
                  <c:v>199.40736398964998</c:v>
                </c:pt>
                <c:pt idx="44">
                  <c:v>196.99941765013384</c:v>
                </c:pt>
                <c:pt idx="45">
                  <c:v>207.21071011973072</c:v>
                </c:pt>
                <c:pt idx="46">
                  <c:v>214.94271011311361</c:v>
                </c:pt>
                <c:pt idx="47">
                  <c:v>215.80453557063797</c:v>
                </c:pt>
                <c:pt idx="48">
                  <c:v>215.38373740296143</c:v>
                </c:pt>
                <c:pt idx="49">
                  <c:v>220.87580594786149</c:v>
                </c:pt>
                <c:pt idx="50">
                  <c:v>231.78073224522757</c:v>
                </c:pt>
                <c:pt idx="51">
                  <c:v>240.92384107233573</c:v>
                </c:pt>
                <c:pt idx="52">
                  <c:v>233.71810779095435</c:v>
                </c:pt>
                <c:pt idx="53">
                  <c:v>218.60581789193856</c:v>
                </c:pt>
                <c:pt idx="54">
                  <c:v>216.01336076717243</c:v>
                </c:pt>
                <c:pt idx="55">
                  <c:v>224.12728514539171</c:v>
                </c:pt>
                <c:pt idx="56">
                  <c:v>223.39168412957758</c:v>
                </c:pt>
                <c:pt idx="57">
                  <c:v>228.90816667677061</c:v>
                </c:pt>
                <c:pt idx="58">
                  <c:v>224.94004546721189</c:v>
                </c:pt>
                <c:pt idx="59">
                  <c:v>223.59129716339294</c:v>
                </c:pt>
                <c:pt idx="60">
                  <c:v>224.17491035818435</c:v>
                </c:pt>
                <c:pt idx="61">
                  <c:v>211.86046692958143</c:v>
                </c:pt>
                <c:pt idx="62">
                  <c:v>230.79861049842575</c:v>
                </c:pt>
                <c:pt idx="63">
                  <c:v>232.72217839753282</c:v>
                </c:pt>
                <c:pt idx="64">
                  <c:v>238.82112324490532</c:v>
                </c:pt>
                <c:pt idx="65">
                  <c:v>237.49767869741473</c:v>
                </c:pt>
                <c:pt idx="66">
                  <c:v>247.10619299881091</c:v>
                </c:pt>
                <c:pt idx="67">
                  <c:v>241.43122995441092</c:v>
                </c:pt>
                <c:pt idx="68">
                  <c:v>244.12846493485483</c:v>
                </c:pt>
                <c:pt idx="69">
                  <c:v>248.43587757810647</c:v>
                </c:pt>
                <c:pt idx="70">
                  <c:v>253.68238461024453</c:v>
                </c:pt>
                <c:pt idx="71">
                  <c:v>254.73834353441285</c:v>
                </c:pt>
                <c:pt idx="72">
                  <c:v>265.93298189549319</c:v>
                </c:pt>
                <c:pt idx="73">
                  <c:v>262.57174890740674</c:v>
                </c:pt>
                <c:pt idx="74">
                  <c:v>262.22650639608372</c:v>
                </c:pt>
                <c:pt idx="75">
                  <c:v>275.78090744024814</c:v>
                </c:pt>
                <c:pt idx="76">
                  <c:v>275.5628345133523</c:v>
                </c:pt>
                <c:pt idx="77">
                  <c:v>283.37791208214259</c:v>
                </c:pt>
                <c:pt idx="78">
                  <c:v>297.8366034820105</c:v>
                </c:pt>
                <c:pt idx="79">
                  <c:v>285.92708803474602</c:v>
                </c:pt>
                <c:pt idx="80">
                  <c:v>294.08525505665909</c:v>
                </c:pt>
                <c:pt idx="81">
                  <c:v>297.25515483144619</c:v>
                </c:pt>
                <c:pt idx="82">
                  <c:v>296.17105986516231</c:v>
                </c:pt>
                <c:pt idx="83">
                  <c:v>309.2456746836977</c:v>
                </c:pt>
                <c:pt idx="84">
                  <c:v>312.08663991041351</c:v>
                </c:pt>
                <c:pt idx="85">
                  <c:v>312.15611350794711</c:v>
                </c:pt>
                <c:pt idx="86">
                  <c:v>311.33259373617432</c:v>
                </c:pt>
                <c:pt idx="87">
                  <c:v>320.89005215166418</c:v>
                </c:pt>
                <c:pt idx="88">
                  <c:v>324.5517828712816</c:v>
                </c:pt>
                <c:pt idx="89">
                  <c:v>336.45504482133754</c:v>
                </c:pt>
                <c:pt idx="90">
                  <c:v>337.92999241228114</c:v>
                </c:pt>
                <c:pt idx="91">
                  <c:v>333.7189356025134</c:v>
                </c:pt>
                <c:pt idx="92">
                  <c:v>334.61623572151916</c:v>
                </c:pt>
                <c:pt idx="93">
                  <c:v>331.97108532270994</c:v>
                </c:pt>
                <c:pt idx="94">
                  <c:v>338.65973512008014</c:v>
                </c:pt>
                <c:pt idx="95">
                  <c:v>340.39272105471764</c:v>
                </c:pt>
                <c:pt idx="96">
                  <c:v>346.15243511190232</c:v>
                </c:pt>
                <c:pt idx="97">
                  <c:v>339.20213056278726</c:v>
                </c:pt>
                <c:pt idx="98">
                  <c:v>349.635341861445</c:v>
                </c:pt>
                <c:pt idx="99">
                  <c:v>356.77232635392699</c:v>
                </c:pt>
                <c:pt idx="100">
                  <c:v>362.31409723051877</c:v>
                </c:pt>
                <c:pt idx="101">
                  <c:v>379.6364409481402</c:v>
                </c:pt>
                <c:pt idx="102">
                  <c:v>380.47807862399691</c:v>
                </c:pt>
                <c:pt idx="103">
                  <c:v>384.80677265771294</c:v>
                </c:pt>
                <c:pt idx="104">
                  <c:v>380.80270206054576</c:v>
                </c:pt>
                <c:pt idx="105">
                  <c:v>376.45087126464171</c:v>
                </c:pt>
                <c:pt idx="106">
                  <c:v>381.14841037499792</c:v>
                </c:pt>
                <c:pt idx="107">
                  <c:v>373.76455645223893</c:v>
                </c:pt>
                <c:pt idx="108">
                  <c:v>373.62485059697389</c:v>
                </c:pt>
                <c:pt idx="109">
                  <c:v>358.35972597663243</c:v>
                </c:pt>
                <c:pt idx="110">
                  <c:v>355.52807234225583</c:v>
                </c:pt>
                <c:pt idx="111">
                  <c:v>356.77232635392699</c:v>
                </c:pt>
                <c:pt idx="112">
                  <c:v>370.47892195684028</c:v>
                </c:pt>
                <c:pt idx="113">
                  <c:v>391.33140239914928</c:v>
                </c:pt>
                <c:pt idx="114">
                  <c:v>401.75212172985482</c:v>
                </c:pt>
                <c:pt idx="115">
                  <c:v>416.11867278831915</c:v>
                </c:pt>
                <c:pt idx="116">
                  <c:v>380.80270206054576</c:v>
                </c:pt>
                <c:pt idx="117">
                  <c:v>389.4693451988656</c:v>
                </c:pt>
                <c:pt idx="118">
                  <c:v>387.39674497130937</c:v>
                </c:pt>
                <c:pt idx="119">
                  <c:v>374.87695096548964</c:v>
                </c:pt>
                <c:pt idx="120">
                  <c:v>395.60278298503118</c:v>
                </c:pt>
                <c:pt idx="121">
                  <c:v>385.40574303147258</c:v>
                </c:pt>
                <c:pt idx="122">
                  <c:v>398.74142920153554</c:v>
                </c:pt>
                <c:pt idx="123">
                  <c:v>405.98230240274449</c:v>
                </c:pt>
                <c:pt idx="124">
                  <c:v>428.65329813188134</c:v>
                </c:pt>
                <c:pt idx="125">
                  <c:v>424.61706191355967</c:v>
                </c:pt>
                <c:pt idx="126">
                  <c:v>448.3913700773125</c:v>
                </c:pt>
                <c:pt idx="127">
                  <c:v>460.61453086865424</c:v>
                </c:pt>
                <c:pt idx="128">
                  <c:v>436.41497785651654</c:v>
                </c:pt>
                <c:pt idx="129">
                  <c:v>441.54324093576128</c:v>
                </c:pt>
                <c:pt idx="130">
                  <c:v>452.37942477294837</c:v>
                </c:pt>
                <c:pt idx="131">
                  <c:v>450.51977786653799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0D-4AB5-9EA6-532541C74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8672239"/>
        <c:axId val="388672719"/>
      </c:lineChart>
      <c:catAx>
        <c:axId val="3886722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672719"/>
        <c:crosses val="autoZero"/>
        <c:auto val="1"/>
        <c:lblAlgn val="ctr"/>
        <c:lblOffset val="100"/>
        <c:noMultiLvlLbl val="0"/>
      </c:catAx>
      <c:valAx>
        <c:axId val="38867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672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339090</xdr:colOff>
      <xdr:row>53</xdr:row>
      <xdr:rowOff>148590</xdr:rowOff>
    </xdr:from>
    <xdr:to>
      <xdr:col>14</xdr:col>
      <xdr:colOff>137160</xdr:colOff>
      <xdr:row>69</xdr:row>
      <xdr:rowOff>22860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21C52B5-3FE6-618C-F1D8-FF6213CF60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621030</xdr:colOff>
      <xdr:row>1</xdr:row>
      <xdr:rowOff>0</xdr:rowOff>
    </xdr:from>
    <xdr:to>
      <xdr:col>13</xdr:col>
      <xdr:colOff>830580</xdr:colOff>
      <xdr:row>17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6EB7FE-5CC5-FE85-78F2-69A93D1FBA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655320</xdr:colOff>
      <xdr:row>18</xdr:row>
      <xdr:rowOff>133350</xdr:rowOff>
    </xdr:from>
    <xdr:to>
      <xdr:col>14</xdr:col>
      <xdr:colOff>15240</xdr:colOff>
      <xdr:row>36</xdr:row>
      <xdr:rowOff>190500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F0F207C-38B0-2405-074A-F4AA26CBBE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662940</xdr:colOff>
      <xdr:row>69</xdr:row>
      <xdr:rowOff>194310</xdr:rowOff>
    </xdr:from>
    <xdr:to>
      <xdr:col>15</xdr:col>
      <xdr:colOff>53340</xdr:colOff>
      <xdr:row>89</xdr:row>
      <xdr:rowOff>137160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5C0F600-F39D-F6C6-1EDC-014A10A794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0.04795</cdr:x>
      <cdr:y>0.24587</cdr:y>
    </cdr:from>
    <cdr:to>
      <cdr:x>0.96534</cdr:x>
      <cdr:y>0.70068</cdr:y>
    </cdr:to>
    <cdr:cxnSp macro="">
      <cdr:nvCxnSpPr>
        <cdr:cNvPr id="14" name="Straight Connector 13">
          <a:extLst xmlns:a="http://schemas.openxmlformats.org/drawingml/2006/main">
            <a:ext uri="{FF2B5EF4-FFF2-40B4-BE49-F238E27FC236}">
              <a16:creationId xmlns:a16="http://schemas.microsoft.com/office/drawing/2014/main" id="{06158BD0-C300-9C72-67A7-02192064A66E}"/>
            </a:ext>
          </a:extLst>
        </cdr:cNvPr>
        <cdr:cNvCxnSpPr/>
      </cdr:nvCxnSpPr>
      <cdr:spPr>
        <a:xfrm xmlns:a="http://schemas.openxmlformats.org/drawingml/2006/main" flipV="1">
          <a:off x="316230" y="963930"/>
          <a:ext cx="6050280" cy="178308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0.06663</cdr:x>
      <cdr:y>0.41918</cdr:y>
    </cdr:from>
    <cdr:to>
      <cdr:x>0.98402</cdr:x>
      <cdr:y>0.87399</cdr:y>
    </cdr:to>
    <cdr:cxnSp macro="">
      <cdr:nvCxnSpPr>
        <cdr:cNvPr id="18" name="Straight Connector 17">
          <a:extLst xmlns:a="http://schemas.openxmlformats.org/drawingml/2006/main">
            <a:ext uri="{FF2B5EF4-FFF2-40B4-BE49-F238E27FC236}">
              <a16:creationId xmlns:a16="http://schemas.microsoft.com/office/drawing/2014/main" id="{E27FA046-8818-C4FF-C2BC-61AA118584F4}"/>
            </a:ext>
          </a:extLst>
        </cdr:cNvPr>
        <cdr:cNvCxnSpPr/>
      </cdr:nvCxnSpPr>
      <cdr:spPr>
        <a:xfrm xmlns:a="http://schemas.openxmlformats.org/drawingml/2006/main" flipV="1">
          <a:off x="439420" y="1643380"/>
          <a:ext cx="6050280" cy="178308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0.07859</cdr:x>
      <cdr:y>0.15707</cdr:y>
    </cdr:from>
    <cdr:to>
      <cdr:x>0.96013</cdr:x>
      <cdr:y>0.64656</cdr:y>
    </cdr:to>
    <cdr:cxnSp macro="">
      <cdr:nvCxnSpPr>
        <cdr:cNvPr id="2" name="Straight Connector 1">
          <a:extLst xmlns:a="http://schemas.openxmlformats.org/drawingml/2006/main">
            <a:ext uri="{FF2B5EF4-FFF2-40B4-BE49-F238E27FC236}">
              <a16:creationId xmlns:a16="http://schemas.microsoft.com/office/drawing/2014/main" id="{D4722945-7AB9-1175-1C18-46F4CB4E19BE}"/>
            </a:ext>
          </a:extLst>
        </cdr:cNvPr>
        <cdr:cNvCxnSpPr/>
      </cdr:nvCxnSpPr>
      <cdr:spPr>
        <a:xfrm xmlns:a="http://schemas.openxmlformats.org/drawingml/2006/main" flipV="1">
          <a:off x="555708" y="613410"/>
          <a:ext cx="6233712" cy="191157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0.09052</cdr:x>
      <cdr:y>0.49099</cdr:y>
    </cdr:from>
    <cdr:to>
      <cdr:x>0.99275</cdr:x>
      <cdr:y>0.74829</cdr:y>
    </cdr:to>
    <cdr:cxnSp macro="">
      <cdr:nvCxnSpPr>
        <cdr:cNvPr id="9" name="Straight Connector 8">
          <a:extLst xmlns:a="http://schemas.openxmlformats.org/drawingml/2006/main">
            <a:ext uri="{FF2B5EF4-FFF2-40B4-BE49-F238E27FC236}">
              <a16:creationId xmlns:a16="http://schemas.microsoft.com/office/drawing/2014/main" id="{B4A61D08-C96A-D42F-3065-5ED44764B779}"/>
            </a:ext>
          </a:extLst>
        </cdr:cNvPr>
        <cdr:cNvCxnSpPr/>
      </cdr:nvCxnSpPr>
      <cdr:spPr>
        <a:xfrm xmlns:a="http://schemas.openxmlformats.org/drawingml/2006/main" flipV="1">
          <a:off x="640080" y="1917456"/>
          <a:ext cx="6380038" cy="1004814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445770</xdr:colOff>
      <xdr:row>1</xdr:row>
      <xdr:rowOff>179070</xdr:rowOff>
    </xdr:from>
    <xdr:to>
      <xdr:col>12</xdr:col>
      <xdr:colOff>342900</xdr:colOff>
      <xdr:row>22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73EB3B-788D-340E-43D6-70EC761D8B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FCF0C-26E4-9443-8BA9-2EC4D0D9F340}">
  <dimension ref="A1:U145"/>
  <sheetViews>
    <sheetView tabSelected="1" topLeftCell="A127" zoomScaleNormal="100" workbookViewId="0">
      <selection activeCell="H40" sqref="H40"/>
    </sheetView>
  </sheetViews>
  <sheetFormatPr defaultColWidth="11.19921875" defaultRowHeight="15.6" x14ac:dyDescent="0.3"/>
  <cols>
    <col min="3" max="3" width="14.8984375" bestFit="1" customWidth="1"/>
    <col min="4" max="4" width="14.8984375" customWidth="1"/>
    <col min="5" max="5" width="14.3984375" bestFit="1" customWidth="1"/>
    <col min="6" max="6" width="19.59765625" bestFit="1" customWidth="1"/>
    <col min="19" max="19" width="15.5" bestFit="1" customWidth="1"/>
    <col min="21" max="21" width="11.3984375" bestFit="1" customWidth="1"/>
  </cols>
  <sheetData>
    <row r="1" spans="1:6" s="4" customFormat="1" x14ac:dyDescent="0.3">
      <c r="A1" s="4" t="s">
        <v>0</v>
      </c>
      <c r="B1" s="4" t="s">
        <v>145</v>
      </c>
      <c r="C1" s="4" t="s">
        <v>152</v>
      </c>
      <c r="D1" s="4" t="s">
        <v>169</v>
      </c>
      <c r="E1" s="4" t="s">
        <v>153</v>
      </c>
      <c r="F1" s="4" t="s">
        <v>154</v>
      </c>
    </row>
    <row r="2" spans="1:6" x14ac:dyDescent="0.3">
      <c r="A2" t="s">
        <v>1</v>
      </c>
      <c r="B2">
        <v>1</v>
      </c>
      <c r="C2">
        <v>112</v>
      </c>
    </row>
    <row r="3" spans="1:6" x14ac:dyDescent="0.3">
      <c r="A3" t="s">
        <v>2</v>
      </c>
      <c r="B3">
        <v>2</v>
      </c>
      <c r="C3">
        <v>118</v>
      </c>
    </row>
    <row r="4" spans="1:6" x14ac:dyDescent="0.3">
      <c r="A4" t="s">
        <v>3</v>
      </c>
      <c r="B4">
        <v>3</v>
      </c>
      <c r="C4">
        <v>132</v>
      </c>
    </row>
    <row r="5" spans="1:6" x14ac:dyDescent="0.3">
      <c r="A5" t="s">
        <v>4</v>
      </c>
      <c r="B5">
        <v>4</v>
      </c>
      <c r="C5">
        <v>129</v>
      </c>
    </row>
    <row r="6" spans="1:6" x14ac:dyDescent="0.3">
      <c r="A6" t="s">
        <v>5</v>
      </c>
      <c r="B6">
        <v>5</v>
      </c>
      <c r="C6">
        <v>121</v>
      </c>
    </row>
    <row r="7" spans="1:6" x14ac:dyDescent="0.3">
      <c r="A7" t="s">
        <v>6</v>
      </c>
      <c r="B7">
        <v>6</v>
      </c>
      <c r="C7">
        <v>135</v>
      </c>
    </row>
    <row r="8" spans="1:6" x14ac:dyDescent="0.3">
      <c r="A8" t="s">
        <v>7</v>
      </c>
      <c r="B8">
        <v>7</v>
      </c>
      <c r="C8">
        <v>148</v>
      </c>
      <c r="E8" s="14">
        <f>AVERAGE(AVERAGE(C2:C13),AVERAGE(C3:C14))</f>
        <v>126.79166666666667</v>
      </c>
      <c r="F8">
        <f>C8/E8</f>
        <v>1.1672691422937891</v>
      </c>
    </row>
    <row r="9" spans="1:6" x14ac:dyDescent="0.3">
      <c r="A9" t="s">
        <v>8</v>
      </c>
      <c r="B9">
        <v>8</v>
      </c>
      <c r="C9">
        <v>148</v>
      </c>
      <c r="E9" s="14">
        <f t="shared" ref="E9:E72" si="0">AVERAGE(AVERAGE(C3:C14),AVERAGE(C4:C15))</f>
        <v>127.25</v>
      </c>
      <c r="F9">
        <f t="shared" ref="F9:F72" si="1">C9/E9</f>
        <v>1.1630648330058939</v>
      </c>
    </row>
    <row r="10" spans="1:6" x14ac:dyDescent="0.3">
      <c r="A10" t="s">
        <v>9</v>
      </c>
      <c r="B10">
        <v>9</v>
      </c>
      <c r="C10">
        <v>136</v>
      </c>
      <c r="E10" s="14">
        <f t="shared" si="0"/>
        <v>127.95833333333334</v>
      </c>
      <c r="F10">
        <f t="shared" si="1"/>
        <v>1.0628459785086291</v>
      </c>
    </row>
    <row r="11" spans="1:6" x14ac:dyDescent="0.3">
      <c r="A11" t="s">
        <v>10</v>
      </c>
      <c r="B11">
        <v>10</v>
      </c>
      <c r="C11">
        <v>119</v>
      </c>
      <c r="E11" s="14">
        <f t="shared" si="0"/>
        <v>128.58333333333334</v>
      </c>
      <c r="F11">
        <f t="shared" si="1"/>
        <v>0.92546986390149055</v>
      </c>
    </row>
    <row r="12" spans="1:6" x14ac:dyDescent="0.3">
      <c r="A12" t="s">
        <v>11</v>
      </c>
      <c r="B12">
        <v>11</v>
      </c>
      <c r="C12">
        <v>104</v>
      </c>
      <c r="E12" s="14">
        <f t="shared" si="0"/>
        <v>129</v>
      </c>
      <c r="F12">
        <f t="shared" si="1"/>
        <v>0.80620155038759689</v>
      </c>
    </row>
    <row r="13" spans="1:6" x14ac:dyDescent="0.3">
      <c r="A13" t="s">
        <v>12</v>
      </c>
      <c r="B13">
        <v>12</v>
      </c>
      <c r="C13">
        <v>118</v>
      </c>
      <c r="E13" s="14">
        <f t="shared" si="0"/>
        <v>129.75</v>
      </c>
      <c r="F13">
        <f t="shared" si="1"/>
        <v>0.90944123314065506</v>
      </c>
    </row>
    <row r="14" spans="1:6" x14ac:dyDescent="0.3">
      <c r="A14" t="s">
        <v>13</v>
      </c>
      <c r="B14">
        <v>13</v>
      </c>
      <c r="C14">
        <v>115</v>
      </c>
      <c r="E14" s="14">
        <f t="shared" si="0"/>
        <v>131.25</v>
      </c>
      <c r="F14">
        <f t="shared" si="1"/>
        <v>0.87619047619047619</v>
      </c>
    </row>
    <row r="15" spans="1:6" x14ac:dyDescent="0.3">
      <c r="A15" t="s">
        <v>14</v>
      </c>
      <c r="B15">
        <v>14</v>
      </c>
      <c r="C15">
        <v>126</v>
      </c>
      <c r="E15" s="14">
        <f t="shared" si="0"/>
        <v>133.08333333333331</v>
      </c>
      <c r="F15">
        <f t="shared" si="1"/>
        <v>0.94677520350657496</v>
      </c>
    </row>
    <row r="16" spans="1:6" x14ac:dyDescent="0.3">
      <c r="A16" t="s">
        <v>15</v>
      </c>
      <c r="B16">
        <v>15</v>
      </c>
      <c r="C16">
        <v>141</v>
      </c>
      <c r="E16" s="14">
        <f t="shared" si="0"/>
        <v>134.91666666666669</v>
      </c>
      <c r="F16">
        <f t="shared" si="1"/>
        <v>1.0450895614576898</v>
      </c>
    </row>
    <row r="17" spans="1:6" x14ac:dyDescent="0.3">
      <c r="A17" t="s">
        <v>16</v>
      </c>
      <c r="B17">
        <v>16</v>
      </c>
      <c r="C17">
        <v>135</v>
      </c>
      <c r="E17" s="14">
        <f t="shared" si="0"/>
        <v>136.41666666666669</v>
      </c>
      <c r="F17">
        <f t="shared" si="1"/>
        <v>0.98961514966401942</v>
      </c>
    </row>
    <row r="18" spans="1:6" x14ac:dyDescent="0.3">
      <c r="A18" t="s">
        <v>17</v>
      </c>
      <c r="B18">
        <v>17</v>
      </c>
      <c r="C18">
        <v>125</v>
      </c>
      <c r="E18" s="14">
        <f t="shared" si="0"/>
        <v>137.41666666666669</v>
      </c>
      <c r="F18">
        <f t="shared" si="1"/>
        <v>0.90964220739842316</v>
      </c>
    </row>
    <row r="19" spans="1:6" x14ac:dyDescent="0.3">
      <c r="A19" t="s">
        <v>18</v>
      </c>
      <c r="B19">
        <v>18</v>
      </c>
      <c r="C19">
        <v>149</v>
      </c>
      <c r="E19" s="14">
        <f t="shared" si="0"/>
        <v>138.75</v>
      </c>
      <c r="F19">
        <f t="shared" si="1"/>
        <v>1.0738738738738738</v>
      </c>
    </row>
    <row r="20" spans="1:6" x14ac:dyDescent="0.3">
      <c r="A20" t="s">
        <v>19</v>
      </c>
      <c r="B20">
        <v>19</v>
      </c>
      <c r="C20">
        <v>170</v>
      </c>
      <c r="E20" s="14">
        <f t="shared" si="0"/>
        <v>140.91666666666666</v>
      </c>
      <c r="F20">
        <f t="shared" si="1"/>
        <v>1.2063867534003549</v>
      </c>
    </row>
    <row r="21" spans="1:6" x14ac:dyDescent="0.3">
      <c r="A21" t="s">
        <v>20</v>
      </c>
      <c r="B21">
        <v>20</v>
      </c>
      <c r="C21">
        <v>170</v>
      </c>
      <c r="E21" s="14">
        <f t="shared" si="0"/>
        <v>143.16666666666666</v>
      </c>
      <c r="F21">
        <f t="shared" si="1"/>
        <v>1.1874272409778814</v>
      </c>
    </row>
    <row r="22" spans="1:6" x14ac:dyDescent="0.3">
      <c r="A22" t="s">
        <v>21</v>
      </c>
      <c r="B22">
        <v>21</v>
      </c>
      <c r="C22">
        <v>158</v>
      </c>
      <c r="E22" s="14">
        <f t="shared" si="0"/>
        <v>145.70833333333331</v>
      </c>
      <c r="F22">
        <f t="shared" si="1"/>
        <v>1.0843580211609953</v>
      </c>
    </row>
    <row r="23" spans="1:6" x14ac:dyDescent="0.3">
      <c r="A23" t="s">
        <v>22</v>
      </c>
      <c r="B23">
        <v>22</v>
      </c>
      <c r="C23">
        <v>133</v>
      </c>
      <c r="E23" s="14">
        <f t="shared" si="0"/>
        <v>148.41666666666669</v>
      </c>
      <c r="F23">
        <f t="shared" si="1"/>
        <v>0.89612577203818067</v>
      </c>
    </row>
    <row r="24" spans="1:6" x14ac:dyDescent="0.3">
      <c r="A24" t="s">
        <v>23</v>
      </c>
      <c r="B24">
        <v>23</v>
      </c>
      <c r="C24">
        <v>114</v>
      </c>
      <c r="E24" s="14">
        <f t="shared" si="0"/>
        <v>151.54166666666669</v>
      </c>
      <c r="F24">
        <f t="shared" si="1"/>
        <v>0.75226835303821826</v>
      </c>
    </row>
    <row r="25" spans="1:6" x14ac:dyDescent="0.3">
      <c r="A25" t="s">
        <v>24</v>
      </c>
      <c r="B25">
        <v>24</v>
      </c>
      <c r="C25">
        <v>140</v>
      </c>
      <c r="E25" s="14">
        <f t="shared" si="0"/>
        <v>154.70833333333331</v>
      </c>
      <c r="F25">
        <f t="shared" si="1"/>
        <v>0.90492862914085659</v>
      </c>
    </row>
    <row r="26" spans="1:6" x14ac:dyDescent="0.3">
      <c r="A26" t="s">
        <v>25</v>
      </c>
      <c r="B26">
        <v>25</v>
      </c>
      <c r="C26">
        <v>145</v>
      </c>
      <c r="E26" s="14">
        <f t="shared" si="0"/>
        <v>157.125</v>
      </c>
      <c r="F26">
        <f t="shared" si="1"/>
        <v>0.92283214001591085</v>
      </c>
    </row>
    <row r="27" spans="1:6" x14ac:dyDescent="0.3">
      <c r="A27" t="s">
        <v>26</v>
      </c>
      <c r="B27">
        <v>26</v>
      </c>
      <c r="C27">
        <v>150</v>
      </c>
      <c r="E27" s="14">
        <f t="shared" si="0"/>
        <v>159.54166666666669</v>
      </c>
      <c r="F27">
        <f t="shared" si="1"/>
        <v>0.94019326194828923</v>
      </c>
    </row>
    <row r="28" spans="1:6" x14ac:dyDescent="0.3">
      <c r="A28" t="s">
        <v>27</v>
      </c>
      <c r="B28">
        <v>27</v>
      </c>
      <c r="C28">
        <v>178</v>
      </c>
      <c r="E28" s="14">
        <f t="shared" si="0"/>
        <v>161.83333333333331</v>
      </c>
      <c r="F28">
        <f t="shared" si="1"/>
        <v>1.0998970133882597</v>
      </c>
    </row>
    <row r="29" spans="1:6" x14ac:dyDescent="0.3">
      <c r="A29" t="s">
        <v>28</v>
      </c>
      <c r="B29">
        <v>28</v>
      </c>
      <c r="C29">
        <v>163</v>
      </c>
      <c r="E29" s="14">
        <f t="shared" si="0"/>
        <v>164.125</v>
      </c>
      <c r="F29">
        <f t="shared" si="1"/>
        <v>0.99314546839299311</v>
      </c>
    </row>
    <row r="30" spans="1:6" x14ac:dyDescent="0.3">
      <c r="A30" t="s">
        <v>29</v>
      </c>
      <c r="B30">
        <v>29</v>
      </c>
      <c r="C30">
        <v>172</v>
      </c>
      <c r="E30" s="14">
        <f t="shared" si="0"/>
        <v>166.66666666666669</v>
      </c>
      <c r="F30">
        <f t="shared" si="1"/>
        <v>1.0319999999999998</v>
      </c>
    </row>
    <row r="31" spans="1:6" x14ac:dyDescent="0.3">
      <c r="A31" t="s">
        <v>30</v>
      </c>
      <c r="B31">
        <v>30</v>
      </c>
      <c r="C31">
        <v>178</v>
      </c>
      <c r="E31" s="14">
        <f t="shared" si="0"/>
        <v>169.08333333333331</v>
      </c>
      <c r="F31">
        <f t="shared" si="1"/>
        <v>1.0527353376047315</v>
      </c>
    </row>
    <row r="32" spans="1:6" x14ac:dyDescent="0.3">
      <c r="A32" t="s">
        <v>31</v>
      </c>
      <c r="B32">
        <v>31</v>
      </c>
      <c r="C32">
        <v>199</v>
      </c>
      <c r="E32" s="14">
        <f t="shared" si="0"/>
        <v>171.25</v>
      </c>
      <c r="F32">
        <f t="shared" si="1"/>
        <v>1.1620437956204379</v>
      </c>
    </row>
    <row r="33" spans="1:21" x14ac:dyDescent="0.3">
      <c r="A33" t="s">
        <v>32</v>
      </c>
      <c r="B33">
        <v>32</v>
      </c>
      <c r="C33">
        <v>199</v>
      </c>
      <c r="E33" s="14">
        <f t="shared" si="0"/>
        <v>173.58333333333334</v>
      </c>
      <c r="F33">
        <f t="shared" si="1"/>
        <v>1.1464234277484397</v>
      </c>
    </row>
    <row r="34" spans="1:21" x14ac:dyDescent="0.3">
      <c r="A34" t="s">
        <v>33</v>
      </c>
      <c r="B34">
        <v>33</v>
      </c>
      <c r="C34">
        <v>184</v>
      </c>
      <c r="E34" s="14">
        <f t="shared" si="0"/>
        <v>175.45833333333334</v>
      </c>
      <c r="F34">
        <f t="shared" si="1"/>
        <v>1.0486820232723817</v>
      </c>
    </row>
    <row r="35" spans="1:21" x14ac:dyDescent="0.3">
      <c r="A35" t="s">
        <v>34</v>
      </c>
      <c r="B35">
        <v>34</v>
      </c>
      <c r="C35">
        <v>162</v>
      </c>
      <c r="E35" s="14">
        <f t="shared" si="0"/>
        <v>176.83333333333334</v>
      </c>
      <c r="F35">
        <f t="shared" si="1"/>
        <v>0.91611687087653149</v>
      </c>
    </row>
    <row r="36" spans="1:21" x14ac:dyDescent="0.3">
      <c r="A36" t="s">
        <v>35</v>
      </c>
      <c r="B36">
        <v>35</v>
      </c>
      <c r="C36">
        <v>146</v>
      </c>
      <c r="E36" s="14">
        <f t="shared" si="0"/>
        <v>178.04166666666669</v>
      </c>
      <c r="F36">
        <f t="shared" si="1"/>
        <v>0.82003276386613611</v>
      </c>
    </row>
    <row r="37" spans="1:21" x14ac:dyDescent="0.3">
      <c r="A37" t="s">
        <v>36</v>
      </c>
      <c r="B37">
        <v>36</v>
      </c>
      <c r="C37">
        <v>166</v>
      </c>
      <c r="E37" s="14">
        <f t="shared" si="0"/>
        <v>180.16666666666669</v>
      </c>
      <c r="F37">
        <f t="shared" si="1"/>
        <v>0.92136910268270111</v>
      </c>
    </row>
    <row r="38" spans="1:21" x14ac:dyDescent="0.3">
      <c r="A38" t="s">
        <v>37</v>
      </c>
      <c r="B38">
        <v>37</v>
      </c>
      <c r="C38">
        <v>171</v>
      </c>
      <c r="E38" s="14">
        <f t="shared" si="0"/>
        <v>183.125</v>
      </c>
      <c r="F38">
        <f t="shared" si="1"/>
        <v>0.93378839590443685</v>
      </c>
    </row>
    <row r="39" spans="1:21" x14ac:dyDescent="0.3">
      <c r="A39" t="s">
        <v>38</v>
      </c>
      <c r="B39">
        <v>38</v>
      </c>
      <c r="C39">
        <v>180</v>
      </c>
      <c r="E39" s="14">
        <f t="shared" si="0"/>
        <v>186.20833333333331</v>
      </c>
      <c r="F39">
        <f t="shared" si="1"/>
        <v>0.96665920787648252</v>
      </c>
    </row>
    <row r="40" spans="1:21" x14ac:dyDescent="0.3">
      <c r="A40" t="s">
        <v>39</v>
      </c>
      <c r="B40">
        <v>39</v>
      </c>
      <c r="C40">
        <v>193</v>
      </c>
      <c r="E40" s="14">
        <f t="shared" si="0"/>
        <v>189.04166666666669</v>
      </c>
      <c r="F40">
        <f t="shared" si="1"/>
        <v>1.0209389464403791</v>
      </c>
      <c r="H40" s="15" t="s">
        <v>168</v>
      </c>
      <c r="I40" s="15">
        <v>1949</v>
      </c>
      <c r="J40" s="15">
        <v>1950</v>
      </c>
      <c r="K40" s="15">
        <v>1951</v>
      </c>
      <c r="L40" s="15">
        <v>1952</v>
      </c>
      <c r="M40" s="15">
        <v>1953</v>
      </c>
      <c r="N40" s="15">
        <v>1954</v>
      </c>
      <c r="O40" s="15">
        <v>1955</v>
      </c>
      <c r="P40" s="15">
        <v>1956</v>
      </c>
      <c r="Q40" s="15">
        <v>1957</v>
      </c>
      <c r="R40" s="15">
        <v>1958</v>
      </c>
      <c r="S40" s="15">
        <v>1959</v>
      </c>
      <c r="T40" s="15" t="s">
        <v>147</v>
      </c>
      <c r="U40" s="15" t="s">
        <v>146</v>
      </c>
    </row>
    <row r="41" spans="1:21" x14ac:dyDescent="0.3">
      <c r="A41" t="s">
        <v>40</v>
      </c>
      <c r="B41">
        <v>40</v>
      </c>
      <c r="C41">
        <v>181</v>
      </c>
      <c r="E41" s="14">
        <f t="shared" si="0"/>
        <v>191.29166666666669</v>
      </c>
      <c r="F41">
        <f t="shared" si="1"/>
        <v>0.94619908516663032</v>
      </c>
      <c r="H41" s="2">
        <v>1</v>
      </c>
      <c r="I41" s="2"/>
      <c r="J41" s="2">
        <v>0.87619047619047619</v>
      </c>
      <c r="K41" s="2">
        <v>0.92283214001591085</v>
      </c>
      <c r="L41" s="2">
        <v>0.93378839590443685</v>
      </c>
      <c r="M41" s="2">
        <v>0.90810810810810816</v>
      </c>
      <c r="N41" s="2">
        <v>0.89473684210526316</v>
      </c>
      <c r="O41" s="2">
        <v>0.9242520687460215</v>
      </c>
      <c r="P41" s="2">
        <v>0.91625218443339151</v>
      </c>
      <c r="Q41" s="2">
        <v>0.90452261306532666</v>
      </c>
      <c r="R41" s="2">
        <v>0.90606262491672218</v>
      </c>
      <c r="S41" s="2">
        <v>0.89431735845150606</v>
      </c>
      <c r="T41" s="2">
        <f>AVERAGE(J41:S41)</f>
        <v>0.90810628119371617</v>
      </c>
      <c r="U41" s="6">
        <f>T41*$T$55</f>
        <v>0.91000370948760911</v>
      </c>
    </row>
    <row r="42" spans="1:21" x14ac:dyDescent="0.3">
      <c r="A42" t="s">
        <v>41</v>
      </c>
      <c r="B42">
        <v>41</v>
      </c>
      <c r="C42">
        <v>183</v>
      </c>
      <c r="E42" s="14">
        <f t="shared" si="0"/>
        <v>193.58333333333331</v>
      </c>
      <c r="F42">
        <f t="shared" si="1"/>
        <v>0.94532931554024979</v>
      </c>
      <c r="H42" s="2">
        <v>2</v>
      </c>
      <c r="I42" s="2"/>
      <c r="J42" s="2">
        <v>0.94677520350657496</v>
      </c>
      <c r="K42" s="2">
        <v>0.94019326194828923</v>
      </c>
      <c r="L42" s="2">
        <v>0.96665920787648252</v>
      </c>
      <c r="M42" s="2">
        <v>0.89702517162471396</v>
      </c>
      <c r="N42" s="2">
        <v>0.81576568432471519</v>
      </c>
      <c r="O42" s="2">
        <v>0.87374999999999992</v>
      </c>
      <c r="P42" s="2">
        <v>0.88099655446594227</v>
      </c>
      <c r="Q42" s="2">
        <v>0.85269121813031157</v>
      </c>
      <c r="R42" s="2">
        <v>0.84145534729878735</v>
      </c>
      <c r="S42" s="2">
        <v>0.83995088006549323</v>
      </c>
      <c r="T42" s="2">
        <f t="shared" ref="T42:T45" si="2">AVERAGE(J42:S42)</f>
        <v>0.88552625292413079</v>
      </c>
      <c r="U42" s="5">
        <f t="shared" ref="U42:U52" si="3">T42*$T$55</f>
        <v>0.88737650173539828</v>
      </c>
    </row>
    <row r="43" spans="1:21" x14ac:dyDescent="0.3">
      <c r="A43" t="s">
        <v>42</v>
      </c>
      <c r="B43">
        <v>42</v>
      </c>
      <c r="C43">
        <v>218</v>
      </c>
      <c r="E43" s="14">
        <f t="shared" si="0"/>
        <v>195.83333333333331</v>
      </c>
      <c r="F43">
        <f t="shared" si="1"/>
        <v>1.1131914893617023</v>
      </c>
      <c r="H43" s="2">
        <v>3</v>
      </c>
      <c r="I43" s="2"/>
      <c r="J43" s="2">
        <v>1.0450895614576898</v>
      </c>
      <c r="K43" s="2">
        <v>1.0998970133882597</v>
      </c>
      <c r="L43" s="2">
        <v>1.0209389464403791</v>
      </c>
      <c r="M43" s="2">
        <v>1.0682761222180308</v>
      </c>
      <c r="N43" s="2">
        <v>1.0118406889128095</v>
      </c>
      <c r="O43" s="2">
        <v>0.98478561549100974</v>
      </c>
      <c r="P43" s="2">
        <v>0.99489996076892895</v>
      </c>
      <c r="Q43" s="2">
        <v>0.99545613421880463</v>
      </c>
      <c r="R43" s="2">
        <v>0.95388669301712781</v>
      </c>
      <c r="S43" s="2">
        <v>0.98573596358118365</v>
      </c>
      <c r="T43" s="2">
        <f t="shared" si="2"/>
        <v>1.0160806699494223</v>
      </c>
      <c r="U43" s="5">
        <f t="shared" si="3"/>
        <v>1.0182037036206633</v>
      </c>
    </row>
    <row r="44" spans="1:21" x14ac:dyDescent="0.3">
      <c r="A44" t="s">
        <v>43</v>
      </c>
      <c r="B44">
        <v>43</v>
      </c>
      <c r="C44">
        <v>230</v>
      </c>
      <c r="E44" s="14">
        <f t="shared" si="0"/>
        <v>198.04166666666669</v>
      </c>
      <c r="F44">
        <f t="shared" si="1"/>
        <v>1.1613717652009257</v>
      </c>
      <c r="H44" s="2">
        <v>4</v>
      </c>
      <c r="I44" s="2"/>
      <c r="J44" s="2">
        <v>0.98961514966401942</v>
      </c>
      <c r="K44" s="2">
        <v>0.99314546839299311</v>
      </c>
      <c r="L44" s="2">
        <v>0.94619908516663032</v>
      </c>
      <c r="M44" s="2">
        <v>1.0542056074766355</v>
      </c>
      <c r="N44" s="2">
        <v>0.97043106519415745</v>
      </c>
      <c r="O44" s="2">
        <v>0.97744133232399699</v>
      </c>
      <c r="P44" s="2">
        <v>0.9728049728049728</v>
      </c>
      <c r="Q44" s="2">
        <v>0.96298858526461428</v>
      </c>
      <c r="R44" s="2">
        <v>0.91578947368421049</v>
      </c>
      <c r="S44" s="2">
        <v>0.9511609287429944</v>
      </c>
      <c r="T44" s="2">
        <f t="shared" si="2"/>
        <v>0.97337816687152257</v>
      </c>
      <c r="U44" s="5">
        <f t="shared" si="3"/>
        <v>0.97541197647368927</v>
      </c>
    </row>
    <row r="45" spans="1:21" x14ac:dyDescent="0.3">
      <c r="A45" t="s">
        <v>44</v>
      </c>
      <c r="B45">
        <v>44</v>
      </c>
      <c r="C45">
        <v>242</v>
      </c>
      <c r="E45" s="14">
        <f t="shared" si="0"/>
        <v>199.75</v>
      </c>
      <c r="F45">
        <f t="shared" si="1"/>
        <v>1.2115143929912391</v>
      </c>
      <c r="H45" s="2">
        <v>5</v>
      </c>
      <c r="I45" s="2"/>
      <c r="J45" s="2">
        <v>0.90964220739842316</v>
      </c>
      <c r="K45" s="2">
        <v>1.0319999999999998</v>
      </c>
      <c r="L45" s="2">
        <v>0.94532931554024979</v>
      </c>
      <c r="M45" s="2">
        <v>1.0219412420974341</v>
      </c>
      <c r="N45" s="2">
        <v>0.99310344827586206</v>
      </c>
      <c r="O45" s="2">
        <v>0.96947935368043092</v>
      </c>
      <c r="P45" s="2">
        <v>0.97996918335901384</v>
      </c>
      <c r="Q45" s="2">
        <v>0.97393689986282583</v>
      </c>
      <c r="R45" s="2">
        <v>0.95348582685783068</v>
      </c>
      <c r="S45" s="2">
        <v>0.99881093935790721</v>
      </c>
      <c r="T45" s="2">
        <f t="shared" si="2"/>
        <v>0.97776984164299774</v>
      </c>
      <c r="U45" s="5">
        <f t="shared" si="3"/>
        <v>0.97981282736049535</v>
      </c>
    </row>
    <row r="46" spans="1:21" x14ac:dyDescent="0.3">
      <c r="A46" t="s">
        <v>45</v>
      </c>
      <c r="B46">
        <v>45</v>
      </c>
      <c r="C46">
        <v>209</v>
      </c>
      <c r="E46" s="14">
        <f t="shared" si="0"/>
        <v>202.20833333333331</v>
      </c>
      <c r="F46">
        <f t="shared" si="1"/>
        <v>1.0335874716670101</v>
      </c>
      <c r="H46" s="2">
        <v>6</v>
      </c>
      <c r="I46" s="2"/>
      <c r="J46" s="2">
        <v>1.0738738738738738</v>
      </c>
      <c r="K46" s="2">
        <v>1.0527353376047315</v>
      </c>
      <c r="L46" s="2">
        <v>1.1131914893617023</v>
      </c>
      <c r="M46" s="2">
        <v>1.0814018171704061</v>
      </c>
      <c r="N46" s="2">
        <v>1.110410094637224</v>
      </c>
      <c r="O46" s="2">
        <v>1.1171863455002216</v>
      </c>
      <c r="P46" s="2">
        <v>1.1434394904458598</v>
      </c>
      <c r="Q46" s="2">
        <v>1.1493418066273262</v>
      </c>
      <c r="R46" s="2">
        <v>1.1418571584818986</v>
      </c>
      <c r="S46" s="2">
        <v>1.1092831962397181</v>
      </c>
      <c r="T46" s="2">
        <f>AVERAGE(J46:S46)</f>
        <v>1.1092720609942961</v>
      </c>
      <c r="U46" s="5">
        <f t="shared" si="3"/>
        <v>1.1115898119423335</v>
      </c>
    </row>
    <row r="47" spans="1:21" x14ac:dyDescent="0.3">
      <c r="A47" t="s">
        <v>46</v>
      </c>
      <c r="B47">
        <v>46</v>
      </c>
      <c r="C47">
        <v>191</v>
      </c>
      <c r="E47" s="14">
        <f t="shared" si="0"/>
        <v>206.25</v>
      </c>
      <c r="F47">
        <f t="shared" si="1"/>
        <v>0.92606060606060603</v>
      </c>
      <c r="H47" s="2">
        <v>7</v>
      </c>
      <c r="I47" s="8">
        <v>1.1672691422937891</v>
      </c>
      <c r="J47" s="2">
        <v>1.2063867534003549</v>
      </c>
      <c r="K47" s="2">
        <v>1.1620437956204379</v>
      </c>
      <c r="L47" s="2">
        <v>1.1613717652009257</v>
      </c>
      <c r="M47" s="2">
        <v>1.1715976331360947</v>
      </c>
      <c r="N47" s="2">
        <v>1.2557172557172558</v>
      </c>
      <c r="O47" s="2">
        <v>1.2738407699037619</v>
      </c>
      <c r="P47" s="2">
        <v>1.2532557845492478</v>
      </c>
      <c r="Q47" s="2">
        <v>1.2585993007781662</v>
      </c>
      <c r="R47" s="2">
        <v>1.2859013531209078</v>
      </c>
      <c r="S47" s="2"/>
      <c r="T47" s="2">
        <f>AVERAGE($I$47:$R$47)</f>
        <v>1.2195983553720942</v>
      </c>
      <c r="U47" s="5">
        <f t="shared" si="3"/>
        <v>1.2221466258494511</v>
      </c>
    </row>
    <row r="48" spans="1:21" x14ac:dyDescent="0.3">
      <c r="A48" t="s">
        <v>47</v>
      </c>
      <c r="B48">
        <v>47</v>
      </c>
      <c r="C48">
        <v>172</v>
      </c>
      <c r="E48" s="14">
        <f t="shared" si="0"/>
        <v>210.41666666666669</v>
      </c>
      <c r="F48">
        <f t="shared" si="1"/>
        <v>0.81742574257425737</v>
      </c>
      <c r="H48" s="2">
        <v>8</v>
      </c>
      <c r="I48" s="8">
        <v>1.1630648330058939</v>
      </c>
      <c r="J48" s="2">
        <v>1.1874272409778814</v>
      </c>
      <c r="K48" s="2">
        <v>1.1464234277484397</v>
      </c>
      <c r="L48" s="2">
        <v>1.2115143929912391</v>
      </c>
      <c r="M48" s="2">
        <v>1.2071005917159765</v>
      </c>
      <c r="N48" s="2">
        <v>1.2010247651579846</v>
      </c>
      <c r="O48" s="2">
        <v>1.1993087557603686</v>
      </c>
      <c r="P48" s="2">
        <v>1.2204922149673532</v>
      </c>
      <c r="Q48" s="2">
        <v>1.2580536536087101</v>
      </c>
      <c r="R48" s="2">
        <v>1.31624674196351</v>
      </c>
      <c r="S48" s="2"/>
      <c r="T48" s="2">
        <f>AVERAGE(I48:R48)</f>
        <v>1.2110656617897357</v>
      </c>
      <c r="U48" s="5">
        <f t="shared" si="3"/>
        <v>1.2135961037655598</v>
      </c>
    </row>
    <row r="49" spans="1:21" x14ac:dyDescent="0.3">
      <c r="A49" t="s">
        <v>48</v>
      </c>
      <c r="B49">
        <v>48</v>
      </c>
      <c r="C49">
        <v>194</v>
      </c>
      <c r="E49" s="14">
        <f t="shared" si="0"/>
        <v>213.375</v>
      </c>
      <c r="F49">
        <f t="shared" si="1"/>
        <v>0.9091974223784417</v>
      </c>
      <c r="H49" s="2">
        <v>9</v>
      </c>
      <c r="I49" s="8">
        <v>1.0628459785086291</v>
      </c>
      <c r="J49" s="2">
        <v>1.0843580211609953</v>
      </c>
      <c r="K49" s="2">
        <v>1.0486820232723817</v>
      </c>
      <c r="L49" s="2">
        <v>1.0335874716670101</v>
      </c>
      <c r="M49" s="2">
        <v>1.0535284311909614</v>
      </c>
      <c r="N49" s="2">
        <v>1.0478759271746458</v>
      </c>
      <c r="O49" s="2">
        <v>1.0639386189258313</v>
      </c>
      <c r="P49" s="2">
        <v>1.0614177152111623</v>
      </c>
      <c r="Q49" s="2">
        <v>1.0855351545006717</v>
      </c>
      <c r="R49" s="2">
        <v>1.0452781371280724</v>
      </c>
      <c r="S49" s="2"/>
      <c r="T49" s="2">
        <f>AVERAGE(I49:R49)</f>
        <v>1.0587047478740361</v>
      </c>
      <c r="U49" s="5">
        <f t="shared" si="3"/>
        <v>1.0609168417501564</v>
      </c>
    </row>
    <row r="50" spans="1:21" x14ac:dyDescent="0.3">
      <c r="A50" t="s">
        <v>49</v>
      </c>
      <c r="B50">
        <v>49</v>
      </c>
      <c r="C50">
        <v>196</v>
      </c>
      <c r="E50" s="14">
        <f t="shared" si="0"/>
        <v>215.83333333333331</v>
      </c>
      <c r="F50">
        <f t="shared" si="1"/>
        <v>0.90810810810810816</v>
      </c>
      <c r="H50" s="2">
        <v>10</v>
      </c>
      <c r="I50" s="8">
        <v>0.92546986390149055</v>
      </c>
      <c r="J50" s="2">
        <v>0.89612577203818067</v>
      </c>
      <c r="K50" s="2">
        <v>0.91611687087653149</v>
      </c>
      <c r="L50" s="2">
        <v>0.92606060606060603</v>
      </c>
      <c r="M50" s="2">
        <v>0.93951762523191107</v>
      </c>
      <c r="N50" s="2">
        <v>0.91508491508491507</v>
      </c>
      <c r="O50" s="2">
        <v>0.9220415030846888</v>
      </c>
      <c r="P50" s="2">
        <v>0.90655474632761401</v>
      </c>
      <c r="Q50" s="2">
        <v>0.93175206981427605</v>
      </c>
      <c r="R50" s="2">
        <v>0.91972672929120414</v>
      </c>
      <c r="S50" s="2"/>
      <c r="T50" s="2">
        <f>AVERAGE(I50:R50)</f>
        <v>0.9198450701711417</v>
      </c>
      <c r="U50" s="5">
        <f t="shared" si="3"/>
        <v>0.92176702589183812</v>
      </c>
    </row>
    <row r="51" spans="1:21" x14ac:dyDescent="0.3">
      <c r="A51" t="s">
        <v>50</v>
      </c>
      <c r="B51">
        <v>50</v>
      </c>
      <c r="C51">
        <v>196</v>
      </c>
      <c r="E51" s="14">
        <f t="shared" si="0"/>
        <v>218.5</v>
      </c>
      <c r="F51">
        <f t="shared" si="1"/>
        <v>0.89702517162471396</v>
      </c>
      <c r="H51" s="2">
        <v>11</v>
      </c>
      <c r="I51" s="8">
        <v>0.80620155038759689</v>
      </c>
      <c r="J51" s="2">
        <v>0.75226835303821826</v>
      </c>
      <c r="K51" s="2">
        <v>0.82003276386613611</v>
      </c>
      <c r="L51" s="2">
        <v>0.81742574257425737</v>
      </c>
      <c r="M51" s="2">
        <v>0.8019305736031187</v>
      </c>
      <c r="N51" s="2">
        <v>0.80078895463510846</v>
      </c>
      <c r="O51" s="2">
        <v>0.78737541528239208</v>
      </c>
      <c r="P51" s="2">
        <v>0.79579101920959261</v>
      </c>
      <c r="Q51" s="2">
        <v>0.81824279007377598</v>
      </c>
      <c r="R51" s="2">
        <v>0.78539005594848521</v>
      </c>
      <c r="S51" s="2"/>
      <c r="T51" s="2">
        <f>AVERAGE(I51:R51)</f>
        <v>0.7985447218618682</v>
      </c>
      <c r="U51" s="5">
        <f t="shared" si="3"/>
        <v>0.80021322848997767</v>
      </c>
    </row>
    <row r="52" spans="1:21" x14ac:dyDescent="0.3">
      <c r="A52" t="s">
        <v>51</v>
      </c>
      <c r="B52">
        <v>51</v>
      </c>
      <c r="C52">
        <v>236</v>
      </c>
      <c r="E52" s="14">
        <f t="shared" si="0"/>
        <v>220.91666666666669</v>
      </c>
      <c r="F52">
        <f t="shared" si="1"/>
        <v>1.0682761222180308</v>
      </c>
      <c r="H52" s="2">
        <v>12</v>
      </c>
      <c r="I52" s="8">
        <v>0.90944123314065506</v>
      </c>
      <c r="J52" s="2">
        <v>0.90492862914085659</v>
      </c>
      <c r="K52" s="2">
        <v>0.92136910268270111</v>
      </c>
      <c r="L52" s="2">
        <v>0.9091974223784417</v>
      </c>
      <c r="M52" s="2">
        <v>0.89118788102715685</v>
      </c>
      <c r="N52" s="2">
        <v>0.89061740398638789</v>
      </c>
      <c r="O52" s="2">
        <v>0.91010776156049644</v>
      </c>
      <c r="P52" s="2">
        <v>0.88931944780818606</v>
      </c>
      <c r="Q52" s="2">
        <v>0.89929742388758782</v>
      </c>
      <c r="R52" s="2">
        <v>0.84540608341172785</v>
      </c>
      <c r="S52" s="2"/>
      <c r="T52" s="2">
        <f>AVERAGE(I52:R52)</f>
        <v>0.89708723890241981</v>
      </c>
      <c r="U52" s="6">
        <f t="shared" si="3"/>
        <v>0.89896164363282893</v>
      </c>
    </row>
    <row r="53" spans="1:21" x14ac:dyDescent="0.3">
      <c r="A53" t="s">
        <v>52</v>
      </c>
      <c r="B53">
        <v>52</v>
      </c>
      <c r="C53">
        <v>235</v>
      </c>
      <c r="E53" s="14">
        <f t="shared" si="0"/>
        <v>222.91666666666669</v>
      </c>
      <c r="F53">
        <f t="shared" si="1"/>
        <v>1.0542056074766355</v>
      </c>
    </row>
    <row r="54" spans="1:21" x14ac:dyDescent="0.3">
      <c r="A54" t="s">
        <v>53</v>
      </c>
      <c r="B54">
        <v>53</v>
      </c>
      <c r="C54">
        <v>229</v>
      </c>
      <c r="E54" s="14">
        <f t="shared" si="0"/>
        <v>224.08333333333331</v>
      </c>
      <c r="F54">
        <f t="shared" si="1"/>
        <v>1.0219412420974341</v>
      </c>
      <c r="S54" s="3" t="s">
        <v>148</v>
      </c>
      <c r="T54" s="3">
        <f>SUM(T41:T52)</f>
        <v>11.974979069547381</v>
      </c>
      <c r="U54" s="3">
        <v>12</v>
      </c>
    </row>
    <row r="55" spans="1:21" x14ac:dyDescent="0.3">
      <c r="A55" t="s">
        <v>54</v>
      </c>
      <c r="B55">
        <v>54</v>
      </c>
      <c r="C55">
        <v>243</v>
      </c>
      <c r="E55" s="14">
        <f t="shared" si="0"/>
        <v>224.70833333333331</v>
      </c>
      <c r="F55">
        <f t="shared" si="1"/>
        <v>1.0814018171704061</v>
      </c>
      <c r="S55" s="3" t="s">
        <v>149</v>
      </c>
      <c r="T55" s="3">
        <f>12/T54</f>
        <v>1.0020894341699726</v>
      </c>
      <c r="U55" s="3"/>
    </row>
    <row r="56" spans="1:21" x14ac:dyDescent="0.3">
      <c r="A56" t="s">
        <v>55</v>
      </c>
      <c r="B56">
        <v>55</v>
      </c>
      <c r="C56">
        <v>264</v>
      </c>
      <c r="E56" s="14">
        <f t="shared" si="0"/>
        <v>225.33333333333331</v>
      </c>
      <c r="F56">
        <f t="shared" si="1"/>
        <v>1.1715976331360947</v>
      </c>
    </row>
    <row r="57" spans="1:21" x14ac:dyDescent="0.3">
      <c r="A57" t="s">
        <v>56</v>
      </c>
      <c r="B57">
        <v>56</v>
      </c>
      <c r="C57">
        <v>272</v>
      </c>
      <c r="E57" s="14">
        <f t="shared" si="0"/>
        <v>225.33333333333331</v>
      </c>
      <c r="F57">
        <f t="shared" si="1"/>
        <v>1.2071005917159765</v>
      </c>
    </row>
    <row r="58" spans="1:21" x14ac:dyDescent="0.3">
      <c r="A58" t="s">
        <v>57</v>
      </c>
      <c r="B58">
        <v>57</v>
      </c>
      <c r="C58">
        <v>237</v>
      </c>
      <c r="E58" s="14">
        <f t="shared" si="0"/>
        <v>224.95833333333331</v>
      </c>
      <c r="F58">
        <f t="shared" si="1"/>
        <v>1.0535284311909614</v>
      </c>
    </row>
    <row r="59" spans="1:21" x14ac:dyDescent="0.3">
      <c r="A59" t="s">
        <v>58</v>
      </c>
      <c r="B59">
        <v>58</v>
      </c>
      <c r="C59">
        <v>211</v>
      </c>
      <c r="E59" s="14">
        <f t="shared" si="0"/>
        <v>224.58333333333331</v>
      </c>
      <c r="F59">
        <f t="shared" si="1"/>
        <v>0.93951762523191107</v>
      </c>
    </row>
    <row r="60" spans="1:21" x14ac:dyDescent="0.3">
      <c r="A60" t="s">
        <v>59</v>
      </c>
      <c r="B60">
        <v>59</v>
      </c>
      <c r="C60">
        <v>180</v>
      </c>
      <c r="E60" s="14">
        <f t="shared" si="0"/>
        <v>224.45833333333331</v>
      </c>
      <c r="F60">
        <f t="shared" si="1"/>
        <v>0.8019305736031187</v>
      </c>
    </row>
    <row r="61" spans="1:21" x14ac:dyDescent="0.3">
      <c r="A61" t="s">
        <v>60</v>
      </c>
      <c r="B61">
        <v>60</v>
      </c>
      <c r="C61">
        <v>201</v>
      </c>
      <c r="E61" s="14">
        <f t="shared" si="0"/>
        <v>225.54166666666666</v>
      </c>
      <c r="F61">
        <f t="shared" si="1"/>
        <v>0.89118788102715685</v>
      </c>
    </row>
    <row r="62" spans="1:21" x14ac:dyDescent="0.3">
      <c r="A62" t="s">
        <v>61</v>
      </c>
      <c r="B62">
        <v>61</v>
      </c>
      <c r="C62">
        <v>204</v>
      </c>
      <c r="E62" s="14">
        <f t="shared" si="0"/>
        <v>228</v>
      </c>
      <c r="F62">
        <f t="shared" si="1"/>
        <v>0.89473684210526316</v>
      </c>
    </row>
    <row r="63" spans="1:21" x14ac:dyDescent="0.3">
      <c r="A63" t="s">
        <v>62</v>
      </c>
      <c r="B63">
        <v>62</v>
      </c>
      <c r="C63">
        <v>188</v>
      </c>
      <c r="E63" s="14">
        <f t="shared" si="0"/>
        <v>230.45833333333334</v>
      </c>
      <c r="F63">
        <f t="shared" si="1"/>
        <v>0.81576568432471519</v>
      </c>
    </row>
    <row r="64" spans="1:21" x14ac:dyDescent="0.3">
      <c r="A64" t="s">
        <v>63</v>
      </c>
      <c r="B64">
        <v>63</v>
      </c>
      <c r="C64">
        <v>235</v>
      </c>
      <c r="E64" s="14">
        <f t="shared" si="0"/>
        <v>232.25</v>
      </c>
      <c r="F64">
        <f t="shared" si="1"/>
        <v>1.0118406889128095</v>
      </c>
    </row>
    <row r="65" spans="1:6" x14ac:dyDescent="0.3">
      <c r="A65" t="s">
        <v>64</v>
      </c>
      <c r="B65">
        <v>64</v>
      </c>
      <c r="C65">
        <v>227</v>
      </c>
      <c r="E65" s="14">
        <f t="shared" si="0"/>
        <v>233.91666666666666</v>
      </c>
      <c r="F65">
        <f t="shared" si="1"/>
        <v>0.97043106519415745</v>
      </c>
    </row>
    <row r="66" spans="1:6" x14ac:dyDescent="0.3">
      <c r="A66" t="s">
        <v>65</v>
      </c>
      <c r="B66">
        <v>65</v>
      </c>
      <c r="C66">
        <v>234</v>
      </c>
      <c r="E66" s="14">
        <f t="shared" si="0"/>
        <v>235.625</v>
      </c>
      <c r="F66">
        <f t="shared" si="1"/>
        <v>0.99310344827586206</v>
      </c>
    </row>
    <row r="67" spans="1:6" x14ac:dyDescent="0.3">
      <c r="A67" t="s">
        <v>66</v>
      </c>
      <c r="B67">
        <v>66</v>
      </c>
      <c r="C67">
        <v>264</v>
      </c>
      <c r="E67" s="14">
        <f t="shared" si="0"/>
        <v>237.75</v>
      </c>
      <c r="F67">
        <f t="shared" si="1"/>
        <v>1.110410094637224</v>
      </c>
    </row>
    <row r="68" spans="1:6" x14ac:dyDescent="0.3">
      <c r="A68" t="s">
        <v>67</v>
      </c>
      <c r="B68">
        <v>67</v>
      </c>
      <c r="C68">
        <v>302</v>
      </c>
      <c r="E68" s="14">
        <f t="shared" si="0"/>
        <v>240.5</v>
      </c>
      <c r="F68">
        <f t="shared" si="1"/>
        <v>1.2557172557172558</v>
      </c>
    </row>
    <row r="69" spans="1:6" x14ac:dyDescent="0.3">
      <c r="A69" t="s">
        <v>68</v>
      </c>
      <c r="B69">
        <v>68</v>
      </c>
      <c r="C69">
        <v>293</v>
      </c>
      <c r="E69" s="14">
        <f t="shared" si="0"/>
        <v>243.95833333333334</v>
      </c>
      <c r="F69">
        <f t="shared" si="1"/>
        <v>1.2010247651579846</v>
      </c>
    </row>
    <row r="70" spans="1:6" x14ac:dyDescent="0.3">
      <c r="A70" t="s">
        <v>69</v>
      </c>
      <c r="B70">
        <v>69</v>
      </c>
      <c r="C70">
        <v>259</v>
      </c>
      <c r="E70" s="14">
        <f t="shared" si="0"/>
        <v>247.16666666666669</v>
      </c>
      <c r="F70">
        <f t="shared" si="1"/>
        <v>1.0478759271746458</v>
      </c>
    </row>
    <row r="71" spans="1:6" x14ac:dyDescent="0.3">
      <c r="A71" t="s">
        <v>70</v>
      </c>
      <c r="B71">
        <v>70</v>
      </c>
      <c r="C71">
        <v>229</v>
      </c>
      <c r="E71" s="14">
        <f t="shared" si="0"/>
        <v>250.25</v>
      </c>
      <c r="F71">
        <f t="shared" si="1"/>
        <v>0.91508491508491507</v>
      </c>
    </row>
    <row r="72" spans="1:6" x14ac:dyDescent="0.3">
      <c r="A72" t="s">
        <v>71</v>
      </c>
      <c r="B72">
        <v>71</v>
      </c>
      <c r="C72">
        <v>203</v>
      </c>
      <c r="E72" s="14">
        <f t="shared" si="0"/>
        <v>253.5</v>
      </c>
      <c r="F72">
        <f t="shared" si="1"/>
        <v>0.80078895463510846</v>
      </c>
    </row>
    <row r="73" spans="1:6" x14ac:dyDescent="0.3">
      <c r="A73" t="s">
        <v>72</v>
      </c>
      <c r="B73">
        <v>72</v>
      </c>
      <c r="C73">
        <v>229</v>
      </c>
      <c r="E73" s="14">
        <f t="shared" ref="E73:E127" si="4">AVERAGE(AVERAGE(C67:C78),AVERAGE(C68:C79))</f>
        <v>257.125</v>
      </c>
      <c r="F73">
        <f t="shared" ref="F73:F127" si="5">C73/E73</f>
        <v>0.89061740398638789</v>
      </c>
    </row>
    <row r="74" spans="1:6" x14ac:dyDescent="0.3">
      <c r="A74" t="s">
        <v>73</v>
      </c>
      <c r="B74">
        <v>73</v>
      </c>
      <c r="C74">
        <v>242</v>
      </c>
      <c r="E74" s="14">
        <f t="shared" si="4"/>
        <v>261.83333333333337</v>
      </c>
      <c r="F74">
        <f t="shared" si="5"/>
        <v>0.9242520687460215</v>
      </c>
    </row>
    <row r="75" spans="1:6" x14ac:dyDescent="0.3">
      <c r="A75" t="s">
        <v>74</v>
      </c>
      <c r="B75">
        <v>74</v>
      </c>
      <c r="C75">
        <v>233</v>
      </c>
      <c r="E75" s="14">
        <f t="shared" si="4"/>
        <v>266.66666666666669</v>
      </c>
      <c r="F75">
        <f t="shared" si="5"/>
        <v>0.87374999999999992</v>
      </c>
    </row>
    <row r="76" spans="1:6" x14ac:dyDescent="0.3">
      <c r="A76" t="s">
        <v>75</v>
      </c>
      <c r="B76">
        <v>75</v>
      </c>
      <c r="C76">
        <v>267</v>
      </c>
      <c r="E76" s="14">
        <f t="shared" si="4"/>
        <v>271.125</v>
      </c>
      <c r="F76">
        <f t="shared" si="5"/>
        <v>0.98478561549100974</v>
      </c>
    </row>
    <row r="77" spans="1:6" x14ac:dyDescent="0.3">
      <c r="A77" t="s">
        <v>76</v>
      </c>
      <c r="B77">
        <v>76</v>
      </c>
      <c r="C77">
        <v>269</v>
      </c>
      <c r="E77" s="14">
        <f t="shared" si="4"/>
        <v>275.20833333333331</v>
      </c>
      <c r="F77">
        <f t="shared" si="5"/>
        <v>0.97744133232399699</v>
      </c>
    </row>
    <row r="78" spans="1:6" x14ac:dyDescent="0.3">
      <c r="A78" t="s">
        <v>77</v>
      </c>
      <c r="B78">
        <v>77</v>
      </c>
      <c r="C78">
        <v>270</v>
      </c>
      <c r="E78" s="14">
        <f t="shared" si="4"/>
        <v>278.5</v>
      </c>
      <c r="F78">
        <f t="shared" si="5"/>
        <v>0.96947935368043092</v>
      </c>
    </row>
    <row r="79" spans="1:6" x14ac:dyDescent="0.3">
      <c r="A79" t="s">
        <v>78</v>
      </c>
      <c r="B79">
        <v>78</v>
      </c>
      <c r="C79">
        <v>315</v>
      </c>
      <c r="E79" s="14">
        <f t="shared" si="4"/>
        <v>281.95833333333337</v>
      </c>
      <c r="F79">
        <f t="shared" si="5"/>
        <v>1.1171863455002216</v>
      </c>
    </row>
    <row r="80" spans="1:6" x14ac:dyDescent="0.3">
      <c r="A80" t="s">
        <v>79</v>
      </c>
      <c r="B80">
        <v>79</v>
      </c>
      <c r="C80">
        <v>364</v>
      </c>
      <c r="E80" s="14">
        <f t="shared" si="4"/>
        <v>285.75</v>
      </c>
      <c r="F80">
        <f t="shared" si="5"/>
        <v>1.2738407699037619</v>
      </c>
    </row>
    <row r="81" spans="1:6" x14ac:dyDescent="0.3">
      <c r="A81" t="s">
        <v>80</v>
      </c>
      <c r="B81">
        <v>80</v>
      </c>
      <c r="C81">
        <v>347</v>
      </c>
      <c r="E81" s="14">
        <f t="shared" si="4"/>
        <v>289.33333333333337</v>
      </c>
      <c r="F81">
        <f t="shared" si="5"/>
        <v>1.1993087557603686</v>
      </c>
    </row>
    <row r="82" spans="1:6" x14ac:dyDescent="0.3">
      <c r="A82" t="s">
        <v>81</v>
      </c>
      <c r="B82">
        <v>81</v>
      </c>
      <c r="C82">
        <v>312</v>
      </c>
      <c r="E82" s="14">
        <f t="shared" si="4"/>
        <v>293.25</v>
      </c>
      <c r="F82">
        <f t="shared" si="5"/>
        <v>1.0639386189258313</v>
      </c>
    </row>
    <row r="83" spans="1:6" x14ac:dyDescent="0.3">
      <c r="A83" t="s">
        <v>82</v>
      </c>
      <c r="B83">
        <v>82</v>
      </c>
      <c r="C83">
        <v>274</v>
      </c>
      <c r="E83" s="14">
        <f t="shared" si="4"/>
        <v>297.16666666666663</v>
      </c>
      <c r="F83">
        <f t="shared" si="5"/>
        <v>0.9220415030846888</v>
      </c>
    </row>
    <row r="84" spans="1:6" x14ac:dyDescent="0.3">
      <c r="A84" t="s">
        <v>83</v>
      </c>
      <c r="B84">
        <v>83</v>
      </c>
      <c r="C84">
        <v>237</v>
      </c>
      <c r="E84" s="14">
        <f t="shared" si="4"/>
        <v>301</v>
      </c>
      <c r="F84">
        <f t="shared" si="5"/>
        <v>0.78737541528239208</v>
      </c>
    </row>
    <row r="85" spans="1:6" x14ac:dyDescent="0.3">
      <c r="A85" t="s">
        <v>84</v>
      </c>
      <c r="B85">
        <v>84</v>
      </c>
      <c r="C85">
        <v>278</v>
      </c>
      <c r="E85" s="14">
        <f t="shared" si="4"/>
        <v>305.45833333333337</v>
      </c>
      <c r="F85">
        <f t="shared" si="5"/>
        <v>0.91010776156049644</v>
      </c>
    </row>
    <row r="86" spans="1:6" x14ac:dyDescent="0.3">
      <c r="A86" t="s">
        <v>85</v>
      </c>
      <c r="B86">
        <v>85</v>
      </c>
      <c r="C86">
        <v>284</v>
      </c>
      <c r="E86" s="14">
        <f t="shared" si="4"/>
        <v>309.95833333333337</v>
      </c>
      <c r="F86">
        <f t="shared" si="5"/>
        <v>0.91625218443339151</v>
      </c>
    </row>
    <row r="87" spans="1:6" x14ac:dyDescent="0.3">
      <c r="A87" t="s">
        <v>86</v>
      </c>
      <c r="B87">
        <v>86</v>
      </c>
      <c r="C87">
        <v>277</v>
      </c>
      <c r="E87" s="14">
        <f t="shared" si="4"/>
        <v>314.41666666666663</v>
      </c>
      <c r="F87">
        <f t="shared" si="5"/>
        <v>0.88099655446594227</v>
      </c>
    </row>
    <row r="88" spans="1:6" x14ac:dyDescent="0.3">
      <c r="A88" t="s">
        <v>87</v>
      </c>
      <c r="B88">
        <v>87</v>
      </c>
      <c r="C88">
        <v>317</v>
      </c>
      <c r="E88" s="14">
        <f t="shared" si="4"/>
        <v>318.625</v>
      </c>
      <c r="F88">
        <f t="shared" si="5"/>
        <v>0.99489996076892895</v>
      </c>
    </row>
    <row r="89" spans="1:6" x14ac:dyDescent="0.3">
      <c r="A89" t="s">
        <v>88</v>
      </c>
      <c r="B89">
        <v>88</v>
      </c>
      <c r="C89">
        <v>313</v>
      </c>
      <c r="E89" s="14">
        <f t="shared" si="4"/>
        <v>321.75</v>
      </c>
      <c r="F89">
        <f t="shared" si="5"/>
        <v>0.9728049728049728</v>
      </c>
    </row>
    <row r="90" spans="1:6" x14ac:dyDescent="0.3">
      <c r="A90" t="s">
        <v>89</v>
      </c>
      <c r="B90">
        <v>89</v>
      </c>
      <c r="C90">
        <v>318</v>
      </c>
      <c r="E90" s="14">
        <f t="shared" si="4"/>
        <v>324.5</v>
      </c>
      <c r="F90">
        <f t="shared" si="5"/>
        <v>0.97996918335901384</v>
      </c>
    </row>
    <row r="91" spans="1:6" x14ac:dyDescent="0.3">
      <c r="A91" t="s">
        <v>90</v>
      </c>
      <c r="B91">
        <v>90</v>
      </c>
      <c r="C91">
        <v>374</v>
      </c>
      <c r="E91" s="14">
        <f t="shared" si="4"/>
        <v>327.08333333333337</v>
      </c>
      <c r="F91">
        <f t="shared" si="5"/>
        <v>1.1434394904458598</v>
      </c>
    </row>
    <row r="92" spans="1:6" x14ac:dyDescent="0.3">
      <c r="A92" t="s">
        <v>91</v>
      </c>
      <c r="B92">
        <v>91</v>
      </c>
      <c r="C92">
        <v>413</v>
      </c>
      <c r="E92" s="14">
        <f t="shared" si="4"/>
        <v>329.54166666666663</v>
      </c>
      <c r="F92">
        <f t="shared" si="5"/>
        <v>1.2532557845492478</v>
      </c>
    </row>
    <row r="93" spans="1:6" x14ac:dyDescent="0.3">
      <c r="A93" t="s">
        <v>92</v>
      </c>
      <c r="B93">
        <v>92</v>
      </c>
      <c r="C93">
        <v>405</v>
      </c>
      <c r="E93" s="14">
        <f t="shared" si="4"/>
        <v>331.83333333333331</v>
      </c>
      <c r="F93">
        <f t="shared" si="5"/>
        <v>1.2204922149673532</v>
      </c>
    </row>
    <row r="94" spans="1:6" x14ac:dyDescent="0.3">
      <c r="A94" t="s">
        <v>93</v>
      </c>
      <c r="B94">
        <v>93</v>
      </c>
      <c r="C94">
        <v>355</v>
      </c>
      <c r="E94" s="14">
        <f t="shared" si="4"/>
        <v>334.45833333333331</v>
      </c>
      <c r="F94">
        <f t="shared" si="5"/>
        <v>1.0614177152111623</v>
      </c>
    </row>
    <row r="95" spans="1:6" x14ac:dyDescent="0.3">
      <c r="A95" t="s">
        <v>94</v>
      </c>
      <c r="B95">
        <v>94</v>
      </c>
      <c r="C95">
        <v>306</v>
      </c>
      <c r="E95" s="14">
        <f t="shared" si="4"/>
        <v>337.54166666666663</v>
      </c>
      <c r="F95">
        <f t="shared" si="5"/>
        <v>0.90655474632761401</v>
      </c>
    </row>
    <row r="96" spans="1:6" x14ac:dyDescent="0.3">
      <c r="A96" t="s">
        <v>95</v>
      </c>
      <c r="B96">
        <v>95</v>
      </c>
      <c r="C96">
        <v>271</v>
      </c>
      <c r="E96" s="14">
        <f t="shared" si="4"/>
        <v>340.54166666666663</v>
      </c>
      <c r="F96">
        <f t="shared" si="5"/>
        <v>0.79579101920959261</v>
      </c>
    </row>
    <row r="97" spans="1:6" x14ac:dyDescent="0.3">
      <c r="A97" t="s">
        <v>96</v>
      </c>
      <c r="B97">
        <v>96</v>
      </c>
      <c r="C97">
        <v>306</v>
      </c>
      <c r="E97" s="14">
        <f t="shared" si="4"/>
        <v>344.08333333333331</v>
      </c>
      <c r="F97">
        <f t="shared" si="5"/>
        <v>0.88931944780818606</v>
      </c>
    </row>
    <row r="98" spans="1:6" x14ac:dyDescent="0.3">
      <c r="A98" t="s">
        <v>97</v>
      </c>
      <c r="B98">
        <v>97</v>
      </c>
      <c r="C98">
        <v>315</v>
      </c>
      <c r="E98" s="14">
        <f t="shared" si="4"/>
        <v>348.25</v>
      </c>
      <c r="F98">
        <f t="shared" si="5"/>
        <v>0.90452261306532666</v>
      </c>
    </row>
    <row r="99" spans="1:6" x14ac:dyDescent="0.3">
      <c r="A99" t="s">
        <v>98</v>
      </c>
      <c r="B99">
        <v>98</v>
      </c>
      <c r="C99">
        <v>301</v>
      </c>
      <c r="E99" s="14">
        <f t="shared" si="4"/>
        <v>353</v>
      </c>
      <c r="F99">
        <f t="shared" si="5"/>
        <v>0.85269121813031157</v>
      </c>
    </row>
    <row r="100" spans="1:6" x14ac:dyDescent="0.3">
      <c r="A100" t="s">
        <v>99</v>
      </c>
      <c r="B100">
        <v>99</v>
      </c>
      <c r="C100">
        <v>356</v>
      </c>
      <c r="E100" s="14">
        <f t="shared" si="4"/>
        <v>357.625</v>
      </c>
      <c r="F100">
        <f t="shared" si="5"/>
        <v>0.99545613421880463</v>
      </c>
    </row>
    <row r="101" spans="1:6" x14ac:dyDescent="0.3">
      <c r="A101" t="s">
        <v>100</v>
      </c>
      <c r="B101">
        <v>100</v>
      </c>
      <c r="C101">
        <v>348</v>
      </c>
      <c r="E101" s="14">
        <f t="shared" si="4"/>
        <v>361.375</v>
      </c>
      <c r="F101">
        <f t="shared" si="5"/>
        <v>0.96298858526461428</v>
      </c>
    </row>
    <row r="102" spans="1:6" x14ac:dyDescent="0.3">
      <c r="A102" t="s">
        <v>101</v>
      </c>
      <c r="B102">
        <v>101</v>
      </c>
      <c r="C102">
        <v>355</v>
      </c>
      <c r="E102" s="14">
        <f t="shared" si="4"/>
        <v>364.5</v>
      </c>
      <c r="F102">
        <f t="shared" si="5"/>
        <v>0.97393689986282583</v>
      </c>
    </row>
    <row r="103" spans="1:6" x14ac:dyDescent="0.3">
      <c r="A103" t="s">
        <v>102</v>
      </c>
      <c r="B103">
        <v>102</v>
      </c>
      <c r="C103">
        <v>422</v>
      </c>
      <c r="E103" s="14">
        <f t="shared" si="4"/>
        <v>367.16666666666669</v>
      </c>
      <c r="F103">
        <f t="shared" si="5"/>
        <v>1.1493418066273262</v>
      </c>
    </row>
    <row r="104" spans="1:6" x14ac:dyDescent="0.3">
      <c r="A104" t="s">
        <v>103</v>
      </c>
      <c r="B104">
        <v>103</v>
      </c>
      <c r="C104">
        <v>465</v>
      </c>
      <c r="E104" s="14">
        <f t="shared" si="4"/>
        <v>369.45833333333337</v>
      </c>
      <c r="F104">
        <f t="shared" si="5"/>
        <v>1.2585993007781662</v>
      </c>
    </row>
    <row r="105" spans="1:6" x14ac:dyDescent="0.3">
      <c r="A105" t="s">
        <v>104</v>
      </c>
      <c r="B105">
        <v>104</v>
      </c>
      <c r="C105">
        <v>467</v>
      </c>
      <c r="E105" s="14">
        <f t="shared" si="4"/>
        <v>371.20833333333337</v>
      </c>
      <c r="F105">
        <f t="shared" si="5"/>
        <v>1.2580536536087101</v>
      </c>
    </row>
    <row r="106" spans="1:6" x14ac:dyDescent="0.3">
      <c r="A106" t="s">
        <v>105</v>
      </c>
      <c r="B106">
        <v>105</v>
      </c>
      <c r="C106">
        <v>404</v>
      </c>
      <c r="E106" s="14">
        <f t="shared" si="4"/>
        <v>372.16666666666669</v>
      </c>
      <c r="F106">
        <f t="shared" si="5"/>
        <v>1.0855351545006717</v>
      </c>
    </row>
    <row r="107" spans="1:6" x14ac:dyDescent="0.3">
      <c r="A107" t="s">
        <v>106</v>
      </c>
      <c r="B107">
        <v>106</v>
      </c>
      <c r="C107">
        <v>347</v>
      </c>
      <c r="E107" s="14">
        <f t="shared" si="4"/>
        <v>372.41666666666669</v>
      </c>
      <c r="F107">
        <f t="shared" si="5"/>
        <v>0.93175206981427605</v>
      </c>
    </row>
    <row r="108" spans="1:6" x14ac:dyDescent="0.3">
      <c r="A108" t="s">
        <v>107</v>
      </c>
      <c r="B108">
        <v>107</v>
      </c>
      <c r="C108">
        <v>305</v>
      </c>
      <c r="E108" s="14">
        <f t="shared" si="4"/>
        <v>372.75</v>
      </c>
      <c r="F108">
        <f t="shared" si="5"/>
        <v>0.81824279007377598</v>
      </c>
    </row>
    <row r="109" spans="1:6" x14ac:dyDescent="0.3">
      <c r="A109" t="s">
        <v>108</v>
      </c>
      <c r="B109">
        <v>108</v>
      </c>
      <c r="C109">
        <v>336</v>
      </c>
      <c r="E109" s="14">
        <f t="shared" si="4"/>
        <v>373.625</v>
      </c>
      <c r="F109">
        <f t="shared" si="5"/>
        <v>0.89929742388758782</v>
      </c>
    </row>
    <row r="110" spans="1:6" x14ac:dyDescent="0.3">
      <c r="A110" t="s">
        <v>109</v>
      </c>
      <c r="B110">
        <v>109</v>
      </c>
      <c r="C110">
        <v>340</v>
      </c>
      <c r="E110" s="14">
        <f t="shared" si="4"/>
        <v>375.25</v>
      </c>
      <c r="F110">
        <f t="shared" si="5"/>
        <v>0.90606262491672218</v>
      </c>
    </row>
    <row r="111" spans="1:6" x14ac:dyDescent="0.3">
      <c r="A111" t="s">
        <v>110</v>
      </c>
      <c r="B111">
        <v>110</v>
      </c>
      <c r="C111">
        <v>318</v>
      </c>
      <c r="E111" s="14">
        <f t="shared" si="4"/>
        <v>377.91666666666663</v>
      </c>
      <c r="F111">
        <f t="shared" si="5"/>
        <v>0.84145534729878735</v>
      </c>
    </row>
    <row r="112" spans="1:6" x14ac:dyDescent="0.3">
      <c r="A112" t="s">
        <v>111</v>
      </c>
      <c r="B112">
        <v>111</v>
      </c>
      <c r="C112">
        <v>362</v>
      </c>
      <c r="E112" s="14">
        <f t="shared" si="4"/>
        <v>379.5</v>
      </c>
      <c r="F112">
        <f t="shared" si="5"/>
        <v>0.95388669301712781</v>
      </c>
    </row>
    <row r="113" spans="1:6" x14ac:dyDescent="0.3">
      <c r="A113" t="s">
        <v>112</v>
      </c>
      <c r="B113">
        <v>112</v>
      </c>
      <c r="C113">
        <v>348</v>
      </c>
      <c r="E113" s="14">
        <f t="shared" si="4"/>
        <v>380</v>
      </c>
      <c r="F113">
        <f t="shared" si="5"/>
        <v>0.91578947368421049</v>
      </c>
    </row>
    <row r="114" spans="1:6" x14ac:dyDescent="0.3">
      <c r="A114" t="s">
        <v>113</v>
      </c>
      <c r="B114">
        <v>113</v>
      </c>
      <c r="C114">
        <v>363</v>
      </c>
      <c r="E114" s="14">
        <f t="shared" si="4"/>
        <v>380.70833333333337</v>
      </c>
      <c r="F114">
        <f t="shared" si="5"/>
        <v>0.95348582685783068</v>
      </c>
    </row>
    <row r="115" spans="1:6" x14ac:dyDescent="0.3">
      <c r="A115" t="s">
        <v>114</v>
      </c>
      <c r="B115">
        <v>114</v>
      </c>
      <c r="C115">
        <v>435</v>
      </c>
      <c r="E115" s="14">
        <f t="shared" si="4"/>
        <v>380.95833333333337</v>
      </c>
      <c r="F115">
        <f t="shared" si="5"/>
        <v>1.1418571584818986</v>
      </c>
    </row>
    <row r="116" spans="1:6" x14ac:dyDescent="0.3">
      <c r="A116" t="s">
        <v>115</v>
      </c>
      <c r="B116">
        <v>115</v>
      </c>
      <c r="C116">
        <v>491</v>
      </c>
      <c r="E116" s="14">
        <f t="shared" si="4"/>
        <v>381.83333333333337</v>
      </c>
      <c r="F116">
        <f t="shared" si="5"/>
        <v>1.2859013531209078</v>
      </c>
    </row>
    <row r="117" spans="1:6" x14ac:dyDescent="0.3">
      <c r="A117" t="s">
        <v>116</v>
      </c>
      <c r="B117">
        <v>116</v>
      </c>
      <c r="C117">
        <v>505</v>
      </c>
      <c r="E117" s="14">
        <f t="shared" si="4"/>
        <v>383.66666666666669</v>
      </c>
      <c r="F117">
        <f t="shared" si="5"/>
        <v>1.31624674196351</v>
      </c>
    </row>
    <row r="118" spans="1:6" x14ac:dyDescent="0.3">
      <c r="A118" t="s">
        <v>117</v>
      </c>
      <c r="B118">
        <v>117</v>
      </c>
      <c r="C118">
        <v>404</v>
      </c>
      <c r="E118" s="14">
        <f t="shared" si="4"/>
        <v>386.5</v>
      </c>
      <c r="F118">
        <f t="shared" si="5"/>
        <v>1.0452781371280724</v>
      </c>
    </row>
    <row r="119" spans="1:6" x14ac:dyDescent="0.3">
      <c r="A119" t="s">
        <v>118</v>
      </c>
      <c r="B119">
        <v>118</v>
      </c>
      <c r="C119">
        <v>359</v>
      </c>
      <c r="E119" s="14">
        <f t="shared" si="4"/>
        <v>390.33333333333331</v>
      </c>
      <c r="F119">
        <f t="shared" si="5"/>
        <v>0.91972672929120414</v>
      </c>
    </row>
    <row r="120" spans="1:6" x14ac:dyDescent="0.3">
      <c r="A120" t="s">
        <v>119</v>
      </c>
      <c r="B120">
        <v>119</v>
      </c>
      <c r="C120">
        <v>310</v>
      </c>
      <c r="E120" s="14">
        <f t="shared" si="4"/>
        <v>394.70833333333331</v>
      </c>
      <c r="F120">
        <f t="shared" si="5"/>
        <v>0.78539005594848521</v>
      </c>
    </row>
    <row r="121" spans="1:6" x14ac:dyDescent="0.3">
      <c r="A121" t="s">
        <v>120</v>
      </c>
      <c r="B121">
        <v>120</v>
      </c>
      <c r="C121">
        <v>337</v>
      </c>
      <c r="E121" s="14">
        <f t="shared" si="4"/>
        <v>398.625</v>
      </c>
      <c r="F121">
        <f t="shared" si="5"/>
        <v>0.84540608341172785</v>
      </c>
    </row>
    <row r="122" spans="1:6" x14ac:dyDescent="0.3">
      <c r="A122" t="s">
        <v>121</v>
      </c>
      <c r="B122">
        <v>121</v>
      </c>
      <c r="C122">
        <v>360</v>
      </c>
      <c r="E122" s="14">
        <f t="shared" si="4"/>
        <v>402.54166666666669</v>
      </c>
      <c r="F122">
        <f t="shared" si="5"/>
        <v>0.89431735845150606</v>
      </c>
    </row>
    <row r="123" spans="1:6" x14ac:dyDescent="0.3">
      <c r="A123" t="s">
        <v>122</v>
      </c>
      <c r="B123">
        <v>122</v>
      </c>
      <c r="C123">
        <v>342</v>
      </c>
      <c r="E123" s="14">
        <f t="shared" si="4"/>
        <v>407.16666666666669</v>
      </c>
      <c r="F123">
        <f t="shared" si="5"/>
        <v>0.83995088006549323</v>
      </c>
    </row>
    <row r="124" spans="1:6" x14ac:dyDescent="0.3">
      <c r="A124" t="s">
        <v>123</v>
      </c>
      <c r="B124">
        <v>123</v>
      </c>
      <c r="C124">
        <v>406</v>
      </c>
      <c r="E124" s="14">
        <f t="shared" si="4"/>
        <v>411.875</v>
      </c>
      <c r="F124">
        <f t="shared" si="5"/>
        <v>0.98573596358118365</v>
      </c>
    </row>
    <row r="125" spans="1:6" x14ac:dyDescent="0.3">
      <c r="A125" t="s">
        <v>124</v>
      </c>
      <c r="B125">
        <v>124</v>
      </c>
      <c r="C125">
        <v>396</v>
      </c>
      <c r="E125" s="14">
        <f t="shared" si="4"/>
        <v>416.33333333333331</v>
      </c>
      <c r="F125">
        <f t="shared" si="5"/>
        <v>0.9511609287429944</v>
      </c>
    </row>
    <row r="126" spans="1:6" x14ac:dyDescent="0.3">
      <c r="A126" t="s">
        <v>125</v>
      </c>
      <c r="B126">
        <v>125</v>
      </c>
      <c r="C126">
        <v>420</v>
      </c>
      <c r="E126" s="14">
        <f t="shared" si="4"/>
        <v>420.5</v>
      </c>
      <c r="F126">
        <f t="shared" si="5"/>
        <v>0.99881093935790721</v>
      </c>
    </row>
    <row r="127" spans="1:6" x14ac:dyDescent="0.3">
      <c r="A127" t="s">
        <v>126</v>
      </c>
      <c r="B127">
        <v>126</v>
      </c>
      <c r="C127">
        <v>472</v>
      </c>
      <c r="E127" s="14">
        <f t="shared" si="4"/>
        <v>425.5</v>
      </c>
      <c r="F127">
        <f t="shared" si="5"/>
        <v>1.1092831962397181</v>
      </c>
    </row>
    <row r="128" spans="1:6" x14ac:dyDescent="0.3">
      <c r="A128" t="s">
        <v>127</v>
      </c>
      <c r="B128">
        <v>127</v>
      </c>
      <c r="C128">
        <v>548</v>
      </c>
    </row>
    <row r="129" spans="1:4" x14ac:dyDescent="0.3">
      <c r="A129" t="s">
        <v>128</v>
      </c>
      <c r="B129">
        <v>128</v>
      </c>
      <c r="C129">
        <v>559</v>
      </c>
    </row>
    <row r="130" spans="1:4" x14ac:dyDescent="0.3">
      <c r="A130" t="s">
        <v>129</v>
      </c>
      <c r="B130">
        <v>129</v>
      </c>
      <c r="C130">
        <v>463</v>
      </c>
    </row>
    <row r="131" spans="1:4" x14ac:dyDescent="0.3">
      <c r="A131" t="s">
        <v>130</v>
      </c>
      <c r="B131">
        <v>130</v>
      </c>
      <c r="C131">
        <v>407</v>
      </c>
    </row>
    <row r="132" spans="1:4" x14ac:dyDescent="0.3">
      <c r="A132" t="s">
        <v>131</v>
      </c>
      <c r="B132">
        <v>131</v>
      </c>
      <c r="C132">
        <v>362</v>
      </c>
    </row>
    <row r="133" spans="1:4" x14ac:dyDescent="0.3">
      <c r="A133" t="s">
        <v>132</v>
      </c>
      <c r="B133">
        <v>132</v>
      </c>
      <c r="C133">
        <v>405</v>
      </c>
    </row>
    <row r="134" spans="1:4" x14ac:dyDescent="0.3">
      <c r="A134" s="1" t="s">
        <v>133</v>
      </c>
      <c r="B134" s="1">
        <v>133</v>
      </c>
      <c r="C134" s="1">
        <v>417</v>
      </c>
      <c r="D134" s="1"/>
    </row>
    <row r="135" spans="1:4" x14ac:dyDescent="0.3">
      <c r="A135" s="1" t="s">
        <v>134</v>
      </c>
      <c r="B135" s="1">
        <v>134</v>
      </c>
      <c r="C135" s="1">
        <v>391</v>
      </c>
      <c r="D135" s="1"/>
    </row>
    <row r="136" spans="1:4" x14ac:dyDescent="0.3">
      <c r="A136" s="1" t="s">
        <v>135</v>
      </c>
      <c r="B136" s="1">
        <v>135</v>
      </c>
      <c r="C136" s="1">
        <v>419</v>
      </c>
      <c r="D136" s="1"/>
    </row>
    <row r="137" spans="1:4" x14ac:dyDescent="0.3">
      <c r="A137" s="1" t="s">
        <v>136</v>
      </c>
      <c r="B137" s="1">
        <v>136</v>
      </c>
      <c r="C137" s="1">
        <v>461</v>
      </c>
      <c r="D137" s="1"/>
    </row>
    <row r="138" spans="1:4" x14ac:dyDescent="0.3">
      <c r="A138" s="1" t="s">
        <v>137</v>
      </c>
      <c r="B138" s="1">
        <v>137</v>
      </c>
      <c r="C138" s="1">
        <v>472</v>
      </c>
      <c r="D138" s="1"/>
    </row>
    <row r="139" spans="1:4" x14ac:dyDescent="0.3">
      <c r="A139" s="1" t="s">
        <v>138</v>
      </c>
      <c r="B139" s="1">
        <v>138</v>
      </c>
      <c r="C139" s="1">
        <v>535</v>
      </c>
      <c r="D139" s="1"/>
    </row>
    <row r="140" spans="1:4" x14ac:dyDescent="0.3">
      <c r="A140" s="1" t="s">
        <v>139</v>
      </c>
      <c r="B140" s="1">
        <v>139</v>
      </c>
      <c r="C140" s="1">
        <v>622</v>
      </c>
      <c r="D140" s="1"/>
    </row>
    <row r="141" spans="1:4" x14ac:dyDescent="0.3">
      <c r="A141" s="1" t="s">
        <v>140</v>
      </c>
      <c r="B141" s="1">
        <v>140</v>
      </c>
      <c r="C141" s="1">
        <v>606</v>
      </c>
      <c r="D141" s="1"/>
    </row>
    <row r="142" spans="1:4" x14ac:dyDescent="0.3">
      <c r="A142" s="1" t="s">
        <v>141</v>
      </c>
      <c r="B142" s="1">
        <v>141</v>
      </c>
      <c r="C142" s="1">
        <v>508</v>
      </c>
      <c r="D142" s="1"/>
    </row>
    <row r="143" spans="1:4" x14ac:dyDescent="0.3">
      <c r="A143" s="1" t="s">
        <v>142</v>
      </c>
      <c r="B143" s="1">
        <v>142</v>
      </c>
      <c r="C143" s="1">
        <v>461</v>
      </c>
      <c r="D143" s="1"/>
    </row>
    <row r="144" spans="1:4" x14ac:dyDescent="0.3">
      <c r="A144" s="1" t="s">
        <v>143</v>
      </c>
      <c r="B144" s="1">
        <v>143</v>
      </c>
      <c r="C144" s="1">
        <v>390</v>
      </c>
      <c r="D144" s="1"/>
    </row>
    <row r="145" spans="1:4" x14ac:dyDescent="0.3">
      <c r="A145" s="1" t="s">
        <v>144</v>
      </c>
      <c r="B145" s="1">
        <v>144</v>
      </c>
      <c r="C145" s="1">
        <v>432</v>
      </c>
      <c r="D145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B67F6-D471-435B-925F-21C30AC2607E}">
  <dimension ref="A1:L149"/>
  <sheetViews>
    <sheetView workbookViewId="0">
      <selection activeCell="B30" sqref="B30"/>
    </sheetView>
  </sheetViews>
  <sheetFormatPr defaultRowHeight="15.6" x14ac:dyDescent="0.3"/>
  <cols>
    <col min="2" max="2" width="10.69921875" bestFit="1" customWidth="1"/>
    <col min="3" max="3" width="19" customWidth="1"/>
    <col min="4" max="4" width="12" bestFit="1" customWidth="1"/>
    <col min="5" max="5" width="26.59765625" bestFit="1" customWidth="1"/>
    <col min="6" max="6" width="10.59765625" bestFit="1" customWidth="1"/>
    <col min="7" max="7" width="12" bestFit="1" customWidth="1"/>
    <col min="8" max="8" width="12.296875" bestFit="1" customWidth="1"/>
    <col min="9" max="9" width="11.8984375" bestFit="1" customWidth="1"/>
    <col min="10" max="10" width="19.796875" bestFit="1" customWidth="1"/>
    <col min="11" max="11" width="9.5" bestFit="1" customWidth="1"/>
    <col min="12" max="12" width="15.796875" bestFit="1" customWidth="1"/>
  </cols>
  <sheetData>
    <row r="1" spans="1:5" s="4" customFormat="1" x14ac:dyDescent="0.3">
      <c r="A1" s="4" t="s">
        <v>0</v>
      </c>
      <c r="B1" s="4" t="s">
        <v>145</v>
      </c>
      <c r="C1" s="4" t="s">
        <v>150</v>
      </c>
      <c r="D1" s="4" t="s">
        <v>151</v>
      </c>
      <c r="E1" s="4" t="s">
        <v>155</v>
      </c>
    </row>
    <row r="2" spans="1:5" x14ac:dyDescent="0.3">
      <c r="A2" t="s">
        <v>1</v>
      </c>
      <c r="B2">
        <v>1</v>
      </c>
      <c r="C2">
        <v>112</v>
      </c>
      <c r="D2">
        <v>0.91000370948760911</v>
      </c>
      <c r="E2">
        <f>C2/D2</f>
        <v>123.07642137312081</v>
      </c>
    </row>
    <row r="3" spans="1:5" x14ac:dyDescent="0.3">
      <c r="A3" t="s">
        <v>2</v>
      </c>
      <c r="B3">
        <v>2</v>
      </c>
      <c r="C3">
        <v>118</v>
      </c>
      <c r="D3">
        <v>0.88737650173539828</v>
      </c>
      <c r="E3">
        <f t="shared" ref="E3:E66" si="0">C3/D3</f>
        <v>132.9762505196309</v>
      </c>
    </row>
    <row r="4" spans="1:5" x14ac:dyDescent="0.3">
      <c r="A4" t="s">
        <v>3</v>
      </c>
      <c r="B4">
        <v>3</v>
      </c>
      <c r="C4">
        <v>132</v>
      </c>
      <c r="D4">
        <v>1.0182037036206633</v>
      </c>
      <c r="E4">
        <f t="shared" si="0"/>
        <v>129.64007057783914</v>
      </c>
    </row>
    <row r="5" spans="1:5" x14ac:dyDescent="0.3">
      <c r="A5" t="s">
        <v>4</v>
      </c>
      <c r="B5">
        <v>4</v>
      </c>
      <c r="C5">
        <v>129</v>
      </c>
      <c r="D5">
        <v>0.97541197647368927</v>
      </c>
      <c r="E5">
        <f t="shared" si="0"/>
        <v>132.25181063119706</v>
      </c>
    </row>
    <row r="6" spans="1:5" x14ac:dyDescent="0.3">
      <c r="A6" t="s">
        <v>5</v>
      </c>
      <c r="B6">
        <v>5</v>
      </c>
      <c r="C6">
        <v>121</v>
      </c>
      <c r="D6">
        <v>0.97981282736049535</v>
      </c>
      <c r="E6">
        <f t="shared" si="0"/>
        <v>123.49297398561343</v>
      </c>
    </row>
    <row r="7" spans="1:5" x14ac:dyDescent="0.3">
      <c r="A7" t="s">
        <v>6</v>
      </c>
      <c r="B7">
        <v>6</v>
      </c>
      <c r="C7">
        <v>135</v>
      </c>
      <c r="D7">
        <v>1.1115898119423335</v>
      </c>
      <c r="E7">
        <f t="shared" si="0"/>
        <v>121.44767660663254</v>
      </c>
    </row>
    <row r="8" spans="1:5" x14ac:dyDescent="0.3">
      <c r="A8" t="s">
        <v>7</v>
      </c>
      <c r="B8">
        <v>7</v>
      </c>
      <c r="C8">
        <v>148</v>
      </c>
      <c r="D8">
        <v>1.2221466258494511</v>
      </c>
      <c r="E8">
        <f t="shared" si="0"/>
        <v>121.09839921796031</v>
      </c>
    </row>
    <row r="9" spans="1:5" x14ac:dyDescent="0.3">
      <c r="A9" t="s">
        <v>8</v>
      </c>
      <c r="B9">
        <v>8</v>
      </c>
      <c r="C9">
        <v>148</v>
      </c>
      <c r="D9">
        <v>1.2135961037655598</v>
      </c>
      <c r="E9">
        <f t="shared" si="0"/>
        <v>121.95161103499254</v>
      </c>
    </row>
    <row r="10" spans="1:5" x14ac:dyDescent="0.3">
      <c r="A10" t="s">
        <v>9</v>
      </c>
      <c r="B10">
        <v>9</v>
      </c>
      <c r="C10">
        <v>136</v>
      </c>
      <c r="D10">
        <v>1.0609168417501564</v>
      </c>
      <c r="E10">
        <f t="shared" si="0"/>
        <v>128.19100861444116</v>
      </c>
    </row>
    <row r="11" spans="1:5" x14ac:dyDescent="0.3">
      <c r="A11" t="s">
        <v>10</v>
      </c>
      <c r="B11">
        <v>10</v>
      </c>
      <c r="C11">
        <v>119</v>
      </c>
      <c r="D11">
        <v>0.92176702589183812</v>
      </c>
      <c r="E11">
        <f t="shared" si="0"/>
        <v>129.0998665143872</v>
      </c>
    </row>
    <row r="12" spans="1:5" x14ac:dyDescent="0.3">
      <c r="A12" t="s">
        <v>11</v>
      </c>
      <c r="B12">
        <v>11</v>
      </c>
      <c r="C12">
        <v>104</v>
      </c>
      <c r="D12">
        <v>0.80021322848997767</v>
      </c>
      <c r="E12">
        <f t="shared" si="0"/>
        <v>129.96535960327799</v>
      </c>
    </row>
    <row r="13" spans="1:5" x14ac:dyDescent="0.3">
      <c r="A13" t="s">
        <v>12</v>
      </c>
      <c r="B13">
        <v>12</v>
      </c>
      <c r="C13">
        <v>118</v>
      </c>
      <c r="D13">
        <v>0.89896164363282893</v>
      </c>
      <c r="E13">
        <f t="shared" si="0"/>
        <v>131.26255256358391</v>
      </c>
    </row>
    <row r="14" spans="1:5" x14ac:dyDescent="0.3">
      <c r="A14" t="s">
        <v>13</v>
      </c>
      <c r="B14">
        <v>13</v>
      </c>
      <c r="C14">
        <v>115</v>
      </c>
      <c r="D14">
        <v>0.91000370948760911</v>
      </c>
      <c r="E14">
        <f t="shared" si="0"/>
        <v>126.3731112313294</v>
      </c>
    </row>
    <row r="15" spans="1:5" x14ac:dyDescent="0.3">
      <c r="A15" t="s">
        <v>14</v>
      </c>
      <c r="B15">
        <v>14</v>
      </c>
      <c r="C15">
        <v>126</v>
      </c>
      <c r="D15">
        <v>0.88737650173539828</v>
      </c>
      <c r="E15">
        <f t="shared" si="0"/>
        <v>141.99158953791095</v>
      </c>
    </row>
    <row r="16" spans="1:5" x14ac:dyDescent="0.3">
      <c r="A16" t="s">
        <v>15</v>
      </c>
      <c r="B16">
        <v>15</v>
      </c>
      <c r="C16">
        <v>141</v>
      </c>
      <c r="D16">
        <v>1.0182037036206633</v>
      </c>
      <c r="E16">
        <f t="shared" si="0"/>
        <v>138.47916629905546</v>
      </c>
    </row>
    <row r="17" spans="1:12" x14ac:dyDescent="0.3">
      <c r="A17" t="s">
        <v>16</v>
      </c>
      <c r="B17">
        <v>16</v>
      </c>
      <c r="C17">
        <v>135</v>
      </c>
      <c r="D17">
        <v>0.97541197647368927</v>
      </c>
      <c r="E17">
        <f t="shared" si="0"/>
        <v>138.40305763729924</v>
      </c>
    </row>
    <row r="18" spans="1:12" x14ac:dyDescent="0.3">
      <c r="A18" t="s">
        <v>17</v>
      </c>
      <c r="B18">
        <v>17</v>
      </c>
      <c r="C18">
        <v>125</v>
      </c>
      <c r="D18">
        <v>0.97981282736049535</v>
      </c>
      <c r="E18">
        <f t="shared" si="0"/>
        <v>127.5753863487742</v>
      </c>
    </row>
    <row r="19" spans="1:12" x14ac:dyDescent="0.3">
      <c r="A19" t="s">
        <v>18</v>
      </c>
      <c r="B19">
        <v>18</v>
      </c>
      <c r="C19">
        <v>149</v>
      </c>
      <c r="D19">
        <v>1.1115898119423335</v>
      </c>
      <c r="E19">
        <f t="shared" si="0"/>
        <v>134.04225047694999</v>
      </c>
    </row>
    <row r="20" spans="1:12" x14ac:dyDescent="0.3">
      <c r="A20" t="s">
        <v>19</v>
      </c>
      <c r="B20">
        <v>19</v>
      </c>
      <c r="C20">
        <v>170</v>
      </c>
      <c r="D20">
        <v>1.2221466258494511</v>
      </c>
      <c r="E20">
        <f t="shared" si="0"/>
        <v>139.09951261522468</v>
      </c>
    </row>
    <row r="21" spans="1:12" x14ac:dyDescent="0.3">
      <c r="A21" t="s">
        <v>20</v>
      </c>
      <c r="B21">
        <v>20</v>
      </c>
      <c r="C21">
        <v>170</v>
      </c>
      <c r="D21">
        <v>1.2135961037655598</v>
      </c>
      <c r="E21">
        <f t="shared" si="0"/>
        <v>140.07955321586982</v>
      </c>
    </row>
    <row r="22" spans="1:12" x14ac:dyDescent="0.3">
      <c r="A22" t="s">
        <v>21</v>
      </c>
      <c r="B22">
        <v>21</v>
      </c>
      <c r="C22">
        <v>158</v>
      </c>
      <c r="D22">
        <v>1.0609168417501564</v>
      </c>
      <c r="E22">
        <f t="shared" si="0"/>
        <v>148.92778941971838</v>
      </c>
    </row>
    <row r="23" spans="1:12" x14ac:dyDescent="0.3">
      <c r="A23" t="s">
        <v>22</v>
      </c>
      <c r="B23">
        <v>22</v>
      </c>
      <c r="C23">
        <v>133</v>
      </c>
      <c r="D23">
        <v>0.92176702589183812</v>
      </c>
      <c r="E23">
        <f t="shared" si="0"/>
        <v>144.28808610431511</v>
      </c>
    </row>
    <row r="24" spans="1:12" x14ac:dyDescent="0.3">
      <c r="A24" t="s">
        <v>23</v>
      </c>
      <c r="B24">
        <v>23</v>
      </c>
      <c r="C24">
        <v>114</v>
      </c>
      <c r="D24">
        <v>0.80021322848997767</v>
      </c>
      <c r="E24">
        <f t="shared" si="0"/>
        <v>142.46202879590086</v>
      </c>
    </row>
    <row r="25" spans="1:12" x14ac:dyDescent="0.3">
      <c r="A25" t="s">
        <v>24</v>
      </c>
      <c r="B25">
        <v>24</v>
      </c>
      <c r="C25">
        <v>140</v>
      </c>
      <c r="D25">
        <v>0.89896164363282893</v>
      </c>
      <c r="E25">
        <f t="shared" si="0"/>
        <v>155.73523185509956</v>
      </c>
    </row>
    <row r="26" spans="1:12" x14ac:dyDescent="0.3">
      <c r="A26" t="s">
        <v>25</v>
      </c>
      <c r="B26">
        <v>25</v>
      </c>
      <c r="C26">
        <v>145</v>
      </c>
      <c r="D26">
        <v>0.91000370948760911</v>
      </c>
      <c r="E26">
        <f t="shared" si="0"/>
        <v>159.34000981341535</v>
      </c>
    </row>
    <row r="27" spans="1:12" x14ac:dyDescent="0.3">
      <c r="A27" t="s">
        <v>26</v>
      </c>
      <c r="B27">
        <v>26</v>
      </c>
      <c r="C27">
        <v>150</v>
      </c>
      <c r="D27">
        <v>0.88737650173539828</v>
      </c>
      <c r="E27">
        <f t="shared" si="0"/>
        <v>169.03760659275113</v>
      </c>
    </row>
    <row r="28" spans="1:12" x14ac:dyDescent="0.3">
      <c r="A28" t="s">
        <v>27</v>
      </c>
      <c r="B28">
        <v>27</v>
      </c>
      <c r="C28">
        <v>178</v>
      </c>
      <c r="D28">
        <v>1.0182037036206633</v>
      </c>
      <c r="E28">
        <f t="shared" si="0"/>
        <v>174.8176709307225</v>
      </c>
      <c r="G28" s="17" t="s">
        <v>172</v>
      </c>
      <c r="H28" s="17" t="s">
        <v>161</v>
      </c>
      <c r="I28" s="17" t="s">
        <v>159</v>
      </c>
      <c r="J28" s="17" t="s">
        <v>162</v>
      </c>
      <c r="K28" s="17" t="s">
        <v>164</v>
      </c>
      <c r="L28" s="17" t="s">
        <v>163</v>
      </c>
    </row>
    <row r="29" spans="1:12" x14ac:dyDescent="0.3">
      <c r="A29" t="s">
        <v>28</v>
      </c>
      <c r="B29">
        <v>28</v>
      </c>
      <c r="C29">
        <v>163</v>
      </c>
      <c r="D29">
        <v>0.97541197647368927</v>
      </c>
      <c r="E29">
        <f t="shared" si="0"/>
        <v>167.10887699910947</v>
      </c>
      <c r="G29" s="18" t="s">
        <v>133</v>
      </c>
      <c r="H29" s="18">
        <v>417</v>
      </c>
      <c r="I29" s="19">
        <v>393.26805691595519</v>
      </c>
      <c r="J29" s="19">
        <f>H29-I29</f>
        <v>23.731943084044815</v>
      </c>
      <c r="K29" s="19" cm="1">
        <f t="array" ref="K29:K40">ABS(J29:J40)</f>
        <v>23.731943084044815</v>
      </c>
      <c r="L29" s="19">
        <f>POWER(K29,2)</f>
        <v>563.20512254434254</v>
      </c>
    </row>
    <row r="30" spans="1:12" x14ac:dyDescent="0.3">
      <c r="A30" t="s">
        <v>29</v>
      </c>
      <c r="B30">
        <v>29</v>
      </c>
      <c r="C30">
        <v>172</v>
      </c>
      <c r="D30">
        <v>0.97981282736049535</v>
      </c>
      <c r="E30">
        <f t="shared" si="0"/>
        <v>175.54373161591332</v>
      </c>
      <c r="G30" s="18" t="s">
        <v>134</v>
      </c>
      <c r="H30" s="18">
        <v>391</v>
      </c>
      <c r="I30" s="19">
        <v>385.75571994858552</v>
      </c>
      <c r="J30" s="19">
        <f t="shared" ref="J30:J40" si="1">H30-I30</f>
        <v>5.2442800514144778</v>
      </c>
      <c r="K30" s="19">
        <v>5.2442800514144778</v>
      </c>
      <c r="L30" s="19">
        <f t="shared" ref="L30:L40" si="2">POWER(K30,2)</f>
        <v>27.502473257663837</v>
      </c>
    </row>
    <row r="31" spans="1:12" x14ac:dyDescent="0.3">
      <c r="A31" t="s">
        <v>30</v>
      </c>
      <c r="B31">
        <v>30</v>
      </c>
      <c r="C31">
        <v>178</v>
      </c>
      <c r="D31">
        <v>1.1115898119423335</v>
      </c>
      <c r="E31">
        <f t="shared" si="0"/>
        <v>160.13101063689328</v>
      </c>
      <c r="G31" s="18" t="s">
        <v>135</v>
      </c>
      <c r="H31" s="18">
        <v>419</v>
      </c>
      <c r="I31" s="19">
        <v>445.22862013202365</v>
      </c>
      <c r="J31" s="19">
        <f t="shared" si="1"/>
        <v>-26.22862013202365</v>
      </c>
      <c r="K31" s="19">
        <v>26.22862013202365</v>
      </c>
      <c r="L31" s="19">
        <f t="shared" si="2"/>
        <v>687.94051402999628</v>
      </c>
    </row>
    <row r="32" spans="1:12" x14ac:dyDescent="0.3">
      <c r="A32" t="s">
        <v>31</v>
      </c>
      <c r="B32">
        <v>31</v>
      </c>
      <c r="C32">
        <v>199</v>
      </c>
      <c r="D32">
        <v>1.2221466258494511</v>
      </c>
      <c r="E32">
        <f t="shared" si="0"/>
        <v>162.8282530025277</v>
      </c>
      <c r="G32" s="18" t="s">
        <v>136</v>
      </c>
      <c r="H32" s="18">
        <v>461</v>
      </c>
      <c r="I32" s="19">
        <v>429.00822772388943</v>
      </c>
      <c r="J32" s="19">
        <f t="shared" si="1"/>
        <v>31.991772276110567</v>
      </c>
      <c r="K32" s="19">
        <v>31.991772276110567</v>
      </c>
      <c r="L32" s="19">
        <f t="shared" si="2"/>
        <v>1023.4734933665167</v>
      </c>
    </row>
    <row r="33" spans="1:12" x14ac:dyDescent="0.3">
      <c r="A33" t="s">
        <v>32</v>
      </c>
      <c r="B33">
        <v>32</v>
      </c>
      <c r="C33">
        <v>199</v>
      </c>
      <c r="D33">
        <v>1.2135961037655598</v>
      </c>
      <c r="E33">
        <f t="shared" si="0"/>
        <v>163.97547699975348</v>
      </c>
      <c r="G33" s="18" t="s">
        <v>137</v>
      </c>
      <c r="H33" s="18">
        <v>472</v>
      </c>
      <c r="I33" s="19">
        <v>433.44615158265282</v>
      </c>
      <c r="J33" s="19">
        <f t="shared" si="1"/>
        <v>38.553848417347183</v>
      </c>
      <c r="K33" s="19">
        <v>38.553848417347183</v>
      </c>
      <c r="L33" s="19">
        <f t="shared" si="2"/>
        <v>1486.399227787784</v>
      </c>
    </row>
    <row r="34" spans="1:12" x14ac:dyDescent="0.3">
      <c r="A34" t="s">
        <v>33</v>
      </c>
      <c r="B34">
        <v>33</v>
      </c>
      <c r="C34">
        <v>184</v>
      </c>
      <c r="D34">
        <v>1.0609168417501564</v>
      </c>
      <c r="E34">
        <f t="shared" si="0"/>
        <v>173.43489400777332</v>
      </c>
      <c r="G34" s="18" t="s">
        <v>138</v>
      </c>
      <c r="H34" s="18">
        <v>535</v>
      </c>
      <c r="I34" s="19">
        <v>494.58006401412359</v>
      </c>
      <c r="J34" s="19">
        <f t="shared" si="1"/>
        <v>40.419935985876407</v>
      </c>
      <c r="K34" s="19">
        <v>40.419935985876407</v>
      </c>
      <c r="L34" s="19">
        <f t="shared" si="2"/>
        <v>1633.7712251023465</v>
      </c>
    </row>
    <row r="35" spans="1:12" x14ac:dyDescent="0.3">
      <c r="A35" t="s">
        <v>34</v>
      </c>
      <c r="B35">
        <v>34</v>
      </c>
      <c r="C35">
        <v>162</v>
      </c>
      <c r="D35">
        <v>0.92176702589183812</v>
      </c>
      <c r="E35">
        <f t="shared" si="0"/>
        <v>175.74939811202293</v>
      </c>
      <c r="G35" s="18" t="s">
        <v>139</v>
      </c>
      <c r="H35" s="18">
        <v>622</v>
      </c>
      <c r="I35" s="19">
        <v>546.89137097883463</v>
      </c>
      <c r="J35" s="19">
        <f t="shared" si="1"/>
        <v>75.10862902116537</v>
      </c>
      <c r="K35" s="19">
        <v>75.10862902116537</v>
      </c>
      <c r="L35" s="19">
        <f t="shared" si="2"/>
        <v>5641.3061534390445</v>
      </c>
    </row>
    <row r="36" spans="1:12" x14ac:dyDescent="0.3">
      <c r="A36" t="s">
        <v>35</v>
      </c>
      <c r="B36">
        <v>35</v>
      </c>
      <c r="C36">
        <v>146</v>
      </c>
      <c r="D36">
        <v>0.80021322848997767</v>
      </c>
      <c r="E36">
        <f t="shared" si="0"/>
        <v>182.45137021229411</v>
      </c>
      <c r="G36" s="18" t="s">
        <v>140</v>
      </c>
      <c r="H36" s="18">
        <v>606</v>
      </c>
      <c r="I36" s="19">
        <v>546.16453300182911</v>
      </c>
      <c r="J36" s="19">
        <f t="shared" si="1"/>
        <v>59.835466998170887</v>
      </c>
      <c r="K36" s="19">
        <v>59.835466998170887</v>
      </c>
      <c r="L36" s="19">
        <f t="shared" si="2"/>
        <v>3580.2831108891974</v>
      </c>
    </row>
    <row r="37" spans="1:12" x14ac:dyDescent="0.3">
      <c r="A37" t="s">
        <v>36</v>
      </c>
      <c r="B37">
        <v>36</v>
      </c>
      <c r="C37">
        <v>166</v>
      </c>
      <c r="D37">
        <v>0.89896164363282893</v>
      </c>
      <c r="E37">
        <f t="shared" si="0"/>
        <v>184.65748919961806</v>
      </c>
      <c r="G37" s="18" t="s">
        <v>141</v>
      </c>
      <c r="H37" s="18">
        <v>508</v>
      </c>
      <c r="I37" s="19">
        <v>480.1625025373599</v>
      </c>
      <c r="J37" s="19">
        <f t="shared" si="1"/>
        <v>27.837497462640101</v>
      </c>
      <c r="K37" s="19">
        <v>27.837497462640101</v>
      </c>
      <c r="L37" s="19">
        <f t="shared" si="2"/>
        <v>774.9262649824941</v>
      </c>
    </row>
    <row r="38" spans="1:12" x14ac:dyDescent="0.3">
      <c r="A38" t="s">
        <v>37</v>
      </c>
      <c r="B38">
        <v>37</v>
      </c>
      <c r="C38">
        <v>171</v>
      </c>
      <c r="D38">
        <v>0.91000370948760911</v>
      </c>
      <c r="E38">
        <f t="shared" si="0"/>
        <v>187.91132191788981</v>
      </c>
      <c r="G38" s="18" t="s">
        <v>142</v>
      </c>
      <c r="H38" s="18">
        <v>461</v>
      </c>
      <c r="I38" s="19">
        <v>419.53849333926911</v>
      </c>
      <c r="J38" s="19">
        <f t="shared" si="1"/>
        <v>41.46150666073089</v>
      </c>
      <c r="K38" s="19">
        <v>41.46150666073089</v>
      </c>
      <c r="L38" s="19">
        <f t="shared" si="2"/>
        <v>1719.0565345778321</v>
      </c>
    </row>
    <row r="39" spans="1:12" x14ac:dyDescent="0.3">
      <c r="A39" t="s">
        <v>38</v>
      </c>
      <c r="B39">
        <v>38</v>
      </c>
      <c r="C39">
        <v>180</v>
      </c>
      <c r="D39">
        <v>0.88737650173539828</v>
      </c>
      <c r="E39">
        <f t="shared" si="0"/>
        <v>202.84512791130138</v>
      </c>
      <c r="G39" s="18" t="s">
        <v>143</v>
      </c>
      <c r="H39" s="18">
        <v>390</v>
      </c>
      <c r="I39" s="19">
        <v>366.25743271255305</v>
      </c>
      <c r="J39" s="19">
        <f t="shared" si="1"/>
        <v>23.742567287446946</v>
      </c>
      <c r="K39" s="19">
        <v>23.742567287446946</v>
      </c>
      <c r="L39" s="19">
        <f t="shared" si="2"/>
        <v>563.7095013989458</v>
      </c>
    </row>
    <row r="40" spans="1:12" x14ac:dyDescent="0.3">
      <c r="A40" t="s">
        <v>39</v>
      </c>
      <c r="B40">
        <v>39</v>
      </c>
      <c r="C40">
        <v>193</v>
      </c>
      <c r="D40">
        <v>1.0182037036206633</v>
      </c>
      <c r="E40">
        <f t="shared" si="0"/>
        <v>189.54949713274968</v>
      </c>
      <c r="G40" s="18" t="s">
        <v>144</v>
      </c>
      <c r="H40" s="18">
        <v>432</v>
      </c>
      <c r="I40" s="19">
        <v>413.75040783229093</v>
      </c>
      <c r="J40" s="19">
        <f t="shared" si="1"/>
        <v>18.249592167709068</v>
      </c>
      <c r="K40" s="19">
        <v>18.249592167709068</v>
      </c>
      <c r="L40" s="19">
        <f t="shared" si="2"/>
        <v>333.04761428770814</v>
      </c>
    </row>
    <row r="41" spans="1:12" x14ac:dyDescent="0.3">
      <c r="A41" t="s">
        <v>40</v>
      </c>
      <c r="B41">
        <v>40</v>
      </c>
      <c r="C41">
        <v>181</v>
      </c>
      <c r="D41">
        <v>0.97541197647368927</v>
      </c>
      <c r="E41">
        <f t="shared" si="0"/>
        <v>185.56261801741604</v>
      </c>
      <c r="G41" s="18"/>
      <c r="H41" s="18"/>
      <c r="I41" s="18"/>
      <c r="J41" s="18"/>
      <c r="K41" s="20" t="s">
        <v>165</v>
      </c>
      <c r="L41" s="20" t="s">
        <v>166</v>
      </c>
    </row>
    <row r="42" spans="1:12" x14ac:dyDescent="0.3">
      <c r="A42" t="s">
        <v>41</v>
      </c>
      <c r="B42">
        <v>41</v>
      </c>
      <c r="C42">
        <v>183</v>
      </c>
      <c r="D42">
        <v>0.97981282736049535</v>
      </c>
      <c r="E42">
        <f t="shared" si="0"/>
        <v>186.77036561460545</v>
      </c>
      <c r="G42" s="18"/>
      <c r="H42" s="18"/>
      <c r="I42" s="18"/>
      <c r="J42" s="18"/>
      <c r="K42" s="21">
        <f>AVERAGE(_xlfn.ANCHORARRAY(K29))</f>
        <v>34.367138295390028</v>
      </c>
      <c r="L42" s="21">
        <f>AVERAGE(L29:L40)</f>
        <v>1502.8851029719892</v>
      </c>
    </row>
    <row r="43" spans="1:12" x14ac:dyDescent="0.3">
      <c r="A43" t="s">
        <v>42</v>
      </c>
      <c r="B43">
        <v>42</v>
      </c>
      <c r="C43">
        <v>218</v>
      </c>
      <c r="D43">
        <v>1.1115898119423335</v>
      </c>
      <c r="E43">
        <f t="shared" si="0"/>
        <v>196.11550740922883</v>
      </c>
    </row>
    <row r="44" spans="1:12" x14ac:dyDescent="0.3">
      <c r="A44" t="s">
        <v>43</v>
      </c>
      <c r="B44">
        <v>43</v>
      </c>
      <c r="C44">
        <v>230</v>
      </c>
      <c r="D44">
        <v>1.2221466258494511</v>
      </c>
      <c r="E44">
        <f t="shared" si="0"/>
        <v>188.1934582441275</v>
      </c>
    </row>
    <row r="45" spans="1:12" x14ac:dyDescent="0.3">
      <c r="A45" t="s">
        <v>44</v>
      </c>
      <c r="B45">
        <v>44</v>
      </c>
      <c r="C45">
        <v>242</v>
      </c>
      <c r="D45">
        <v>1.2135961037655598</v>
      </c>
      <c r="E45">
        <f t="shared" si="0"/>
        <v>199.40736398964998</v>
      </c>
    </row>
    <row r="46" spans="1:12" x14ac:dyDescent="0.3">
      <c r="A46" t="s">
        <v>45</v>
      </c>
      <c r="B46">
        <v>45</v>
      </c>
      <c r="C46">
        <v>209</v>
      </c>
      <c r="D46">
        <v>1.0609168417501564</v>
      </c>
      <c r="E46">
        <f t="shared" si="0"/>
        <v>196.99941765013384</v>
      </c>
    </row>
    <row r="47" spans="1:12" x14ac:dyDescent="0.3">
      <c r="A47" t="s">
        <v>46</v>
      </c>
      <c r="B47">
        <v>46</v>
      </c>
      <c r="C47">
        <v>191</v>
      </c>
      <c r="D47">
        <v>0.92176702589183812</v>
      </c>
      <c r="E47">
        <f t="shared" si="0"/>
        <v>207.21071011973072</v>
      </c>
    </row>
    <row r="48" spans="1:12" x14ac:dyDescent="0.3">
      <c r="A48" t="s">
        <v>47</v>
      </c>
      <c r="B48">
        <v>47</v>
      </c>
      <c r="C48">
        <v>172</v>
      </c>
      <c r="D48">
        <v>0.80021322848997767</v>
      </c>
      <c r="E48">
        <f t="shared" si="0"/>
        <v>214.94271011311361</v>
      </c>
    </row>
    <row r="49" spans="1:5" x14ac:dyDescent="0.3">
      <c r="A49" t="s">
        <v>48</v>
      </c>
      <c r="B49">
        <v>48</v>
      </c>
      <c r="C49">
        <v>194</v>
      </c>
      <c r="D49">
        <v>0.89896164363282893</v>
      </c>
      <c r="E49">
        <f t="shared" si="0"/>
        <v>215.80453557063797</v>
      </c>
    </row>
    <row r="50" spans="1:5" x14ac:dyDescent="0.3">
      <c r="A50" t="s">
        <v>49</v>
      </c>
      <c r="B50">
        <v>49</v>
      </c>
      <c r="C50">
        <v>196</v>
      </c>
      <c r="D50">
        <v>0.91000370948760911</v>
      </c>
      <c r="E50">
        <f t="shared" si="0"/>
        <v>215.38373740296143</v>
      </c>
    </row>
    <row r="51" spans="1:5" x14ac:dyDescent="0.3">
      <c r="A51" t="s">
        <v>50</v>
      </c>
      <c r="B51">
        <v>50</v>
      </c>
      <c r="C51">
        <v>196</v>
      </c>
      <c r="D51">
        <v>0.88737650173539828</v>
      </c>
      <c r="E51">
        <f t="shared" si="0"/>
        <v>220.87580594786149</v>
      </c>
    </row>
    <row r="52" spans="1:5" x14ac:dyDescent="0.3">
      <c r="A52" t="s">
        <v>51</v>
      </c>
      <c r="B52">
        <v>51</v>
      </c>
      <c r="C52">
        <v>236</v>
      </c>
      <c r="D52">
        <v>1.0182037036206633</v>
      </c>
      <c r="E52">
        <f t="shared" si="0"/>
        <v>231.78073224522757</v>
      </c>
    </row>
    <row r="53" spans="1:5" x14ac:dyDescent="0.3">
      <c r="A53" t="s">
        <v>52</v>
      </c>
      <c r="B53">
        <v>52</v>
      </c>
      <c r="C53">
        <v>235</v>
      </c>
      <c r="D53">
        <v>0.97541197647368927</v>
      </c>
      <c r="E53">
        <f t="shared" si="0"/>
        <v>240.92384107233573</v>
      </c>
    </row>
    <row r="54" spans="1:5" x14ac:dyDescent="0.3">
      <c r="A54" t="s">
        <v>53</v>
      </c>
      <c r="B54">
        <v>53</v>
      </c>
      <c r="C54">
        <v>229</v>
      </c>
      <c r="D54">
        <v>0.97981282736049535</v>
      </c>
      <c r="E54">
        <f t="shared" si="0"/>
        <v>233.71810779095435</v>
      </c>
    </row>
    <row r="55" spans="1:5" x14ac:dyDescent="0.3">
      <c r="A55" t="s">
        <v>54</v>
      </c>
      <c r="B55">
        <v>54</v>
      </c>
      <c r="C55">
        <v>243</v>
      </c>
      <c r="D55">
        <v>1.1115898119423335</v>
      </c>
      <c r="E55">
        <f t="shared" si="0"/>
        <v>218.60581789193856</v>
      </c>
    </row>
    <row r="56" spans="1:5" x14ac:dyDescent="0.3">
      <c r="A56" t="s">
        <v>55</v>
      </c>
      <c r="B56">
        <v>55</v>
      </c>
      <c r="C56">
        <v>264</v>
      </c>
      <c r="D56">
        <v>1.2221466258494511</v>
      </c>
      <c r="E56">
        <f t="shared" si="0"/>
        <v>216.01336076717243</v>
      </c>
    </row>
    <row r="57" spans="1:5" x14ac:dyDescent="0.3">
      <c r="A57" t="s">
        <v>56</v>
      </c>
      <c r="B57">
        <v>56</v>
      </c>
      <c r="C57">
        <v>272</v>
      </c>
      <c r="D57">
        <v>1.2135961037655598</v>
      </c>
      <c r="E57">
        <f t="shared" si="0"/>
        <v>224.12728514539171</v>
      </c>
    </row>
    <row r="58" spans="1:5" x14ac:dyDescent="0.3">
      <c r="A58" t="s">
        <v>57</v>
      </c>
      <c r="B58">
        <v>57</v>
      </c>
      <c r="C58">
        <v>237</v>
      </c>
      <c r="D58">
        <v>1.0609168417501564</v>
      </c>
      <c r="E58">
        <f t="shared" si="0"/>
        <v>223.39168412957758</v>
      </c>
    </row>
    <row r="59" spans="1:5" x14ac:dyDescent="0.3">
      <c r="A59" t="s">
        <v>58</v>
      </c>
      <c r="B59">
        <v>58</v>
      </c>
      <c r="C59">
        <v>211</v>
      </c>
      <c r="D59">
        <v>0.92176702589183812</v>
      </c>
      <c r="E59">
        <f t="shared" si="0"/>
        <v>228.90816667677061</v>
      </c>
    </row>
    <row r="60" spans="1:5" x14ac:dyDescent="0.3">
      <c r="A60" t="s">
        <v>59</v>
      </c>
      <c r="B60">
        <v>59</v>
      </c>
      <c r="C60">
        <v>180</v>
      </c>
      <c r="D60">
        <v>0.80021322848997767</v>
      </c>
      <c r="E60">
        <f t="shared" si="0"/>
        <v>224.94004546721189</v>
      </c>
    </row>
    <row r="61" spans="1:5" x14ac:dyDescent="0.3">
      <c r="A61" t="s">
        <v>60</v>
      </c>
      <c r="B61">
        <v>60</v>
      </c>
      <c r="C61">
        <v>201</v>
      </c>
      <c r="D61">
        <v>0.89896164363282893</v>
      </c>
      <c r="E61">
        <f t="shared" si="0"/>
        <v>223.59129716339294</v>
      </c>
    </row>
    <row r="62" spans="1:5" x14ac:dyDescent="0.3">
      <c r="A62" t="s">
        <v>61</v>
      </c>
      <c r="B62">
        <v>61</v>
      </c>
      <c r="C62">
        <v>204</v>
      </c>
      <c r="D62">
        <v>0.91000370948760911</v>
      </c>
      <c r="E62">
        <f t="shared" si="0"/>
        <v>224.17491035818435</v>
      </c>
    </row>
    <row r="63" spans="1:5" x14ac:dyDescent="0.3">
      <c r="A63" t="s">
        <v>62</v>
      </c>
      <c r="B63">
        <v>62</v>
      </c>
      <c r="C63">
        <v>188</v>
      </c>
      <c r="D63">
        <v>0.88737650173539828</v>
      </c>
      <c r="E63">
        <f t="shared" si="0"/>
        <v>211.86046692958143</v>
      </c>
    </row>
    <row r="64" spans="1:5" x14ac:dyDescent="0.3">
      <c r="A64" t="s">
        <v>63</v>
      </c>
      <c r="B64">
        <v>63</v>
      </c>
      <c r="C64">
        <v>235</v>
      </c>
      <c r="D64">
        <v>1.0182037036206633</v>
      </c>
      <c r="E64">
        <f t="shared" si="0"/>
        <v>230.79861049842575</v>
      </c>
    </row>
    <row r="65" spans="1:5" x14ac:dyDescent="0.3">
      <c r="A65" t="s">
        <v>64</v>
      </c>
      <c r="B65">
        <v>64</v>
      </c>
      <c r="C65">
        <v>227</v>
      </c>
      <c r="D65">
        <v>0.97541197647368927</v>
      </c>
      <c r="E65">
        <f t="shared" si="0"/>
        <v>232.72217839753282</v>
      </c>
    </row>
    <row r="66" spans="1:5" x14ac:dyDescent="0.3">
      <c r="A66" t="s">
        <v>65</v>
      </c>
      <c r="B66">
        <v>65</v>
      </c>
      <c r="C66">
        <v>234</v>
      </c>
      <c r="D66">
        <v>0.97981282736049535</v>
      </c>
      <c r="E66">
        <f t="shared" si="0"/>
        <v>238.82112324490532</v>
      </c>
    </row>
    <row r="67" spans="1:5" x14ac:dyDescent="0.3">
      <c r="A67" t="s">
        <v>66</v>
      </c>
      <c r="B67">
        <v>66</v>
      </c>
      <c r="C67">
        <v>264</v>
      </c>
      <c r="D67">
        <v>1.1115898119423335</v>
      </c>
      <c r="E67">
        <f t="shared" ref="E67:E130" si="3">C67/D67</f>
        <v>237.49767869741473</v>
      </c>
    </row>
    <row r="68" spans="1:5" x14ac:dyDescent="0.3">
      <c r="A68" t="s">
        <v>67</v>
      </c>
      <c r="B68">
        <v>67</v>
      </c>
      <c r="C68">
        <v>302</v>
      </c>
      <c r="D68">
        <v>1.2221466258494511</v>
      </c>
      <c r="E68">
        <f t="shared" si="3"/>
        <v>247.10619299881091</v>
      </c>
    </row>
    <row r="69" spans="1:5" x14ac:dyDescent="0.3">
      <c r="A69" t="s">
        <v>68</v>
      </c>
      <c r="B69">
        <v>68</v>
      </c>
      <c r="C69">
        <v>293</v>
      </c>
      <c r="D69">
        <v>1.2135961037655598</v>
      </c>
      <c r="E69">
        <f t="shared" si="3"/>
        <v>241.43122995441092</v>
      </c>
    </row>
    <row r="70" spans="1:5" x14ac:dyDescent="0.3">
      <c r="A70" t="s">
        <v>69</v>
      </c>
      <c r="B70">
        <v>69</v>
      </c>
      <c r="C70">
        <v>259</v>
      </c>
      <c r="D70">
        <v>1.0609168417501564</v>
      </c>
      <c r="E70">
        <f t="shared" si="3"/>
        <v>244.12846493485483</v>
      </c>
    </row>
    <row r="71" spans="1:5" x14ac:dyDescent="0.3">
      <c r="A71" t="s">
        <v>70</v>
      </c>
      <c r="B71">
        <v>70</v>
      </c>
      <c r="C71">
        <v>229</v>
      </c>
      <c r="D71">
        <v>0.92176702589183812</v>
      </c>
      <c r="E71">
        <f t="shared" si="3"/>
        <v>248.43587757810647</v>
      </c>
    </row>
    <row r="72" spans="1:5" x14ac:dyDescent="0.3">
      <c r="A72" t="s">
        <v>71</v>
      </c>
      <c r="B72">
        <v>71</v>
      </c>
      <c r="C72">
        <v>203</v>
      </c>
      <c r="D72">
        <v>0.80021322848997767</v>
      </c>
      <c r="E72">
        <f t="shared" si="3"/>
        <v>253.68238461024453</v>
      </c>
    </row>
    <row r="73" spans="1:5" x14ac:dyDescent="0.3">
      <c r="A73" t="s">
        <v>72</v>
      </c>
      <c r="B73">
        <v>72</v>
      </c>
      <c r="C73">
        <v>229</v>
      </c>
      <c r="D73">
        <v>0.89896164363282893</v>
      </c>
      <c r="E73">
        <f t="shared" si="3"/>
        <v>254.73834353441285</v>
      </c>
    </row>
    <row r="74" spans="1:5" x14ac:dyDescent="0.3">
      <c r="A74" t="s">
        <v>73</v>
      </c>
      <c r="B74">
        <v>73</v>
      </c>
      <c r="C74">
        <v>242</v>
      </c>
      <c r="D74">
        <v>0.91000370948760911</v>
      </c>
      <c r="E74">
        <f t="shared" si="3"/>
        <v>265.93298189549319</v>
      </c>
    </row>
    <row r="75" spans="1:5" x14ac:dyDescent="0.3">
      <c r="A75" t="s">
        <v>74</v>
      </c>
      <c r="B75">
        <v>74</v>
      </c>
      <c r="C75">
        <v>233</v>
      </c>
      <c r="D75">
        <v>0.88737650173539828</v>
      </c>
      <c r="E75">
        <f t="shared" si="3"/>
        <v>262.57174890740674</v>
      </c>
    </row>
    <row r="76" spans="1:5" x14ac:dyDescent="0.3">
      <c r="A76" t="s">
        <v>75</v>
      </c>
      <c r="B76">
        <v>75</v>
      </c>
      <c r="C76">
        <v>267</v>
      </c>
      <c r="D76">
        <v>1.0182037036206633</v>
      </c>
      <c r="E76">
        <f t="shared" si="3"/>
        <v>262.22650639608372</v>
      </c>
    </row>
    <row r="77" spans="1:5" x14ac:dyDescent="0.3">
      <c r="A77" t="s">
        <v>76</v>
      </c>
      <c r="B77">
        <v>76</v>
      </c>
      <c r="C77">
        <v>269</v>
      </c>
      <c r="D77">
        <v>0.97541197647368927</v>
      </c>
      <c r="E77">
        <f t="shared" si="3"/>
        <v>275.78090744024814</v>
      </c>
    </row>
    <row r="78" spans="1:5" x14ac:dyDescent="0.3">
      <c r="A78" t="s">
        <v>77</v>
      </c>
      <c r="B78">
        <v>77</v>
      </c>
      <c r="C78">
        <v>270</v>
      </c>
      <c r="D78">
        <v>0.97981282736049535</v>
      </c>
      <c r="E78">
        <f t="shared" si="3"/>
        <v>275.5628345133523</v>
      </c>
    </row>
    <row r="79" spans="1:5" x14ac:dyDescent="0.3">
      <c r="A79" t="s">
        <v>78</v>
      </c>
      <c r="B79">
        <v>78</v>
      </c>
      <c r="C79">
        <v>315</v>
      </c>
      <c r="D79">
        <v>1.1115898119423335</v>
      </c>
      <c r="E79">
        <f t="shared" si="3"/>
        <v>283.37791208214259</v>
      </c>
    </row>
    <row r="80" spans="1:5" x14ac:dyDescent="0.3">
      <c r="A80" t="s">
        <v>79</v>
      </c>
      <c r="B80">
        <v>79</v>
      </c>
      <c r="C80">
        <v>364</v>
      </c>
      <c r="D80">
        <v>1.2221466258494511</v>
      </c>
      <c r="E80">
        <f t="shared" si="3"/>
        <v>297.8366034820105</v>
      </c>
    </row>
    <row r="81" spans="1:5" x14ac:dyDescent="0.3">
      <c r="A81" t="s">
        <v>80</v>
      </c>
      <c r="B81">
        <v>80</v>
      </c>
      <c r="C81">
        <v>347</v>
      </c>
      <c r="D81">
        <v>1.2135961037655598</v>
      </c>
      <c r="E81">
        <f t="shared" si="3"/>
        <v>285.92708803474602</v>
      </c>
    </row>
    <row r="82" spans="1:5" x14ac:dyDescent="0.3">
      <c r="A82" t="s">
        <v>81</v>
      </c>
      <c r="B82">
        <v>81</v>
      </c>
      <c r="C82">
        <v>312</v>
      </c>
      <c r="D82">
        <v>1.0609168417501564</v>
      </c>
      <c r="E82">
        <f t="shared" si="3"/>
        <v>294.08525505665909</v>
      </c>
    </row>
    <row r="83" spans="1:5" x14ac:dyDescent="0.3">
      <c r="A83" t="s">
        <v>82</v>
      </c>
      <c r="B83">
        <v>82</v>
      </c>
      <c r="C83">
        <v>274</v>
      </c>
      <c r="D83">
        <v>0.92176702589183812</v>
      </c>
      <c r="E83">
        <f t="shared" si="3"/>
        <v>297.25515483144619</v>
      </c>
    </row>
    <row r="84" spans="1:5" x14ac:dyDescent="0.3">
      <c r="A84" t="s">
        <v>83</v>
      </c>
      <c r="B84">
        <v>83</v>
      </c>
      <c r="C84">
        <v>237</v>
      </c>
      <c r="D84">
        <v>0.80021322848997767</v>
      </c>
      <c r="E84">
        <f t="shared" si="3"/>
        <v>296.17105986516231</v>
      </c>
    </row>
    <row r="85" spans="1:5" x14ac:dyDescent="0.3">
      <c r="A85" t="s">
        <v>84</v>
      </c>
      <c r="B85">
        <v>84</v>
      </c>
      <c r="C85">
        <v>278</v>
      </c>
      <c r="D85">
        <v>0.89896164363282893</v>
      </c>
      <c r="E85">
        <f t="shared" si="3"/>
        <v>309.2456746836977</v>
      </c>
    </row>
    <row r="86" spans="1:5" x14ac:dyDescent="0.3">
      <c r="A86" t="s">
        <v>85</v>
      </c>
      <c r="B86">
        <v>85</v>
      </c>
      <c r="C86">
        <v>284</v>
      </c>
      <c r="D86">
        <v>0.91000370948760911</v>
      </c>
      <c r="E86">
        <f t="shared" si="3"/>
        <v>312.08663991041351</v>
      </c>
    </row>
    <row r="87" spans="1:5" x14ac:dyDescent="0.3">
      <c r="A87" t="s">
        <v>86</v>
      </c>
      <c r="B87">
        <v>86</v>
      </c>
      <c r="C87">
        <v>277</v>
      </c>
      <c r="D87">
        <v>0.88737650173539828</v>
      </c>
      <c r="E87">
        <f t="shared" si="3"/>
        <v>312.15611350794711</v>
      </c>
    </row>
    <row r="88" spans="1:5" x14ac:dyDescent="0.3">
      <c r="A88" t="s">
        <v>87</v>
      </c>
      <c r="B88">
        <v>87</v>
      </c>
      <c r="C88">
        <v>317</v>
      </c>
      <c r="D88">
        <v>1.0182037036206633</v>
      </c>
      <c r="E88">
        <f t="shared" si="3"/>
        <v>311.33259373617432</v>
      </c>
    </row>
    <row r="89" spans="1:5" x14ac:dyDescent="0.3">
      <c r="A89" t="s">
        <v>88</v>
      </c>
      <c r="B89">
        <v>88</v>
      </c>
      <c r="C89">
        <v>313</v>
      </c>
      <c r="D89">
        <v>0.97541197647368927</v>
      </c>
      <c r="E89">
        <f t="shared" si="3"/>
        <v>320.89005215166418</v>
      </c>
    </row>
    <row r="90" spans="1:5" x14ac:dyDescent="0.3">
      <c r="A90" t="s">
        <v>89</v>
      </c>
      <c r="B90">
        <v>89</v>
      </c>
      <c r="C90">
        <v>318</v>
      </c>
      <c r="D90">
        <v>0.97981282736049535</v>
      </c>
      <c r="E90">
        <f t="shared" si="3"/>
        <v>324.5517828712816</v>
      </c>
    </row>
    <row r="91" spans="1:5" x14ac:dyDescent="0.3">
      <c r="A91" t="s">
        <v>90</v>
      </c>
      <c r="B91">
        <v>90</v>
      </c>
      <c r="C91">
        <v>374</v>
      </c>
      <c r="D91">
        <v>1.1115898119423335</v>
      </c>
      <c r="E91">
        <f t="shared" si="3"/>
        <v>336.45504482133754</v>
      </c>
    </row>
    <row r="92" spans="1:5" x14ac:dyDescent="0.3">
      <c r="A92" t="s">
        <v>91</v>
      </c>
      <c r="B92">
        <v>91</v>
      </c>
      <c r="C92">
        <v>413</v>
      </c>
      <c r="D92">
        <v>1.2221466258494511</v>
      </c>
      <c r="E92">
        <f t="shared" si="3"/>
        <v>337.92999241228114</v>
      </c>
    </row>
    <row r="93" spans="1:5" x14ac:dyDescent="0.3">
      <c r="A93" t="s">
        <v>92</v>
      </c>
      <c r="B93">
        <v>92</v>
      </c>
      <c r="C93">
        <v>405</v>
      </c>
      <c r="D93">
        <v>1.2135961037655598</v>
      </c>
      <c r="E93">
        <f t="shared" si="3"/>
        <v>333.7189356025134</v>
      </c>
    </row>
    <row r="94" spans="1:5" x14ac:dyDescent="0.3">
      <c r="A94" t="s">
        <v>93</v>
      </c>
      <c r="B94">
        <v>93</v>
      </c>
      <c r="C94">
        <v>355</v>
      </c>
      <c r="D94">
        <v>1.0609168417501564</v>
      </c>
      <c r="E94">
        <f t="shared" si="3"/>
        <v>334.61623572151916</v>
      </c>
    </row>
    <row r="95" spans="1:5" x14ac:dyDescent="0.3">
      <c r="A95" t="s">
        <v>94</v>
      </c>
      <c r="B95">
        <v>94</v>
      </c>
      <c r="C95">
        <v>306</v>
      </c>
      <c r="D95">
        <v>0.92176702589183812</v>
      </c>
      <c r="E95">
        <f t="shared" si="3"/>
        <v>331.97108532270994</v>
      </c>
    </row>
    <row r="96" spans="1:5" x14ac:dyDescent="0.3">
      <c r="A96" t="s">
        <v>95</v>
      </c>
      <c r="B96">
        <v>95</v>
      </c>
      <c r="C96">
        <v>271</v>
      </c>
      <c r="D96">
        <v>0.80021322848997767</v>
      </c>
      <c r="E96">
        <f t="shared" si="3"/>
        <v>338.65973512008014</v>
      </c>
    </row>
    <row r="97" spans="1:5" x14ac:dyDescent="0.3">
      <c r="A97" t="s">
        <v>96</v>
      </c>
      <c r="B97">
        <v>96</v>
      </c>
      <c r="C97">
        <v>306</v>
      </c>
      <c r="D97">
        <v>0.89896164363282893</v>
      </c>
      <c r="E97">
        <f t="shared" si="3"/>
        <v>340.39272105471764</v>
      </c>
    </row>
    <row r="98" spans="1:5" x14ac:dyDescent="0.3">
      <c r="A98" t="s">
        <v>97</v>
      </c>
      <c r="B98">
        <v>97</v>
      </c>
      <c r="C98">
        <v>315</v>
      </c>
      <c r="D98">
        <v>0.91000370948760911</v>
      </c>
      <c r="E98">
        <f t="shared" si="3"/>
        <v>346.15243511190232</v>
      </c>
    </row>
    <row r="99" spans="1:5" x14ac:dyDescent="0.3">
      <c r="A99" t="s">
        <v>98</v>
      </c>
      <c r="B99">
        <v>98</v>
      </c>
      <c r="C99">
        <v>301</v>
      </c>
      <c r="D99">
        <v>0.88737650173539828</v>
      </c>
      <c r="E99">
        <f t="shared" si="3"/>
        <v>339.20213056278726</v>
      </c>
    </row>
    <row r="100" spans="1:5" x14ac:dyDescent="0.3">
      <c r="A100" t="s">
        <v>99</v>
      </c>
      <c r="B100">
        <v>99</v>
      </c>
      <c r="C100">
        <v>356</v>
      </c>
      <c r="D100">
        <v>1.0182037036206633</v>
      </c>
      <c r="E100">
        <f t="shared" si="3"/>
        <v>349.635341861445</v>
      </c>
    </row>
    <row r="101" spans="1:5" x14ac:dyDescent="0.3">
      <c r="A101" t="s">
        <v>100</v>
      </c>
      <c r="B101">
        <v>100</v>
      </c>
      <c r="C101">
        <v>348</v>
      </c>
      <c r="D101">
        <v>0.97541197647368927</v>
      </c>
      <c r="E101">
        <f t="shared" si="3"/>
        <v>356.77232635392699</v>
      </c>
    </row>
    <row r="102" spans="1:5" x14ac:dyDescent="0.3">
      <c r="A102" t="s">
        <v>101</v>
      </c>
      <c r="B102">
        <v>101</v>
      </c>
      <c r="C102">
        <v>355</v>
      </c>
      <c r="D102">
        <v>0.97981282736049535</v>
      </c>
      <c r="E102">
        <f t="shared" si="3"/>
        <v>362.31409723051877</v>
      </c>
    </row>
    <row r="103" spans="1:5" x14ac:dyDescent="0.3">
      <c r="A103" t="s">
        <v>102</v>
      </c>
      <c r="B103">
        <v>102</v>
      </c>
      <c r="C103">
        <v>422</v>
      </c>
      <c r="D103">
        <v>1.1115898119423335</v>
      </c>
      <c r="E103">
        <f t="shared" si="3"/>
        <v>379.6364409481402</v>
      </c>
    </row>
    <row r="104" spans="1:5" x14ac:dyDescent="0.3">
      <c r="A104" t="s">
        <v>103</v>
      </c>
      <c r="B104">
        <v>103</v>
      </c>
      <c r="C104">
        <v>465</v>
      </c>
      <c r="D104">
        <v>1.2221466258494511</v>
      </c>
      <c r="E104">
        <f t="shared" si="3"/>
        <v>380.47807862399691</v>
      </c>
    </row>
    <row r="105" spans="1:5" x14ac:dyDescent="0.3">
      <c r="A105" t="s">
        <v>104</v>
      </c>
      <c r="B105">
        <v>104</v>
      </c>
      <c r="C105">
        <v>467</v>
      </c>
      <c r="D105">
        <v>1.2135961037655598</v>
      </c>
      <c r="E105">
        <f t="shared" si="3"/>
        <v>384.80677265771294</v>
      </c>
    </row>
    <row r="106" spans="1:5" x14ac:dyDescent="0.3">
      <c r="A106" t="s">
        <v>105</v>
      </c>
      <c r="B106">
        <v>105</v>
      </c>
      <c r="C106">
        <v>404</v>
      </c>
      <c r="D106">
        <v>1.0609168417501564</v>
      </c>
      <c r="E106">
        <f t="shared" si="3"/>
        <v>380.80270206054576</v>
      </c>
    </row>
    <row r="107" spans="1:5" x14ac:dyDescent="0.3">
      <c r="A107" t="s">
        <v>106</v>
      </c>
      <c r="B107">
        <v>106</v>
      </c>
      <c r="C107">
        <v>347</v>
      </c>
      <c r="D107">
        <v>0.92176702589183812</v>
      </c>
      <c r="E107">
        <f t="shared" si="3"/>
        <v>376.45087126464171</v>
      </c>
    </row>
    <row r="108" spans="1:5" x14ac:dyDescent="0.3">
      <c r="A108" t="s">
        <v>107</v>
      </c>
      <c r="B108">
        <v>107</v>
      </c>
      <c r="C108">
        <v>305</v>
      </c>
      <c r="D108">
        <v>0.80021322848997767</v>
      </c>
      <c r="E108">
        <f t="shared" si="3"/>
        <v>381.14841037499792</v>
      </c>
    </row>
    <row r="109" spans="1:5" x14ac:dyDescent="0.3">
      <c r="A109" t="s">
        <v>108</v>
      </c>
      <c r="B109">
        <v>108</v>
      </c>
      <c r="C109">
        <v>336</v>
      </c>
      <c r="D109">
        <v>0.89896164363282893</v>
      </c>
      <c r="E109">
        <f t="shared" si="3"/>
        <v>373.76455645223893</v>
      </c>
    </row>
    <row r="110" spans="1:5" x14ac:dyDescent="0.3">
      <c r="A110" t="s">
        <v>109</v>
      </c>
      <c r="B110">
        <v>109</v>
      </c>
      <c r="C110">
        <v>340</v>
      </c>
      <c r="D110">
        <v>0.91000370948760911</v>
      </c>
      <c r="E110">
        <f t="shared" si="3"/>
        <v>373.62485059697389</v>
      </c>
    </row>
    <row r="111" spans="1:5" x14ac:dyDescent="0.3">
      <c r="A111" t="s">
        <v>110</v>
      </c>
      <c r="B111">
        <v>110</v>
      </c>
      <c r="C111">
        <v>318</v>
      </c>
      <c r="D111">
        <v>0.88737650173539828</v>
      </c>
      <c r="E111">
        <f t="shared" si="3"/>
        <v>358.35972597663243</v>
      </c>
    </row>
    <row r="112" spans="1:5" x14ac:dyDescent="0.3">
      <c r="A112" t="s">
        <v>111</v>
      </c>
      <c r="B112">
        <v>111</v>
      </c>
      <c r="C112">
        <v>362</v>
      </c>
      <c r="D112">
        <v>1.0182037036206633</v>
      </c>
      <c r="E112">
        <f t="shared" si="3"/>
        <v>355.52807234225583</v>
      </c>
    </row>
    <row r="113" spans="1:5" x14ac:dyDescent="0.3">
      <c r="A113" t="s">
        <v>112</v>
      </c>
      <c r="B113">
        <v>112</v>
      </c>
      <c r="C113">
        <v>348</v>
      </c>
      <c r="D113">
        <v>0.97541197647368927</v>
      </c>
      <c r="E113">
        <f t="shared" si="3"/>
        <v>356.77232635392699</v>
      </c>
    </row>
    <row r="114" spans="1:5" x14ac:dyDescent="0.3">
      <c r="A114" t="s">
        <v>113</v>
      </c>
      <c r="B114">
        <v>113</v>
      </c>
      <c r="C114">
        <v>363</v>
      </c>
      <c r="D114">
        <v>0.97981282736049535</v>
      </c>
      <c r="E114">
        <f t="shared" si="3"/>
        <v>370.47892195684028</v>
      </c>
    </row>
    <row r="115" spans="1:5" x14ac:dyDescent="0.3">
      <c r="A115" t="s">
        <v>114</v>
      </c>
      <c r="B115">
        <v>114</v>
      </c>
      <c r="C115">
        <v>435</v>
      </c>
      <c r="D115">
        <v>1.1115898119423335</v>
      </c>
      <c r="E115">
        <f t="shared" si="3"/>
        <v>391.33140239914928</v>
      </c>
    </row>
    <row r="116" spans="1:5" x14ac:dyDescent="0.3">
      <c r="A116" t="s">
        <v>115</v>
      </c>
      <c r="B116">
        <v>115</v>
      </c>
      <c r="C116">
        <v>491</v>
      </c>
      <c r="D116">
        <v>1.2221466258494511</v>
      </c>
      <c r="E116">
        <f t="shared" si="3"/>
        <v>401.75212172985482</v>
      </c>
    </row>
    <row r="117" spans="1:5" x14ac:dyDescent="0.3">
      <c r="A117" t="s">
        <v>116</v>
      </c>
      <c r="B117">
        <v>116</v>
      </c>
      <c r="C117">
        <v>505</v>
      </c>
      <c r="D117">
        <v>1.2135961037655598</v>
      </c>
      <c r="E117">
        <f t="shared" si="3"/>
        <v>416.11867278831915</v>
      </c>
    </row>
    <row r="118" spans="1:5" x14ac:dyDescent="0.3">
      <c r="A118" t="s">
        <v>117</v>
      </c>
      <c r="B118">
        <v>117</v>
      </c>
      <c r="C118">
        <v>404</v>
      </c>
      <c r="D118">
        <v>1.0609168417501564</v>
      </c>
      <c r="E118">
        <f t="shared" si="3"/>
        <v>380.80270206054576</v>
      </c>
    </row>
    <row r="119" spans="1:5" x14ac:dyDescent="0.3">
      <c r="A119" t="s">
        <v>118</v>
      </c>
      <c r="B119">
        <v>118</v>
      </c>
      <c r="C119">
        <v>359</v>
      </c>
      <c r="D119">
        <v>0.92176702589183812</v>
      </c>
      <c r="E119">
        <f t="shared" si="3"/>
        <v>389.4693451988656</v>
      </c>
    </row>
    <row r="120" spans="1:5" x14ac:dyDescent="0.3">
      <c r="A120" t="s">
        <v>119</v>
      </c>
      <c r="B120">
        <v>119</v>
      </c>
      <c r="C120">
        <v>310</v>
      </c>
      <c r="D120">
        <v>0.80021322848997767</v>
      </c>
      <c r="E120">
        <f t="shared" si="3"/>
        <v>387.39674497130937</v>
      </c>
    </row>
    <row r="121" spans="1:5" x14ac:dyDescent="0.3">
      <c r="A121" t="s">
        <v>120</v>
      </c>
      <c r="B121">
        <v>120</v>
      </c>
      <c r="C121">
        <v>337</v>
      </c>
      <c r="D121">
        <v>0.89896164363282893</v>
      </c>
      <c r="E121">
        <f t="shared" si="3"/>
        <v>374.87695096548964</v>
      </c>
    </row>
    <row r="122" spans="1:5" x14ac:dyDescent="0.3">
      <c r="A122" t="s">
        <v>121</v>
      </c>
      <c r="B122">
        <v>121</v>
      </c>
      <c r="C122">
        <v>360</v>
      </c>
      <c r="D122">
        <v>0.91000370948760911</v>
      </c>
      <c r="E122">
        <f t="shared" si="3"/>
        <v>395.60278298503118</v>
      </c>
    </row>
    <row r="123" spans="1:5" x14ac:dyDescent="0.3">
      <c r="A123" t="s">
        <v>122</v>
      </c>
      <c r="B123">
        <v>122</v>
      </c>
      <c r="C123">
        <v>342</v>
      </c>
      <c r="D123">
        <v>0.88737650173539828</v>
      </c>
      <c r="E123">
        <f t="shared" si="3"/>
        <v>385.40574303147258</v>
      </c>
    </row>
    <row r="124" spans="1:5" x14ac:dyDescent="0.3">
      <c r="A124" t="s">
        <v>123</v>
      </c>
      <c r="B124">
        <v>123</v>
      </c>
      <c r="C124">
        <v>406</v>
      </c>
      <c r="D124">
        <v>1.0182037036206633</v>
      </c>
      <c r="E124">
        <f t="shared" si="3"/>
        <v>398.74142920153554</v>
      </c>
    </row>
    <row r="125" spans="1:5" x14ac:dyDescent="0.3">
      <c r="A125" t="s">
        <v>124</v>
      </c>
      <c r="B125">
        <v>124</v>
      </c>
      <c r="C125">
        <v>396</v>
      </c>
      <c r="D125">
        <v>0.97541197647368927</v>
      </c>
      <c r="E125">
        <f t="shared" si="3"/>
        <v>405.98230240274449</v>
      </c>
    </row>
    <row r="126" spans="1:5" x14ac:dyDescent="0.3">
      <c r="A126" t="s">
        <v>125</v>
      </c>
      <c r="B126">
        <v>125</v>
      </c>
      <c r="C126">
        <v>420</v>
      </c>
      <c r="D126">
        <v>0.97981282736049535</v>
      </c>
      <c r="E126">
        <f t="shared" si="3"/>
        <v>428.65329813188134</v>
      </c>
    </row>
    <row r="127" spans="1:5" x14ac:dyDescent="0.3">
      <c r="A127" t="s">
        <v>126</v>
      </c>
      <c r="B127">
        <v>126</v>
      </c>
      <c r="C127">
        <v>472</v>
      </c>
      <c r="D127">
        <v>1.1115898119423335</v>
      </c>
      <c r="E127">
        <f t="shared" si="3"/>
        <v>424.61706191355967</v>
      </c>
    </row>
    <row r="128" spans="1:5" x14ac:dyDescent="0.3">
      <c r="A128" t="s">
        <v>127</v>
      </c>
      <c r="B128">
        <v>127</v>
      </c>
      <c r="C128">
        <v>548</v>
      </c>
      <c r="D128">
        <v>1.2221466258494511</v>
      </c>
      <c r="E128">
        <f t="shared" si="3"/>
        <v>448.3913700773125</v>
      </c>
    </row>
    <row r="129" spans="1:9" x14ac:dyDescent="0.3">
      <c r="A129" t="s">
        <v>128</v>
      </c>
      <c r="B129">
        <v>128</v>
      </c>
      <c r="C129">
        <v>559</v>
      </c>
      <c r="D129">
        <v>1.2135961037655598</v>
      </c>
      <c r="E129">
        <f t="shared" si="3"/>
        <v>460.61453086865424</v>
      </c>
    </row>
    <row r="130" spans="1:9" x14ac:dyDescent="0.3">
      <c r="A130" t="s">
        <v>129</v>
      </c>
      <c r="B130">
        <v>129</v>
      </c>
      <c r="C130">
        <v>463</v>
      </c>
      <c r="D130">
        <v>1.0609168417501564</v>
      </c>
      <c r="E130">
        <f t="shared" si="3"/>
        <v>436.41497785651654</v>
      </c>
    </row>
    <row r="131" spans="1:9" x14ac:dyDescent="0.3">
      <c r="A131" t="s">
        <v>130</v>
      </c>
      <c r="B131">
        <v>130</v>
      </c>
      <c r="C131">
        <v>407</v>
      </c>
      <c r="D131">
        <v>0.92176702589183812</v>
      </c>
      <c r="E131">
        <f t="shared" ref="E131:E133" si="4">C131/D131</f>
        <v>441.54324093576128</v>
      </c>
    </row>
    <row r="132" spans="1:9" x14ac:dyDescent="0.3">
      <c r="A132" t="s">
        <v>131</v>
      </c>
      <c r="B132">
        <v>131</v>
      </c>
      <c r="C132">
        <v>362</v>
      </c>
      <c r="D132">
        <v>0.80021322848997767</v>
      </c>
      <c r="E132">
        <f t="shared" si="4"/>
        <v>452.37942477294837</v>
      </c>
    </row>
    <row r="133" spans="1:9" s="4" customFormat="1" x14ac:dyDescent="0.3">
      <c r="A133" s="4" t="s">
        <v>132</v>
      </c>
      <c r="B133" s="4">
        <v>132</v>
      </c>
      <c r="C133" s="4">
        <v>405</v>
      </c>
      <c r="D133" s="4">
        <v>0.89896164363282893</v>
      </c>
      <c r="E133">
        <f t="shared" si="4"/>
        <v>450.51977786653799</v>
      </c>
      <c r="F133" s="4" t="s">
        <v>160</v>
      </c>
      <c r="H133" s="12" t="s">
        <v>158</v>
      </c>
      <c r="I133" s="13"/>
    </row>
    <row r="134" spans="1:9" x14ac:dyDescent="0.3">
      <c r="A134" s="1" t="s">
        <v>133</v>
      </c>
      <c r="B134" s="1">
        <v>133</v>
      </c>
      <c r="C134" s="1">
        <v>417</v>
      </c>
      <c r="D134" s="1">
        <v>0.91000370948760911</v>
      </c>
      <c r="E134" s="9">
        <f t="shared" ref="E134:E145" si="5">$I$134+$I$135*B134</f>
        <v>432.16093826407644</v>
      </c>
      <c r="F134" s="16">
        <f>D134*E134</f>
        <v>393.26805691595519</v>
      </c>
      <c r="H134" s="10" t="s">
        <v>156</v>
      </c>
      <c r="I134" s="10">
        <f>INTERCEPT(E2:E133,B2:B133)</f>
        <v>92.494109165305758</v>
      </c>
    </row>
    <row r="135" spans="1:9" x14ac:dyDescent="0.3">
      <c r="A135" s="1" t="s">
        <v>134</v>
      </c>
      <c r="B135" s="1">
        <v>134</v>
      </c>
      <c r="C135" s="1">
        <v>391</v>
      </c>
      <c r="D135" s="1">
        <v>0.88737650173539828</v>
      </c>
      <c r="E135" s="9">
        <f t="shared" si="5"/>
        <v>434.71482419714988</v>
      </c>
      <c r="F135" s="16">
        <f t="shared" ref="F135:F145" si="6">D135*E135</f>
        <v>385.75571994858552</v>
      </c>
      <c r="H135" s="10" t="s">
        <v>157</v>
      </c>
      <c r="I135" s="10">
        <f>SLOPE(E2:E133,B2:B133)</f>
        <v>2.5538859330734636</v>
      </c>
    </row>
    <row r="136" spans="1:9" x14ac:dyDescent="0.3">
      <c r="A136" s="1" t="s">
        <v>135</v>
      </c>
      <c r="B136" s="1">
        <v>135</v>
      </c>
      <c r="C136" s="1">
        <v>419</v>
      </c>
      <c r="D136" s="1">
        <v>1.0182037036206633</v>
      </c>
      <c r="E136" s="9">
        <f t="shared" si="5"/>
        <v>437.26871013022333</v>
      </c>
      <c r="F136" s="16">
        <f t="shared" si="6"/>
        <v>445.22862013202365</v>
      </c>
      <c r="H136" s="7"/>
      <c r="I136" s="7"/>
    </row>
    <row r="137" spans="1:9" x14ac:dyDescent="0.3">
      <c r="A137" s="1" t="s">
        <v>136</v>
      </c>
      <c r="B137" s="1">
        <v>136</v>
      </c>
      <c r="C137" s="1">
        <v>461</v>
      </c>
      <c r="D137" s="1">
        <v>0.97541197647368927</v>
      </c>
      <c r="E137" s="9">
        <f t="shared" si="5"/>
        <v>439.82259606329683</v>
      </c>
      <c r="F137" s="16">
        <f t="shared" si="6"/>
        <v>429.00822772388943</v>
      </c>
      <c r="H137" s="11" t="s">
        <v>167</v>
      </c>
      <c r="I137" s="11"/>
    </row>
    <row r="138" spans="1:9" x14ac:dyDescent="0.3">
      <c r="A138" s="1" t="s">
        <v>137</v>
      </c>
      <c r="B138" s="1">
        <v>137</v>
      </c>
      <c r="C138" s="1">
        <v>472</v>
      </c>
      <c r="D138" s="1">
        <v>0.97981282736049535</v>
      </c>
      <c r="E138" s="9">
        <f t="shared" si="5"/>
        <v>442.37648199637027</v>
      </c>
      <c r="F138" s="16">
        <f t="shared" si="6"/>
        <v>433.44615158265282</v>
      </c>
    </row>
    <row r="139" spans="1:9" x14ac:dyDescent="0.3">
      <c r="A139" s="1" t="s">
        <v>138</v>
      </c>
      <c r="B139" s="1">
        <v>138</v>
      </c>
      <c r="C139" s="1">
        <v>535</v>
      </c>
      <c r="D139" s="1">
        <v>1.1115898119423335</v>
      </c>
      <c r="E139" s="9">
        <f t="shared" si="5"/>
        <v>444.93036792944372</v>
      </c>
      <c r="F139" s="16">
        <f t="shared" si="6"/>
        <v>494.58006401412359</v>
      </c>
    </row>
    <row r="140" spans="1:9" x14ac:dyDescent="0.3">
      <c r="A140" s="1" t="s">
        <v>139</v>
      </c>
      <c r="B140" s="1">
        <v>139</v>
      </c>
      <c r="C140" s="1">
        <v>622</v>
      </c>
      <c r="D140" s="1">
        <v>1.2221466258494511</v>
      </c>
      <c r="E140" s="9">
        <f t="shared" si="5"/>
        <v>447.48425386251722</v>
      </c>
      <c r="F140" s="16">
        <f t="shared" si="6"/>
        <v>546.89137097883463</v>
      </c>
    </row>
    <row r="141" spans="1:9" x14ac:dyDescent="0.3">
      <c r="A141" s="1" t="s">
        <v>140</v>
      </c>
      <c r="B141" s="1">
        <v>140</v>
      </c>
      <c r="C141" s="1">
        <v>606</v>
      </c>
      <c r="D141" s="1">
        <v>1.2135961037655598</v>
      </c>
      <c r="E141" s="9">
        <f t="shared" si="5"/>
        <v>450.03813979559067</v>
      </c>
      <c r="F141" s="16">
        <f t="shared" si="6"/>
        <v>546.16453300182911</v>
      </c>
    </row>
    <row r="142" spans="1:9" x14ac:dyDescent="0.3">
      <c r="A142" s="1" t="s">
        <v>141</v>
      </c>
      <c r="B142" s="1">
        <v>141</v>
      </c>
      <c r="C142" s="1">
        <v>508</v>
      </c>
      <c r="D142" s="1">
        <v>1.0609168417501564</v>
      </c>
      <c r="E142" s="9">
        <f t="shared" si="5"/>
        <v>452.59202572866411</v>
      </c>
      <c r="F142" s="16">
        <f t="shared" si="6"/>
        <v>480.1625025373599</v>
      </c>
    </row>
    <row r="143" spans="1:9" x14ac:dyDescent="0.3">
      <c r="A143" s="1" t="s">
        <v>142</v>
      </c>
      <c r="B143" s="1">
        <v>142</v>
      </c>
      <c r="C143" s="1">
        <v>461</v>
      </c>
      <c r="D143" s="1">
        <v>0.92176702589183812</v>
      </c>
      <c r="E143" s="9">
        <f t="shared" si="5"/>
        <v>455.14591166173756</v>
      </c>
      <c r="F143" s="16">
        <f t="shared" si="6"/>
        <v>419.53849333926911</v>
      </c>
    </row>
    <row r="144" spans="1:9" x14ac:dyDescent="0.3">
      <c r="A144" s="1" t="s">
        <v>143</v>
      </c>
      <c r="B144" s="1">
        <v>143</v>
      </c>
      <c r="C144" s="1">
        <v>390</v>
      </c>
      <c r="D144" s="1">
        <v>0.80021322848997767</v>
      </c>
      <c r="E144" s="9">
        <f t="shared" si="5"/>
        <v>457.69979759481106</v>
      </c>
      <c r="F144" s="16">
        <f t="shared" si="6"/>
        <v>366.25743271255305</v>
      </c>
    </row>
    <row r="145" spans="1:6" x14ac:dyDescent="0.3">
      <c r="A145" s="1" t="s">
        <v>144</v>
      </c>
      <c r="B145" s="1">
        <v>144</v>
      </c>
      <c r="C145" s="1">
        <v>432</v>
      </c>
      <c r="D145" s="1">
        <v>0.89896164363282893</v>
      </c>
      <c r="E145" s="9">
        <f t="shared" si="5"/>
        <v>460.2536835278845</v>
      </c>
      <c r="F145" s="16">
        <f t="shared" si="6"/>
        <v>413.75040783229093</v>
      </c>
    </row>
    <row r="149" spans="1:6" s="4" customFormat="1" x14ac:dyDescent="0.3"/>
  </sheetData>
  <mergeCells count="2">
    <mergeCell ref="H137:I137"/>
    <mergeCell ref="H133:I1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Forcasting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Pawar</cp:lastModifiedBy>
  <dcterms:created xsi:type="dcterms:W3CDTF">2020-05-18T12:54:06Z</dcterms:created>
  <dcterms:modified xsi:type="dcterms:W3CDTF">2024-03-21T03:55:51Z</dcterms:modified>
</cp:coreProperties>
</file>