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pivotTables/pivotTable21.xml" ContentType="application/vnd.openxmlformats-officedocument.spreadsheetml.pivotTable+xml"/>
  <Override PartName="/xl/pivotTables/pivotTable22.xml" ContentType="application/vnd.openxmlformats-officedocument.spreadsheetml.pivotTable+xml"/>
  <Override PartName="/xl/pivotTables/pivotTable23.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drawings/drawing3.xml" ContentType="application/vnd.openxmlformats-officedocument.drawing+xml"/>
  <Override PartName="/xl/slicers/slicer2.xml" ContentType="application/vnd.ms-excel.slicer+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drawings/drawing4.xml" ContentType="application/vnd.openxmlformats-officedocument.drawingml.chartshapes+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charts/chart31.xml" ContentType="application/vnd.openxmlformats-officedocument.drawingml.chart+xml"/>
  <Override PartName="/xl/charts/style31.xml" ContentType="application/vnd.ms-office.chartstyle+xml"/>
  <Override PartName="/xl/charts/colors31.xml" ContentType="application/vnd.ms-office.chartcolorstyle+xml"/>
  <Override PartName="/xl/charts/chart32.xml" ContentType="application/vnd.openxmlformats-officedocument.drawingml.chart+xml"/>
  <Override PartName="/xl/charts/style32.xml" ContentType="application/vnd.ms-office.chartstyle+xml"/>
  <Override PartName="/xl/charts/colors32.xml" ContentType="application/vnd.ms-office.chartcolorstyle+xml"/>
  <Override PartName="/xl/drawings/drawing5.xml" ContentType="application/vnd.openxmlformats-officedocument.drawingml.chartshapes+xml"/>
  <Override PartName="/xl/charts/chart33.xml" ContentType="application/vnd.openxmlformats-officedocument.drawingml.chart+xml"/>
  <Override PartName="/xl/charts/style33.xml" ContentType="application/vnd.ms-office.chartstyle+xml"/>
  <Override PartName="/xl/charts/colors33.xml" ContentType="application/vnd.ms-office.chartcolorstyle+xml"/>
  <Override PartName="/xl/charts/chart34.xml" ContentType="application/vnd.openxmlformats-officedocument.drawingml.chart+xml"/>
  <Override PartName="/xl/charts/style34.xml" ContentType="application/vnd.ms-office.chartstyle+xml"/>
  <Override PartName="/xl/charts/colors34.xml" ContentType="application/vnd.ms-office.chartcolorstyle+xml"/>
  <Override PartName="/xl/charts/chart35.xml" ContentType="application/vnd.openxmlformats-officedocument.drawingml.chart+xml"/>
  <Override PartName="/xl/charts/style35.xml" ContentType="application/vnd.ms-office.chartstyle+xml"/>
  <Override PartName="/xl/charts/colors35.xml" ContentType="application/vnd.ms-office.chartcolorstyle+xml"/>
  <Override PartName="/xl/drawings/drawing6.xml" ContentType="application/vnd.openxmlformats-officedocument.drawingml.chartshapes+xml"/>
  <Override PartName="/xl/charts/chart36.xml" ContentType="application/vnd.openxmlformats-officedocument.drawingml.chart+xml"/>
  <Override PartName="/xl/charts/style36.xml" ContentType="application/vnd.ms-office.chartstyle+xml"/>
  <Override PartName="/xl/charts/colors36.xml" ContentType="application/vnd.ms-office.chartcolorstyle+xml"/>
  <Override PartName="/xl/drawings/drawing7.xml" ContentType="application/vnd.openxmlformats-officedocument.drawingml.chartshapes+xml"/>
  <Override PartName="/xl/charts/chart37.xml" ContentType="application/vnd.openxmlformats-officedocument.drawingml.chart+xml"/>
  <Override PartName="/xl/charts/style37.xml" ContentType="application/vnd.ms-office.chartstyle+xml"/>
  <Override PartName="/xl/charts/colors37.xml" ContentType="application/vnd.ms-office.chartcolorstyle+xml"/>
  <Override PartName="/xl/charts/chart38.xml" ContentType="application/vnd.openxmlformats-officedocument.drawingml.chart+xml"/>
  <Override PartName="/xl/charts/style38.xml" ContentType="application/vnd.ms-office.chartstyle+xml"/>
  <Override PartName="/xl/charts/colors3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hidePivotFieldList="1" defaultThemeVersion="166925"/>
  <mc:AlternateContent xmlns:mc="http://schemas.openxmlformats.org/markup-compatibility/2006">
    <mc:Choice Requires="x15">
      <x15ac:absPath xmlns:x15ac="http://schemas.microsoft.com/office/spreadsheetml/2010/11/ac" url="C:\Users\Admin\Downloads\Sales-Performance-Analysis-Using-Excel-main\Sales-Performance-Analysis-Using-Excel-main\"/>
    </mc:Choice>
  </mc:AlternateContent>
  <xr:revisionPtr revIDLastSave="0" documentId="13_ncr:1_{F39E17D2-7B9D-4BF7-9216-D432C9C140A1}" xr6:coauthVersionLast="47" xr6:coauthVersionMax="47" xr10:uidLastSave="{00000000-0000-0000-0000-000000000000}"/>
  <bookViews>
    <workbookView xWindow="-108" yWindow="-108" windowWidth="23256" windowHeight="12456" activeTab="2" xr2:uid="{8BC6D2D6-F757-0C4B-901B-94A06448BC91}"/>
  </bookViews>
  <sheets>
    <sheet name="Database" sheetId="1" r:id="rId1"/>
    <sheet name="PivotTable" sheetId="2" r:id="rId2"/>
    <sheet name="Dashboard" sheetId="3" r:id="rId3"/>
  </sheets>
  <definedNames>
    <definedName name="Slicer_Month">#N/A</definedName>
    <definedName name="Slicer_Sale_Team">#N/A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M5" i="2" l="1"/>
  <c r="DX5" i="2"/>
  <c r="DL5" i="2"/>
  <c r="DL6" i="2" s="1"/>
  <c r="DI5" i="2"/>
  <c r="DI6" i="2" s="1"/>
  <c r="DM5" i="2"/>
  <c r="DM7" i="2" s="1"/>
  <c r="DJ5" i="2"/>
  <c r="DJ6" i="2" s="1"/>
  <c r="DH5" i="2"/>
  <c r="DH7" i="2" s="1"/>
  <c r="DK5" i="2"/>
  <c r="DK6" i="2" s="1"/>
  <c r="CY5" i="2"/>
  <c r="CR5" i="2"/>
  <c r="CQ5" i="2"/>
  <c r="CG6" i="2"/>
  <c r="CG5" i="2"/>
  <c r="CG4" i="2"/>
  <c r="CA5" i="2"/>
  <c r="CA6" i="2"/>
  <c r="CA7" i="2"/>
  <c r="CA8" i="2"/>
  <c r="CA9" i="2"/>
  <c r="CA10" i="2"/>
  <c r="CA11" i="2"/>
  <c r="CA12" i="2"/>
  <c r="CA13" i="2"/>
  <c r="CA14" i="2"/>
  <c r="CA15" i="2"/>
  <c r="BZ5" i="2"/>
  <c r="BZ6" i="2"/>
  <c r="BZ7" i="2"/>
  <c r="BZ8" i="2"/>
  <c r="BZ9" i="2"/>
  <c r="BZ10" i="2"/>
  <c r="BZ11" i="2"/>
  <c r="BZ12" i="2"/>
  <c r="BZ13" i="2"/>
  <c r="BZ14" i="2"/>
  <c r="BZ15" i="2"/>
  <c r="BZ16" i="2"/>
  <c r="CA16" i="2"/>
  <c r="BR5" i="2"/>
  <c r="BQ6" i="2"/>
  <c r="BR6" i="2"/>
  <c r="BQ7" i="2"/>
  <c r="BR7" i="2"/>
  <c r="BQ8" i="2"/>
  <c r="BR8" i="2"/>
  <c r="BQ9" i="2"/>
  <c r="BR9" i="2"/>
  <c r="BQ5" i="2"/>
  <c r="AH6" i="2"/>
  <c r="AH5" i="2"/>
  <c r="AA6" i="2"/>
  <c r="AA7" i="2"/>
  <c r="AA5" i="2"/>
  <c r="Q6" i="2"/>
  <c r="Q7" i="2"/>
  <c r="Q8" i="2"/>
  <c r="Q9" i="2"/>
  <c r="P6" i="2"/>
  <c r="P7" i="2"/>
  <c r="P8" i="2"/>
  <c r="P9" i="2"/>
  <c r="Q5" i="2"/>
  <c r="P5" i="2"/>
  <c r="I6" i="2"/>
  <c r="I5" i="2"/>
  <c r="CZ5" i="2"/>
  <c r="AI5" i="2"/>
  <c r="AI6" i="2"/>
  <c r="DI7" i="2" l="1"/>
  <c r="DH6" i="2"/>
  <c r="DM6" i="2"/>
  <c r="DL7" i="2"/>
  <c r="DK7" i="2"/>
  <c r="DJ7" i="2"/>
  <c r="CB16" i="2"/>
  <c r="CB12" i="2"/>
  <c r="CC15" i="2"/>
  <c r="CC11" i="2"/>
  <c r="CC7" i="2"/>
  <c r="CC9" i="2"/>
  <c r="CB13" i="2"/>
  <c r="CB9" i="2"/>
  <c r="CB5" i="2"/>
  <c r="CC14" i="2"/>
  <c r="CC10" i="2"/>
  <c r="CC6" i="2"/>
  <c r="CB15" i="2"/>
  <c r="CB11" i="2"/>
  <c r="CB7" i="2"/>
  <c r="CC16" i="2"/>
  <c r="CC12" i="2"/>
  <c r="CC8" i="2"/>
  <c r="CB8" i="2"/>
  <c r="CC5" i="2"/>
  <c r="CC13" i="2"/>
  <c r="CB14" i="2"/>
  <c r="CB10" i="2"/>
  <c r="CB6" i="2"/>
  <c r="DP6" i="2" l="1"/>
</calcChain>
</file>

<file path=xl/sharedStrings.xml><?xml version="1.0" encoding="utf-8"?>
<sst xmlns="http://schemas.openxmlformats.org/spreadsheetml/2006/main" count="10842" uniqueCount="113">
  <si>
    <t>Fees Status</t>
  </si>
  <si>
    <t>Day</t>
  </si>
  <si>
    <t>Month</t>
  </si>
  <si>
    <t>Advertising Channel</t>
  </si>
  <si>
    <t xml:space="preserve">Advertisement </t>
  </si>
  <si>
    <t>Enrolled Courses</t>
  </si>
  <si>
    <t>Paid Fees</t>
  </si>
  <si>
    <t>Number of phone calls</t>
  </si>
  <si>
    <t>Average call duration</t>
  </si>
  <si>
    <t>Training Models</t>
  </si>
  <si>
    <t>Training Levels</t>
  </si>
  <si>
    <t>Area Code</t>
  </si>
  <si>
    <t>Sale Team</t>
  </si>
  <si>
    <t>Consultant</t>
  </si>
  <si>
    <t>Paid</t>
  </si>
  <si>
    <t>Apr</t>
  </si>
  <si>
    <t>Television Ad</t>
  </si>
  <si>
    <t>AD01-9364</t>
  </si>
  <si>
    <t>GK</t>
  </si>
  <si>
    <t>KJI. L4</t>
  </si>
  <si>
    <t>A7</t>
  </si>
  <si>
    <t>Jood</t>
  </si>
  <si>
    <t>Aug</t>
  </si>
  <si>
    <t>AD01-9361</t>
  </si>
  <si>
    <t>Pre. L8</t>
  </si>
  <si>
    <t>B13</t>
  </si>
  <si>
    <t>Kisho</t>
  </si>
  <si>
    <t>Sep</t>
  </si>
  <si>
    <t>Company Website</t>
  </si>
  <si>
    <t>Fndn. L5</t>
  </si>
  <si>
    <t>A1</t>
  </si>
  <si>
    <t>Rony</t>
  </si>
  <si>
    <t>Facebook Page</t>
  </si>
  <si>
    <t>A2</t>
  </si>
  <si>
    <t>Adam</t>
  </si>
  <si>
    <t>Fndn. L3</t>
  </si>
  <si>
    <t>Khalil</t>
  </si>
  <si>
    <t>Oct</t>
  </si>
  <si>
    <t>WhatsApp</t>
  </si>
  <si>
    <t>Fndn. L1</t>
  </si>
  <si>
    <t>A4</t>
  </si>
  <si>
    <t>Sahar</t>
  </si>
  <si>
    <t>AD01-9362</t>
  </si>
  <si>
    <t>B12</t>
  </si>
  <si>
    <t>Nov</t>
  </si>
  <si>
    <t>AD01-9363</t>
  </si>
  <si>
    <t>BE</t>
  </si>
  <si>
    <t>Pre. L2</t>
  </si>
  <si>
    <t>B18</t>
  </si>
  <si>
    <t>Google Ad</t>
  </si>
  <si>
    <t>Fndn. L6</t>
  </si>
  <si>
    <t>C8</t>
  </si>
  <si>
    <t>Mohmed</t>
  </si>
  <si>
    <t>Dary</t>
  </si>
  <si>
    <t>Reham</t>
  </si>
  <si>
    <t>Jan</t>
  </si>
  <si>
    <t>Pre. L3</t>
  </si>
  <si>
    <t>Feb</t>
  </si>
  <si>
    <t>Mar</t>
  </si>
  <si>
    <t>May</t>
  </si>
  <si>
    <t>Jun</t>
  </si>
  <si>
    <t>CNI</t>
  </si>
  <si>
    <t>Dina</t>
  </si>
  <si>
    <t>John</t>
  </si>
  <si>
    <t>Pre. L4</t>
  </si>
  <si>
    <t>Hisham</t>
  </si>
  <si>
    <t>Ahmed</t>
  </si>
  <si>
    <t>Hany</t>
  </si>
  <si>
    <t>AD01-9365</t>
  </si>
  <si>
    <t>Dec</t>
  </si>
  <si>
    <t>Not Paid</t>
  </si>
  <si>
    <t>Kenza</t>
  </si>
  <si>
    <t>Jul</t>
  </si>
  <si>
    <t>Youtube Channel</t>
  </si>
  <si>
    <t>FC</t>
  </si>
  <si>
    <t>Habib</t>
  </si>
  <si>
    <t>Mohammed</t>
  </si>
  <si>
    <t>Abdullah</t>
  </si>
  <si>
    <t>Salah</t>
  </si>
  <si>
    <t>Sum of Paid Fees</t>
  </si>
  <si>
    <t>Row Labels</t>
  </si>
  <si>
    <t>Grand Total</t>
  </si>
  <si>
    <t>Count of Fees Status</t>
  </si>
  <si>
    <t>Total Earnings</t>
  </si>
  <si>
    <t>Total Calls</t>
  </si>
  <si>
    <t>Top 5 Cosultants sales Revenue</t>
  </si>
  <si>
    <t>Total Earnings by Months</t>
  </si>
  <si>
    <t>Sum of Paid Fees2</t>
  </si>
  <si>
    <t>Max</t>
  </si>
  <si>
    <t>Avg.</t>
  </si>
  <si>
    <t>Min.</t>
  </si>
  <si>
    <t>Sum of Enrolled Courses</t>
  </si>
  <si>
    <t>Average of Enrolled Courses</t>
  </si>
  <si>
    <t>Count of Area Code</t>
  </si>
  <si>
    <t>Training Level's Fees by Sales Team</t>
  </si>
  <si>
    <t>Enrolled Courses on Training Levels</t>
  </si>
  <si>
    <t>Top 5 Training Level's</t>
  </si>
  <si>
    <t>Average Paid Calls Duration by Months</t>
  </si>
  <si>
    <t>Average of Average call duration</t>
  </si>
  <si>
    <t>Months</t>
  </si>
  <si>
    <t>Duration</t>
  </si>
  <si>
    <t>Min</t>
  </si>
  <si>
    <t>Actual</t>
  </si>
  <si>
    <t>Paid Advertisement</t>
  </si>
  <si>
    <t>The difference to reach highest amount+10B</t>
  </si>
  <si>
    <t>Average call by month paid &amp; unpaid</t>
  </si>
  <si>
    <t>Count of Month</t>
  </si>
  <si>
    <t>Count of Month2</t>
  </si>
  <si>
    <t>Advertisements by total sales</t>
  </si>
  <si>
    <t>Column Labels</t>
  </si>
  <si>
    <t>Total ads.</t>
  </si>
  <si>
    <t>Training Models Fees by Sales Team</t>
  </si>
  <si>
    <t>Training Models Fees by Consultant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</si>
</sst>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 #,##0.00_ ;_ * \-#,##0.00_ ;_ * &quot;-&quot;??_ ;_ @_ "/>
    <numFmt numFmtId="164" formatCode="_(&quot;$&quot;* #,##0.00_);_(&quot;$&quot;* \(#,##0.00\);_(&quot;$&quot;* &quot;-&quot;??_);_(@_)"/>
    <numFmt numFmtId="165" formatCode="[$EGP]\ #,##0_);\([$EGP]\ #,##0\)"/>
    <numFmt numFmtId="166" formatCode="_ * #,##0_ ;_ * \-#,##0_ ;_ * &quot;-&quot;??_ ;_ @_ "/>
    <numFmt numFmtId="167" formatCode="[&lt;999950]0.0,&quot;K&quot;;[&lt;999950000]0.0,,&quot;M&quot;;0.0,,,&quot;B&quot;"/>
  </numFmts>
  <fonts count="15" x14ac:knownFonts="1">
    <font>
      <sz val="12"/>
      <color theme="1"/>
      <name val="Calibri"/>
      <family val="2"/>
      <scheme val="minor"/>
    </font>
    <font>
      <sz val="12"/>
      <color theme="1"/>
      <name val="Calibri"/>
      <family val="2"/>
      <scheme val="minor"/>
    </font>
    <font>
      <sz val="10"/>
      <color rgb="FF000000"/>
      <name val="Arial"/>
      <family val="2"/>
    </font>
    <font>
      <b/>
      <sz val="12"/>
      <color theme="1" tint="0.34998626667073579"/>
      <name val="Calibri"/>
      <family val="2"/>
      <scheme val="minor"/>
    </font>
    <font>
      <sz val="11"/>
      <color theme="1" tint="0.34998626667073579"/>
      <name val="Arial"/>
      <family val="2"/>
    </font>
    <font>
      <sz val="12"/>
      <color theme="1" tint="0.34998626667073579"/>
      <name val="Calibri"/>
      <family val="2"/>
      <scheme val="minor"/>
    </font>
    <font>
      <sz val="11"/>
      <color theme="0"/>
      <name val="Arial"/>
      <family val="2"/>
    </font>
    <font>
      <sz val="12"/>
      <color theme="0"/>
      <name val="Arial"/>
      <family val="2"/>
    </font>
    <font>
      <sz val="12"/>
      <color theme="1"/>
      <name val="Arial"/>
      <family val="2"/>
    </font>
    <font>
      <sz val="12"/>
      <color rgb="FFFF7C80"/>
      <name val="Arial"/>
      <family val="2"/>
    </font>
    <font>
      <sz val="12"/>
      <color theme="1" tint="0.499984740745262"/>
      <name val="Arial"/>
      <family val="2"/>
    </font>
    <font>
      <sz val="12"/>
      <color theme="1"/>
      <name val="Arial"/>
    </font>
    <font>
      <b/>
      <sz val="12"/>
      <color theme="0"/>
      <name val="Calibri"/>
      <family val="2"/>
      <scheme val="minor"/>
    </font>
    <font>
      <b/>
      <sz val="12"/>
      <color theme="0"/>
      <name val="Arial"/>
      <family val="2"/>
    </font>
    <font>
      <sz val="12"/>
      <color theme="1" tint="0.499984740745262"/>
      <name val="Calibri"/>
      <family val="2"/>
      <scheme val="minor"/>
    </font>
  </fonts>
  <fills count="8">
    <fill>
      <patternFill patternType="none"/>
    </fill>
    <fill>
      <patternFill patternType="gray125"/>
    </fill>
    <fill>
      <patternFill patternType="solid">
        <fgColor rgb="FF362F4B"/>
        <bgColor indexed="64"/>
      </patternFill>
    </fill>
    <fill>
      <patternFill patternType="solid">
        <fgColor rgb="FFF6F6F6"/>
        <bgColor indexed="64"/>
      </patternFill>
    </fill>
    <fill>
      <patternFill patternType="solid">
        <fgColor rgb="FF4958CE"/>
        <bgColor indexed="64"/>
      </patternFill>
    </fill>
    <fill>
      <patternFill patternType="solid">
        <fgColor rgb="FF7030A0"/>
        <bgColor indexed="64"/>
      </patternFill>
    </fill>
    <fill>
      <patternFill patternType="solid">
        <fgColor theme="2" tint="-0.749992370372631"/>
        <bgColor indexed="64"/>
      </patternFill>
    </fill>
    <fill>
      <patternFill patternType="solid">
        <fgColor theme="1" tint="4.9989318521683403E-2"/>
        <bgColor indexed="64"/>
      </patternFill>
    </fill>
  </fills>
  <borders count="30">
    <border>
      <left/>
      <right/>
      <top/>
      <bottom/>
      <diagonal/>
    </border>
    <border>
      <left/>
      <right style="thin">
        <color rgb="FF4958CE"/>
      </right>
      <top/>
      <bottom/>
      <diagonal/>
    </border>
    <border>
      <left style="thin">
        <color rgb="FFA13F9E"/>
      </left>
      <right/>
      <top/>
      <bottom/>
      <diagonal/>
    </border>
    <border>
      <left/>
      <right/>
      <top/>
      <bottom style="thin">
        <color theme="0" tint="-0.34998626667073579"/>
      </bottom>
      <diagonal/>
    </border>
    <border>
      <left style="thin">
        <color theme="0" tint="-0.34998626667073579"/>
      </left>
      <right/>
      <top/>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style="thin">
        <color theme="0" tint="-0.34998626667073579"/>
      </bottom>
      <diagonal/>
    </border>
    <border>
      <left/>
      <right style="thin">
        <color theme="0" tint="-0.34998626667073579"/>
      </right>
      <top/>
      <bottom style="thin">
        <color theme="0" tint="-0.34998626667073579"/>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bottom style="thin">
        <color theme="0" tint="-0.34998626667073579"/>
      </bottom>
      <diagonal/>
    </border>
    <border>
      <left/>
      <right style="thin">
        <color theme="0" tint="-0.499984740745262"/>
      </right>
      <top/>
      <bottom/>
      <diagonal/>
    </border>
    <border>
      <left style="thin">
        <color theme="0" tint="-0.499984740745262"/>
      </left>
      <right/>
      <top style="thin">
        <color theme="0" tint="-0.499984740745262"/>
      </top>
      <bottom/>
      <diagonal/>
    </border>
    <border>
      <left/>
      <right style="thin">
        <color theme="0" tint="-0.499984740745262"/>
      </right>
      <top style="thin">
        <color theme="0" tint="-0.499984740745262"/>
      </top>
      <bottom/>
      <diagonal/>
    </border>
    <border>
      <left style="thin">
        <color theme="0" tint="-0.499984740745262"/>
      </left>
      <right/>
      <top/>
      <bottom/>
      <diagonal/>
    </border>
    <border>
      <left style="thin">
        <color theme="0" tint="-0.499984740745262"/>
      </left>
      <right/>
      <top/>
      <bottom style="thin">
        <color theme="0" tint="-0.499984740745262"/>
      </bottom>
      <diagonal/>
    </border>
    <border>
      <left/>
      <right style="thin">
        <color theme="0" tint="-0.499984740745262"/>
      </right>
      <top/>
      <bottom style="thin">
        <color theme="0" tint="-0.499984740745262"/>
      </bottom>
      <diagonal/>
    </border>
    <border>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theme="0" tint="-0.34998626667073579"/>
      </bottom>
      <diagonal/>
    </border>
    <border>
      <left/>
      <right style="thin">
        <color indexed="64"/>
      </right>
      <top style="thin">
        <color indexed="64"/>
      </top>
      <bottom style="thin">
        <color theme="0" tint="-0.34998626667073579"/>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5">
    <xf numFmtId="0" fontId="0" fillId="0" borderId="0"/>
    <xf numFmtId="164" fontId="1" fillId="0" borderId="0" applyFont="0" applyFill="0" applyBorder="0" applyAlignment="0" applyProtection="0"/>
    <xf numFmtId="0" fontId="2" fillId="0" borderId="0"/>
    <xf numFmtId="43" fontId="1" fillId="0" borderId="0" applyFont="0" applyFill="0" applyBorder="0" applyAlignment="0" applyProtection="0"/>
    <xf numFmtId="9" fontId="1" fillId="0" borderId="0" applyFont="0" applyFill="0" applyBorder="0" applyAlignment="0" applyProtection="0"/>
  </cellStyleXfs>
  <cellXfs count="73">
    <xf numFmtId="0" fontId="0" fillId="0" borderId="0" xfId="0"/>
    <xf numFmtId="0" fontId="4" fillId="0" borderId="0" xfId="2" applyFont="1" applyAlignment="1">
      <alignment horizontal="center" vertical="center"/>
    </xf>
    <xf numFmtId="1" fontId="4" fillId="0" borderId="0" xfId="2" applyNumberFormat="1" applyFont="1" applyAlignment="1">
      <alignment horizontal="center" vertical="center"/>
    </xf>
    <xf numFmtId="14" fontId="4" fillId="0" borderId="0" xfId="2" applyNumberFormat="1" applyFont="1" applyAlignment="1">
      <alignment horizontal="center" vertical="center"/>
    </xf>
    <xf numFmtId="3" fontId="4" fillId="0" borderId="0" xfId="2" applyNumberFormat="1" applyFont="1" applyAlignment="1">
      <alignment horizontal="center" vertical="center"/>
    </xf>
    <xf numFmtId="165" fontId="4" fillId="0" borderId="0" xfId="1" applyNumberFormat="1" applyFont="1" applyFill="1" applyBorder="1" applyAlignment="1">
      <alignment horizontal="center" vertical="center"/>
    </xf>
    <xf numFmtId="45" fontId="4" fillId="0" borderId="0" xfId="0" applyNumberFormat="1" applyFont="1" applyAlignment="1">
      <alignment horizontal="center" vertical="center"/>
    </xf>
    <xf numFmtId="0" fontId="5" fillId="0" borderId="0" xfId="0" applyFont="1" applyAlignment="1">
      <alignment horizontal="center" vertical="center"/>
    </xf>
    <xf numFmtId="0" fontId="3" fillId="0" borderId="0" xfId="0" applyFont="1" applyAlignment="1">
      <alignment horizontal="center" vertical="center"/>
    </xf>
    <xf numFmtId="0" fontId="6" fillId="2" borderId="0" xfId="0" applyFont="1" applyFill="1" applyAlignment="1">
      <alignment horizontal="center" vertical="center" wrapText="1"/>
    </xf>
    <xf numFmtId="15" fontId="6" fillId="2" borderId="0" xfId="0" applyNumberFormat="1" applyFont="1" applyFill="1" applyAlignment="1">
      <alignment horizontal="center" vertical="center" wrapText="1"/>
    </xf>
    <xf numFmtId="0" fontId="4" fillId="3" borderId="0" xfId="2" applyFont="1" applyFill="1" applyAlignment="1">
      <alignment horizontal="center" vertical="center"/>
    </xf>
    <xf numFmtId="1" fontId="4" fillId="3" borderId="0" xfId="2" applyNumberFormat="1" applyFont="1" applyFill="1" applyAlignment="1">
      <alignment horizontal="center" vertical="center"/>
    </xf>
    <xf numFmtId="14" fontId="4" fillId="3" borderId="0" xfId="2" applyNumberFormat="1" applyFont="1" applyFill="1" applyAlignment="1">
      <alignment horizontal="center" vertical="center"/>
    </xf>
    <xf numFmtId="3" fontId="4" fillId="3" borderId="0" xfId="2" applyNumberFormat="1" applyFont="1" applyFill="1" applyAlignment="1">
      <alignment horizontal="center" vertical="center"/>
    </xf>
    <xf numFmtId="165" fontId="4" fillId="3" borderId="0" xfId="1" applyNumberFormat="1" applyFont="1" applyFill="1" applyBorder="1" applyAlignment="1">
      <alignment horizontal="center" vertical="center"/>
    </xf>
    <xf numFmtId="45" fontId="4" fillId="3" borderId="0" xfId="0" applyNumberFormat="1" applyFont="1" applyFill="1" applyAlignment="1">
      <alignment horizontal="center" vertical="center"/>
    </xf>
    <xf numFmtId="0" fontId="5" fillId="4" borderId="1" xfId="0" applyFont="1" applyFill="1" applyBorder="1" applyAlignment="1">
      <alignment horizontal="center" vertical="center"/>
    </xf>
    <xf numFmtId="0" fontId="3" fillId="4" borderId="1" xfId="0" applyFont="1" applyFill="1" applyBorder="1" applyAlignment="1">
      <alignment horizontal="center" vertical="center"/>
    </xf>
    <xf numFmtId="0" fontId="5" fillId="0" borderId="2" xfId="0" applyFont="1" applyBorder="1" applyAlignment="1">
      <alignment horizontal="center" vertical="center"/>
    </xf>
    <xf numFmtId="0" fontId="3" fillId="0" borderId="2" xfId="0" applyFont="1" applyBorder="1" applyAlignment="1">
      <alignment horizontal="center" vertical="center"/>
    </xf>
    <xf numFmtId="0" fontId="7" fillId="5" borderId="0" xfId="0" applyFont="1" applyFill="1"/>
    <xf numFmtId="0" fontId="8" fillId="0" borderId="0" xfId="0" applyFont="1"/>
    <xf numFmtId="3" fontId="8" fillId="0" borderId="0" xfId="0" applyNumberFormat="1" applyFont="1"/>
    <xf numFmtId="0" fontId="8" fillId="0" borderId="0" xfId="0" applyFont="1" applyAlignment="1">
      <alignment horizontal="left"/>
    </xf>
    <xf numFmtId="0" fontId="7" fillId="5" borderId="3" xfId="0" applyFont="1" applyFill="1" applyBorder="1"/>
    <xf numFmtId="0" fontId="8" fillId="0" borderId="4" xfId="0" applyFont="1" applyBorder="1"/>
    <xf numFmtId="166" fontId="8" fillId="0" borderId="0" xfId="3" applyNumberFormat="1" applyFont="1"/>
    <xf numFmtId="0" fontId="9" fillId="0" borderId="0" xfId="0" applyFont="1"/>
    <xf numFmtId="0" fontId="9" fillId="0" borderId="4" xfId="0" applyFont="1" applyBorder="1"/>
    <xf numFmtId="167" fontId="8" fillId="0" borderId="0" xfId="0" applyNumberFormat="1" applyFont="1"/>
    <xf numFmtId="1" fontId="8" fillId="0" borderId="0" xfId="0" applyNumberFormat="1" applyFont="1"/>
    <xf numFmtId="0" fontId="8" fillId="0" borderId="5" xfId="0" applyFont="1" applyBorder="1"/>
    <xf numFmtId="166" fontId="8" fillId="0" borderId="6" xfId="3" applyNumberFormat="1" applyFont="1" applyBorder="1"/>
    <xf numFmtId="0" fontId="8" fillId="0" borderId="7" xfId="0" applyFont="1" applyBorder="1"/>
    <xf numFmtId="166" fontId="10" fillId="0" borderId="6" xfId="3" applyNumberFormat="1" applyFont="1" applyBorder="1"/>
    <xf numFmtId="9" fontId="8" fillId="0" borderId="9" xfId="4" applyFont="1" applyBorder="1"/>
    <xf numFmtId="9" fontId="8" fillId="0" borderId="10" xfId="4" applyFont="1" applyBorder="1"/>
    <xf numFmtId="166" fontId="8" fillId="0" borderId="8" xfId="3" applyNumberFormat="1" applyFont="1" applyBorder="1"/>
    <xf numFmtId="0" fontId="8" fillId="0" borderId="12" xfId="0" applyFont="1" applyBorder="1"/>
    <xf numFmtId="166" fontId="8" fillId="0" borderId="13" xfId="3" applyNumberFormat="1" applyFont="1" applyBorder="1"/>
    <xf numFmtId="0" fontId="8" fillId="0" borderId="14" xfId="0" applyFont="1" applyBorder="1"/>
    <xf numFmtId="166" fontId="8" fillId="0" borderId="11" xfId="3" applyNumberFormat="1" applyFont="1" applyBorder="1"/>
    <xf numFmtId="0" fontId="8" fillId="0" borderId="15" xfId="0" applyFont="1" applyBorder="1"/>
    <xf numFmtId="166" fontId="8" fillId="0" borderId="16" xfId="3" applyNumberFormat="1" applyFont="1" applyBorder="1"/>
    <xf numFmtId="45" fontId="8" fillId="0" borderId="0" xfId="0" applyNumberFormat="1" applyFont="1"/>
    <xf numFmtId="0" fontId="8" fillId="0" borderId="0" xfId="0" applyFont="1" applyAlignment="1">
      <alignment horizontal="center" vertical="center"/>
    </xf>
    <xf numFmtId="0" fontId="9" fillId="0" borderId="0" xfId="0" applyFont="1" applyAlignment="1">
      <alignment horizontal="center" vertical="center"/>
    </xf>
    <xf numFmtId="0" fontId="13" fillId="5" borderId="3" xfId="0" applyFont="1" applyFill="1" applyBorder="1" applyAlignment="1">
      <alignment horizontal="center" vertical="center"/>
    </xf>
    <xf numFmtId="45" fontId="8" fillId="0" borderId="0" xfId="0" applyNumberFormat="1" applyFont="1" applyAlignment="1">
      <alignment horizontal="center" vertical="center"/>
    </xf>
    <xf numFmtId="0" fontId="8" fillId="0" borderId="17" xfId="0" applyFont="1" applyBorder="1" applyAlignment="1">
      <alignment horizontal="center" vertical="center"/>
    </xf>
    <xf numFmtId="45" fontId="8" fillId="0" borderId="17" xfId="0" applyNumberFormat="1" applyFont="1" applyBorder="1" applyAlignment="1">
      <alignment horizontal="center" vertical="center"/>
    </xf>
    <xf numFmtId="0" fontId="8" fillId="0" borderId="18" xfId="0" applyFont="1" applyBorder="1"/>
    <xf numFmtId="45" fontId="11" fillId="0" borderId="19" xfId="0" applyNumberFormat="1" applyFont="1" applyBorder="1"/>
    <xf numFmtId="0" fontId="8" fillId="0" borderId="20" xfId="0" applyFont="1" applyBorder="1"/>
    <xf numFmtId="45" fontId="11" fillId="0" borderId="21" xfId="0" applyNumberFormat="1" applyFont="1" applyBorder="1"/>
    <xf numFmtId="0" fontId="8" fillId="0" borderId="22" xfId="0" applyFont="1" applyBorder="1"/>
    <xf numFmtId="45" fontId="11" fillId="0" borderId="23" xfId="0" applyNumberFormat="1" applyFont="1" applyBorder="1"/>
    <xf numFmtId="0" fontId="8" fillId="0" borderId="24" xfId="0" applyFont="1" applyBorder="1"/>
    <xf numFmtId="167" fontId="8" fillId="0" borderId="25" xfId="0" applyNumberFormat="1" applyFont="1" applyBorder="1"/>
    <xf numFmtId="167" fontId="11" fillId="0" borderId="17" xfId="0" applyNumberFormat="1" applyFont="1" applyBorder="1"/>
    <xf numFmtId="0" fontId="8" fillId="0" borderId="28" xfId="0" applyFont="1" applyBorder="1" applyAlignment="1">
      <alignment horizontal="center" vertical="center"/>
    </xf>
    <xf numFmtId="167" fontId="8" fillId="0" borderId="29" xfId="0" applyNumberFormat="1" applyFont="1" applyBorder="1" applyAlignment="1">
      <alignment horizontal="center" vertical="center"/>
    </xf>
    <xf numFmtId="0" fontId="12" fillId="5" borderId="26" xfId="0" applyFont="1" applyFill="1" applyBorder="1"/>
    <xf numFmtId="0" fontId="12" fillId="5" borderId="27" xfId="0" applyFont="1" applyFill="1" applyBorder="1"/>
    <xf numFmtId="1" fontId="8" fillId="0" borderId="25" xfId="0" applyNumberFormat="1" applyFont="1" applyBorder="1"/>
    <xf numFmtId="0" fontId="0" fillId="0" borderId="28" xfId="0" applyBorder="1" applyAlignment="1">
      <alignment horizontal="right"/>
    </xf>
    <xf numFmtId="0" fontId="0" fillId="0" borderId="29" xfId="0" applyBorder="1"/>
    <xf numFmtId="0" fontId="8" fillId="0" borderId="0" xfId="0" applyFont="1" applyAlignment="1">
      <alignment horizontal="left" indent="1"/>
    </xf>
    <xf numFmtId="166" fontId="8" fillId="0" borderId="0" xfId="0" applyNumberFormat="1" applyFont="1"/>
    <xf numFmtId="167" fontId="7" fillId="0" borderId="0" xfId="0" applyNumberFormat="1" applyFont="1"/>
    <xf numFmtId="0" fontId="14" fillId="6" borderId="0" xfId="0" applyFont="1" applyFill="1"/>
    <xf numFmtId="166" fontId="7" fillId="7" borderId="0" xfId="0" applyNumberFormat="1" applyFont="1" applyFill="1"/>
  </cellXfs>
  <cellStyles count="5">
    <cellStyle name="Comma" xfId="3" builtinId="3"/>
    <cellStyle name="Currency" xfId="1" builtinId="4"/>
    <cellStyle name="Normal" xfId="0" builtinId="0"/>
    <cellStyle name="Normal 2" xfId="2" xr:uid="{956AD3D9-F9E9-1446-BC34-0D686802592F}"/>
    <cellStyle name="Percent" xfId="4" builtinId="5"/>
  </cellStyles>
  <dxfs count="433">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alignment horizontal="general" vertical="bottom" textRotation="0" wrapText="0" indent="0" justifyLastLine="0" shrinkToFit="0" readingOrder="0"/>
    </dxf>
    <dxf>
      <font>
        <color theme="0"/>
      </font>
      <fill>
        <patternFill patternType="solid">
          <fgColor indexed="64"/>
          <bgColor rgb="FF7030A0"/>
        </patternFill>
      </fill>
    </dxf>
    <dxf>
      <font>
        <color theme="0"/>
      </font>
      <fill>
        <patternFill patternType="solid">
          <fgColor indexed="64"/>
          <bgColor rgb="FF7030A0"/>
        </patternFill>
      </fill>
    </dxf>
    <dxf>
      <font>
        <color theme="0"/>
      </font>
      <numFmt numFmtId="0" formatCode="General"/>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dxf>
    <dxf>
      <fill>
        <patternFill patternType="solid">
          <bgColor rgb="FF7030A0"/>
        </patternFill>
      </fill>
    </dxf>
    <dxf>
      <border>
        <bottom style="thin">
          <color theme="0" tint="-0.34998626667073579"/>
        </bottom>
      </border>
    </dxf>
    <dxf>
      <font>
        <name val="Arial"/>
        <scheme val="none"/>
      </font>
    </dxf>
    <dxf>
      <font>
        <name val="Arial"/>
        <scheme val="none"/>
      </font>
    </dxf>
    <dxf>
      <font>
        <name val="Arial"/>
        <scheme val="none"/>
      </font>
    </dxf>
    <dxf>
      <font>
        <name val="Arial"/>
        <scheme val="none"/>
      </font>
    </dxf>
    <dxf>
      <font>
        <name val="Arial"/>
        <scheme val="none"/>
      </font>
    </dxf>
    <dxf>
      <font>
        <color theme="0"/>
      </font>
    </dxf>
    <dxf>
      <fill>
        <patternFill patternType="solid">
          <bgColor rgb="FF7030A0"/>
        </patternFill>
      </fill>
    </dxf>
    <dxf>
      <numFmt numFmtId="167" formatCode="[&lt;999950]0.0,&quot;K&quot;;[&lt;999950000]0.0,,&quot;M&quot;;0.0,,,&quot;B&quot;"/>
      <fill>
        <patternFill patternType="none">
          <fgColor indexed="64"/>
          <bgColor indexed="65"/>
        </patternFill>
      </fill>
      <alignment horizontal="general" vertical="bottom" textRotation="0" wrapText="0" indent="0" justifyLastLine="0" shrinkToFit="0" readingOrder="0"/>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alignment horizontal="general" vertical="bottom" textRotation="0" wrapText="0" indent="0" justifyLastLine="0" shrinkToFit="0" readingOrder="0"/>
    </dxf>
    <dxf>
      <font>
        <color theme="0"/>
      </font>
      <fill>
        <patternFill patternType="solid">
          <fgColor indexed="64"/>
          <bgColor rgb="FF7030A0"/>
        </patternFill>
      </fill>
    </dxf>
    <dxf>
      <font>
        <color theme="0"/>
      </font>
      <fill>
        <patternFill patternType="solid">
          <fgColor indexed="64"/>
          <bgColor rgb="FF7030A0"/>
        </patternFill>
      </fill>
    </dxf>
    <dxf>
      <font>
        <color theme="0"/>
      </font>
      <numFmt numFmtId="0" formatCode="General"/>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dxf>
    <dxf>
      <fill>
        <patternFill patternType="solid">
          <bgColor rgb="FF7030A0"/>
        </patternFill>
      </fill>
    </dxf>
    <dxf>
      <border>
        <bottom style="thin">
          <color theme="0" tint="-0.34998626667073579"/>
        </bottom>
      </border>
    </dxf>
    <dxf>
      <font>
        <name val="Arial"/>
        <scheme val="none"/>
      </font>
    </dxf>
    <dxf>
      <font>
        <name val="Arial"/>
        <scheme val="none"/>
      </font>
    </dxf>
    <dxf>
      <font>
        <name val="Arial"/>
        <scheme val="none"/>
      </font>
    </dxf>
    <dxf>
      <font>
        <name val="Arial"/>
        <scheme val="none"/>
      </font>
    </dxf>
    <dxf>
      <font>
        <name val="Arial"/>
        <scheme val="none"/>
      </font>
    </dxf>
    <dxf>
      <font>
        <color theme="0"/>
      </font>
    </dxf>
    <dxf>
      <fill>
        <patternFill patternType="solid">
          <bgColor rgb="FF7030A0"/>
        </patternFill>
      </fill>
    </dxf>
    <dxf>
      <font>
        <name val="Arial"/>
        <scheme val="none"/>
      </font>
    </dxf>
    <dxf>
      <font>
        <name val="Arial"/>
        <scheme val="none"/>
      </font>
    </dxf>
    <dxf>
      <font>
        <name val="Arial"/>
        <scheme val="none"/>
      </font>
    </dxf>
    <dxf>
      <numFmt numFmtId="3" formatCode="#,##0"/>
    </dxf>
    <dxf>
      <font>
        <color theme="0"/>
      </font>
    </dxf>
    <dxf>
      <fill>
        <patternFill patternType="solid">
          <bgColor rgb="FF7030A0"/>
        </patternFill>
      </fill>
    </dxf>
    <dxf>
      <font>
        <color theme="0"/>
      </font>
      <fill>
        <patternFill patternType="solid">
          <fgColor indexed="64"/>
          <bgColor rgb="FF7030A0"/>
        </patternFill>
      </fill>
      <alignment horizontal="general" vertical="bottom" textRotation="0" wrapText="0" indent="0" justifyLastLine="0" shrinkToFit="0" readingOrder="0"/>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numFmt numFmtId="0" formatCode="General"/>
      <fill>
        <patternFill patternType="solid">
          <fgColor indexed="64"/>
          <bgColor rgb="FF7030A0"/>
        </patternFill>
      </fill>
    </dxf>
    <dxf>
      <font>
        <color theme="0"/>
      </font>
      <fill>
        <patternFill patternType="solid">
          <fgColor indexed="64"/>
          <bgColor rgb="FF7030A0"/>
        </patternFill>
      </fill>
    </dxf>
    <dxf>
      <numFmt numFmtId="167" formatCode="[&lt;999950]0.0,&quot;K&quot;;[&lt;999950000]0.0,,&quot;M&quot;;0.0,,,&quot;B&quot;"/>
    </dxf>
    <dxf>
      <font>
        <color theme="0"/>
      </font>
      <fill>
        <patternFill patternType="solid">
          <fgColor indexed="64"/>
          <bgColor rgb="FF7030A0"/>
        </patternFill>
      </fill>
    </dxf>
    <dxf>
      <font>
        <color theme="0"/>
      </font>
    </dxf>
    <dxf>
      <fill>
        <patternFill patternType="solid">
          <bgColor rgb="FF7030A0"/>
        </patternFill>
      </fill>
    </dxf>
    <dxf>
      <border>
        <bottom style="thin">
          <color theme="0" tint="-0.34998626667073579"/>
        </bottom>
      </border>
    </dxf>
    <dxf>
      <font>
        <name val="Arial"/>
        <scheme val="none"/>
      </font>
    </dxf>
    <dxf>
      <font>
        <name val="Arial"/>
        <scheme val="none"/>
      </font>
    </dxf>
    <dxf>
      <font>
        <name val="Arial"/>
        <scheme val="none"/>
      </font>
    </dxf>
    <dxf>
      <font>
        <name val="Arial"/>
        <scheme val="none"/>
      </font>
    </dxf>
    <dxf>
      <font>
        <name val="Arial"/>
        <scheme val="none"/>
      </font>
    </dxf>
    <dxf>
      <font>
        <color theme="0"/>
      </font>
    </dxf>
    <dxf>
      <fill>
        <patternFill patternType="solid">
          <bgColor rgb="FF7030A0"/>
        </patternFill>
      </fill>
    </dxf>
    <dxf>
      <font>
        <color theme="0"/>
      </font>
      <numFmt numFmtId="0" formatCode="General"/>
      <fill>
        <patternFill patternType="solid">
          <fgColor indexed="64"/>
          <bgColor rgb="FF7030A0"/>
        </patternFill>
      </fill>
    </dxf>
    <dxf>
      <font>
        <color theme="0"/>
      </font>
      <fill>
        <patternFill patternType="solid">
          <fgColor indexed="64"/>
          <bgColor rgb="FF7030A0"/>
        </patternFill>
      </fill>
      <alignment horizontal="general" vertical="bottom" textRotation="0" wrapText="0" indent="0" justifyLastLine="0" shrinkToFit="0" readingOrder="0"/>
    </dxf>
    <dxf>
      <numFmt numFmtId="3" formatCode="#,##0"/>
    </dxf>
    <dxf>
      <font>
        <color theme="0"/>
      </font>
      <fill>
        <patternFill patternType="solid">
          <fgColor indexed="64"/>
          <bgColor rgb="FF7030A0"/>
        </patternFill>
      </fill>
    </dxf>
    <dxf>
      <font>
        <color theme="0"/>
      </font>
    </dxf>
    <dxf>
      <fill>
        <patternFill patternType="solid">
          <bgColor rgb="FF7030A0"/>
        </patternFill>
      </fill>
    </dxf>
    <dxf>
      <border>
        <bottom style="thin">
          <color theme="0" tint="-0.34998626667073579"/>
        </bottom>
      </border>
    </dxf>
    <dxf>
      <font>
        <name val="Arial"/>
        <scheme val="none"/>
      </font>
    </dxf>
    <dxf>
      <font>
        <name val="Arial"/>
        <scheme val="none"/>
      </font>
    </dxf>
    <dxf>
      <font>
        <name val="Arial"/>
        <scheme val="none"/>
      </font>
    </dxf>
    <dxf>
      <font>
        <name val="Arial"/>
        <scheme val="none"/>
      </font>
    </dxf>
    <dxf>
      <font>
        <name val="Arial"/>
        <scheme val="none"/>
      </font>
    </dxf>
    <dxf>
      <font>
        <color theme="0"/>
      </font>
    </dxf>
    <dxf>
      <fill>
        <patternFill patternType="solid">
          <bgColor rgb="FF7030A0"/>
        </patternFill>
      </fill>
    </dxf>
    <dxf>
      <font>
        <color theme="0"/>
      </font>
      <fill>
        <patternFill patternType="solid">
          <fgColor indexed="64"/>
          <bgColor rgb="FF7030A0"/>
        </patternFill>
      </fill>
    </dxf>
    <dxf>
      <font>
        <color theme="0"/>
      </font>
      <fill>
        <patternFill patternType="solid">
          <fgColor indexed="64"/>
          <bgColor rgb="FF7030A0"/>
        </patternFill>
      </fill>
      <alignment horizontal="general" vertical="bottom" textRotation="0" wrapText="0" indent="0" justifyLastLine="0" shrinkToFit="0" readingOrder="0"/>
    </dxf>
    <dxf>
      <font>
        <color theme="0"/>
      </font>
      <fill>
        <patternFill patternType="solid">
          <fgColor indexed="64"/>
          <bgColor rgb="FF7030A0"/>
        </patternFill>
      </fill>
    </dxf>
    <dxf>
      <font>
        <color theme="0"/>
      </font>
      <fill>
        <patternFill patternType="solid">
          <fgColor indexed="64"/>
          <bgColor rgb="FF7030A0"/>
        </patternFill>
      </fill>
    </dxf>
    <dxf>
      <font>
        <color theme="0"/>
      </font>
      <numFmt numFmtId="0" formatCode="General"/>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dxf>
    <dxf>
      <fill>
        <patternFill patternType="solid">
          <bgColor rgb="FF7030A0"/>
        </patternFill>
      </fill>
    </dxf>
    <dxf>
      <border>
        <bottom style="thin">
          <color theme="0" tint="-0.34998626667073579"/>
        </bottom>
      </border>
    </dxf>
    <dxf>
      <font>
        <name val="Arial"/>
        <scheme val="none"/>
      </font>
    </dxf>
    <dxf>
      <font>
        <name val="Arial"/>
        <scheme val="none"/>
      </font>
    </dxf>
    <dxf>
      <font>
        <name val="Arial"/>
        <scheme val="none"/>
      </font>
    </dxf>
    <dxf>
      <font>
        <name val="Arial"/>
        <scheme val="none"/>
      </font>
    </dxf>
    <dxf>
      <font>
        <name val="Arial"/>
        <scheme val="none"/>
      </font>
    </dxf>
    <dxf>
      <font>
        <color theme="0"/>
      </font>
    </dxf>
    <dxf>
      <fill>
        <patternFill patternType="solid">
          <bgColor rgb="FF7030A0"/>
        </patternFill>
      </fill>
    </dxf>
    <dxf>
      <font>
        <color theme="0"/>
      </font>
      <fill>
        <patternFill patternType="solid">
          <fgColor indexed="64"/>
          <bgColor rgb="FF7030A0"/>
        </patternFill>
      </fill>
    </dxf>
    <dxf>
      <numFmt numFmtId="167" formatCode="[&lt;999950]0.0,&quot;K&quot;;[&lt;999950000]0.0,,&quot;M&quot;;0.0,,,&quot;B&quot;"/>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alignment horizontal="general" vertical="bottom" textRotation="0" wrapText="0" indent="0" justifyLastLine="0" shrinkToFit="0" readingOrder="0"/>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numFmt numFmtId="0" formatCode="General"/>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dxf>
    <dxf>
      <fill>
        <patternFill patternType="solid">
          <bgColor rgb="FF7030A0"/>
        </patternFill>
      </fill>
    </dxf>
    <dxf>
      <border>
        <bottom style="thin">
          <color theme="0" tint="-0.34998626667073579"/>
        </bottom>
      </border>
    </dxf>
    <dxf>
      <font>
        <name val="Arial"/>
        <scheme val="none"/>
      </font>
    </dxf>
    <dxf>
      <font>
        <name val="Arial"/>
        <scheme val="none"/>
      </font>
    </dxf>
    <dxf>
      <font>
        <name val="Arial"/>
        <scheme val="none"/>
      </font>
    </dxf>
    <dxf>
      <font>
        <name val="Arial"/>
        <scheme val="none"/>
      </font>
    </dxf>
    <dxf>
      <font>
        <name val="Arial"/>
        <scheme val="none"/>
      </font>
    </dxf>
    <dxf>
      <font>
        <color theme="0"/>
      </font>
    </dxf>
    <dxf>
      <fill>
        <patternFill patternType="solid">
          <bgColor rgb="FF7030A0"/>
        </patternFill>
      </fill>
    </dxf>
    <dxf>
      <font>
        <color theme="0"/>
      </font>
      <fill>
        <patternFill patternType="solid">
          <fgColor indexed="64"/>
          <bgColor rgb="FF7030A0"/>
        </patternFill>
      </fill>
      <alignment horizontal="general" vertical="bottom" textRotation="0" wrapText="0" indent="0" justifyLastLine="0" shrinkToFit="0" readingOrder="0"/>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numFmt numFmtId="0" formatCode="General"/>
      <fill>
        <patternFill patternType="solid">
          <fgColor indexed="64"/>
          <bgColor rgb="FF7030A0"/>
        </patternFill>
      </fill>
    </dxf>
    <dxf>
      <font>
        <color theme="0"/>
      </font>
      <fill>
        <patternFill patternType="solid">
          <fgColor indexed="64"/>
          <bgColor rgb="FF7030A0"/>
        </patternFill>
      </fill>
    </dxf>
    <dxf>
      <numFmt numFmtId="167" formatCode="[&lt;999950]0.0,&quot;K&quot;;[&lt;999950000]0.0,,&quot;M&quot;;0.0,,,&quot;B&quot;"/>
    </dxf>
    <dxf>
      <font>
        <color theme="0"/>
      </font>
      <fill>
        <patternFill patternType="solid">
          <fgColor indexed="64"/>
          <bgColor rgb="FF7030A0"/>
        </patternFill>
      </fill>
    </dxf>
    <dxf>
      <font>
        <color theme="0"/>
      </font>
    </dxf>
    <dxf>
      <fill>
        <patternFill patternType="solid">
          <bgColor rgb="FF7030A0"/>
        </patternFill>
      </fill>
    </dxf>
    <dxf>
      <border>
        <bottom style="thin">
          <color theme="0" tint="-0.34998626667073579"/>
        </bottom>
      </border>
    </dxf>
    <dxf>
      <font>
        <name val="Arial"/>
        <scheme val="none"/>
      </font>
    </dxf>
    <dxf>
      <font>
        <name val="Arial"/>
        <scheme val="none"/>
      </font>
    </dxf>
    <dxf>
      <font>
        <name val="Arial"/>
        <scheme val="none"/>
      </font>
    </dxf>
    <dxf>
      <font>
        <name val="Arial"/>
        <scheme val="none"/>
      </font>
    </dxf>
    <dxf>
      <font>
        <name val="Arial"/>
        <scheme val="none"/>
      </font>
    </dxf>
    <dxf>
      <font>
        <color theme="0"/>
      </font>
    </dxf>
    <dxf>
      <fill>
        <patternFill patternType="solid">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numFmt numFmtId="167" formatCode="[&lt;999950]0.0,&quot;K&quot;;[&lt;999950000]0.0,,&quot;M&quot;;0.0,,,&quot;B&quot;"/>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alignment horizontal="general" vertical="bottom" textRotation="0" wrapText="0" indent="0" justifyLastLine="0" shrinkToFit="0" readingOrder="0"/>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numFmt numFmtId="0" formatCode="General"/>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dxf>
    <dxf>
      <fill>
        <patternFill patternType="solid">
          <bgColor rgb="FF7030A0"/>
        </patternFill>
      </fill>
    </dxf>
    <dxf>
      <border>
        <bottom style="thin">
          <color theme="0" tint="-0.34998626667073579"/>
        </bottom>
      </border>
    </dxf>
    <dxf>
      <font>
        <name val="Arial"/>
        <scheme val="none"/>
      </font>
    </dxf>
    <dxf>
      <font>
        <name val="Arial"/>
        <scheme val="none"/>
      </font>
    </dxf>
    <dxf>
      <font>
        <name val="Arial"/>
        <scheme val="none"/>
      </font>
    </dxf>
    <dxf>
      <font>
        <name val="Arial"/>
        <scheme val="none"/>
      </font>
    </dxf>
    <dxf>
      <font>
        <name val="Arial"/>
        <scheme val="none"/>
      </font>
    </dxf>
    <dxf>
      <font>
        <color theme="0"/>
      </font>
    </dxf>
    <dxf>
      <fill>
        <patternFill patternType="solid">
          <bgColor rgb="FF7030A0"/>
        </patternFill>
      </fill>
    </dxf>
    <dxf>
      <numFmt numFmtId="167" formatCode="[&lt;999950]0.0,&quot;K&quot;;[&lt;999950000]0.0,,&quot;M&quot;;0.0,,,&quot;B&quot;"/>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alignment horizontal="general" vertical="bottom" textRotation="0" wrapText="0" indent="0" justifyLastLine="0" shrinkToFit="0" readingOrder="0"/>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numFmt numFmtId="0" formatCode="General"/>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dxf>
    <dxf>
      <fill>
        <patternFill patternType="solid">
          <bgColor rgb="FF7030A0"/>
        </patternFill>
      </fill>
    </dxf>
    <dxf>
      <border>
        <bottom style="thin">
          <color theme="0" tint="-0.34998626667073579"/>
        </bottom>
      </border>
    </dxf>
    <dxf>
      <font>
        <name val="Arial"/>
        <scheme val="none"/>
      </font>
    </dxf>
    <dxf>
      <font>
        <name val="Arial"/>
        <scheme val="none"/>
      </font>
    </dxf>
    <dxf>
      <font>
        <name val="Arial"/>
        <scheme val="none"/>
      </font>
    </dxf>
    <dxf>
      <font>
        <name val="Arial"/>
        <scheme val="none"/>
      </font>
    </dxf>
    <dxf>
      <font>
        <name val="Arial"/>
        <scheme val="none"/>
      </font>
    </dxf>
    <dxf>
      <font>
        <color theme="0"/>
      </font>
    </dxf>
    <dxf>
      <fill>
        <patternFill patternType="solid">
          <bgColor rgb="FF7030A0"/>
        </patternFill>
      </fill>
    </dxf>
    <dxf>
      <font>
        <color theme="0"/>
      </font>
      <fill>
        <patternFill patternType="solid">
          <fgColor indexed="64"/>
          <bgColor rgb="FF7030A0"/>
        </patternFill>
      </fill>
    </dxf>
    <dxf>
      <numFmt numFmtId="167" formatCode="[&lt;999950]0.0,&quot;K&quot;;[&lt;999950000]0.0,,&quot;M&quot;;0.0,,,&quot;B&quot;"/>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alignment horizontal="general" vertical="bottom" textRotation="0" wrapText="0" indent="0" justifyLastLine="0" shrinkToFit="0" readingOrder="0"/>
    </dxf>
    <dxf>
      <font>
        <color theme="0"/>
      </font>
      <fill>
        <patternFill patternType="solid">
          <fgColor indexed="64"/>
          <bgColor rgb="FF7030A0"/>
        </patternFill>
      </fill>
    </dxf>
    <dxf>
      <font>
        <color theme="0"/>
      </font>
      <fill>
        <patternFill patternType="solid">
          <fgColor indexed="64"/>
          <bgColor rgb="FF7030A0"/>
        </patternFill>
      </fill>
    </dxf>
    <dxf>
      <font>
        <color theme="0"/>
      </font>
      <numFmt numFmtId="0" formatCode="General"/>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dxf>
    <dxf>
      <fill>
        <patternFill patternType="solid">
          <bgColor rgb="FF7030A0"/>
        </patternFill>
      </fill>
    </dxf>
    <dxf>
      <border>
        <bottom style="thin">
          <color theme="0" tint="-0.34998626667073579"/>
        </bottom>
      </border>
    </dxf>
    <dxf>
      <font>
        <name val="Arial"/>
        <scheme val="none"/>
      </font>
    </dxf>
    <dxf>
      <font>
        <name val="Arial"/>
        <scheme val="none"/>
      </font>
    </dxf>
    <dxf>
      <font>
        <name val="Arial"/>
        <scheme val="none"/>
      </font>
    </dxf>
    <dxf>
      <font>
        <name val="Arial"/>
        <scheme val="none"/>
      </font>
    </dxf>
    <dxf>
      <font>
        <name val="Arial"/>
        <scheme val="none"/>
      </font>
    </dxf>
    <dxf>
      <font>
        <color theme="0"/>
      </font>
    </dxf>
    <dxf>
      <fill>
        <patternFill patternType="solid">
          <bgColor rgb="FF7030A0"/>
        </patternFill>
      </fill>
    </dxf>
    <dxf>
      <font>
        <color theme="0"/>
      </font>
      <fill>
        <patternFill patternType="solid">
          <fgColor indexed="64"/>
          <bgColor rgb="FF7030A0"/>
        </patternFill>
      </fill>
      <alignment horizontal="general" vertical="bottom" textRotation="0" wrapText="0" indent="0" justifyLastLine="0" shrinkToFit="0" readingOrder="0"/>
    </dxf>
    <dxf>
      <font>
        <color theme="0"/>
      </font>
      <fill>
        <patternFill patternType="solid">
          <fgColor indexed="64"/>
          <bgColor rgb="FF7030A0"/>
        </patternFill>
      </fill>
    </dxf>
    <dxf>
      <font>
        <color theme="0"/>
      </font>
      <fill>
        <patternFill patternType="solid">
          <fgColor indexed="64"/>
          <bgColor rgb="FF7030A0"/>
        </patternFill>
      </fill>
    </dxf>
    <dxf>
      <font>
        <color theme="0"/>
      </font>
      <numFmt numFmtId="0" formatCode="General"/>
      <fill>
        <patternFill patternType="solid">
          <fgColor indexed="64"/>
          <bgColor rgb="FF7030A0"/>
        </patternFill>
      </fill>
    </dxf>
    <dxf>
      <font>
        <color theme="0"/>
      </font>
      <fill>
        <patternFill patternType="solid">
          <fgColor indexed="64"/>
          <bgColor rgb="FF7030A0"/>
        </patternFill>
      </fill>
    </dxf>
    <dxf>
      <numFmt numFmtId="167" formatCode="[&lt;999950]0.0,&quot;K&quot;;[&lt;999950000]0.0,,&quot;M&quot;;0.0,,,&quot;B&quot;"/>
    </dxf>
    <dxf>
      <font>
        <color theme="0"/>
      </font>
      <fill>
        <patternFill patternType="solid">
          <fgColor indexed="64"/>
          <bgColor rgb="FF7030A0"/>
        </patternFill>
      </fill>
    </dxf>
    <dxf>
      <font>
        <color theme="0"/>
      </font>
    </dxf>
    <dxf>
      <fill>
        <patternFill patternType="solid">
          <bgColor rgb="FF7030A0"/>
        </patternFill>
      </fill>
    </dxf>
    <dxf>
      <border>
        <bottom style="thin">
          <color theme="0" tint="-0.34998626667073579"/>
        </bottom>
      </border>
    </dxf>
    <dxf>
      <font>
        <name val="Arial"/>
        <scheme val="none"/>
      </font>
    </dxf>
    <dxf>
      <font>
        <name val="Arial"/>
        <scheme val="none"/>
      </font>
    </dxf>
    <dxf>
      <font>
        <name val="Arial"/>
        <scheme val="none"/>
      </font>
    </dxf>
    <dxf>
      <font>
        <name val="Arial"/>
        <scheme val="none"/>
      </font>
    </dxf>
    <dxf>
      <font>
        <name val="Arial"/>
        <scheme val="none"/>
      </font>
    </dxf>
    <dxf>
      <font>
        <color theme="0"/>
      </font>
    </dxf>
    <dxf>
      <fill>
        <patternFill patternType="solid">
          <bgColor rgb="FF7030A0"/>
        </patternFill>
      </fill>
    </dxf>
    <dxf>
      <font>
        <color theme="0"/>
      </font>
      <numFmt numFmtId="0" formatCode="General"/>
      <fill>
        <patternFill patternType="solid">
          <fgColor indexed="64"/>
          <bgColor rgb="FF7030A0"/>
        </patternFill>
      </fill>
    </dxf>
    <dxf>
      <font>
        <color theme="0"/>
      </font>
      <fill>
        <patternFill patternType="solid">
          <fgColor indexed="64"/>
          <bgColor rgb="FF7030A0"/>
        </patternFill>
      </fill>
      <alignment horizontal="general" vertical="bottom" textRotation="0" wrapText="0" indent="0" justifyLastLine="0" shrinkToFit="0" readingOrder="0"/>
    </dxf>
    <dxf>
      <font>
        <color theme="0"/>
      </font>
      <fill>
        <patternFill patternType="solid">
          <fgColor indexed="64"/>
          <bgColor rgb="FF7030A0"/>
        </patternFill>
      </fill>
    </dxf>
    <dxf>
      <font>
        <color theme="0"/>
      </font>
      <fill>
        <patternFill patternType="solid">
          <fgColor indexed="64"/>
          <bgColor rgb="FF7030A0"/>
        </patternFill>
      </fill>
    </dxf>
    <dxf>
      <font>
        <color theme="0"/>
      </font>
    </dxf>
    <dxf>
      <fill>
        <patternFill patternType="solid">
          <bgColor rgb="FF7030A0"/>
        </patternFill>
      </fill>
    </dxf>
    <dxf>
      <border>
        <bottom style="thin">
          <color theme="0" tint="-0.34998626667073579"/>
        </bottom>
      </border>
    </dxf>
    <dxf>
      <font>
        <name val="Arial"/>
        <scheme val="none"/>
      </font>
    </dxf>
    <dxf>
      <font>
        <name val="Arial"/>
        <scheme val="none"/>
      </font>
    </dxf>
    <dxf>
      <font>
        <name val="Arial"/>
        <scheme val="none"/>
      </font>
    </dxf>
    <dxf>
      <font>
        <name val="Arial"/>
        <scheme val="none"/>
      </font>
    </dxf>
    <dxf>
      <font>
        <name val="Arial"/>
        <scheme val="none"/>
      </font>
    </dxf>
    <dxf>
      <font>
        <color theme="0"/>
      </font>
    </dxf>
    <dxf>
      <fill>
        <patternFill patternType="solid">
          <bgColor rgb="FF7030A0"/>
        </patternFill>
      </fill>
    </dxf>
    <dxf>
      <numFmt numFmtId="167" formatCode="[&lt;999950]0.0,&quot;K&quot;;[&lt;999950000]0.0,,&quot;M&quot;;0.0,,,&quot;B&quot;"/>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alignment horizontal="general" vertical="bottom" textRotation="0" wrapText="0" indent="0" justifyLastLine="0" shrinkToFit="0" readingOrder="0"/>
    </dxf>
    <dxf>
      <font>
        <color theme="0"/>
      </font>
      <fill>
        <patternFill patternType="solid">
          <fgColor indexed="64"/>
          <bgColor rgb="FF7030A0"/>
        </patternFill>
      </fill>
    </dxf>
    <dxf>
      <font>
        <color theme="0"/>
      </font>
      <fill>
        <patternFill patternType="solid">
          <fgColor indexed="64"/>
          <bgColor rgb="FF7030A0"/>
        </patternFill>
      </fill>
    </dxf>
    <dxf>
      <font>
        <color theme="0"/>
      </font>
      <numFmt numFmtId="0" formatCode="General"/>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dxf>
    <dxf>
      <fill>
        <patternFill patternType="solid">
          <bgColor rgb="FF7030A0"/>
        </patternFill>
      </fill>
    </dxf>
    <dxf>
      <border>
        <bottom style="thin">
          <color theme="0" tint="-0.34998626667073579"/>
        </bottom>
      </border>
    </dxf>
    <dxf>
      <font>
        <name val="Arial"/>
        <scheme val="none"/>
      </font>
    </dxf>
    <dxf>
      <font>
        <name val="Arial"/>
        <scheme val="none"/>
      </font>
    </dxf>
    <dxf>
      <font>
        <name val="Arial"/>
        <scheme val="none"/>
      </font>
    </dxf>
    <dxf>
      <font>
        <name val="Arial"/>
        <scheme val="none"/>
      </font>
    </dxf>
    <dxf>
      <font>
        <name val="Arial"/>
        <scheme val="none"/>
      </font>
    </dxf>
    <dxf>
      <font>
        <color theme="0"/>
      </font>
    </dxf>
    <dxf>
      <fill>
        <patternFill patternType="solid">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numFmt numFmtId="167" formatCode="[&lt;999950]0.0,&quot;K&quot;;[&lt;999950000]0.0,,&quot;M&quot;;0.0,,,&quot;B&quot;"/>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alignment horizontal="general" vertical="bottom" textRotation="0" wrapText="0" indent="0" justifyLastLine="0" shrinkToFit="0" readingOrder="0"/>
    </dxf>
    <dxf>
      <font>
        <color theme="0"/>
      </font>
      <fill>
        <patternFill patternType="solid">
          <fgColor indexed="64"/>
          <bgColor rgb="FF7030A0"/>
        </patternFill>
      </fill>
    </dxf>
    <dxf>
      <font>
        <color theme="0"/>
      </font>
      <fill>
        <patternFill patternType="solid">
          <fgColor indexed="64"/>
          <bgColor rgb="FF7030A0"/>
        </patternFill>
      </fill>
    </dxf>
    <dxf>
      <font>
        <color theme="0"/>
      </font>
      <numFmt numFmtId="0" formatCode="General"/>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dxf>
    <dxf>
      <fill>
        <patternFill patternType="solid">
          <bgColor rgb="FF7030A0"/>
        </patternFill>
      </fill>
    </dxf>
    <dxf>
      <border>
        <bottom style="thin">
          <color theme="0" tint="-0.34998626667073579"/>
        </bottom>
      </border>
    </dxf>
    <dxf>
      <font>
        <name val="Arial"/>
        <scheme val="none"/>
      </font>
    </dxf>
    <dxf>
      <font>
        <name val="Arial"/>
        <scheme val="none"/>
      </font>
    </dxf>
    <dxf>
      <font>
        <name val="Arial"/>
        <scheme val="none"/>
      </font>
    </dxf>
    <dxf>
      <font>
        <name val="Arial"/>
        <scheme val="none"/>
      </font>
    </dxf>
    <dxf>
      <font>
        <name val="Arial"/>
        <scheme val="none"/>
      </font>
    </dxf>
    <dxf>
      <font>
        <color theme="0"/>
      </font>
    </dxf>
    <dxf>
      <fill>
        <patternFill patternType="solid">
          <bgColor rgb="FF7030A0"/>
        </patternFill>
      </fill>
    </dxf>
    <dxf>
      <font>
        <color theme="0"/>
      </font>
      <fill>
        <patternFill patternType="solid">
          <fgColor indexed="64"/>
          <bgColor rgb="FF7030A0"/>
        </patternFill>
      </fill>
    </dxf>
    <dxf>
      <numFmt numFmtId="28" formatCode="mm:ss"/>
    </dxf>
    <dxf>
      <font>
        <color theme="0"/>
      </font>
      <fill>
        <patternFill patternType="solid">
          <fgColor indexed="64"/>
          <bgColor rgb="FF7030A0"/>
        </patternFill>
      </fill>
      <alignment horizontal="general" vertical="bottom" textRotation="0" wrapText="0" indent="0" justifyLastLine="0" shrinkToFit="0" readingOrder="0"/>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numFmt numFmtId="0" formatCode="General"/>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dxf>
    <dxf>
      <fill>
        <patternFill patternType="solid">
          <bgColor rgb="FF7030A0"/>
        </patternFill>
      </fill>
    </dxf>
    <dxf>
      <border>
        <bottom style="thin">
          <color theme="0" tint="-0.34998626667073579"/>
        </bottom>
      </border>
    </dxf>
    <dxf>
      <font>
        <name val="Arial"/>
        <scheme val="none"/>
      </font>
    </dxf>
    <dxf>
      <font>
        <name val="Arial"/>
        <scheme val="none"/>
      </font>
    </dxf>
    <dxf>
      <font>
        <name val="Arial"/>
        <scheme val="none"/>
      </font>
    </dxf>
    <dxf>
      <font>
        <name val="Arial"/>
        <scheme val="none"/>
      </font>
    </dxf>
    <dxf>
      <font>
        <name val="Arial"/>
        <scheme val="none"/>
      </font>
    </dxf>
    <dxf>
      <font>
        <color theme="0"/>
      </font>
    </dxf>
    <dxf>
      <fill>
        <patternFill patternType="solid">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numFmt numFmtId="167" formatCode="[&lt;999950]0.0,&quot;K&quot;;[&lt;999950000]0.0,,&quot;M&quot;;0.0,,,&quot;B&quot;"/>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alignment horizontal="general" vertical="bottom" textRotation="0" wrapText="0" indent="0" justifyLastLine="0" shrinkToFit="0" readingOrder="0"/>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numFmt numFmtId="0" formatCode="General"/>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dxf>
    <dxf>
      <fill>
        <patternFill patternType="solid">
          <bgColor rgb="FF7030A0"/>
        </patternFill>
      </fill>
    </dxf>
    <dxf>
      <border>
        <bottom style="thin">
          <color theme="0" tint="-0.34998626667073579"/>
        </bottom>
      </border>
    </dxf>
    <dxf>
      <font>
        <name val="Arial"/>
        <scheme val="none"/>
      </font>
    </dxf>
    <dxf>
      <font>
        <name val="Arial"/>
        <scheme val="none"/>
      </font>
    </dxf>
    <dxf>
      <font>
        <name val="Arial"/>
        <scheme val="none"/>
      </font>
    </dxf>
    <dxf>
      <font>
        <name val="Arial"/>
        <scheme val="none"/>
      </font>
    </dxf>
    <dxf>
      <font>
        <name val="Arial"/>
        <scheme val="none"/>
      </font>
    </dxf>
    <dxf>
      <font>
        <color theme="0"/>
      </font>
    </dxf>
    <dxf>
      <fill>
        <patternFill patternType="solid">
          <bgColor rgb="FF7030A0"/>
        </patternFill>
      </fill>
    </dxf>
    <dxf>
      <numFmt numFmtId="166" formatCode="_ * #,##0_ ;_ * \-#,##0_ ;_ * &quot;-&quot;??_ ;_ @_ "/>
    </dxf>
    <dxf>
      <font>
        <color theme="0"/>
      </font>
      <fill>
        <patternFill patternType="solid">
          <fgColor indexed="64"/>
          <bgColor rgb="FF7030A0"/>
        </patternFill>
      </fill>
    </dxf>
    <dxf>
      <font>
        <color theme="0"/>
      </font>
    </dxf>
    <dxf>
      <fill>
        <patternFill patternType="solid">
          <bgColor rgb="FF7030A0"/>
        </patternFill>
      </fill>
    </dxf>
    <dxf>
      <border>
        <bottom style="thin">
          <color theme="0" tint="-0.34998626667073579"/>
        </bottom>
      </border>
    </dxf>
    <dxf>
      <font>
        <name val="Arial"/>
        <scheme val="none"/>
      </font>
    </dxf>
    <dxf>
      <font>
        <name val="Arial"/>
        <scheme val="none"/>
      </font>
    </dxf>
    <dxf>
      <font>
        <name val="Arial"/>
        <scheme val="none"/>
      </font>
    </dxf>
    <dxf>
      <font>
        <name val="Arial"/>
        <scheme val="none"/>
      </font>
    </dxf>
    <dxf>
      <font>
        <name val="Arial"/>
        <scheme val="none"/>
      </font>
    </dxf>
    <dxf>
      <font>
        <color theme="0"/>
      </font>
    </dxf>
    <dxf>
      <fill>
        <patternFill patternType="solid">
          <bgColor rgb="FF7030A0"/>
        </patternFill>
      </fill>
    </dxf>
    <dxf>
      <font>
        <color theme="0"/>
      </font>
      <numFmt numFmtId="0" formatCode="General"/>
      <fill>
        <patternFill patternType="solid">
          <fgColor indexed="64"/>
          <bgColor rgb="FF7030A0"/>
        </patternFill>
      </fill>
    </dxf>
    <dxf>
      <font>
        <color theme="0"/>
      </font>
      <fill>
        <patternFill patternType="solid">
          <fgColor indexed="64"/>
          <bgColor rgb="FF7030A0"/>
        </patternFill>
      </fill>
      <alignment horizontal="general" vertical="bottom" textRotation="0" wrapText="0" indent="0" justifyLastLine="0" shrinkToFit="0" readingOrder="0"/>
    </dxf>
    <dxf>
      <font>
        <color theme="0"/>
      </font>
      <fill>
        <patternFill patternType="solid">
          <fgColor indexed="64"/>
          <bgColor rgb="FF7030A0"/>
        </patternFill>
      </fill>
    </dxf>
    <dxf>
      <font>
        <color theme="0"/>
      </font>
      <fill>
        <patternFill patternType="solid">
          <fgColor indexed="64"/>
          <bgColor rgb="FF7030A0"/>
        </patternFill>
      </fill>
    </dxf>
    <dxf>
      <font>
        <color theme="0"/>
      </font>
    </dxf>
    <dxf>
      <fill>
        <patternFill patternType="solid">
          <bgColor rgb="FF7030A0"/>
        </patternFill>
      </fill>
    </dxf>
    <dxf>
      <border>
        <bottom style="thin">
          <color theme="0" tint="-0.34998626667073579"/>
        </bottom>
      </border>
    </dxf>
    <dxf>
      <font>
        <name val="Arial"/>
        <scheme val="none"/>
      </font>
    </dxf>
    <dxf>
      <font>
        <name val="Arial"/>
        <scheme val="none"/>
      </font>
    </dxf>
    <dxf>
      <font>
        <name val="Arial"/>
        <scheme val="none"/>
      </font>
    </dxf>
    <dxf>
      <font>
        <name val="Arial"/>
        <scheme val="none"/>
      </font>
    </dxf>
    <dxf>
      <font>
        <name val="Arial"/>
        <scheme val="none"/>
      </font>
    </dxf>
    <dxf>
      <font>
        <color theme="0"/>
      </font>
    </dxf>
    <dxf>
      <fill>
        <patternFill patternType="solid">
          <bgColor rgb="FF7030A0"/>
        </patternFill>
      </fill>
    </dxf>
    <dxf>
      <font>
        <color theme="0"/>
      </font>
      <numFmt numFmtId="0" formatCode="General"/>
      <fill>
        <patternFill patternType="solid">
          <fgColor indexed="64"/>
          <bgColor rgb="FF7030A0"/>
        </patternFill>
      </fill>
    </dxf>
    <dxf>
      <font>
        <color theme="0"/>
      </font>
      <numFmt numFmtId="0" formatCode="General"/>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alignment horizontal="general" vertical="bottom" textRotation="0" wrapText="0" indent="0" justifyLastLine="0" shrinkToFit="0" readingOrder="0"/>
    </dxf>
    <dxf>
      <font>
        <color theme="0"/>
      </font>
      <fill>
        <patternFill patternType="solid">
          <fgColor indexed="64"/>
          <bgColor rgb="FF7030A0"/>
        </patternFill>
      </fill>
    </dxf>
    <dxf>
      <numFmt numFmtId="1" formatCode="0"/>
    </dxf>
    <dxf>
      <numFmt numFmtId="167" formatCode="[&lt;999950]0.0,&quot;K&quot;;[&lt;999950000]0.0,,&quot;M&quot;;0.0,,,&quot;B&quot;"/>
    </dxf>
    <dxf>
      <font>
        <color theme="0"/>
      </font>
      <fill>
        <patternFill patternType="solid">
          <fgColor indexed="64"/>
          <bgColor rgb="FF7030A0"/>
        </patternFill>
      </fill>
    </dxf>
    <dxf>
      <font>
        <color theme="0"/>
      </font>
    </dxf>
    <dxf>
      <fill>
        <patternFill patternType="solid">
          <bgColor rgb="FF7030A0"/>
        </patternFill>
      </fill>
    </dxf>
    <dxf>
      <border>
        <bottom style="thin">
          <color theme="0" tint="-0.34998626667073579"/>
        </bottom>
      </border>
    </dxf>
    <dxf>
      <font>
        <name val="Arial"/>
        <scheme val="none"/>
      </font>
    </dxf>
    <dxf>
      <font>
        <name val="Arial"/>
        <scheme val="none"/>
      </font>
    </dxf>
    <dxf>
      <font>
        <name val="Arial"/>
        <scheme val="none"/>
      </font>
    </dxf>
    <dxf>
      <font>
        <name val="Arial"/>
        <scheme val="none"/>
      </font>
    </dxf>
    <dxf>
      <font>
        <name val="Arial"/>
        <scheme val="none"/>
      </font>
    </dxf>
    <dxf>
      <font>
        <color theme="0"/>
      </font>
    </dxf>
    <dxf>
      <fill>
        <patternFill patternType="solid">
          <bgColor rgb="FF7030A0"/>
        </patternFill>
      </fill>
    </dxf>
    <dxf>
      <font>
        <color theme="0"/>
      </font>
      <numFmt numFmtId="0" formatCode="General"/>
      <fill>
        <patternFill patternType="solid">
          <fgColor indexed="64"/>
          <bgColor rgb="FF7030A0"/>
        </patternFill>
      </fill>
    </dxf>
    <dxf>
      <font>
        <color theme="0"/>
      </font>
      <fill>
        <patternFill patternType="solid">
          <fgColor indexed="64"/>
          <bgColor rgb="FF7030A0"/>
        </patternFill>
      </fill>
      <alignment horizontal="general" vertical="bottom" textRotation="0" wrapText="0" indent="0" justifyLastLine="0" shrinkToFit="0" readingOrder="0"/>
    </dxf>
    <dxf>
      <font>
        <color theme="0"/>
      </font>
      <fill>
        <patternFill patternType="solid">
          <fgColor indexed="64"/>
          <bgColor rgb="FF7030A0"/>
        </patternFill>
      </fill>
    </dxf>
    <dxf>
      <font>
        <color theme="0"/>
      </font>
      <fill>
        <patternFill patternType="solid">
          <fgColor indexed="64"/>
          <bgColor rgb="FF7030A0"/>
        </patternFill>
      </fill>
    </dxf>
    <dxf>
      <font>
        <color theme="0"/>
      </font>
    </dxf>
    <dxf>
      <fill>
        <patternFill patternType="solid">
          <bgColor rgb="FF7030A0"/>
        </patternFill>
      </fill>
    </dxf>
    <dxf>
      <border>
        <bottom style="thin">
          <color theme="0" tint="-0.34998626667073579"/>
        </bottom>
      </border>
    </dxf>
    <dxf>
      <font>
        <name val="Arial"/>
        <scheme val="none"/>
      </font>
    </dxf>
    <dxf>
      <font>
        <name val="Arial"/>
        <scheme val="none"/>
      </font>
    </dxf>
    <dxf>
      <font>
        <name val="Arial"/>
        <scheme val="none"/>
      </font>
    </dxf>
    <dxf>
      <font>
        <name val="Arial"/>
        <scheme val="none"/>
      </font>
    </dxf>
    <dxf>
      <font>
        <name val="Arial"/>
        <scheme val="none"/>
      </font>
    </dxf>
    <dxf>
      <font>
        <color theme="0"/>
      </font>
    </dxf>
    <dxf>
      <fill>
        <patternFill patternType="solid">
          <bgColor rgb="FF7030A0"/>
        </patternFill>
      </fill>
    </dxf>
    <dxf>
      <font>
        <color theme="0"/>
      </font>
      <fill>
        <patternFill patternType="solid">
          <fgColor indexed="64"/>
          <bgColor rgb="FF7030A0"/>
        </patternFill>
      </fill>
    </dxf>
    <dxf>
      <font>
        <color theme="0"/>
      </font>
      <fill>
        <patternFill patternType="solid">
          <fgColor indexed="64"/>
          <bgColor rgb="FF7030A0"/>
        </patternFill>
      </fill>
      <alignment horizontal="general" vertical="bottom" textRotation="0" wrapText="0" indent="0" justifyLastLine="0" shrinkToFit="0" readingOrder="0"/>
    </dxf>
    <dxf>
      <font>
        <color theme="0"/>
      </font>
      <fill>
        <patternFill patternType="solid">
          <fgColor indexed="64"/>
          <bgColor rgb="FF7030A0"/>
        </patternFill>
      </fill>
    </dxf>
    <dxf>
      <border>
        <bottom style="thin">
          <color theme="0" tint="-0.34998626667073579"/>
        </bottom>
      </border>
    </dxf>
    <dxf>
      <font>
        <name val="Arial"/>
        <scheme val="none"/>
      </font>
    </dxf>
    <dxf>
      <font>
        <name val="Arial"/>
        <scheme val="none"/>
      </font>
    </dxf>
    <dxf>
      <font>
        <name val="Arial"/>
        <scheme val="none"/>
      </font>
    </dxf>
    <dxf>
      <font>
        <name val="Arial"/>
        <scheme val="none"/>
      </font>
    </dxf>
    <dxf>
      <font>
        <name val="Arial"/>
        <scheme val="none"/>
      </font>
    </dxf>
    <dxf>
      <font>
        <color theme="0"/>
      </font>
    </dxf>
    <dxf>
      <fill>
        <patternFill patternType="solid">
          <bgColor rgb="FF7030A0"/>
        </patternFill>
      </fill>
    </dxf>
    <dxf>
      <font>
        <color theme="0"/>
      </font>
    </dxf>
    <dxf>
      <fill>
        <patternFill patternType="solid">
          <bgColor theme="1" tint="4.9989318521683403E-2"/>
        </patternFill>
      </fill>
    </dxf>
    <dxf>
      <numFmt numFmtId="166" formatCode="_ * #,##0_ ;_ * \-#,##0_ ;_ * &quot;-&quot;??_ ;_ @_ "/>
    </dxf>
    <dxf>
      <font>
        <color theme="0"/>
      </font>
      <fill>
        <patternFill patternType="solid">
          <fgColor indexed="64"/>
          <bgColor rgb="FF7030A0"/>
        </patternFill>
      </fill>
    </dxf>
    <dxf>
      <font>
        <color theme="0"/>
      </font>
    </dxf>
    <dxf>
      <fill>
        <patternFill patternType="solid">
          <bgColor rgb="FF7030A0"/>
        </patternFill>
      </fill>
    </dxf>
    <dxf>
      <border>
        <bottom style="thin">
          <color theme="0" tint="-0.34998626667073579"/>
        </bottom>
      </border>
    </dxf>
    <dxf>
      <font>
        <name val="Arial"/>
        <scheme val="none"/>
      </font>
    </dxf>
    <dxf>
      <font>
        <name val="Arial"/>
        <scheme val="none"/>
      </font>
    </dxf>
    <dxf>
      <font>
        <name val="Arial"/>
        <scheme val="none"/>
      </font>
    </dxf>
    <dxf>
      <font>
        <name val="Arial"/>
        <scheme val="none"/>
      </font>
    </dxf>
    <dxf>
      <font>
        <name val="Arial"/>
        <scheme val="none"/>
      </font>
    </dxf>
    <dxf>
      <font>
        <color theme="0"/>
      </font>
    </dxf>
    <dxf>
      <fill>
        <patternFill patternType="solid">
          <bgColor rgb="FF7030A0"/>
        </patternFill>
      </fill>
    </dxf>
    <dxf>
      <font>
        <b val="0"/>
        <i val="0"/>
        <strike val="0"/>
        <condense val="0"/>
        <extend val="0"/>
        <outline val="0"/>
        <shadow val="0"/>
        <u val="none"/>
        <vertAlign val="baseline"/>
        <sz val="11"/>
        <color theme="1" tint="0.34998626667073579"/>
        <name val="Arial"/>
        <family val="2"/>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tint="0.34998626667073579"/>
        <name val="Arial"/>
        <family val="2"/>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tint="0.34998626667073579"/>
        <name val="Arial"/>
        <family val="2"/>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tint="0.34998626667073579"/>
        <name val="Arial"/>
        <family val="2"/>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tint="0.34998626667073579"/>
        <name val="Arial"/>
        <family val="2"/>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tint="0.34998626667073579"/>
        <name val="Arial"/>
        <family val="2"/>
        <scheme val="none"/>
      </font>
      <numFmt numFmtId="28" formatCode="mm:ss"/>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tint="0.34998626667073579"/>
        <name val="Arial"/>
        <family val="2"/>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tint="0.34998626667073579"/>
        <name val="Arial"/>
        <family val="2"/>
        <scheme val="none"/>
      </font>
      <numFmt numFmtId="165" formatCode="[$EGP]\ #,##0_);\([$EGP]\ #,##0\)"/>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tint="0.34998626667073579"/>
        <name val="Arial"/>
        <family val="2"/>
        <scheme val="none"/>
      </font>
      <numFmt numFmtId="3" formatCode="#,##0"/>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tint="0.34998626667073579"/>
        <name val="Arial"/>
        <family val="2"/>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tint="0.34998626667073579"/>
        <name val="Arial"/>
        <family val="2"/>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tint="0.34998626667073579"/>
        <name val="Arial"/>
        <family val="2"/>
        <scheme val="none"/>
      </font>
      <numFmt numFmtId="19" formatCode="dd/mm/yyyy"/>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tint="0.34998626667073579"/>
        <name val="Arial"/>
        <family val="2"/>
        <scheme val="none"/>
      </font>
      <numFmt numFmtId="1" formatCode="0"/>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tint="0.34998626667073579"/>
        <name val="Arial"/>
        <family val="2"/>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tint="0.34998626667073579"/>
        <name val="Arial"/>
        <family val="2"/>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0"/>
        <name val="Arial"/>
        <family val="2"/>
        <scheme val="none"/>
      </font>
      <fill>
        <patternFill patternType="solid">
          <fgColor indexed="64"/>
          <bgColor rgb="FF362F4B"/>
        </patternFill>
      </fill>
      <alignment horizontal="center" vertical="center" textRotation="0" wrapText="1" indent="0" justifyLastLine="0" shrinkToFit="0" readingOrder="0"/>
      <border diagonalUp="0" diagonalDown="0" outline="0">
        <left style="thin">
          <color theme="1" tint="0.499984740745262"/>
        </left>
        <right style="thin">
          <color theme="1" tint="0.499984740745262"/>
        </right>
        <top/>
        <bottom/>
      </border>
    </dxf>
    <dxf>
      <font>
        <color theme="0"/>
      </font>
      <fill>
        <patternFill>
          <bgColor rgb="FF7030A0"/>
        </patternFill>
      </fill>
    </dxf>
    <dxf>
      <font>
        <b/>
        <i val="0"/>
        <color theme="0"/>
      </font>
      <fill>
        <patternFill>
          <bgColor rgb="FFA5C2E3"/>
        </patternFill>
      </fill>
    </dxf>
  </dxfs>
  <tableStyles count="2" defaultTableStyle="TableStyleMedium2" defaultPivotStyle="PivotStyleLight16">
    <tableStyle name="Slicer Style 1" pivot="0" table="0" count="1" xr9:uid="{420B193C-DD8F-4E05-9861-412A44675EFB}">
      <tableStyleElement type="wholeTable" dxfId="432"/>
    </tableStyle>
    <tableStyle name="Slicer Style 2" pivot="0" table="0" count="1" xr9:uid="{AF011134-DCC0-4C96-9358-EB2A5AA576B5}">
      <tableStyleElement type="wholeTable" dxfId="431"/>
    </tableStyle>
  </tableStyles>
  <colors>
    <mruColors>
      <color rgb="FFFF7C80"/>
      <color rgb="FFFF3399"/>
      <color rgb="FFFF33CC"/>
      <color rgb="FF8D7EF3"/>
      <color rgb="FF5BE50F"/>
      <color rgb="FF51B340"/>
      <color rgb="FF00B626"/>
      <color rgb="FFA4FD13"/>
      <color rgb="FF6604C8"/>
      <color rgb="FF4958CE"/>
    </mruColors>
  </colors>
  <extLst>
    <ext xmlns:x14="http://schemas.microsoft.com/office/spreadsheetml/2009/9/main" uri="{EB79DEF2-80B8-43e5-95BD-54CBDDF9020C}">
      <x14:slicerStyles defaultSlicerStyle="SlicerStyleLight1">
        <x14:slicerStyle name="Slicer Style 1"/>
        <x14:slicerStyle name="Slicer Style 2"/>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1.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2.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32.xml"/><Relationship Id="rId1" Type="http://schemas.microsoft.com/office/2011/relationships/chartStyle" Target="style32.xml"/></Relationships>
</file>

<file path=xl/charts/_rels/chart33.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34.xml.rels><?xml version="1.0" encoding="UTF-8" standalone="yes"?>
<Relationships xmlns="http://schemas.openxmlformats.org/package/2006/relationships"><Relationship Id="rId2" Type="http://schemas.microsoft.com/office/2011/relationships/chartColorStyle" Target="colors34.xml"/><Relationship Id="rId1" Type="http://schemas.microsoft.com/office/2011/relationships/chartStyle" Target="style34.xml"/></Relationships>
</file>

<file path=xl/charts/_rels/chart35.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35.xml"/><Relationship Id="rId1" Type="http://schemas.microsoft.com/office/2011/relationships/chartStyle" Target="style35.xml"/></Relationships>
</file>

<file path=xl/charts/_rels/chart36.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36.xml"/><Relationship Id="rId1" Type="http://schemas.microsoft.com/office/2011/relationships/chartStyle" Target="style36.xml"/></Relationships>
</file>

<file path=xl/charts/_rels/chart37.xml.rels><?xml version="1.0" encoding="UTF-8" standalone="yes"?>
<Relationships xmlns="http://schemas.openxmlformats.org/package/2006/relationships"><Relationship Id="rId2" Type="http://schemas.microsoft.com/office/2011/relationships/chartColorStyle" Target="colors37.xml"/><Relationship Id="rId1" Type="http://schemas.microsoft.com/office/2011/relationships/chartStyle" Target="style37.xml"/></Relationships>
</file>

<file path=xl/charts/_rels/chart38.xml.rels><?xml version="1.0" encoding="UTF-8" standalone="yes"?>
<Relationships xmlns="http://schemas.openxmlformats.org/package/2006/relationships"><Relationship Id="rId2" Type="http://schemas.microsoft.com/office/2011/relationships/chartColorStyle" Target="colors38.xml"/><Relationship Id="rId1" Type="http://schemas.microsoft.com/office/2011/relationships/chartStyle" Target="style38.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[BT.Sales Performance Analysis Using Excel - Copy.xlsx]PivotTable!Ear_Monthly</c:name>
    <c:fmtId val="28"/>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gradFill>
            <a:gsLst>
              <a:gs pos="54000">
                <a:schemeClr val="bg1">
                  <a:alpha val="72000"/>
                </a:schemeClr>
              </a:gs>
              <a:gs pos="0">
                <a:srgbClr val="FF7C80"/>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7.3089662756866736E-2"/>
          <c:w val="1"/>
          <c:h val="0.85382067448626653"/>
        </c:manualLayout>
      </c:layout>
      <c:areaChart>
        <c:grouping val="standard"/>
        <c:varyColors val="0"/>
        <c:ser>
          <c:idx val="1"/>
          <c:order val="1"/>
          <c:tx>
            <c:strRef>
              <c:f>PivotTable!$W$4</c:f>
              <c:strCache>
                <c:ptCount val="1"/>
                <c:pt idx="0">
                  <c:v>Sum of Paid Fees2</c:v>
                </c:pt>
              </c:strCache>
            </c:strRef>
          </c:tx>
          <c:spPr>
            <a:gradFill>
              <a:gsLst>
                <a:gs pos="54000">
                  <a:schemeClr val="bg1">
                    <a:alpha val="72000"/>
                  </a:schemeClr>
                </a:gs>
                <a:gs pos="0">
                  <a:srgbClr val="FF7C80"/>
                </a:gs>
              </a:gsLst>
              <a:lin ang="5400000" scaled="1"/>
            </a:gradFill>
            <a:ln>
              <a:noFill/>
            </a:ln>
            <a:effectLst/>
          </c:spPr>
          <c:cat>
            <c:strRef>
              <c:f>PivotTable!$U$5:$U$17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PivotTable!$W$5:$W$17</c:f>
              <c:numCache>
                <c:formatCode>0</c:formatCode>
                <c:ptCount val="12"/>
                <c:pt idx="0">
                  <c:v>984000000</c:v>
                </c:pt>
                <c:pt idx="1">
                  <c:v>1040000000</c:v>
                </c:pt>
                <c:pt idx="2">
                  <c:v>116000000</c:v>
                </c:pt>
                <c:pt idx="3">
                  <c:v>538000000</c:v>
                </c:pt>
                <c:pt idx="4">
                  <c:v>1158000000</c:v>
                </c:pt>
                <c:pt idx="5">
                  <c:v>512000000</c:v>
                </c:pt>
                <c:pt idx="6">
                  <c:v>442000000</c:v>
                </c:pt>
                <c:pt idx="7">
                  <c:v>1152000000</c:v>
                </c:pt>
                <c:pt idx="8">
                  <c:v>2178000000</c:v>
                </c:pt>
                <c:pt idx="9">
                  <c:v>3809000000</c:v>
                </c:pt>
                <c:pt idx="10">
                  <c:v>2814000000</c:v>
                </c:pt>
                <c:pt idx="11">
                  <c:v>1247000000</c:v>
                </c:pt>
              </c:numCache>
            </c:numRef>
          </c:val>
          <c:extLst>
            <c:ext xmlns:c16="http://schemas.microsoft.com/office/drawing/2014/chart" uri="{C3380CC4-5D6E-409C-BE32-E72D297353CC}">
              <c16:uniqueId val="{00000001-AEC2-4951-B5CE-ED6447F25869}"/>
            </c:ext>
          </c:extLst>
        </c:ser>
        <c:dLbls>
          <c:showLegendKey val="0"/>
          <c:showVal val="0"/>
          <c:showCatName val="0"/>
          <c:showSerName val="0"/>
          <c:showPercent val="0"/>
          <c:showBubbleSize val="0"/>
        </c:dLbls>
        <c:axId val="833215536"/>
        <c:axId val="833216368"/>
      </c:areaChart>
      <c:lineChart>
        <c:grouping val="standard"/>
        <c:varyColors val="0"/>
        <c:ser>
          <c:idx val="0"/>
          <c:order val="0"/>
          <c:tx>
            <c:strRef>
              <c:f>PivotTable!$V$4</c:f>
              <c:strCache>
                <c:ptCount val="1"/>
                <c:pt idx="0">
                  <c:v>Sum of Paid Fees</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PivotTable!$U$5:$U$17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PivotTable!$V$5:$V$17</c:f>
              <c:numCache>
                <c:formatCode>[&lt;999950]0.0,"K";[&lt;999950000]0.0,,"M";0.0,,,"B"</c:formatCode>
                <c:ptCount val="12"/>
                <c:pt idx="0">
                  <c:v>984000000</c:v>
                </c:pt>
                <c:pt idx="1">
                  <c:v>1040000000</c:v>
                </c:pt>
                <c:pt idx="2">
                  <c:v>116000000</c:v>
                </c:pt>
                <c:pt idx="3">
                  <c:v>538000000</c:v>
                </c:pt>
                <c:pt idx="4">
                  <c:v>1158000000</c:v>
                </c:pt>
                <c:pt idx="5">
                  <c:v>512000000</c:v>
                </c:pt>
                <c:pt idx="6">
                  <c:v>442000000</c:v>
                </c:pt>
                <c:pt idx="7">
                  <c:v>1152000000</c:v>
                </c:pt>
                <c:pt idx="8">
                  <c:v>2178000000</c:v>
                </c:pt>
                <c:pt idx="9">
                  <c:v>3809000000</c:v>
                </c:pt>
                <c:pt idx="10">
                  <c:v>2814000000</c:v>
                </c:pt>
                <c:pt idx="11">
                  <c:v>1247000000</c:v>
                </c:pt>
              </c:numCache>
            </c:numRef>
          </c:val>
          <c:smooth val="1"/>
          <c:extLst>
            <c:ext xmlns:c16="http://schemas.microsoft.com/office/drawing/2014/chart" uri="{C3380CC4-5D6E-409C-BE32-E72D297353CC}">
              <c16:uniqueId val="{00000000-AEC2-4951-B5CE-ED6447F25869}"/>
            </c:ext>
          </c:extLst>
        </c:ser>
        <c:dLbls>
          <c:showLegendKey val="0"/>
          <c:showVal val="0"/>
          <c:showCatName val="0"/>
          <c:showSerName val="0"/>
          <c:showPercent val="0"/>
          <c:showBubbleSize val="0"/>
        </c:dLbls>
        <c:marker val="1"/>
        <c:smooth val="0"/>
        <c:axId val="833215536"/>
        <c:axId val="833216368"/>
      </c:lineChart>
      <c:catAx>
        <c:axId val="833215536"/>
        <c:scaling>
          <c:orientation val="minMax"/>
        </c:scaling>
        <c:delete val="1"/>
        <c:axPos val="b"/>
        <c:numFmt formatCode="General" sourceLinked="1"/>
        <c:majorTickMark val="none"/>
        <c:minorTickMark val="none"/>
        <c:tickLblPos val="nextTo"/>
        <c:crossAx val="833216368"/>
        <c:crosses val="autoZero"/>
        <c:auto val="1"/>
        <c:lblAlgn val="ctr"/>
        <c:lblOffset val="100"/>
        <c:noMultiLvlLbl val="0"/>
      </c:catAx>
      <c:valAx>
        <c:axId val="833216368"/>
        <c:scaling>
          <c:orientation val="minMax"/>
        </c:scaling>
        <c:delete val="1"/>
        <c:axPos val="l"/>
        <c:numFmt formatCode="0" sourceLinked="1"/>
        <c:majorTickMark val="none"/>
        <c:minorTickMark val="none"/>
        <c:tickLblPos val="nextTo"/>
        <c:crossAx val="833215536"/>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[BT.Sales Performance Analysis Using Excel - Copy.xlsx]PivotTable!PivotTable15</c:name>
    <c:fmtId val="99"/>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PivotTable!$BJ$4</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PivotTable!$BI$5:$BI$14</c:f>
              <c:strCache>
                <c:ptCount val="9"/>
                <c:pt idx="0">
                  <c:v>Fndn. L1</c:v>
                </c:pt>
                <c:pt idx="1">
                  <c:v>Fndn. L3</c:v>
                </c:pt>
                <c:pt idx="2">
                  <c:v>Fndn. L5</c:v>
                </c:pt>
                <c:pt idx="3">
                  <c:v>Fndn. L6</c:v>
                </c:pt>
                <c:pt idx="4">
                  <c:v>KJI. L4</c:v>
                </c:pt>
                <c:pt idx="5">
                  <c:v>Pre. L2</c:v>
                </c:pt>
                <c:pt idx="6">
                  <c:v>Pre. L3</c:v>
                </c:pt>
                <c:pt idx="7">
                  <c:v>Pre. L4</c:v>
                </c:pt>
                <c:pt idx="8">
                  <c:v>Pre. L8</c:v>
                </c:pt>
              </c:strCache>
            </c:strRef>
          </c:cat>
          <c:val>
            <c:numRef>
              <c:f>PivotTable!$BJ$5:$BJ$14</c:f>
              <c:numCache>
                <c:formatCode>General</c:formatCode>
                <c:ptCount val="9"/>
                <c:pt idx="0">
                  <c:v>374</c:v>
                </c:pt>
                <c:pt idx="1">
                  <c:v>189</c:v>
                </c:pt>
                <c:pt idx="2">
                  <c:v>472</c:v>
                </c:pt>
                <c:pt idx="3">
                  <c:v>90</c:v>
                </c:pt>
                <c:pt idx="4">
                  <c:v>562</c:v>
                </c:pt>
                <c:pt idx="5">
                  <c:v>211</c:v>
                </c:pt>
                <c:pt idx="6">
                  <c:v>376</c:v>
                </c:pt>
                <c:pt idx="7">
                  <c:v>185</c:v>
                </c:pt>
                <c:pt idx="8">
                  <c:v>184</c:v>
                </c:pt>
              </c:numCache>
            </c:numRef>
          </c:val>
          <c:smooth val="0"/>
          <c:extLst>
            <c:ext xmlns:c16="http://schemas.microsoft.com/office/drawing/2014/chart" uri="{C3380CC4-5D6E-409C-BE32-E72D297353CC}">
              <c16:uniqueId val="{00000000-302F-427C-85D9-A1E20C417383}"/>
            </c:ext>
          </c:extLst>
        </c:ser>
        <c:dLbls>
          <c:showLegendKey val="0"/>
          <c:showVal val="0"/>
          <c:showCatName val="0"/>
          <c:showSerName val="0"/>
          <c:showPercent val="0"/>
          <c:showBubbleSize val="0"/>
        </c:dLbls>
        <c:marker val="1"/>
        <c:smooth val="0"/>
        <c:axId val="1040198144"/>
        <c:axId val="1040194816"/>
      </c:lineChart>
      <c:catAx>
        <c:axId val="10401981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2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0194816"/>
        <c:crosses val="autoZero"/>
        <c:auto val="1"/>
        <c:lblAlgn val="ctr"/>
        <c:lblOffset val="100"/>
        <c:noMultiLvlLbl val="0"/>
      </c:catAx>
      <c:valAx>
        <c:axId val="1040194816"/>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0401981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[BT.Sales Performance Analysis Using Excel - Copy.xlsx]PivotTable!Dur_Monthly</c:name>
    <c:fmtId val="103"/>
  </c:pivotSource>
  <c:chart>
    <c:autoTitleDeleted val="1"/>
    <c:pivotFmts>
      <c:pivotFmt>
        <c:idx val="0"/>
        <c:spPr>
          <a:ln w="28575" cap="rnd">
            <a:noFill/>
            <a:round/>
          </a:ln>
          <a:effectLst/>
        </c:spPr>
        <c:marker>
          <c:symbol val="circle"/>
          <c:size val="9"/>
          <c:spPr>
            <a:solidFill>
              <a:srgbClr val="7030A0"/>
            </a:solidFill>
            <a:ln w="9525">
              <a:solidFill>
                <a:schemeClr val="bg1">
                  <a:lumMod val="85000"/>
                </a:schemeClr>
              </a:solidFill>
              <a:prstDash val="sysDot"/>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PivotTable!$BX$4</c:f>
              <c:strCache>
                <c:ptCount val="1"/>
                <c:pt idx="0">
                  <c:v>Total</c:v>
                </c:pt>
              </c:strCache>
            </c:strRef>
          </c:tx>
          <c:spPr>
            <a:ln w="28575" cap="rnd">
              <a:noFill/>
              <a:round/>
            </a:ln>
            <a:effectLst/>
          </c:spPr>
          <c:marker>
            <c:symbol val="circle"/>
            <c:size val="9"/>
            <c:spPr>
              <a:solidFill>
                <a:srgbClr val="7030A0"/>
              </a:solidFill>
              <a:ln w="9525">
                <a:solidFill>
                  <a:schemeClr val="bg1">
                    <a:lumMod val="85000"/>
                  </a:schemeClr>
                </a:solidFill>
                <a:prstDash val="sysDot"/>
              </a:ln>
              <a:effectLst/>
            </c:spPr>
          </c:marker>
          <c:cat>
            <c:strRef>
              <c:f>PivotTable!$BW$5:$BW$16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PivotTable!$BX$5:$BX$16</c:f>
              <c:numCache>
                <c:formatCode>mm:ss</c:formatCode>
                <c:ptCount val="12"/>
                <c:pt idx="0">
                  <c:v>3.0161179698216726E-3</c:v>
                </c:pt>
                <c:pt idx="1">
                  <c:v>2.8763440860215049E-3</c:v>
                </c:pt>
                <c:pt idx="2">
                  <c:v>1.3888888888888889E-3</c:v>
                </c:pt>
                <c:pt idx="3">
                  <c:v>3.497540509259258E-3</c:v>
                </c:pt>
                <c:pt idx="4">
                  <c:v>3.0488351254480289E-3</c:v>
                </c:pt>
                <c:pt idx="5">
                  <c:v>2.9208002645502639E-3</c:v>
                </c:pt>
                <c:pt idx="6">
                  <c:v>2.9407051282051289E-3</c:v>
                </c:pt>
                <c:pt idx="7">
                  <c:v>3.0726650563607082E-3</c:v>
                </c:pt>
                <c:pt idx="8">
                  <c:v>3.1521213377556649E-3</c:v>
                </c:pt>
                <c:pt idx="9">
                  <c:v>3.276282366437237E-3</c:v>
                </c:pt>
                <c:pt idx="10">
                  <c:v>3.120971050164087E-3</c:v>
                </c:pt>
                <c:pt idx="11">
                  <c:v>3.2518257694314021E-3</c:v>
                </c:pt>
              </c:numCache>
            </c:numRef>
          </c:val>
          <c:smooth val="0"/>
          <c:extLst>
            <c:ext xmlns:c16="http://schemas.microsoft.com/office/drawing/2014/chart" uri="{C3380CC4-5D6E-409C-BE32-E72D297353CC}">
              <c16:uniqueId val="{00000000-31A0-40E3-BA87-25FDBF4CE154}"/>
            </c:ext>
          </c:extLst>
        </c:ser>
        <c:dLbls>
          <c:showLegendKey val="0"/>
          <c:showVal val="0"/>
          <c:showCatName val="0"/>
          <c:showSerName val="0"/>
          <c:showPercent val="0"/>
          <c:showBubbleSize val="0"/>
        </c:dLbls>
        <c:marker val="1"/>
        <c:smooth val="0"/>
        <c:axId val="662356928"/>
        <c:axId val="662365248"/>
      </c:lineChart>
      <c:catAx>
        <c:axId val="6623569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3600000" spcFirstLastPara="1" vertOverflow="ellipsis"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662365248"/>
        <c:crosses val="autoZero"/>
        <c:auto val="1"/>
        <c:lblAlgn val="ctr"/>
        <c:lblOffset val="100"/>
        <c:noMultiLvlLbl val="0"/>
      </c:catAx>
      <c:valAx>
        <c:axId val="662365248"/>
        <c:scaling>
          <c:orientation val="minMax"/>
        </c:scaling>
        <c:delete val="0"/>
        <c:axPos val="l"/>
        <c:majorGridlines>
          <c:spPr>
            <a:ln w="9525" cap="flat" cmpd="sng" algn="ctr">
              <a:solidFill>
                <a:schemeClr val="tx1">
                  <a:lumMod val="15000"/>
                  <a:lumOff val="85000"/>
                </a:schemeClr>
              </a:solidFill>
              <a:round/>
            </a:ln>
            <a:effectLst/>
          </c:spPr>
        </c:majorGridlines>
        <c:numFmt formatCode="mm:ss"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6623569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1"/>
          <c:order val="0"/>
          <c:tx>
            <c:strRef>
              <c:f>PivotTable!$CA$4</c:f>
              <c:strCache>
                <c:ptCount val="1"/>
                <c:pt idx="0">
                  <c:v>Duration</c:v>
                </c:pt>
              </c:strCache>
            </c:strRef>
          </c:tx>
          <c:spPr>
            <a:ln w="28575" cap="rnd">
              <a:noFill/>
              <a:round/>
            </a:ln>
            <a:effectLst/>
          </c:spPr>
          <c:marker>
            <c:symbol val="circle"/>
            <c:size val="9"/>
            <c:spPr>
              <a:solidFill>
                <a:srgbClr val="A13F9E"/>
              </a:solidFill>
              <a:ln w="12700">
                <a:noFill/>
                <a:prstDash val="sysDot"/>
              </a:ln>
              <a:effectLst/>
            </c:spPr>
          </c:marker>
          <c:val>
            <c:numRef>
              <c:f>PivotTable!$CA$5:$CA$16</c:f>
              <c:numCache>
                <c:formatCode>mm:ss</c:formatCode>
                <c:ptCount val="12"/>
                <c:pt idx="0">
                  <c:v>3.0161179698216726E-3</c:v>
                </c:pt>
                <c:pt idx="1">
                  <c:v>2.8763440860215049E-3</c:v>
                </c:pt>
                <c:pt idx="2">
                  <c:v>1.3888888888888889E-3</c:v>
                </c:pt>
                <c:pt idx="3">
                  <c:v>3.497540509259258E-3</c:v>
                </c:pt>
                <c:pt idx="4">
                  <c:v>3.0488351254480289E-3</c:v>
                </c:pt>
                <c:pt idx="5">
                  <c:v>2.9208002645502639E-3</c:v>
                </c:pt>
                <c:pt idx="6">
                  <c:v>2.9407051282051289E-3</c:v>
                </c:pt>
                <c:pt idx="7">
                  <c:v>3.0726650563607082E-3</c:v>
                </c:pt>
                <c:pt idx="8">
                  <c:v>3.1521213377556649E-3</c:v>
                </c:pt>
                <c:pt idx="9">
                  <c:v>3.276282366437237E-3</c:v>
                </c:pt>
                <c:pt idx="10">
                  <c:v>3.120971050164087E-3</c:v>
                </c:pt>
                <c:pt idx="11">
                  <c:v>3.2518257694314021E-3</c:v>
                </c:pt>
              </c:numCache>
            </c:numRef>
          </c:val>
          <c:smooth val="0"/>
          <c:extLst>
            <c:ext xmlns:c16="http://schemas.microsoft.com/office/drawing/2014/chart" uri="{C3380CC4-5D6E-409C-BE32-E72D297353CC}">
              <c16:uniqueId val="{00000001-97CE-4FC3-9F89-994AD5A624A3}"/>
            </c:ext>
          </c:extLst>
        </c:ser>
        <c:ser>
          <c:idx val="0"/>
          <c:order val="1"/>
          <c:tx>
            <c:v>Max</c:v>
          </c:tx>
          <c:spPr>
            <a:ln w="25400" cap="rnd">
              <a:noFill/>
              <a:round/>
            </a:ln>
            <a:effectLst/>
          </c:spPr>
          <c:marker>
            <c:symbol val="circle"/>
            <c:size val="9"/>
            <c:spPr>
              <a:solidFill>
                <a:srgbClr val="FF7C80"/>
              </a:solidFill>
              <a:ln w="9525">
                <a:noFill/>
              </a:ln>
              <a:effectLst/>
            </c:spPr>
          </c:marker>
          <c:val>
            <c:numRef>
              <c:f>PivotTable!$CB$5:$CB$16</c:f>
              <c:numCache>
                <c:formatCode>General</c:formatCode>
                <c:ptCount val="12"/>
                <c:pt idx="0">
                  <c:v>0</c:v>
                </c:pt>
                <c:pt idx="1">
                  <c:v>0</c:v>
                </c:pt>
                <c:pt idx="2">
                  <c:v>0</c:v>
                </c:pt>
                <c:pt idx="3">
                  <c:v>3.497540509259258E-3</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5-97CE-4FC3-9F89-994AD5A624A3}"/>
            </c:ext>
          </c:extLst>
        </c:ser>
        <c:ser>
          <c:idx val="2"/>
          <c:order val="2"/>
          <c:tx>
            <c:v>Min</c:v>
          </c:tx>
          <c:spPr>
            <a:ln w="25400" cap="rnd">
              <a:noFill/>
              <a:round/>
            </a:ln>
            <a:effectLst/>
          </c:spPr>
          <c:marker>
            <c:symbol val="circle"/>
            <c:size val="9"/>
            <c:spPr>
              <a:solidFill>
                <a:srgbClr val="00B626"/>
              </a:solidFill>
              <a:ln w="9525">
                <a:noFill/>
              </a:ln>
              <a:effectLst/>
            </c:spPr>
          </c:marker>
          <c:val>
            <c:numRef>
              <c:f>PivotTable!$CC$5:$CC$16</c:f>
              <c:numCache>
                <c:formatCode>General</c:formatCode>
                <c:ptCount val="12"/>
                <c:pt idx="0">
                  <c:v>0</c:v>
                </c:pt>
                <c:pt idx="1">
                  <c:v>0</c:v>
                </c:pt>
                <c:pt idx="2">
                  <c:v>1.3888888888888889E-3</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6-97CE-4FC3-9F89-994AD5A624A3}"/>
            </c:ext>
          </c:extLst>
        </c:ser>
        <c:dLbls>
          <c:showLegendKey val="0"/>
          <c:showVal val="0"/>
          <c:showCatName val="0"/>
          <c:showSerName val="0"/>
          <c:showPercent val="0"/>
          <c:showBubbleSize val="0"/>
        </c:dLbls>
        <c:marker val="1"/>
        <c:smooth val="0"/>
        <c:axId val="531139088"/>
        <c:axId val="531139504"/>
      </c:lineChart>
      <c:catAx>
        <c:axId val="53113908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531139504"/>
        <c:crosses val="autoZero"/>
        <c:auto val="1"/>
        <c:lblAlgn val="ctr"/>
        <c:lblOffset val="100"/>
        <c:noMultiLvlLbl val="0"/>
      </c:catAx>
      <c:valAx>
        <c:axId val="531139504"/>
        <c:scaling>
          <c:orientation val="minMax"/>
        </c:scaling>
        <c:delete val="0"/>
        <c:axPos val="l"/>
        <c:majorGridlines>
          <c:spPr>
            <a:ln w="9525" cap="flat" cmpd="sng" algn="ctr">
              <a:solidFill>
                <a:schemeClr val="tx1">
                  <a:lumMod val="15000"/>
                  <a:lumOff val="85000"/>
                </a:schemeClr>
              </a:solidFill>
              <a:round/>
            </a:ln>
            <a:effectLst/>
          </c:spPr>
        </c:majorGridlines>
        <c:numFmt formatCode="mm:ss"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5311390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[BT.Sales Performance Analysis Using Excel - Copy.xlsx]PivotTable!Avg_sales</c:name>
    <c:fmtId val="110"/>
  </c:pivotSource>
  <c:chart>
    <c:autoTitleDeleted val="0"/>
    <c:pivotFmts>
      <c:pivotFmt>
        <c:idx val="0"/>
        <c:spPr>
          <a:solidFill>
            <a:srgbClr val="00B62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50000"/>
                      <a:lumOff val="50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50000"/>
                      <a:lumOff val="50000"/>
                    </a:schemeClr>
                  </a:solidFill>
                  <a:latin typeface="Arial" panose="020B0604020202020204" pitchFamily="34" charset="0"/>
                  <a:ea typeface="+mn-ea"/>
                  <a:cs typeface="Arial" panose="020B0604020202020204" pitchFamily="34" charset="0"/>
                </a:defRPr>
              </a:pPr>
              <a:endParaRPr lang="en-US"/>
            </a:p>
          </c:txPr>
          <c:dLblPos val="inBase"/>
          <c:showLegendKey val="0"/>
          <c:showVal val="0"/>
          <c:showCatName val="1"/>
          <c:showSerName val="0"/>
          <c:showPercent val="0"/>
          <c:showBubbleSize val="0"/>
          <c:extLst>
            <c:ext xmlns:c15="http://schemas.microsoft.com/office/drawing/2012/chart" uri="{CE6537A1-D6FC-4f65-9D91-7224C49458BB}"/>
          </c:extLst>
        </c:dLbl>
      </c:pivotFmt>
      <c:pivotFmt>
        <c:idx val="2"/>
        <c:spPr>
          <a:noFill/>
          <a:ln>
            <a:noFill/>
          </a:ln>
          <a:effectLst/>
        </c:spPr>
      </c:pivotFmt>
      <c:pivotFmt>
        <c:idx val="3"/>
        <c:spPr>
          <a:noFill/>
          <a:ln>
            <a:noFill/>
          </a:ln>
          <a:effectLst/>
        </c:spPr>
      </c:pivotFmt>
      <c:pivotFmt>
        <c:idx val="4"/>
        <c:spPr>
          <a:noFill/>
          <a:ln>
            <a:noFill/>
          </a:ln>
          <a:effectLst/>
        </c:spPr>
      </c:pivotFmt>
      <c:pivotFmt>
        <c:idx val="5"/>
        <c:spPr>
          <a:noFill/>
          <a:ln>
            <a:noFill/>
          </a:ln>
          <a:effectLst/>
        </c:spPr>
      </c:pivotFmt>
      <c:pivotFmt>
        <c:idx val="6"/>
        <c:spPr>
          <a:solidFill>
            <a:srgbClr val="FED14E"/>
          </a:solidFill>
          <a:ln>
            <a:noFill/>
          </a:ln>
          <a:effectLst/>
        </c:spPr>
      </c:pivotFmt>
      <c:pivotFmt>
        <c:idx val="7"/>
        <c:spPr>
          <a:solidFill>
            <a:srgbClr val="FF7C80"/>
          </a:solidFill>
          <a:ln>
            <a:noFill/>
          </a:ln>
          <a:effectLst/>
        </c:spPr>
      </c:pivotFmt>
      <c:pivotFmt>
        <c:idx val="8"/>
        <c:spPr>
          <a:solidFill>
            <a:srgbClr val="A13F9E"/>
          </a:solidFill>
          <a:ln>
            <a:noFill/>
          </a:ln>
          <a:effectLst/>
        </c:spPr>
      </c:pivotFmt>
    </c:pivotFmts>
    <c:plotArea>
      <c:layout/>
      <c:barChart>
        <c:barDir val="bar"/>
        <c:grouping val="clustered"/>
        <c:varyColors val="0"/>
        <c:ser>
          <c:idx val="0"/>
          <c:order val="0"/>
          <c:tx>
            <c:strRef>
              <c:f>PivotTable!$CK$4</c:f>
              <c:strCache>
                <c:ptCount val="1"/>
                <c:pt idx="0">
                  <c:v>Sum of Paid Fees</c:v>
                </c:pt>
              </c:strCache>
            </c:strRef>
          </c:tx>
          <c:spPr>
            <a:solidFill>
              <a:srgbClr val="00B626"/>
            </a:solidFill>
            <a:ln>
              <a:noFill/>
            </a:ln>
            <a:effectLst/>
          </c:spPr>
          <c:invertIfNegative val="0"/>
          <c:dPt>
            <c:idx val="1"/>
            <c:invertIfNegative val="0"/>
            <c:bubble3D val="0"/>
            <c:spPr>
              <a:solidFill>
                <a:srgbClr val="FED14E"/>
              </a:solidFill>
              <a:ln>
                <a:noFill/>
              </a:ln>
              <a:effectLst/>
            </c:spPr>
            <c:extLst>
              <c:ext xmlns:c16="http://schemas.microsoft.com/office/drawing/2014/chart" uri="{C3380CC4-5D6E-409C-BE32-E72D297353CC}">
                <c16:uniqueId val="{00000007-F888-4CE4-99B7-FD6B18F1FC98}"/>
              </c:ext>
            </c:extLst>
          </c:dPt>
          <c:dPt>
            <c:idx val="2"/>
            <c:invertIfNegative val="0"/>
            <c:bubble3D val="0"/>
            <c:spPr>
              <a:solidFill>
                <a:srgbClr val="FF7C80"/>
              </a:solidFill>
              <a:ln>
                <a:noFill/>
              </a:ln>
              <a:effectLst/>
            </c:spPr>
            <c:extLst>
              <c:ext xmlns:c16="http://schemas.microsoft.com/office/drawing/2014/chart" uri="{C3380CC4-5D6E-409C-BE32-E72D297353CC}">
                <c16:uniqueId val="{00000008-F888-4CE4-99B7-FD6B18F1FC98}"/>
              </c:ext>
            </c:extLst>
          </c:dPt>
          <c:dPt>
            <c:idx val="3"/>
            <c:invertIfNegative val="0"/>
            <c:bubble3D val="0"/>
            <c:spPr>
              <a:solidFill>
                <a:srgbClr val="A13F9E"/>
              </a:solidFill>
              <a:ln>
                <a:noFill/>
              </a:ln>
              <a:effectLst/>
            </c:spPr>
            <c:extLst>
              <c:ext xmlns:c16="http://schemas.microsoft.com/office/drawing/2014/chart" uri="{C3380CC4-5D6E-409C-BE32-E72D297353CC}">
                <c16:uniqueId val="{00000009-F888-4CE4-99B7-FD6B18F1FC98}"/>
              </c:ext>
            </c:extLst>
          </c:dPt>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50000"/>
                        <a:lumOff val="50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PivotTable!$CJ$5:$CJ$8</c:f>
              <c:strCache>
                <c:ptCount val="4"/>
                <c:pt idx="0">
                  <c:v>Abdullah</c:v>
                </c:pt>
                <c:pt idx="1">
                  <c:v>Ahmed</c:v>
                </c:pt>
                <c:pt idx="2">
                  <c:v>Mohammed</c:v>
                </c:pt>
                <c:pt idx="3">
                  <c:v>Salah</c:v>
                </c:pt>
              </c:strCache>
            </c:strRef>
          </c:cat>
          <c:val>
            <c:numRef>
              <c:f>PivotTable!$CK$5:$CK$8</c:f>
              <c:numCache>
                <c:formatCode>[&lt;999950]0.0,"K";[&lt;999950000]0.0,,"M";0.0,,,"B"</c:formatCode>
                <c:ptCount val="4"/>
                <c:pt idx="0">
                  <c:v>2579000000</c:v>
                </c:pt>
                <c:pt idx="1">
                  <c:v>2751000000</c:v>
                </c:pt>
                <c:pt idx="2">
                  <c:v>5372000000</c:v>
                </c:pt>
                <c:pt idx="3">
                  <c:v>5288000000</c:v>
                </c:pt>
              </c:numCache>
            </c:numRef>
          </c:val>
          <c:extLst>
            <c:ext xmlns:c16="http://schemas.microsoft.com/office/drawing/2014/chart" uri="{C3380CC4-5D6E-409C-BE32-E72D297353CC}">
              <c16:uniqueId val="{00000000-F888-4CE4-99B7-FD6B18F1FC98}"/>
            </c:ext>
          </c:extLst>
        </c:ser>
        <c:ser>
          <c:idx val="1"/>
          <c:order val="1"/>
          <c:tx>
            <c:strRef>
              <c:f>PivotTable!$CL$4</c:f>
              <c:strCache>
                <c:ptCount val="1"/>
                <c:pt idx="0">
                  <c:v>Sum of Paid Fees2</c:v>
                </c:pt>
              </c:strCache>
            </c:strRef>
          </c:tx>
          <c:spPr>
            <a:solidFill>
              <a:schemeClr val="accent2"/>
            </a:solidFill>
            <a:ln>
              <a:noFill/>
            </a:ln>
            <a:effectLst/>
          </c:spPr>
          <c:invertIfNegative val="0"/>
          <c:dPt>
            <c:idx val="0"/>
            <c:invertIfNegative val="0"/>
            <c:bubble3D val="0"/>
            <c:spPr>
              <a:noFill/>
              <a:ln>
                <a:noFill/>
              </a:ln>
              <a:effectLst/>
            </c:spPr>
            <c:extLst>
              <c:ext xmlns:c16="http://schemas.microsoft.com/office/drawing/2014/chart" uri="{C3380CC4-5D6E-409C-BE32-E72D297353CC}">
                <c16:uniqueId val="{00000006-F888-4CE4-99B7-FD6B18F1FC98}"/>
              </c:ext>
            </c:extLst>
          </c:dPt>
          <c:dPt>
            <c:idx val="1"/>
            <c:invertIfNegative val="0"/>
            <c:bubble3D val="0"/>
            <c:spPr>
              <a:noFill/>
              <a:ln>
                <a:noFill/>
              </a:ln>
              <a:effectLst/>
            </c:spPr>
            <c:extLst>
              <c:ext xmlns:c16="http://schemas.microsoft.com/office/drawing/2014/chart" uri="{C3380CC4-5D6E-409C-BE32-E72D297353CC}">
                <c16:uniqueId val="{00000005-F888-4CE4-99B7-FD6B18F1FC98}"/>
              </c:ext>
            </c:extLst>
          </c:dPt>
          <c:dPt>
            <c:idx val="2"/>
            <c:invertIfNegative val="0"/>
            <c:bubble3D val="0"/>
            <c:spPr>
              <a:noFill/>
              <a:ln>
                <a:noFill/>
              </a:ln>
              <a:effectLst/>
            </c:spPr>
            <c:extLst>
              <c:ext xmlns:c16="http://schemas.microsoft.com/office/drawing/2014/chart" uri="{C3380CC4-5D6E-409C-BE32-E72D297353CC}">
                <c16:uniqueId val="{00000004-F888-4CE4-99B7-FD6B18F1FC98}"/>
              </c:ext>
            </c:extLst>
          </c:dPt>
          <c:dPt>
            <c:idx val="3"/>
            <c:invertIfNegative val="0"/>
            <c:bubble3D val="0"/>
            <c:spPr>
              <a:noFill/>
              <a:ln>
                <a:noFill/>
              </a:ln>
              <a:effectLst/>
            </c:spPr>
            <c:extLst>
              <c:ext xmlns:c16="http://schemas.microsoft.com/office/drawing/2014/chart" uri="{C3380CC4-5D6E-409C-BE32-E72D297353CC}">
                <c16:uniqueId val="{00000003-F888-4CE4-99B7-FD6B18F1FC98}"/>
              </c:ext>
            </c:extLst>
          </c:dPt>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50000"/>
                        <a:lumOff val="50000"/>
                      </a:schemeClr>
                    </a:solidFill>
                    <a:latin typeface="Arial" panose="020B0604020202020204" pitchFamily="34" charset="0"/>
                    <a:ea typeface="+mn-ea"/>
                    <a:cs typeface="Arial" panose="020B0604020202020204" pitchFamily="34" charset="0"/>
                  </a:defRPr>
                </a:pPr>
                <a:endParaRPr lang="en-US"/>
              </a:p>
            </c:txPr>
            <c:dLblPos val="inBase"/>
            <c:showLegendKey val="0"/>
            <c:showVal val="0"/>
            <c:showCatName val="1"/>
            <c:showSerName val="0"/>
            <c:showPercent val="0"/>
            <c:showBubbleSize val="0"/>
            <c:showLeaderLines val="0"/>
            <c:extLst>
              <c:ext xmlns:c15="http://schemas.microsoft.com/office/drawing/2012/chart" uri="{CE6537A1-D6FC-4f65-9D91-7224C49458BB}">
                <c15:showLeaderLines val="0"/>
              </c:ext>
            </c:extLst>
          </c:dLbls>
          <c:cat>
            <c:strRef>
              <c:f>PivotTable!$CJ$5:$CJ$8</c:f>
              <c:strCache>
                <c:ptCount val="4"/>
                <c:pt idx="0">
                  <c:v>Abdullah</c:v>
                </c:pt>
                <c:pt idx="1">
                  <c:v>Ahmed</c:v>
                </c:pt>
                <c:pt idx="2">
                  <c:v>Mohammed</c:v>
                </c:pt>
                <c:pt idx="3">
                  <c:v>Salah</c:v>
                </c:pt>
              </c:strCache>
            </c:strRef>
          </c:cat>
          <c:val>
            <c:numRef>
              <c:f>PivotTable!$CL$5:$CL$8</c:f>
              <c:numCache>
                <c:formatCode>General</c:formatCode>
                <c:ptCount val="4"/>
                <c:pt idx="0">
                  <c:v>2579000000</c:v>
                </c:pt>
                <c:pt idx="1">
                  <c:v>2751000000</c:v>
                </c:pt>
                <c:pt idx="2">
                  <c:v>5372000000</c:v>
                </c:pt>
                <c:pt idx="3">
                  <c:v>5288000000</c:v>
                </c:pt>
              </c:numCache>
            </c:numRef>
          </c:val>
          <c:extLst>
            <c:ext xmlns:c16="http://schemas.microsoft.com/office/drawing/2014/chart" uri="{C3380CC4-5D6E-409C-BE32-E72D297353CC}">
              <c16:uniqueId val="{00000002-F888-4CE4-99B7-FD6B18F1FC98}"/>
            </c:ext>
          </c:extLst>
        </c:ser>
        <c:dLbls>
          <c:dLblPos val="outEnd"/>
          <c:showLegendKey val="0"/>
          <c:showVal val="1"/>
          <c:showCatName val="0"/>
          <c:showSerName val="0"/>
          <c:showPercent val="0"/>
          <c:showBubbleSize val="0"/>
        </c:dLbls>
        <c:gapWidth val="182"/>
        <c:axId val="533203168"/>
        <c:axId val="533204832"/>
      </c:barChart>
      <c:catAx>
        <c:axId val="533203168"/>
        <c:scaling>
          <c:orientation val="minMax"/>
        </c:scaling>
        <c:delete val="1"/>
        <c:axPos val="l"/>
        <c:numFmt formatCode="General" sourceLinked="1"/>
        <c:majorTickMark val="none"/>
        <c:minorTickMark val="none"/>
        <c:tickLblPos val="nextTo"/>
        <c:crossAx val="533204832"/>
        <c:crosses val="autoZero"/>
        <c:auto val="1"/>
        <c:lblAlgn val="ctr"/>
        <c:lblOffset val="100"/>
        <c:noMultiLvlLbl val="0"/>
      </c:catAx>
      <c:valAx>
        <c:axId val="533204832"/>
        <c:scaling>
          <c:orientation val="minMax"/>
        </c:scaling>
        <c:delete val="1"/>
        <c:axPos val="b"/>
        <c:numFmt formatCode="[&lt;999950]0.0,&quot;K&quot;;[&lt;999950000]0.0,,&quot;M&quot;;0.0,,,&quot;B&quot;" sourceLinked="1"/>
        <c:majorTickMark val="none"/>
        <c:minorTickMark val="none"/>
        <c:tickLblPos val="nextTo"/>
        <c:crossAx val="5332031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[BT.Sales Performance Analysis Using Excel - Copy.xlsx]PivotTable!PivotTable18</c:name>
    <c:fmtId val="119"/>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7030A0"/>
          </a:solidFill>
          <a:ln>
            <a:no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PivotTable!$CW$4</c:f>
              <c:strCache>
                <c:ptCount val="1"/>
                <c:pt idx="0">
                  <c:v>Total</c:v>
                </c:pt>
              </c:strCache>
            </c:strRef>
          </c:tx>
          <c:spPr>
            <a:solidFill>
              <a:srgbClr val="7030A0"/>
            </a:solidFill>
            <a:ln>
              <a:noFill/>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PivotTable!$CV$5:$CV$20</c:f>
              <c:strCache>
                <c:ptCount val="16"/>
                <c:pt idx="0">
                  <c:v>Mohmed</c:v>
                </c:pt>
                <c:pt idx="1">
                  <c:v>Rony</c:v>
                </c:pt>
                <c:pt idx="2">
                  <c:v>Hany</c:v>
                </c:pt>
                <c:pt idx="3">
                  <c:v>Dary</c:v>
                </c:pt>
                <c:pt idx="4">
                  <c:v>Kisho</c:v>
                </c:pt>
                <c:pt idx="5">
                  <c:v>Reham</c:v>
                </c:pt>
                <c:pt idx="6">
                  <c:v>Khalil</c:v>
                </c:pt>
                <c:pt idx="7">
                  <c:v>Sahar</c:v>
                </c:pt>
                <c:pt idx="8">
                  <c:v>John</c:v>
                </c:pt>
                <c:pt idx="9">
                  <c:v>Hisham</c:v>
                </c:pt>
                <c:pt idx="10">
                  <c:v>Dina</c:v>
                </c:pt>
                <c:pt idx="11">
                  <c:v>Ahmed</c:v>
                </c:pt>
                <c:pt idx="12">
                  <c:v>Kenza</c:v>
                </c:pt>
                <c:pt idx="13">
                  <c:v>Adam</c:v>
                </c:pt>
                <c:pt idx="14">
                  <c:v>Habib</c:v>
                </c:pt>
                <c:pt idx="15">
                  <c:v>Jood</c:v>
                </c:pt>
              </c:strCache>
            </c:strRef>
          </c:cat>
          <c:val>
            <c:numRef>
              <c:f>PivotTable!$CW$5:$CW$20</c:f>
              <c:numCache>
                <c:formatCode>[&lt;999950]0.0,"K";[&lt;999950000]0.0,,"M";0.0,,,"B"</c:formatCode>
                <c:ptCount val="16"/>
                <c:pt idx="0">
                  <c:v>1727000000</c:v>
                </c:pt>
                <c:pt idx="1">
                  <c:v>1638000000</c:v>
                </c:pt>
                <c:pt idx="2">
                  <c:v>1534000000</c:v>
                </c:pt>
                <c:pt idx="3">
                  <c:v>1360000000</c:v>
                </c:pt>
                <c:pt idx="4">
                  <c:v>1288000000</c:v>
                </c:pt>
                <c:pt idx="5">
                  <c:v>1243000000</c:v>
                </c:pt>
                <c:pt idx="6">
                  <c:v>1177000000</c:v>
                </c:pt>
                <c:pt idx="7">
                  <c:v>1066000000</c:v>
                </c:pt>
                <c:pt idx="8">
                  <c:v>1029000000</c:v>
                </c:pt>
                <c:pt idx="9">
                  <c:v>995000000</c:v>
                </c:pt>
                <c:pt idx="10">
                  <c:v>832000000</c:v>
                </c:pt>
                <c:pt idx="11">
                  <c:v>650000000</c:v>
                </c:pt>
                <c:pt idx="12">
                  <c:v>411000000</c:v>
                </c:pt>
                <c:pt idx="13">
                  <c:v>379000000</c:v>
                </c:pt>
                <c:pt idx="14">
                  <c:v>332000000</c:v>
                </c:pt>
                <c:pt idx="15">
                  <c:v>329000000</c:v>
                </c:pt>
              </c:numCache>
            </c:numRef>
          </c:val>
          <c:extLst>
            <c:ext xmlns:c16="http://schemas.microsoft.com/office/drawing/2014/chart" uri="{C3380CC4-5D6E-409C-BE32-E72D297353CC}">
              <c16:uniqueId val="{00000000-0093-4DF8-8CBB-CDB338F5CFED}"/>
            </c:ext>
          </c:extLst>
        </c:ser>
        <c:dLbls>
          <c:dLblPos val="outEnd"/>
          <c:showLegendKey val="0"/>
          <c:showVal val="1"/>
          <c:showCatName val="0"/>
          <c:showSerName val="0"/>
          <c:showPercent val="0"/>
          <c:showBubbleSize val="0"/>
        </c:dLbls>
        <c:gapWidth val="219"/>
        <c:overlap val="-27"/>
        <c:axId val="524863296"/>
        <c:axId val="524864960"/>
      </c:barChart>
      <c:catAx>
        <c:axId val="5248632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4864960"/>
        <c:crosses val="autoZero"/>
        <c:auto val="1"/>
        <c:lblAlgn val="ctr"/>
        <c:lblOffset val="100"/>
        <c:noMultiLvlLbl val="0"/>
      </c:catAx>
      <c:valAx>
        <c:axId val="524864960"/>
        <c:scaling>
          <c:orientation val="minMax"/>
        </c:scaling>
        <c:delete val="1"/>
        <c:axPos val="l"/>
        <c:numFmt formatCode="[&lt;999950]0.0,&quot;K&quot;;[&lt;999950000]0.0,,&quot;M&quot;;0.0,,,&quot;B&quot;" sourceLinked="1"/>
        <c:majorTickMark val="none"/>
        <c:minorTickMark val="none"/>
        <c:tickLblPos val="nextTo"/>
        <c:crossAx val="5248632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[BT.Sales Performance Analysis Using Excel - Copy.xlsx]PivotTable!PivotTable18</c:name>
    <c:fmtId val="12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7030A0"/>
          </a:solidFill>
          <a:ln>
            <a:noFill/>
          </a:ln>
          <a:effectLst/>
        </c:spPr>
        <c:marker>
          <c:symbol val="none"/>
        </c:marker>
        <c:dLbl>
          <c:idx val="0"/>
          <c:spPr>
            <a:noFill/>
            <a:ln>
              <a:noFill/>
            </a:ln>
            <a:effectLst/>
          </c:spPr>
          <c:txPr>
            <a:bodyPr rot="-540000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7030A0"/>
          </a:solidFill>
          <a:ln>
            <a:no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7030A0"/>
          </a:solidFill>
          <a:ln>
            <a:no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PivotTable!$CW$4</c:f>
              <c:strCache>
                <c:ptCount val="1"/>
                <c:pt idx="0">
                  <c:v>Total</c:v>
                </c:pt>
              </c:strCache>
            </c:strRef>
          </c:tx>
          <c:spPr>
            <a:solidFill>
              <a:srgbClr val="7030A0"/>
            </a:solidFill>
            <a:ln>
              <a:noFill/>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PivotTable!$CV$5:$CV$20</c:f>
              <c:strCache>
                <c:ptCount val="16"/>
                <c:pt idx="0">
                  <c:v>Mohmed</c:v>
                </c:pt>
                <c:pt idx="1">
                  <c:v>Rony</c:v>
                </c:pt>
                <c:pt idx="2">
                  <c:v>Hany</c:v>
                </c:pt>
                <c:pt idx="3">
                  <c:v>Dary</c:v>
                </c:pt>
                <c:pt idx="4">
                  <c:v>Kisho</c:v>
                </c:pt>
                <c:pt idx="5">
                  <c:v>Reham</c:v>
                </c:pt>
                <c:pt idx="6">
                  <c:v>Khalil</c:v>
                </c:pt>
                <c:pt idx="7">
                  <c:v>Sahar</c:v>
                </c:pt>
                <c:pt idx="8">
                  <c:v>John</c:v>
                </c:pt>
                <c:pt idx="9">
                  <c:v>Hisham</c:v>
                </c:pt>
                <c:pt idx="10">
                  <c:v>Dina</c:v>
                </c:pt>
                <c:pt idx="11">
                  <c:v>Ahmed</c:v>
                </c:pt>
                <c:pt idx="12">
                  <c:v>Kenza</c:v>
                </c:pt>
                <c:pt idx="13">
                  <c:v>Adam</c:v>
                </c:pt>
                <c:pt idx="14">
                  <c:v>Habib</c:v>
                </c:pt>
                <c:pt idx="15">
                  <c:v>Jood</c:v>
                </c:pt>
              </c:strCache>
            </c:strRef>
          </c:cat>
          <c:val>
            <c:numRef>
              <c:f>PivotTable!$CW$5:$CW$20</c:f>
              <c:numCache>
                <c:formatCode>[&lt;999950]0.0,"K";[&lt;999950000]0.0,,"M";0.0,,,"B"</c:formatCode>
                <c:ptCount val="16"/>
                <c:pt idx="0">
                  <c:v>1727000000</c:v>
                </c:pt>
                <c:pt idx="1">
                  <c:v>1638000000</c:v>
                </c:pt>
                <c:pt idx="2">
                  <c:v>1534000000</c:v>
                </c:pt>
                <c:pt idx="3">
                  <c:v>1360000000</c:v>
                </c:pt>
                <c:pt idx="4">
                  <c:v>1288000000</c:v>
                </c:pt>
                <c:pt idx="5">
                  <c:v>1243000000</c:v>
                </c:pt>
                <c:pt idx="6">
                  <c:v>1177000000</c:v>
                </c:pt>
                <c:pt idx="7">
                  <c:v>1066000000</c:v>
                </c:pt>
                <c:pt idx="8">
                  <c:v>1029000000</c:v>
                </c:pt>
                <c:pt idx="9">
                  <c:v>995000000</c:v>
                </c:pt>
                <c:pt idx="10">
                  <c:v>832000000</c:v>
                </c:pt>
                <c:pt idx="11">
                  <c:v>650000000</c:v>
                </c:pt>
                <c:pt idx="12">
                  <c:v>411000000</c:v>
                </c:pt>
                <c:pt idx="13">
                  <c:v>379000000</c:v>
                </c:pt>
                <c:pt idx="14">
                  <c:v>332000000</c:v>
                </c:pt>
                <c:pt idx="15">
                  <c:v>329000000</c:v>
                </c:pt>
              </c:numCache>
            </c:numRef>
          </c:val>
          <c:extLst>
            <c:ext xmlns:c16="http://schemas.microsoft.com/office/drawing/2014/chart" uri="{C3380CC4-5D6E-409C-BE32-E72D297353CC}">
              <c16:uniqueId val="{00000000-EF2B-47F9-943D-443EE74D2A27}"/>
            </c:ext>
          </c:extLst>
        </c:ser>
        <c:dLbls>
          <c:dLblPos val="outEnd"/>
          <c:showLegendKey val="0"/>
          <c:showVal val="1"/>
          <c:showCatName val="0"/>
          <c:showSerName val="0"/>
          <c:showPercent val="0"/>
          <c:showBubbleSize val="0"/>
        </c:dLbls>
        <c:gapWidth val="219"/>
        <c:overlap val="-27"/>
        <c:axId val="524863296"/>
        <c:axId val="524864960"/>
      </c:barChart>
      <c:catAx>
        <c:axId val="5248632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4864960"/>
        <c:crosses val="autoZero"/>
        <c:auto val="1"/>
        <c:lblAlgn val="ctr"/>
        <c:lblOffset val="100"/>
        <c:noMultiLvlLbl val="0"/>
      </c:catAx>
      <c:valAx>
        <c:axId val="524864960"/>
        <c:scaling>
          <c:orientation val="minMax"/>
        </c:scaling>
        <c:delete val="1"/>
        <c:axPos val="l"/>
        <c:numFmt formatCode="[&lt;999950]0.0,&quot;K&quot;;[&lt;999950000]0.0,,&quot;M&quot;;0.0,,,&quot;B&quot;" sourceLinked="1"/>
        <c:majorTickMark val="none"/>
        <c:minorTickMark val="none"/>
        <c:tickLblPos val="nextTo"/>
        <c:crossAx val="5248632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tx>
            <c:strRef>
              <c:f>PivotTable!$DH$5</c:f>
              <c:strCache>
                <c:ptCount val="1"/>
                <c:pt idx="0">
                  <c:v>Youtube Channel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777-4BF1-A7A8-3D11C0F1EFC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777-4BF1-A7A8-3D11C0F1EFCE}"/>
              </c:ext>
            </c:extLst>
          </c:dPt>
          <c:cat>
            <c:strRef>
              <c:f>PivotTable!$DG$6:$DG$7</c:f>
              <c:strCache>
                <c:ptCount val="2"/>
                <c:pt idx="0">
                  <c:v>Actual</c:v>
                </c:pt>
                <c:pt idx="1">
                  <c:v>The difference to reach highest amount+10B</c:v>
                </c:pt>
              </c:strCache>
            </c:strRef>
          </c:cat>
          <c:val>
            <c:numRef>
              <c:f>PivotTable!$DH$6:$DH$7</c:f>
              <c:numCache>
                <c:formatCode>[&lt;999950]0.0,"K";[&lt;999950000]0.0,,"M";0.0,,,"B"</c:formatCode>
                <c:ptCount val="2"/>
                <c:pt idx="0">
                  <c:v>806000000</c:v>
                </c:pt>
                <c:pt idx="1">
                  <c:v>4766000000</c:v>
                </c:pt>
              </c:numCache>
            </c:numRef>
          </c:val>
          <c:extLst>
            <c:ext xmlns:c16="http://schemas.microsoft.com/office/drawing/2014/chart" uri="{C3380CC4-5D6E-409C-BE32-E72D297353CC}">
              <c16:uniqueId val="{00000000-7E76-41FC-83DC-8C0903737838}"/>
            </c:ext>
          </c:extLst>
        </c:ser>
        <c:ser>
          <c:idx val="1"/>
          <c:order val="1"/>
          <c:tx>
            <c:strRef>
              <c:f>PivotTable!$DI$5</c:f>
              <c:strCache>
                <c:ptCount val="1"/>
                <c:pt idx="0">
                  <c:v>Google Ad</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5-1777-4BF1-A7A8-3D11C0F1EFC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7-1777-4BF1-A7A8-3D11C0F1EFCE}"/>
              </c:ext>
            </c:extLst>
          </c:dPt>
          <c:cat>
            <c:strRef>
              <c:f>PivotTable!$DG$6:$DG$7</c:f>
              <c:strCache>
                <c:ptCount val="2"/>
                <c:pt idx="0">
                  <c:v>Actual</c:v>
                </c:pt>
                <c:pt idx="1">
                  <c:v>The difference to reach highest amount+10B</c:v>
                </c:pt>
              </c:strCache>
            </c:strRef>
          </c:cat>
          <c:val>
            <c:numRef>
              <c:f>PivotTable!$DI$6:$DI$7</c:f>
              <c:numCache>
                <c:formatCode>[&lt;999950]0.0,"K";[&lt;999950000]0.0,,"M";0.0,,,"B"</c:formatCode>
                <c:ptCount val="2"/>
                <c:pt idx="0">
                  <c:v>1823000000</c:v>
                </c:pt>
                <c:pt idx="1">
                  <c:v>3749000000</c:v>
                </c:pt>
              </c:numCache>
            </c:numRef>
          </c:val>
          <c:extLst>
            <c:ext xmlns:c16="http://schemas.microsoft.com/office/drawing/2014/chart" uri="{C3380CC4-5D6E-409C-BE32-E72D297353CC}">
              <c16:uniqueId val="{00000001-7E76-41FC-83DC-8C0903737838}"/>
            </c:ext>
          </c:extLst>
        </c:ser>
        <c:ser>
          <c:idx val="2"/>
          <c:order val="2"/>
          <c:tx>
            <c:strRef>
              <c:f>PivotTable!$DJ$5</c:f>
              <c:strCache>
                <c:ptCount val="1"/>
                <c:pt idx="0">
                  <c:v>WhatsApp</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9-1777-4BF1-A7A8-3D11C0F1EFC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B-1777-4BF1-A7A8-3D11C0F1EFCE}"/>
              </c:ext>
            </c:extLst>
          </c:dPt>
          <c:cat>
            <c:strRef>
              <c:f>PivotTable!$DG$6:$DG$7</c:f>
              <c:strCache>
                <c:ptCount val="2"/>
                <c:pt idx="0">
                  <c:v>Actual</c:v>
                </c:pt>
                <c:pt idx="1">
                  <c:v>The difference to reach highest amount+10B</c:v>
                </c:pt>
              </c:strCache>
            </c:strRef>
          </c:cat>
          <c:val>
            <c:numRef>
              <c:f>PivotTable!$DJ$6:$DJ$7</c:f>
              <c:numCache>
                <c:formatCode>[&lt;999950]0.0,"K";[&lt;999950000]0.0,,"M";0.0,,,"B"</c:formatCode>
                <c:ptCount val="2"/>
                <c:pt idx="0">
                  <c:v>2494000000</c:v>
                </c:pt>
                <c:pt idx="1">
                  <c:v>3078000000</c:v>
                </c:pt>
              </c:numCache>
            </c:numRef>
          </c:val>
          <c:extLst>
            <c:ext xmlns:c16="http://schemas.microsoft.com/office/drawing/2014/chart" uri="{C3380CC4-5D6E-409C-BE32-E72D297353CC}">
              <c16:uniqueId val="{00000003-7E76-41FC-83DC-8C0903737838}"/>
            </c:ext>
          </c:extLst>
        </c:ser>
        <c:ser>
          <c:idx val="3"/>
          <c:order val="3"/>
          <c:tx>
            <c:strRef>
              <c:f>PivotTable!$DK$5</c:f>
              <c:strCache>
                <c:ptCount val="1"/>
                <c:pt idx="0">
                  <c:v>Company Website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D-1777-4BF1-A7A8-3D11C0F1EFC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F-1777-4BF1-A7A8-3D11C0F1EFCE}"/>
              </c:ext>
            </c:extLst>
          </c:dPt>
          <c:cat>
            <c:strRef>
              <c:f>PivotTable!$DG$6:$DG$7</c:f>
              <c:strCache>
                <c:ptCount val="2"/>
                <c:pt idx="0">
                  <c:v>Actual</c:v>
                </c:pt>
                <c:pt idx="1">
                  <c:v>The difference to reach highest amount+10B</c:v>
                </c:pt>
              </c:strCache>
            </c:strRef>
          </c:cat>
          <c:val>
            <c:numRef>
              <c:f>PivotTable!$DK$6:$DK$7</c:f>
              <c:numCache>
                <c:formatCode>[&lt;999950]0.0,"K";[&lt;999950000]0.0,,"M";0.0,,,"B"</c:formatCode>
                <c:ptCount val="2"/>
                <c:pt idx="0">
                  <c:v>2749000000</c:v>
                </c:pt>
                <c:pt idx="1">
                  <c:v>2823000000</c:v>
                </c:pt>
              </c:numCache>
            </c:numRef>
          </c:val>
          <c:extLst>
            <c:ext xmlns:c16="http://schemas.microsoft.com/office/drawing/2014/chart" uri="{C3380CC4-5D6E-409C-BE32-E72D297353CC}">
              <c16:uniqueId val="{00000004-7E76-41FC-83DC-8C0903737838}"/>
            </c:ext>
          </c:extLst>
        </c:ser>
        <c:ser>
          <c:idx val="4"/>
          <c:order val="4"/>
          <c:tx>
            <c:strRef>
              <c:f>PivotTable!$DL$5</c:f>
              <c:strCache>
                <c:ptCount val="1"/>
                <c:pt idx="0">
                  <c:v>Facebook Page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1-1777-4BF1-A7A8-3D11C0F1EFC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3-1777-4BF1-A7A8-3D11C0F1EFCE}"/>
              </c:ext>
            </c:extLst>
          </c:dPt>
          <c:cat>
            <c:strRef>
              <c:f>PivotTable!$DG$6:$DG$7</c:f>
              <c:strCache>
                <c:ptCount val="2"/>
                <c:pt idx="0">
                  <c:v>Actual</c:v>
                </c:pt>
                <c:pt idx="1">
                  <c:v>The difference to reach highest amount+10B</c:v>
                </c:pt>
              </c:strCache>
            </c:strRef>
          </c:cat>
          <c:val>
            <c:numRef>
              <c:f>PivotTable!$DL$6:$DL$7</c:f>
              <c:numCache>
                <c:formatCode>[&lt;999950]0.0,"K";[&lt;999950000]0.0,,"M";0.0,,,"B"</c:formatCode>
                <c:ptCount val="2"/>
                <c:pt idx="0">
                  <c:v>3546000000</c:v>
                </c:pt>
                <c:pt idx="1">
                  <c:v>2026000000</c:v>
                </c:pt>
              </c:numCache>
            </c:numRef>
          </c:val>
          <c:extLst>
            <c:ext xmlns:c16="http://schemas.microsoft.com/office/drawing/2014/chart" uri="{C3380CC4-5D6E-409C-BE32-E72D297353CC}">
              <c16:uniqueId val="{00000005-7E76-41FC-83DC-8C0903737838}"/>
            </c:ext>
          </c:extLst>
        </c:ser>
        <c:ser>
          <c:idx val="5"/>
          <c:order val="5"/>
          <c:tx>
            <c:strRef>
              <c:f>PivotTable!$DM$5</c:f>
              <c:strCache>
                <c:ptCount val="1"/>
                <c:pt idx="0">
                  <c:v>Television Ad</c:v>
                </c:pt>
              </c:strCache>
            </c:strRef>
          </c:tx>
          <c:spPr>
            <a:noFill/>
            <a:ln>
              <a:noFill/>
            </a:ln>
          </c:spPr>
          <c:dPt>
            <c:idx val="0"/>
            <c:bubble3D val="0"/>
            <c:spPr>
              <a:noFill/>
              <a:ln w="19050">
                <a:noFill/>
              </a:ln>
              <a:effectLst/>
            </c:spPr>
            <c:extLst>
              <c:ext xmlns:c16="http://schemas.microsoft.com/office/drawing/2014/chart" uri="{C3380CC4-5D6E-409C-BE32-E72D297353CC}">
                <c16:uniqueId val="{00000015-1777-4BF1-A7A8-3D11C0F1EFCE}"/>
              </c:ext>
            </c:extLst>
          </c:dPt>
          <c:dPt>
            <c:idx val="1"/>
            <c:bubble3D val="0"/>
            <c:spPr>
              <a:noFill/>
              <a:ln w="19050">
                <a:noFill/>
              </a:ln>
              <a:effectLst/>
            </c:spPr>
            <c:extLst>
              <c:ext xmlns:c16="http://schemas.microsoft.com/office/drawing/2014/chart" uri="{C3380CC4-5D6E-409C-BE32-E72D297353CC}">
                <c16:uniqueId val="{00000017-1777-4BF1-A7A8-3D11C0F1EFCE}"/>
              </c:ext>
            </c:extLst>
          </c:dPt>
          <c:cat>
            <c:strRef>
              <c:f>PivotTable!$DG$6:$DG$7</c:f>
              <c:strCache>
                <c:ptCount val="2"/>
                <c:pt idx="0">
                  <c:v>Actual</c:v>
                </c:pt>
                <c:pt idx="1">
                  <c:v>The difference to reach highest amount+10B</c:v>
                </c:pt>
              </c:strCache>
            </c:strRef>
          </c:cat>
          <c:val>
            <c:numRef>
              <c:f>PivotTable!$DM$6:$DM$7</c:f>
              <c:numCache>
                <c:formatCode>[&lt;999950]0.0,"K";[&lt;999950000]0.0,,"M";0.0,,,"B"</c:formatCode>
                <c:ptCount val="2"/>
                <c:pt idx="0">
                  <c:v>4572000000</c:v>
                </c:pt>
                <c:pt idx="1">
                  <c:v>1000000000</c:v>
                </c:pt>
              </c:numCache>
            </c:numRef>
          </c:val>
          <c:extLst>
            <c:ext xmlns:c16="http://schemas.microsoft.com/office/drawing/2014/chart" uri="{C3380CC4-5D6E-409C-BE32-E72D297353CC}">
              <c16:uniqueId val="{00000006-7E76-41FC-83DC-8C0903737838}"/>
            </c:ext>
          </c:extLst>
        </c:ser>
        <c:dLbls>
          <c:showLegendKey val="0"/>
          <c:showVal val="0"/>
          <c:showCatName val="0"/>
          <c:showSerName val="0"/>
          <c:showPercent val="0"/>
          <c:showBubbleSize val="0"/>
          <c:showLeaderLines val="1"/>
        </c:dLbls>
        <c:firstSliceAng val="18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tx>
            <c:strRef>
              <c:f>PivotTable!$DH$5</c:f>
              <c:strCache>
                <c:ptCount val="1"/>
                <c:pt idx="0">
                  <c:v>Youtube Channel</c:v>
                </c:pt>
              </c:strCache>
            </c:strRef>
          </c:tx>
          <c:dPt>
            <c:idx val="0"/>
            <c:bubble3D val="0"/>
            <c:spPr>
              <a:solidFill>
                <a:srgbClr val="00B050"/>
              </a:solidFill>
              <a:ln w="19050">
                <a:solidFill>
                  <a:schemeClr val="lt1"/>
                </a:solidFill>
              </a:ln>
              <a:effectLst/>
            </c:spPr>
            <c:extLst>
              <c:ext xmlns:c16="http://schemas.microsoft.com/office/drawing/2014/chart" uri="{C3380CC4-5D6E-409C-BE32-E72D297353CC}">
                <c16:uniqueId val="{00000016-34A8-4429-AC28-EB0084DFFD85}"/>
              </c:ext>
            </c:extLst>
          </c:dPt>
          <c:dPt>
            <c:idx val="1"/>
            <c:bubble3D val="0"/>
            <c:spPr>
              <a:solidFill>
                <a:srgbClr val="F1F2FE"/>
              </a:solidFill>
              <a:ln w="19050">
                <a:solidFill>
                  <a:schemeClr val="lt1"/>
                </a:solidFill>
              </a:ln>
              <a:effectLst/>
            </c:spPr>
            <c:extLst>
              <c:ext xmlns:c16="http://schemas.microsoft.com/office/drawing/2014/chart" uri="{C3380CC4-5D6E-409C-BE32-E72D297353CC}">
                <c16:uniqueId val="{00000011-34A8-4429-AC28-EB0084DFFD85}"/>
              </c:ext>
            </c:extLst>
          </c:dPt>
          <c:cat>
            <c:strRef>
              <c:f>PivotTable!$DG$6:$DG$7</c:f>
              <c:strCache>
                <c:ptCount val="2"/>
                <c:pt idx="0">
                  <c:v>Actual</c:v>
                </c:pt>
                <c:pt idx="1">
                  <c:v>The difference to reach highest amount+10B</c:v>
                </c:pt>
              </c:strCache>
            </c:strRef>
          </c:cat>
          <c:val>
            <c:numRef>
              <c:f>PivotTable!$DH$6:$DH$7</c:f>
              <c:numCache>
                <c:formatCode>[&lt;999950]0.0,"K";[&lt;999950000]0.0,,"M";0.0,,,"B"</c:formatCode>
                <c:ptCount val="2"/>
                <c:pt idx="0">
                  <c:v>806000000</c:v>
                </c:pt>
                <c:pt idx="1">
                  <c:v>4766000000</c:v>
                </c:pt>
              </c:numCache>
            </c:numRef>
          </c:val>
          <c:extLst>
            <c:ext xmlns:c16="http://schemas.microsoft.com/office/drawing/2014/chart" uri="{C3380CC4-5D6E-409C-BE32-E72D297353CC}">
              <c16:uniqueId val="{00000000-34A8-4429-AC28-EB0084DFFD85}"/>
            </c:ext>
          </c:extLst>
        </c:ser>
        <c:ser>
          <c:idx val="1"/>
          <c:order val="1"/>
          <c:tx>
            <c:strRef>
              <c:f>PivotTable!$DI$5</c:f>
              <c:strCache>
                <c:ptCount val="1"/>
                <c:pt idx="0">
                  <c:v>Google Ad</c:v>
                </c:pt>
              </c:strCache>
            </c:strRef>
          </c:tx>
          <c:dPt>
            <c:idx val="0"/>
            <c:bubble3D val="0"/>
            <c:spPr>
              <a:solidFill>
                <a:srgbClr val="FF7C80"/>
              </a:solidFill>
              <a:ln w="19050">
                <a:solidFill>
                  <a:schemeClr val="lt1"/>
                </a:solidFill>
              </a:ln>
              <a:effectLst/>
            </c:spPr>
            <c:extLst>
              <c:ext xmlns:c16="http://schemas.microsoft.com/office/drawing/2014/chart" uri="{C3380CC4-5D6E-409C-BE32-E72D297353CC}">
                <c16:uniqueId val="{00000015-34A8-4429-AC28-EB0084DFFD85}"/>
              </c:ext>
            </c:extLst>
          </c:dPt>
          <c:dPt>
            <c:idx val="1"/>
            <c:bubble3D val="0"/>
            <c:spPr>
              <a:solidFill>
                <a:srgbClr val="F1F2FE"/>
              </a:solidFill>
              <a:ln w="19050">
                <a:solidFill>
                  <a:schemeClr val="lt1"/>
                </a:solidFill>
              </a:ln>
              <a:effectLst/>
            </c:spPr>
            <c:extLst>
              <c:ext xmlns:c16="http://schemas.microsoft.com/office/drawing/2014/chart" uri="{C3380CC4-5D6E-409C-BE32-E72D297353CC}">
                <c16:uniqueId val="{00000010-34A8-4429-AC28-EB0084DFFD85}"/>
              </c:ext>
            </c:extLst>
          </c:dPt>
          <c:cat>
            <c:strRef>
              <c:f>PivotTable!$DG$6:$DG$7</c:f>
              <c:strCache>
                <c:ptCount val="2"/>
                <c:pt idx="0">
                  <c:v>Actual</c:v>
                </c:pt>
                <c:pt idx="1">
                  <c:v>The difference to reach highest amount+10B</c:v>
                </c:pt>
              </c:strCache>
            </c:strRef>
          </c:cat>
          <c:val>
            <c:numRef>
              <c:f>PivotTable!$DI$6:$DI$7</c:f>
              <c:numCache>
                <c:formatCode>[&lt;999950]0.0,"K";[&lt;999950000]0.0,,"M";0.0,,,"B"</c:formatCode>
                <c:ptCount val="2"/>
                <c:pt idx="0">
                  <c:v>1823000000</c:v>
                </c:pt>
                <c:pt idx="1">
                  <c:v>3749000000</c:v>
                </c:pt>
              </c:numCache>
            </c:numRef>
          </c:val>
          <c:extLst>
            <c:ext xmlns:c16="http://schemas.microsoft.com/office/drawing/2014/chart" uri="{C3380CC4-5D6E-409C-BE32-E72D297353CC}">
              <c16:uniqueId val="{00000001-34A8-4429-AC28-EB0084DFFD85}"/>
            </c:ext>
          </c:extLst>
        </c:ser>
        <c:ser>
          <c:idx val="2"/>
          <c:order val="2"/>
          <c:tx>
            <c:strRef>
              <c:f>PivotTable!$DJ$5</c:f>
              <c:strCache>
                <c:ptCount val="1"/>
                <c:pt idx="0">
                  <c:v>WhatsApp</c:v>
                </c:pt>
              </c:strCache>
            </c:strRef>
          </c:tx>
          <c:dPt>
            <c:idx val="0"/>
            <c:bubble3D val="0"/>
            <c:spPr>
              <a:solidFill>
                <a:srgbClr val="FFFF00"/>
              </a:solidFill>
              <a:ln w="19050">
                <a:solidFill>
                  <a:schemeClr val="lt1"/>
                </a:solidFill>
              </a:ln>
              <a:effectLst/>
            </c:spPr>
            <c:extLst>
              <c:ext xmlns:c16="http://schemas.microsoft.com/office/drawing/2014/chart" uri="{C3380CC4-5D6E-409C-BE32-E72D297353CC}">
                <c16:uniqueId val="{00000014-34A8-4429-AC28-EB0084DFFD85}"/>
              </c:ext>
            </c:extLst>
          </c:dPt>
          <c:dPt>
            <c:idx val="1"/>
            <c:bubble3D val="0"/>
            <c:spPr>
              <a:solidFill>
                <a:srgbClr val="F1F2FE"/>
              </a:solidFill>
              <a:ln w="19050">
                <a:solidFill>
                  <a:schemeClr val="lt1"/>
                </a:solidFill>
              </a:ln>
              <a:effectLst/>
            </c:spPr>
            <c:extLst>
              <c:ext xmlns:c16="http://schemas.microsoft.com/office/drawing/2014/chart" uri="{C3380CC4-5D6E-409C-BE32-E72D297353CC}">
                <c16:uniqueId val="{0000000F-34A8-4429-AC28-EB0084DFFD85}"/>
              </c:ext>
            </c:extLst>
          </c:dPt>
          <c:cat>
            <c:strRef>
              <c:f>PivotTable!$DG$6:$DG$7</c:f>
              <c:strCache>
                <c:ptCount val="2"/>
                <c:pt idx="0">
                  <c:v>Actual</c:v>
                </c:pt>
                <c:pt idx="1">
                  <c:v>The difference to reach highest amount+10B</c:v>
                </c:pt>
              </c:strCache>
            </c:strRef>
          </c:cat>
          <c:val>
            <c:numRef>
              <c:f>PivotTable!$DJ$6:$DJ$7</c:f>
              <c:numCache>
                <c:formatCode>[&lt;999950]0.0,"K";[&lt;999950000]0.0,,"M";0.0,,,"B"</c:formatCode>
                <c:ptCount val="2"/>
                <c:pt idx="0">
                  <c:v>2494000000</c:v>
                </c:pt>
                <c:pt idx="1">
                  <c:v>3078000000</c:v>
                </c:pt>
              </c:numCache>
            </c:numRef>
          </c:val>
          <c:extLst>
            <c:ext xmlns:c16="http://schemas.microsoft.com/office/drawing/2014/chart" uri="{C3380CC4-5D6E-409C-BE32-E72D297353CC}">
              <c16:uniqueId val="{00000007-34A8-4429-AC28-EB0084DFFD85}"/>
            </c:ext>
          </c:extLst>
        </c:ser>
        <c:ser>
          <c:idx val="3"/>
          <c:order val="3"/>
          <c:tx>
            <c:strRef>
              <c:f>PivotTable!$DK$5</c:f>
              <c:strCache>
                <c:ptCount val="1"/>
                <c:pt idx="0">
                  <c:v>Company Website</c:v>
                </c:pt>
              </c:strCache>
            </c:strRef>
          </c:tx>
          <c:spPr>
            <a:solidFill>
              <a:srgbClr val="8D7EF3"/>
            </a:solidFill>
          </c:spPr>
          <c:dPt>
            <c:idx val="0"/>
            <c:bubble3D val="0"/>
            <c:spPr>
              <a:solidFill>
                <a:srgbClr val="0AEAE0"/>
              </a:solidFill>
              <a:ln w="19050">
                <a:solidFill>
                  <a:schemeClr val="lt1"/>
                </a:solidFill>
              </a:ln>
              <a:effectLst/>
            </c:spPr>
            <c:extLst>
              <c:ext xmlns:c16="http://schemas.microsoft.com/office/drawing/2014/chart" uri="{C3380CC4-5D6E-409C-BE32-E72D297353CC}">
                <c16:uniqueId val="{00000013-34A8-4429-AC28-EB0084DFFD85}"/>
              </c:ext>
            </c:extLst>
          </c:dPt>
          <c:dPt>
            <c:idx val="1"/>
            <c:bubble3D val="0"/>
            <c:spPr>
              <a:solidFill>
                <a:srgbClr val="F1F2FE"/>
              </a:solidFill>
              <a:ln w="19050">
                <a:solidFill>
                  <a:schemeClr val="lt1"/>
                </a:solidFill>
              </a:ln>
              <a:effectLst/>
            </c:spPr>
            <c:extLst>
              <c:ext xmlns:c16="http://schemas.microsoft.com/office/drawing/2014/chart" uri="{C3380CC4-5D6E-409C-BE32-E72D297353CC}">
                <c16:uniqueId val="{0000000E-34A8-4429-AC28-EB0084DFFD85}"/>
              </c:ext>
            </c:extLst>
          </c:dPt>
          <c:cat>
            <c:strRef>
              <c:f>PivotTable!$DG$6:$DG$7</c:f>
              <c:strCache>
                <c:ptCount val="2"/>
                <c:pt idx="0">
                  <c:v>Actual</c:v>
                </c:pt>
                <c:pt idx="1">
                  <c:v>The difference to reach highest amount+10B</c:v>
                </c:pt>
              </c:strCache>
            </c:strRef>
          </c:cat>
          <c:val>
            <c:numRef>
              <c:f>PivotTable!$DK$6:$DK$7</c:f>
              <c:numCache>
                <c:formatCode>[&lt;999950]0.0,"K";[&lt;999950000]0.0,,"M";0.0,,,"B"</c:formatCode>
                <c:ptCount val="2"/>
                <c:pt idx="0">
                  <c:v>2749000000</c:v>
                </c:pt>
                <c:pt idx="1">
                  <c:v>2823000000</c:v>
                </c:pt>
              </c:numCache>
            </c:numRef>
          </c:val>
          <c:extLst>
            <c:ext xmlns:c16="http://schemas.microsoft.com/office/drawing/2014/chart" uri="{C3380CC4-5D6E-409C-BE32-E72D297353CC}">
              <c16:uniqueId val="{00000008-34A8-4429-AC28-EB0084DFFD85}"/>
            </c:ext>
          </c:extLst>
        </c:ser>
        <c:ser>
          <c:idx val="4"/>
          <c:order val="4"/>
          <c:tx>
            <c:strRef>
              <c:f>PivotTable!$DL$5</c:f>
              <c:strCache>
                <c:ptCount val="1"/>
                <c:pt idx="0">
                  <c:v>Facebook Page</c:v>
                </c:pt>
              </c:strCache>
            </c:strRef>
          </c:tx>
          <c:dPt>
            <c:idx val="0"/>
            <c:bubble3D val="0"/>
            <c:spPr>
              <a:solidFill>
                <a:srgbClr val="4958CE"/>
              </a:solidFill>
              <a:ln w="19050">
                <a:solidFill>
                  <a:schemeClr val="lt1"/>
                </a:solidFill>
              </a:ln>
              <a:effectLst/>
            </c:spPr>
            <c:extLst>
              <c:ext xmlns:c16="http://schemas.microsoft.com/office/drawing/2014/chart" uri="{C3380CC4-5D6E-409C-BE32-E72D297353CC}">
                <c16:uniqueId val="{00000012-34A8-4429-AC28-EB0084DFFD85}"/>
              </c:ext>
            </c:extLst>
          </c:dPt>
          <c:dPt>
            <c:idx val="1"/>
            <c:bubble3D val="0"/>
            <c:spPr>
              <a:solidFill>
                <a:srgbClr val="F1F2FE"/>
              </a:solidFill>
              <a:ln w="19050">
                <a:solidFill>
                  <a:schemeClr val="lt1"/>
                </a:solidFill>
              </a:ln>
              <a:effectLst/>
            </c:spPr>
            <c:extLst>
              <c:ext xmlns:c16="http://schemas.microsoft.com/office/drawing/2014/chart" uri="{C3380CC4-5D6E-409C-BE32-E72D297353CC}">
                <c16:uniqueId val="{0000000D-34A8-4429-AC28-EB0084DFFD85}"/>
              </c:ext>
            </c:extLst>
          </c:dPt>
          <c:cat>
            <c:strRef>
              <c:f>PivotTable!$DG$6:$DG$7</c:f>
              <c:strCache>
                <c:ptCount val="2"/>
                <c:pt idx="0">
                  <c:v>Actual</c:v>
                </c:pt>
                <c:pt idx="1">
                  <c:v>The difference to reach highest amount+10B</c:v>
                </c:pt>
              </c:strCache>
            </c:strRef>
          </c:cat>
          <c:val>
            <c:numRef>
              <c:f>PivotTable!$DL$6:$DL$7</c:f>
              <c:numCache>
                <c:formatCode>[&lt;999950]0.0,"K";[&lt;999950000]0.0,,"M";0.0,,,"B"</c:formatCode>
                <c:ptCount val="2"/>
                <c:pt idx="0">
                  <c:v>3546000000</c:v>
                </c:pt>
                <c:pt idx="1">
                  <c:v>2026000000</c:v>
                </c:pt>
              </c:numCache>
            </c:numRef>
          </c:val>
          <c:extLst>
            <c:ext xmlns:c16="http://schemas.microsoft.com/office/drawing/2014/chart" uri="{C3380CC4-5D6E-409C-BE32-E72D297353CC}">
              <c16:uniqueId val="{00000009-34A8-4429-AC28-EB0084DFFD85}"/>
            </c:ext>
          </c:extLst>
        </c:ser>
        <c:ser>
          <c:idx val="5"/>
          <c:order val="5"/>
          <c:tx>
            <c:strRef>
              <c:f>PivotTable!$DM$5</c:f>
              <c:strCache>
                <c:ptCount val="1"/>
                <c:pt idx="0">
                  <c:v>Television Ad</c:v>
                </c:pt>
              </c:strCache>
            </c:strRef>
          </c:tx>
          <c:dPt>
            <c:idx val="0"/>
            <c:bubble3D val="0"/>
            <c:spPr>
              <a:solidFill>
                <a:srgbClr val="8D7EF3"/>
              </a:solidFill>
              <a:ln w="19050">
                <a:solidFill>
                  <a:schemeClr val="lt1"/>
                </a:solidFill>
              </a:ln>
              <a:effectLst/>
            </c:spPr>
            <c:extLst>
              <c:ext xmlns:c16="http://schemas.microsoft.com/office/drawing/2014/chart" uri="{C3380CC4-5D6E-409C-BE32-E72D297353CC}">
                <c16:uniqueId val="{0000000C-34A8-4429-AC28-EB0084DFFD85}"/>
              </c:ext>
            </c:extLst>
          </c:dPt>
          <c:dPt>
            <c:idx val="1"/>
            <c:bubble3D val="0"/>
            <c:spPr>
              <a:solidFill>
                <a:srgbClr val="F1F2FE"/>
              </a:solidFill>
              <a:ln w="19050">
                <a:solidFill>
                  <a:schemeClr val="lt1"/>
                </a:solidFill>
              </a:ln>
              <a:effectLst/>
            </c:spPr>
            <c:extLst>
              <c:ext xmlns:c16="http://schemas.microsoft.com/office/drawing/2014/chart" uri="{C3380CC4-5D6E-409C-BE32-E72D297353CC}">
                <c16:uniqueId val="{0000000B-34A8-4429-AC28-EB0084DFFD85}"/>
              </c:ext>
            </c:extLst>
          </c:dPt>
          <c:cat>
            <c:strRef>
              <c:f>PivotTable!$DG$6:$DG$7</c:f>
              <c:strCache>
                <c:ptCount val="2"/>
                <c:pt idx="0">
                  <c:v>Actual</c:v>
                </c:pt>
                <c:pt idx="1">
                  <c:v>The difference to reach highest amount+10B</c:v>
                </c:pt>
              </c:strCache>
            </c:strRef>
          </c:cat>
          <c:val>
            <c:numRef>
              <c:f>PivotTable!$DM$6:$DM$7</c:f>
              <c:numCache>
                <c:formatCode>[&lt;999950]0.0,"K";[&lt;999950000]0.0,,"M";0.0,,,"B"</c:formatCode>
                <c:ptCount val="2"/>
                <c:pt idx="0">
                  <c:v>4572000000</c:v>
                </c:pt>
                <c:pt idx="1">
                  <c:v>1000000000</c:v>
                </c:pt>
              </c:numCache>
            </c:numRef>
          </c:val>
          <c:extLst>
            <c:ext xmlns:c16="http://schemas.microsoft.com/office/drawing/2014/chart" uri="{C3380CC4-5D6E-409C-BE32-E72D297353CC}">
              <c16:uniqueId val="{0000000A-34A8-4429-AC28-EB0084DFFD85}"/>
            </c:ext>
          </c:extLst>
        </c:ser>
        <c:dLbls>
          <c:showLegendKey val="0"/>
          <c:showVal val="0"/>
          <c:showCatName val="0"/>
          <c:showSerName val="0"/>
          <c:showPercent val="0"/>
          <c:showBubbleSize val="0"/>
          <c:showLeaderLines val="1"/>
        </c:dLbls>
        <c:firstSliceAng val="180"/>
        <c:holeSize val="43"/>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[BT.Sales Performance Analysis Using Excel - Copy.xlsx]PivotTable!Call_Monthly</c:name>
    <c:fmtId val="127"/>
  </c:pivotSource>
  <c:chart>
    <c:autoTitleDeleted val="1"/>
    <c:pivotFmts>
      <c:pivotFmt>
        <c:idx val="0"/>
        <c:spPr>
          <a:noFill/>
          <a:ln>
            <a:noFill/>
          </a:ln>
          <a:effectLst>
            <a:softEdge rad="0"/>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a:gsLst>
              <a:gs pos="0">
                <a:srgbClr val="7030A0"/>
              </a:gs>
              <a:gs pos="70000">
                <a:schemeClr val="bg1"/>
              </a:gs>
            </a:gsLst>
            <a:lin ang="5400000" scaled="1"/>
          </a:gradFill>
          <a:ln w="25400" cap="flat">
            <a:solidFill>
              <a:srgbClr val="4958CE"/>
            </a:solidFill>
          </a:ln>
          <a:effectLst>
            <a:outerShdw blurRad="50800" dist="50800" dir="5400000" algn="ctr" rotWithShape="0">
              <a:schemeClr val="bg1"/>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2103898275803006E-2"/>
          <c:y val="9.8789325152228907E-2"/>
          <c:w val="0.89707935977025932"/>
          <c:h val="0.78266348466509639"/>
        </c:manualLayout>
      </c:layout>
      <c:areaChart>
        <c:grouping val="standard"/>
        <c:varyColors val="0"/>
        <c:ser>
          <c:idx val="0"/>
          <c:order val="0"/>
          <c:tx>
            <c:strRef>
              <c:f>PivotTable!$DU$4</c:f>
              <c:strCache>
                <c:ptCount val="1"/>
                <c:pt idx="0">
                  <c:v>Count of Month</c:v>
                </c:pt>
              </c:strCache>
            </c:strRef>
          </c:tx>
          <c:spPr>
            <a:noFill/>
            <a:ln>
              <a:noFill/>
            </a:ln>
            <a:effectLst>
              <a:softEdge rad="0"/>
            </a:effectLst>
          </c:spPr>
          <c:cat>
            <c:strRef>
              <c:f>PivotTable!$DT$5:$DT$16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PivotTable!$DU$5:$DU$16</c:f>
              <c:numCache>
                <c:formatCode>General</c:formatCode>
                <c:ptCount val="12"/>
                <c:pt idx="0">
                  <c:v>68</c:v>
                </c:pt>
                <c:pt idx="1">
                  <c:v>66</c:v>
                </c:pt>
                <c:pt idx="2">
                  <c:v>30</c:v>
                </c:pt>
                <c:pt idx="3">
                  <c:v>38</c:v>
                </c:pt>
                <c:pt idx="4">
                  <c:v>86</c:v>
                </c:pt>
                <c:pt idx="5">
                  <c:v>42</c:v>
                </c:pt>
                <c:pt idx="6">
                  <c:v>38</c:v>
                </c:pt>
                <c:pt idx="7">
                  <c:v>79</c:v>
                </c:pt>
                <c:pt idx="8">
                  <c:v>173</c:v>
                </c:pt>
                <c:pt idx="9">
                  <c:v>278</c:v>
                </c:pt>
                <c:pt idx="10">
                  <c:v>212</c:v>
                </c:pt>
                <c:pt idx="11">
                  <c:v>127</c:v>
                </c:pt>
              </c:numCache>
            </c:numRef>
          </c:val>
          <c:extLst>
            <c:ext xmlns:c16="http://schemas.microsoft.com/office/drawing/2014/chart" uri="{C3380CC4-5D6E-409C-BE32-E72D297353CC}">
              <c16:uniqueId val="{00000000-04BB-4322-A883-B4E5B843523C}"/>
            </c:ext>
          </c:extLst>
        </c:ser>
        <c:ser>
          <c:idx val="1"/>
          <c:order val="1"/>
          <c:tx>
            <c:strRef>
              <c:f>PivotTable!$DV$4</c:f>
              <c:strCache>
                <c:ptCount val="1"/>
                <c:pt idx="0">
                  <c:v>Count of Month2</c:v>
                </c:pt>
              </c:strCache>
            </c:strRef>
          </c:tx>
          <c:spPr>
            <a:gradFill>
              <a:gsLst>
                <a:gs pos="0">
                  <a:srgbClr val="7030A0"/>
                </a:gs>
                <a:gs pos="70000">
                  <a:schemeClr val="bg1"/>
                </a:gs>
              </a:gsLst>
              <a:lin ang="5400000" scaled="1"/>
            </a:gradFill>
            <a:ln w="25400" cap="flat">
              <a:solidFill>
                <a:srgbClr val="4958CE"/>
              </a:solidFill>
            </a:ln>
            <a:effectLst>
              <a:outerShdw blurRad="50800" dist="50800" dir="5400000" algn="ctr" rotWithShape="0">
                <a:schemeClr val="bg1"/>
              </a:outerShdw>
            </a:effectLst>
          </c:spPr>
          <c:cat>
            <c:strRef>
              <c:f>PivotTable!$DT$5:$DT$16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PivotTable!$DV$5:$DV$16</c:f>
              <c:numCache>
                <c:formatCode>General</c:formatCode>
                <c:ptCount val="12"/>
                <c:pt idx="0">
                  <c:v>68</c:v>
                </c:pt>
                <c:pt idx="1">
                  <c:v>66</c:v>
                </c:pt>
                <c:pt idx="2">
                  <c:v>30</c:v>
                </c:pt>
                <c:pt idx="3">
                  <c:v>38</c:v>
                </c:pt>
                <c:pt idx="4">
                  <c:v>86</c:v>
                </c:pt>
                <c:pt idx="5">
                  <c:v>42</c:v>
                </c:pt>
                <c:pt idx="6">
                  <c:v>38</c:v>
                </c:pt>
                <c:pt idx="7">
                  <c:v>79</c:v>
                </c:pt>
                <c:pt idx="8">
                  <c:v>173</c:v>
                </c:pt>
                <c:pt idx="9">
                  <c:v>278</c:v>
                </c:pt>
                <c:pt idx="10">
                  <c:v>212</c:v>
                </c:pt>
                <c:pt idx="11">
                  <c:v>127</c:v>
                </c:pt>
              </c:numCache>
            </c:numRef>
          </c:val>
          <c:extLst>
            <c:ext xmlns:c16="http://schemas.microsoft.com/office/drawing/2014/chart" uri="{C3380CC4-5D6E-409C-BE32-E72D297353CC}">
              <c16:uniqueId val="{00000001-04BB-4322-A883-B4E5B843523C}"/>
            </c:ext>
          </c:extLst>
        </c:ser>
        <c:dLbls>
          <c:showLegendKey val="0"/>
          <c:showVal val="0"/>
          <c:showCatName val="0"/>
          <c:showSerName val="0"/>
          <c:showPercent val="0"/>
          <c:showBubbleSize val="0"/>
        </c:dLbls>
        <c:axId val="698772960"/>
        <c:axId val="698763808"/>
      </c:areaChart>
      <c:catAx>
        <c:axId val="698772960"/>
        <c:scaling>
          <c:orientation val="minMax"/>
        </c:scaling>
        <c:delete val="1"/>
        <c:axPos val="b"/>
        <c:numFmt formatCode="General" sourceLinked="1"/>
        <c:majorTickMark val="out"/>
        <c:minorTickMark val="none"/>
        <c:tickLblPos val="nextTo"/>
        <c:crossAx val="698763808"/>
        <c:crosses val="autoZero"/>
        <c:auto val="1"/>
        <c:lblAlgn val="ctr"/>
        <c:lblOffset val="100"/>
        <c:noMultiLvlLbl val="0"/>
      </c:catAx>
      <c:valAx>
        <c:axId val="698763808"/>
        <c:scaling>
          <c:orientation val="minMax"/>
        </c:scaling>
        <c:delete val="1"/>
        <c:axPos val="l"/>
        <c:numFmt formatCode="General" sourceLinked="1"/>
        <c:majorTickMark val="out"/>
        <c:minorTickMark val="none"/>
        <c:tickLblPos val="nextTo"/>
        <c:crossAx val="69877296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glow>
        <a:schemeClr val="accent1">
          <a:alpha val="40000"/>
        </a:schemeClr>
      </a:glo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[BT.Sales Performance Analysis Using Excel - Copy.xlsx]PivotTable!Call_Monthly</c:name>
    <c:fmtId val="134"/>
  </c:pivotSource>
  <c:chart>
    <c:autoTitleDeleted val="0"/>
    <c:pivotFmts>
      <c:pivotFmt>
        <c:idx val="0"/>
        <c:spPr>
          <a:ln w="28575" cap="rnd">
            <a:gradFill>
              <a:gsLst>
                <a:gs pos="0">
                  <a:schemeClr val="bg1"/>
                </a:gs>
                <a:gs pos="100000">
                  <a:schemeClr val="bg1"/>
                </a:gs>
              </a:gsLst>
              <a:lin ang="5400000" scaled="1"/>
            </a:gra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FF7C8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PivotTable!$DU$4</c:f>
              <c:strCache>
                <c:ptCount val="1"/>
                <c:pt idx="0">
                  <c:v>Count of Month</c:v>
                </c:pt>
              </c:strCache>
            </c:strRef>
          </c:tx>
          <c:spPr>
            <a:ln w="28575" cap="rnd">
              <a:gradFill>
                <a:gsLst>
                  <a:gs pos="0">
                    <a:schemeClr val="bg1"/>
                  </a:gs>
                  <a:gs pos="100000">
                    <a:schemeClr val="bg1"/>
                  </a:gs>
                </a:gsLst>
                <a:lin ang="5400000" scaled="1"/>
              </a:gradFill>
              <a:round/>
            </a:ln>
            <a:effectLst/>
          </c:spPr>
          <c:marker>
            <c:symbol val="none"/>
          </c:marker>
          <c:cat>
            <c:strRef>
              <c:f>PivotTable!$DT$5:$DT$16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PivotTable!$DU$5:$DU$16</c:f>
              <c:numCache>
                <c:formatCode>General</c:formatCode>
                <c:ptCount val="12"/>
                <c:pt idx="0">
                  <c:v>68</c:v>
                </c:pt>
                <c:pt idx="1">
                  <c:v>66</c:v>
                </c:pt>
                <c:pt idx="2">
                  <c:v>30</c:v>
                </c:pt>
                <c:pt idx="3">
                  <c:v>38</c:v>
                </c:pt>
                <c:pt idx="4">
                  <c:v>86</c:v>
                </c:pt>
                <c:pt idx="5">
                  <c:v>42</c:v>
                </c:pt>
                <c:pt idx="6">
                  <c:v>38</c:v>
                </c:pt>
                <c:pt idx="7">
                  <c:v>79</c:v>
                </c:pt>
                <c:pt idx="8">
                  <c:v>173</c:v>
                </c:pt>
                <c:pt idx="9">
                  <c:v>278</c:v>
                </c:pt>
                <c:pt idx="10">
                  <c:v>212</c:v>
                </c:pt>
                <c:pt idx="11">
                  <c:v>127</c:v>
                </c:pt>
              </c:numCache>
            </c:numRef>
          </c:val>
          <c:smooth val="0"/>
          <c:extLst>
            <c:ext xmlns:c16="http://schemas.microsoft.com/office/drawing/2014/chart" uri="{C3380CC4-5D6E-409C-BE32-E72D297353CC}">
              <c16:uniqueId val="{00000000-5B6C-47DE-879C-EB5E3FA2DB62}"/>
            </c:ext>
          </c:extLst>
        </c:ser>
        <c:ser>
          <c:idx val="1"/>
          <c:order val="1"/>
          <c:tx>
            <c:strRef>
              <c:f>PivotTable!$DV$4</c:f>
              <c:strCache>
                <c:ptCount val="1"/>
                <c:pt idx="0">
                  <c:v>Count of Month2</c:v>
                </c:pt>
              </c:strCache>
            </c:strRef>
          </c:tx>
          <c:spPr>
            <a:ln w="28575" cap="rnd">
              <a:solidFill>
                <a:srgbClr val="FF7C80"/>
              </a:solidFill>
              <a:round/>
            </a:ln>
            <a:effectLst/>
          </c:spPr>
          <c:marker>
            <c:symbol val="none"/>
          </c:marker>
          <c:cat>
            <c:strRef>
              <c:f>PivotTable!$DT$5:$DT$16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PivotTable!$DV$5:$DV$16</c:f>
              <c:numCache>
                <c:formatCode>General</c:formatCode>
                <c:ptCount val="12"/>
                <c:pt idx="0">
                  <c:v>68</c:v>
                </c:pt>
                <c:pt idx="1">
                  <c:v>66</c:v>
                </c:pt>
                <c:pt idx="2">
                  <c:v>30</c:v>
                </c:pt>
                <c:pt idx="3">
                  <c:v>38</c:v>
                </c:pt>
                <c:pt idx="4">
                  <c:v>86</c:v>
                </c:pt>
                <c:pt idx="5">
                  <c:v>42</c:v>
                </c:pt>
                <c:pt idx="6">
                  <c:v>38</c:v>
                </c:pt>
                <c:pt idx="7">
                  <c:v>79</c:v>
                </c:pt>
                <c:pt idx="8">
                  <c:v>173</c:v>
                </c:pt>
                <c:pt idx="9">
                  <c:v>278</c:v>
                </c:pt>
                <c:pt idx="10">
                  <c:v>212</c:v>
                </c:pt>
                <c:pt idx="11">
                  <c:v>127</c:v>
                </c:pt>
              </c:numCache>
            </c:numRef>
          </c:val>
          <c:smooth val="1"/>
          <c:extLst>
            <c:ext xmlns:c16="http://schemas.microsoft.com/office/drawing/2014/chart" uri="{C3380CC4-5D6E-409C-BE32-E72D297353CC}">
              <c16:uniqueId val="{00000001-5B6C-47DE-879C-EB5E3FA2DB62}"/>
            </c:ext>
          </c:extLst>
        </c:ser>
        <c:dLbls>
          <c:showLegendKey val="0"/>
          <c:showVal val="0"/>
          <c:showCatName val="0"/>
          <c:showSerName val="0"/>
          <c:showPercent val="0"/>
          <c:showBubbleSize val="0"/>
        </c:dLbls>
        <c:smooth val="0"/>
        <c:axId val="668849088"/>
        <c:axId val="668851168"/>
      </c:lineChart>
      <c:catAx>
        <c:axId val="668849088"/>
        <c:scaling>
          <c:orientation val="minMax"/>
        </c:scaling>
        <c:delete val="1"/>
        <c:axPos val="b"/>
        <c:numFmt formatCode="General" sourceLinked="1"/>
        <c:majorTickMark val="none"/>
        <c:minorTickMark val="none"/>
        <c:tickLblPos val="nextTo"/>
        <c:crossAx val="668851168"/>
        <c:crosses val="autoZero"/>
        <c:auto val="1"/>
        <c:lblAlgn val="ctr"/>
        <c:lblOffset val="100"/>
        <c:noMultiLvlLbl val="0"/>
      </c:catAx>
      <c:valAx>
        <c:axId val="668851168"/>
        <c:scaling>
          <c:orientation val="minMax"/>
        </c:scaling>
        <c:delete val="1"/>
        <c:axPos val="l"/>
        <c:numFmt formatCode="General" sourceLinked="1"/>
        <c:majorTickMark val="none"/>
        <c:minorTickMark val="none"/>
        <c:tickLblPos val="nextTo"/>
        <c:crossAx val="6688490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[BT.Sales Performance Analysis Using Excel - Copy.xlsx]PivotTable!PivotTable5</c:name>
    <c:fmtId val="46"/>
  </c:pivotSource>
  <c:chart>
    <c:autoTitleDeleted val="1"/>
    <c:pivotFmts>
      <c:pivotFmt>
        <c:idx val="0"/>
        <c:spPr>
          <a:solidFill>
            <a:schemeClr val="accent1"/>
          </a:solidFill>
          <a:ln w="19050">
            <a:solidFill>
              <a:schemeClr val="lt1"/>
            </a:solidFill>
          </a:ln>
          <a:effectLst>
            <a:softEdge rad="0"/>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B050"/>
          </a:solidFill>
          <a:ln w="19050">
            <a:solidFill>
              <a:schemeClr val="lt1"/>
            </a:solidFill>
          </a:ln>
          <a:effectLst>
            <a:softEdge rad="0"/>
          </a:effectLst>
        </c:spPr>
      </c:pivotFmt>
      <c:pivotFmt>
        <c:idx val="2"/>
        <c:spPr>
          <a:solidFill>
            <a:schemeClr val="bg1">
              <a:lumMod val="95000"/>
            </a:schemeClr>
          </a:solidFill>
          <a:ln w="19050">
            <a:solidFill>
              <a:schemeClr val="lt1"/>
            </a:solidFill>
          </a:ln>
          <a:effectLst>
            <a:softEdge rad="0"/>
          </a:effectLst>
        </c:spPr>
      </c:pivotFmt>
    </c:pivotFmts>
    <c:plotArea>
      <c:layout/>
      <c:doughnutChart>
        <c:varyColors val="1"/>
        <c:ser>
          <c:idx val="0"/>
          <c:order val="0"/>
          <c:tx>
            <c:strRef>
              <c:f>PivotTable!$AE$4</c:f>
              <c:strCache>
                <c:ptCount val="1"/>
                <c:pt idx="0">
                  <c:v>Total</c:v>
                </c:pt>
              </c:strCache>
            </c:strRef>
          </c:tx>
          <c:spPr>
            <a:effectLst>
              <a:softEdge rad="0"/>
            </a:effectLst>
          </c:spPr>
          <c:dPt>
            <c:idx val="0"/>
            <c:bubble3D val="0"/>
            <c:spPr>
              <a:solidFill>
                <a:srgbClr val="00B050"/>
              </a:solidFill>
              <a:ln w="19050">
                <a:solidFill>
                  <a:schemeClr val="lt1"/>
                </a:solidFill>
              </a:ln>
              <a:effectLst>
                <a:softEdge rad="0"/>
              </a:effectLst>
            </c:spPr>
            <c:extLst>
              <c:ext xmlns:c16="http://schemas.microsoft.com/office/drawing/2014/chart" uri="{C3380CC4-5D6E-409C-BE32-E72D297353CC}">
                <c16:uniqueId val="{00000002-679B-4330-9C1F-210FC00F0715}"/>
              </c:ext>
            </c:extLst>
          </c:dPt>
          <c:dPt>
            <c:idx val="1"/>
            <c:bubble3D val="0"/>
            <c:spPr>
              <a:solidFill>
                <a:schemeClr val="bg1">
                  <a:lumMod val="95000"/>
                </a:schemeClr>
              </a:solidFill>
              <a:ln w="19050">
                <a:solidFill>
                  <a:schemeClr val="lt1"/>
                </a:solidFill>
              </a:ln>
              <a:effectLst>
                <a:softEdge rad="0"/>
              </a:effectLst>
            </c:spPr>
            <c:extLst>
              <c:ext xmlns:c16="http://schemas.microsoft.com/office/drawing/2014/chart" uri="{C3380CC4-5D6E-409C-BE32-E72D297353CC}">
                <c16:uniqueId val="{00000003-679B-4330-9C1F-210FC00F0715}"/>
              </c:ext>
            </c:extLst>
          </c:dPt>
          <c:cat>
            <c:strRef>
              <c:f>PivotTable!$AD$5:$AD$7</c:f>
              <c:strCache>
                <c:ptCount val="2"/>
                <c:pt idx="0">
                  <c:v>Paid</c:v>
                </c:pt>
                <c:pt idx="1">
                  <c:v>Not Paid</c:v>
                </c:pt>
              </c:strCache>
            </c:strRef>
          </c:cat>
          <c:val>
            <c:numRef>
              <c:f>PivotTable!$AE$5:$AE$7</c:f>
              <c:numCache>
                <c:formatCode>General</c:formatCode>
                <c:ptCount val="2"/>
                <c:pt idx="0">
                  <c:v>926</c:v>
                </c:pt>
                <c:pt idx="1">
                  <c:v>311</c:v>
                </c:pt>
              </c:numCache>
            </c:numRef>
          </c:val>
          <c:extLst>
            <c:ext xmlns:c16="http://schemas.microsoft.com/office/drawing/2014/chart" uri="{C3380CC4-5D6E-409C-BE32-E72D297353CC}">
              <c16:uniqueId val="{00000000-679B-4330-9C1F-210FC00F0715}"/>
            </c:ext>
          </c:extLst>
        </c:ser>
        <c:dLbls>
          <c:showLegendKey val="0"/>
          <c:showVal val="0"/>
          <c:showCatName val="0"/>
          <c:showSerName val="0"/>
          <c:showPercent val="0"/>
          <c:showBubbleSize val="0"/>
          <c:showLeaderLines val="1"/>
        </c:dLbls>
        <c:firstSliceAng val="0"/>
        <c:holeSize val="8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[BT.Sales Performance Analysis Using Excel - Copy.xlsx]PivotTable!Adv_Monthly</c:name>
    <c:fmtId val="144"/>
  </c:pivotSource>
  <c:chart>
    <c:autoTitleDeleted val="0"/>
    <c:pivotFmts>
      <c:pivotFmt>
        <c:idx val="0"/>
        <c:spPr>
          <a:ln w="12700" cap="rnd">
            <a:solidFill>
              <a:srgbClr val="0AEAE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12700" cap="rnd">
            <a:solidFill>
              <a:srgbClr val="A13F9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12700" cap="rnd">
            <a:solidFill>
              <a:srgbClr val="FF7C8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1270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12700"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PivotTable!$ED$4:$ED$5</c:f>
              <c:strCache>
                <c:ptCount val="1"/>
                <c:pt idx="0">
                  <c:v>AD01-9361</c:v>
                </c:pt>
              </c:strCache>
            </c:strRef>
          </c:tx>
          <c:spPr>
            <a:ln w="12700" cap="rnd">
              <a:solidFill>
                <a:srgbClr val="0AEAE0"/>
              </a:solidFill>
              <a:round/>
            </a:ln>
            <a:effectLst/>
          </c:spPr>
          <c:marker>
            <c:symbol val="none"/>
          </c:marker>
          <c:cat>
            <c:strRef>
              <c:f>PivotTable!$EC$6:$EC$17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PivotTable!$ED$6:$ED$17</c:f>
              <c:numCache>
                <c:formatCode>[&lt;999950]0.0,"K";[&lt;999950000]0.0,,"M";0.0,,,"B"</c:formatCode>
                <c:ptCount val="12"/>
                <c:pt idx="0">
                  <c:v>262000000</c:v>
                </c:pt>
                <c:pt idx="1">
                  <c:v>306000000</c:v>
                </c:pt>
                <c:pt idx="2">
                  <c:v>0</c:v>
                </c:pt>
                <c:pt idx="3">
                  <c:v>144000000</c:v>
                </c:pt>
                <c:pt idx="4">
                  <c:v>294000000</c:v>
                </c:pt>
                <c:pt idx="5">
                  <c:v>212000000</c:v>
                </c:pt>
                <c:pt idx="6">
                  <c:v>180000000</c:v>
                </c:pt>
                <c:pt idx="7">
                  <c:v>372000000</c:v>
                </c:pt>
                <c:pt idx="8">
                  <c:v>652000000</c:v>
                </c:pt>
                <c:pt idx="9">
                  <c:v>1179000000</c:v>
                </c:pt>
                <c:pt idx="10">
                  <c:v>789000000</c:v>
                </c:pt>
                <c:pt idx="11">
                  <c:v>445000000</c:v>
                </c:pt>
              </c:numCache>
            </c:numRef>
          </c:val>
          <c:smooth val="0"/>
          <c:extLst>
            <c:ext xmlns:c16="http://schemas.microsoft.com/office/drawing/2014/chart" uri="{C3380CC4-5D6E-409C-BE32-E72D297353CC}">
              <c16:uniqueId val="{00000000-2063-4E04-BB02-D5CFB2CD7DA2}"/>
            </c:ext>
          </c:extLst>
        </c:ser>
        <c:ser>
          <c:idx val="1"/>
          <c:order val="1"/>
          <c:tx>
            <c:strRef>
              <c:f>PivotTable!$EE$4:$EE$5</c:f>
              <c:strCache>
                <c:ptCount val="1"/>
                <c:pt idx="0">
                  <c:v>AD01-9362</c:v>
                </c:pt>
              </c:strCache>
            </c:strRef>
          </c:tx>
          <c:spPr>
            <a:ln w="12700" cap="rnd">
              <a:solidFill>
                <a:srgbClr val="A13F9E"/>
              </a:solidFill>
              <a:round/>
            </a:ln>
            <a:effectLst/>
          </c:spPr>
          <c:marker>
            <c:symbol val="none"/>
          </c:marker>
          <c:cat>
            <c:strRef>
              <c:f>PivotTable!$EC$6:$EC$17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PivotTable!$EE$6:$EE$17</c:f>
              <c:numCache>
                <c:formatCode>[&lt;999950]0.0,"K";[&lt;999950000]0.0,,"M";0.0,,,"B"</c:formatCode>
                <c:ptCount val="12"/>
                <c:pt idx="0">
                  <c:v>472000000</c:v>
                </c:pt>
                <c:pt idx="1">
                  <c:v>408000000</c:v>
                </c:pt>
                <c:pt idx="2">
                  <c:v>116000000</c:v>
                </c:pt>
                <c:pt idx="3">
                  <c:v>264000000</c:v>
                </c:pt>
                <c:pt idx="4">
                  <c:v>546000000</c:v>
                </c:pt>
                <c:pt idx="5">
                  <c:v>146000000</c:v>
                </c:pt>
                <c:pt idx="6">
                  <c:v>262000000</c:v>
                </c:pt>
                <c:pt idx="7">
                  <c:v>443000000</c:v>
                </c:pt>
                <c:pt idx="8">
                  <c:v>858000000</c:v>
                </c:pt>
                <c:pt idx="9">
                  <c:v>1448000000</c:v>
                </c:pt>
                <c:pt idx="10">
                  <c:v>1078000000</c:v>
                </c:pt>
                <c:pt idx="11">
                  <c:v>444000000</c:v>
                </c:pt>
              </c:numCache>
            </c:numRef>
          </c:val>
          <c:smooth val="0"/>
          <c:extLst>
            <c:ext xmlns:c16="http://schemas.microsoft.com/office/drawing/2014/chart" uri="{C3380CC4-5D6E-409C-BE32-E72D297353CC}">
              <c16:uniqueId val="{00000001-2063-4E04-BB02-D5CFB2CD7DA2}"/>
            </c:ext>
          </c:extLst>
        </c:ser>
        <c:ser>
          <c:idx val="2"/>
          <c:order val="2"/>
          <c:tx>
            <c:strRef>
              <c:f>PivotTable!$EF$4:$EF$5</c:f>
              <c:strCache>
                <c:ptCount val="1"/>
                <c:pt idx="0">
                  <c:v>AD01-9363</c:v>
                </c:pt>
              </c:strCache>
            </c:strRef>
          </c:tx>
          <c:spPr>
            <a:ln w="12700" cap="rnd">
              <a:solidFill>
                <a:srgbClr val="FF7C80"/>
              </a:solidFill>
              <a:round/>
            </a:ln>
            <a:effectLst/>
          </c:spPr>
          <c:marker>
            <c:symbol val="none"/>
          </c:marker>
          <c:cat>
            <c:strRef>
              <c:f>PivotTable!$EC$6:$EC$17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PivotTable!$EF$6:$EF$17</c:f>
              <c:numCache>
                <c:formatCode>[&lt;999950]0.0,"K";[&lt;999950000]0.0,,"M";0.0,,,"B"</c:formatCode>
                <c:ptCount val="12"/>
                <c:pt idx="0">
                  <c:v>0</c:v>
                </c:pt>
                <c:pt idx="1">
                  <c:v>48000000</c:v>
                </c:pt>
                <c:pt idx="3">
                  <c:v>24000000</c:v>
                </c:pt>
                <c:pt idx="4">
                  <c:v>68000000</c:v>
                </c:pt>
                <c:pt idx="5">
                  <c:v>24000000</c:v>
                </c:pt>
                <c:pt idx="7">
                  <c:v>38000000</c:v>
                </c:pt>
                <c:pt idx="8">
                  <c:v>142000000</c:v>
                </c:pt>
                <c:pt idx="9">
                  <c:v>242000000</c:v>
                </c:pt>
                <c:pt idx="10">
                  <c:v>239000000</c:v>
                </c:pt>
                <c:pt idx="11">
                  <c:v>75000000</c:v>
                </c:pt>
              </c:numCache>
            </c:numRef>
          </c:val>
          <c:smooth val="0"/>
          <c:extLst>
            <c:ext xmlns:c16="http://schemas.microsoft.com/office/drawing/2014/chart" uri="{C3380CC4-5D6E-409C-BE32-E72D297353CC}">
              <c16:uniqueId val="{00000002-2063-4E04-BB02-D5CFB2CD7DA2}"/>
            </c:ext>
          </c:extLst>
        </c:ser>
        <c:ser>
          <c:idx val="3"/>
          <c:order val="3"/>
          <c:tx>
            <c:strRef>
              <c:f>PivotTable!$EG$4:$EG$5</c:f>
              <c:strCache>
                <c:ptCount val="1"/>
                <c:pt idx="0">
                  <c:v>AD01-9364</c:v>
                </c:pt>
              </c:strCache>
            </c:strRef>
          </c:tx>
          <c:spPr>
            <a:ln w="12700" cap="rnd">
              <a:solidFill>
                <a:schemeClr val="accent4"/>
              </a:solidFill>
              <a:round/>
            </a:ln>
            <a:effectLst/>
          </c:spPr>
          <c:marker>
            <c:symbol val="none"/>
          </c:marker>
          <c:cat>
            <c:strRef>
              <c:f>PivotTable!$EC$6:$EC$17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PivotTable!$EG$6:$EG$17</c:f>
              <c:numCache>
                <c:formatCode>[&lt;999950]0.0,"K";[&lt;999950000]0.0,,"M";0.0,,,"B"</c:formatCode>
                <c:ptCount val="12"/>
                <c:pt idx="0">
                  <c:v>190000000</c:v>
                </c:pt>
                <c:pt idx="1">
                  <c:v>248000000</c:v>
                </c:pt>
                <c:pt idx="2">
                  <c:v>0</c:v>
                </c:pt>
                <c:pt idx="3">
                  <c:v>82000000</c:v>
                </c:pt>
                <c:pt idx="4">
                  <c:v>226000000</c:v>
                </c:pt>
                <c:pt idx="5">
                  <c:v>130000000</c:v>
                </c:pt>
                <c:pt idx="6">
                  <c:v>0</c:v>
                </c:pt>
                <c:pt idx="7">
                  <c:v>225000000</c:v>
                </c:pt>
                <c:pt idx="8">
                  <c:v>413000000</c:v>
                </c:pt>
                <c:pt idx="9">
                  <c:v>752000000</c:v>
                </c:pt>
                <c:pt idx="10">
                  <c:v>545000000</c:v>
                </c:pt>
                <c:pt idx="11">
                  <c:v>200000000</c:v>
                </c:pt>
              </c:numCache>
            </c:numRef>
          </c:val>
          <c:smooth val="0"/>
          <c:extLst>
            <c:ext xmlns:c16="http://schemas.microsoft.com/office/drawing/2014/chart" uri="{C3380CC4-5D6E-409C-BE32-E72D297353CC}">
              <c16:uniqueId val="{00000003-2063-4E04-BB02-D5CFB2CD7DA2}"/>
            </c:ext>
          </c:extLst>
        </c:ser>
        <c:ser>
          <c:idx val="4"/>
          <c:order val="4"/>
          <c:tx>
            <c:strRef>
              <c:f>PivotTable!$EH$4:$EH$5</c:f>
              <c:strCache>
                <c:ptCount val="1"/>
                <c:pt idx="0">
                  <c:v>AD01-9365</c:v>
                </c:pt>
              </c:strCache>
            </c:strRef>
          </c:tx>
          <c:spPr>
            <a:ln w="12700" cap="rnd">
              <a:solidFill>
                <a:srgbClr val="00B050"/>
              </a:solidFill>
              <a:round/>
            </a:ln>
            <a:effectLst/>
          </c:spPr>
          <c:marker>
            <c:symbol val="none"/>
          </c:marker>
          <c:cat>
            <c:strRef>
              <c:f>PivotTable!$EC$6:$EC$17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PivotTable!$EH$6:$EH$17</c:f>
              <c:numCache>
                <c:formatCode>[&lt;999950]0.0,"K";[&lt;999950000]0.0,,"M";0.0,,,"B"</c:formatCode>
                <c:ptCount val="12"/>
                <c:pt idx="0">
                  <c:v>60000000</c:v>
                </c:pt>
                <c:pt idx="1">
                  <c:v>30000000</c:v>
                </c:pt>
                <c:pt idx="2">
                  <c:v>0</c:v>
                </c:pt>
                <c:pt idx="3">
                  <c:v>24000000</c:v>
                </c:pt>
                <c:pt idx="4">
                  <c:v>24000000</c:v>
                </c:pt>
                <c:pt idx="5">
                  <c:v>0</c:v>
                </c:pt>
                <c:pt idx="7">
                  <c:v>74000000</c:v>
                </c:pt>
                <c:pt idx="8">
                  <c:v>113000000</c:v>
                </c:pt>
                <c:pt idx="9">
                  <c:v>188000000</c:v>
                </c:pt>
                <c:pt idx="10">
                  <c:v>163000000</c:v>
                </c:pt>
                <c:pt idx="11">
                  <c:v>83000000</c:v>
                </c:pt>
              </c:numCache>
            </c:numRef>
          </c:val>
          <c:smooth val="0"/>
          <c:extLst>
            <c:ext xmlns:c16="http://schemas.microsoft.com/office/drawing/2014/chart" uri="{C3380CC4-5D6E-409C-BE32-E72D297353CC}">
              <c16:uniqueId val="{00000004-2063-4E04-BB02-D5CFB2CD7DA2}"/>
            </c:ext>
          </c:extLst>
        </c:ser>
        <c:dLbls>
          <c:showLegendKey val="0"/>
          <c:showVal val="0"/>
          <c:showCatName val="0"/>
          <c:showSerName val="0"/>
          <c:showPercent val="0"/>
          <c:showBubbleSize val="0"/>
        </c:dLbls>
        <c:smooth val="0"/>
        <c:axId val="534352576"/>
        <c:axId val="534354240"/>
      </c:lineChart>
      <c:catAx>
        <c:axId val="5343525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534354240"/>
        <c:crosses val="autoZero"/>
        <c:auto val="1"/>
        <c:lblAlgn val="ctr"/>
        <c:lblOffset val="100"/>
        <c:noMultiLvlLbl val="0"/>
      </c:catAx>
      <c:valAx>
        <c:axId val="534354240"/>
        <c:scaling>
          <c:orientation val="minMax"/>
        </c:scaling>
        <c:delete val="0"/>
        <c:axPos val="l"/>
        <c:majorGridlines>
          <c:spPr>
            <a:ln w="6350" cap="flat" cmpd="sng" algn="ctr">
              <a:solidFill>
                <a:schemeClr val="bg1"/>
              </a:solidFill>
              <a:round/>
            </a:ln>
            <a:effectLst/>
          </c:spPr>
        </c:majorGridlines>
        <c:numFmt formatCode="[&lt;999950]0.0,&quot;K&quot;;[&lt;999950000]0.0,,&quot;M&quot;;0.0,,,&quot;B&quot;"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5343525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[BT.Sales Performance Analysis Using Excel - Copy.xlsx]PivotTable!Training_Sales</c:name>
    <c:fmtId val="150"/>
  </c:pivotSource>
  <c:chart>
    <c:autoTitleDeleted val="1"/>
    <c:pivotFmts>
      <c:pivotFmt>
        <c:idx val="0"/>
        <c:spPr>
          <a:solidFill>
            <a:srgbClr val="8D7EF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PivotTable!$EP$4</c:f>
              <c:strCache>
                <c:ptCount val="1"/>
                <c:pt idx="0">
                  <c:v>Total</c:v>
                </c:pt>
              </c:strCache>
            </c:strRef>
          </c:tx>
          <c:spPr>
            <a:solidFill>
              <a:srgbClr val="8D7EF3"/>
            </a:solidFill>
            <a:ln>
              <a:noFill/>
            </a:ln>
            <a:effectLst/>
          </c:spPr>
          <c:invertIfNegative val="0"/>
          <c:cat>
            <c:multiLvlStrRef>
              <c:f>PivotTable!$EO$5:$EO$23</c:f>
              <c:multiLvlStrCache>
                <c:ptCount val="15"/>
                <c:lvl>
                  <c:pt idx="0">
                    <c:v>BE</c:v>
                  </c:pt>
                  <c:pt idx="1">
                    <c:v>CNI</c:v>
                  </c:pt>
                  <c:pt idx="2">
                    <c:v>GK</c:v>
                  </c:pt>
                  <c:pt idx="3">
                    <c:v>BE</c:v>
                  </c:pt>
                  <c:pt idx="4">
                    <c:v>CNI</c:v>
                  </c:pt>
                  <c:pt idx="5">
                    <c:v>FC</c:v>
                  </c:pt>
                  <c:pt idx="6">
                    <c:v>GK</c:v>
                  </c:pt>
                  <c:pt idx="7">
                    <c:v>BE</c:v>
                  </c:pt>
                  <c:pt idx="8">
                    <c:v>CNI</c:v>
                  </c:pt>
                  <c:pt idx="9">
                    <c:v>FC</c:v>
                  </c:pt>
                  <c:pt idx="10">
                    <c:v>GK</c:v>
                  </c:pt>
                  <c:pt idx="11">
                    <c:v>BE</c:v>
                  </c:pt>
                  <c:pt idx="12">
                    <c:v>CNI</c:v>
                  </c:pt>
                  <c:pt idx="13">
                    <c:v>FC</c:v>
                  </c:pt>
                  <c:pt idx="14">
                    <c:v>GK</c:v>
                  </c:pt>
                </c:lvl>
                <c:lvl>
                  <c:pt idx="0">
                    <c:v>Abdullah</c:v>
                  </c:pt>
                  <c:pt idx="3">
                    <c:v>Ahmed</c:v>
                  </c:pt>
                  <c:pt idx="7">
                    <c:v>Mohammed</c:v>
                  </c:pt>
                  <c:pt idx="11">
                    <c:v>Salah</c:v>
                  </c:pt>
                </c:lvl>
              </c:multiLvlStrCache>
            </c:multiLvlStrRef>
          </c:cat>
          <c:val>
            <c:numRef>
              <c:f>PivotTable!$EP$5:$EP$23</c:f>
              <c:numCache>
                <c:formatCode>[&lt;999950]0.0,"K";[&lt;999950000]0.0,,"M";0.0,,,"B"</c:formatCode>
                <c:ptCount val="15"/>
                <c:pt idx="0">
                  <c:v>513000000</c:v>
                </c:pt>
                <c:pt idx="1">
                  <c:v>146000000</c:v>
                </c:pt>
                <c:pt idx="2">
                  <c:v>1920000000</c:v>
                </c:pt>
                <c:pt idx="3">
                  <c:v>703000000</c:v>
                </c:pt>
                <c:pt idx="4">
                  <c:v>284000000</c:v>
                </c:pt>
                <c:pt idx="5">
                  <c:v>95000000</c:v>
                </c:pt>
                <c:pt idx="6">
                  <c:v>1669000000</c:v>
                </c:pt>
                <c:pt idx="7">
                  <c:v>1254000000</c:v>
                </c:pt>
                <c:pt idx="8">
                  <c:v>410000000</c:v>
                </c:pt>
                <c:pt idx="9">
                  <c:v>114000000</c:v>
                </c:pt>
                <c:pt idx="10">
                  <c:v>3594000000</c:v>
                </c:pt>
                <c:pt idx="11">
                  <c:v>1425000000</c:v>
                </c:pt>
                <c:pt idx="12">
                  <c:v>417000000</c:v>
                </c:pt>
                <c:pt idx="13">
                  <c:v>38000000</c:v>
                </c:pt>
                <c:pt idx="14">
                  <c:v>3408000000</c:v>
                </c:pt>
              </c:numCache>
            </c:numRef>
          </c:val>
          <c:extLst>
            <c:ext xmlns:c16="http://schemas.microsoft.com/office/drawing/2014/chart" uri="{C3380CC4-5D6E-409C-BE32-E72D297353CC}">
              <c16:uniqueId val="{00000000-15A3-4171-A6AD-A11FE19101E6}"/>
            </c:ext>
          </c:extLst>
        </c:ser>
        <c:dLbls>
          <c:showLegendKey val="0"/>
          <c:showVal val="0"/>
          <c:showCatName val="0"/>
          <c:showSerName val="0"/>
          <c:showPercent val="0"/>
          <c:showBubbleSize val="0"/>
        </c:dLbls>
        <c:gapWidth val="219"/>
        <c:overlap val="-27"/>
        <c:axId val="726452144"/>
        <c:axId val="726442992"/>
      </c:barChart>
      <c:catAx>
        <c:axId val="726452144"/>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6442992"/>
        <c:crosses val="autoZero"/>
        <c:auto val="1"/>
        <c:lblAlgn val="ctr"/>
        <c:lblOffset val="100"/>
        <c:noMultiLvlLbl val="0"/>
      </c:catAx>
      <c:valAx>
        <c:axId val="726442992"/>
        <c:scaling>
          <c:orientation val="minMax"/>
        </c:scaling>
        <c:delete val="1"/>
        <c:axPos val="l"/>
        <c:numFmt formatCode="[&lt;999950]0.0,&quot;K&quot;;[&lt;999950000]0.0,,&quot;M&quot;;0.0,,,&quot;B&quot;" sourceLinked="1"/>
        <c:majorTickMark val="none"/>
        <c:minorTickMark val="none"/>
        <c:tickLblPos val="nextTo"/>
        <c:crossAx val="7264521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[BT.Sales Performance Analysis Using Excel - Copy.xlsx]PivotTable!PivotTable24</c:name>
    <c:fmtId val="156"/>
  </c:pivotSource>
  <c:chart>
    <c:autoTitleDeleted val="0"/>
    <c:pivotFmts>
      <c:pivotFmt>
        <c:idx val="0"/>
        <c:spPr>
          <a:ln w="12700" cap="rnd">
            <a:solidFill>
              <a:srgbClr val="FED14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12700" cap="rnd">
            <a:solidFill>
              <a:srgbClr val="0AEAE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12700" cap="rnd">
            <a:solidFill>
              <a:srgbClr val="FF7C80"/>
            </a:solidFill>
            <a:round/>
          </a:ln>
          <a:effectLst/>
        </c:spPr>
        <c:marker>
          <c:symbol val="diamond"/>
          <c:size val="5"/>
          <c:spPr>
            <a:solidFill>
              <a:srgbClr val="FF7C80"/>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12700" cap="rnd">
            <a:solidFill>
              <a:srgbClr val="4958C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PivotTable!$EW$4:$EW$5</c:f>
              <c:strCache>
                <c:ptCount val="1"/>
                <c:pt idx="0">
                  <c:v>BE</c:v>
                </c:pt>
              </c:strCache>
            </c:strRef>
          </c:tx>
          <c:spPr>
            <a:ln w="12700" cap="rnd">
              <a:solidFill>
                <a:srgbClr val="FED14E"/>
              </a:solidFill>
              <a:round/>
            </a:ln>
            <a:effectLst/>
          </c:spPr>
          <c:marker>
            <c:symbol val="none"/>
          </c:marker>
          <c:cat>
            <c:strRef>
              <c:f>PivotTable!$EV$6:$EV$21</c:f>
              <c:strCache>
                <c:ptCount val="16"/>
                <c:pt idx="0">
                  <c:v>Jood</c:v>
                </c:pt>
                <c:pt idx="1">
                  <c:v>Habib</c:v>
                </c:pt>
                <c:pt idx="2">
                  <c:v>Adam</c:v>
                </c:pt>
                <c:pt idx="3">
                  <c:v>Kenza</c:v>
                </c:pt>
                <c:pt idx="4">
                  <c:v>Ahmed</c:v>
                </c:pt>
                <c:pt idx="5">
                  <c:v>Dina</c:v>
                </c:pt>
                <c:pt idx="6">
                  <c:v>Hisham</c:v>
                </c:pt>
                <c:pt idx="7">
                  <c:v>John</c:v>
                </c:pt>
                <c:pt idx="8">
                  <c:v>Sahar</c:v>
                </c:pt>
                <c:pt idx="9">
                  <c:v>Khalil</c:v>
                </c:pt>
                <c:pt idx="10">
                  <c:v>Reham</c:v>
                </c:pt>
                <c:pt idx="11">
                  <c:v>Kisho</c:v>
                </c:pt>
                <c:pt idx="12">
                  <c:v>Dary</c:v>
                </c:pt>
                <c:pt idx="13">
                  <c:v>Hany</c:v>
                </c:pt>
                <c:pt idx="14">
                  <c:v>Rony</c:v>
                </c:pt>
                <c:pt idx="15">
                  <c:v>Mohmed</c:v>
                </c:pt>
              </c:strCache>
            </c:strRef>
          </c:cat>
          <c:val>
            <c:numRef>
              <c:f>PivotTable!$EW$6:$EW$21</c:f>
              <c:numCache>
                <c:formatCode>[&lt;999950]0.0,"K";[&lt;999950000]0.0,,"M";0.0,,,"B"</c:formatCode>
                <c:ptCount val="16"/>
                <c:pt idx="0">
                  <c:v>95000000</c:v>
                </c:pt>
                <c:pt idx="1">
                  <c:v>38000000</c:v>
                </c:pt>
                <c:pt idx="2">
                  <c:v>152000000</c:v>
                </c:pt>
                <c:pt idx="3">
                  <c:v>171000000</c:v>
                </c:pt>
                <c:pt idx="4">
                  <c:v>114000000</c:v>
                </c:pt>
                <c:pt idx="5">
                  <c:v>247000000</c:v>
                </c:pt>
                <c:pt idx="6">
                  <c:v>171000000</c:v>
                </c:pt>
                <c:pt idx="7">
                  <c:v>171000000</c:v>
                </c:pt>
                <c:pt idx="8">
                  <c:v>285000000</c:v>
                </c:pt>
                <c:pt idx="9">
                  <c:v>114000000</c:v>
                </c:pt>
                <c:pt idx="10">
                  <c:v>228000000</c:v>
                </c:pt>
                <c:pt idx="11">
                  <c:v>247000000</c:v>
                </c:pt>
                <c:pt idx="12">
                  <c:v>475000000</c:v>
                </c:pt>
                <c:pt idx="13">
                  <c:v>589000000</c:v>
                </c:pt>
                <c:pt idx="14">
                  <c:v>551000000</c:v>
                </c:pt>
                <c:pt idx="15">
                  <c:v>247000000</c:v>
                </c:pt>
              </c:numCache>
            </c:numRef>
          </c:val>
          <c:smooth val="0"/>
          <c:extLst>
            <c:ext xmlns:c16="http://schemas.microsoft.com/office/drawing/2014/chart" uri="{C3380CC4-5D6E-409C-BE32-E72D297353CC}">
              <c16:uniqueId val="{00000000-78AA-483A-AF82-8F646C2358BD}"/>
            </c:ext>
          </c:extLst>
        </c:ser>
        <c:ser>
          <c:idx val="1"/>
          <c:order val="1"/>
          <c:tx>
            <c:strRef>
              <c:f>PivotTable!$EX$4:$EX$5</c:f>
              <c:strCache>
                <c:ptCount val="1"/>
                <c:pt idx="0">
                  <c:v>CNI</c:v>
                </c:pt>
              </c:strCache>
            </c:strRef>
          </c:tx>
          <c:spPr>
            <a:ln w="12700" cap="rnd">
              <a:solidFill>
                <a:srgbClr val="0AEAE0"/>
              </a:solidFill>
              <a:round/>
            </a:ln>
            <a:effectLst/>
          </c:spPr>
          <c:marker>
            <c:symbol val="none"/>
          </c:marker>
          <c:cat>
            <c:strRef>
              <c:f>PivotTable!$EV$6:$EV$21</c:f>
              <c:strCache>
                <c:ptCount val="16"/>
                <c:pt idx="0">
                  <c:v>Jood</c:v>
                </c:pt>
                <c:pt idx="1">
                  <c:v>Habib</c:v>
                </c:pt>
                <c:pt idx="2">
                  <c:v>Adam</c:v>
                </c:pt>
                <c:pt idx="3">
                  <c:v>Kenza</c:v>
                </c:pt>
                <c:pt idx="4">
                  <c:v>Ahmed</c:v>
                </c:pt>
                <c:pt idx="5">
                  <c:v>Dina</c:v>
                </c:pt>
                <c:pt idx="6">
                  <c:v>Hisham</c:v>
                </c:pt>
                <c:pt idx="7">
                  <c:v>John</c:v>
                </c:pt>
                <c:pt idx="8">
                  <c:v>Sahar</c:v>
                </c:pt>
                <c:pt idx="9">
                  <c:v>Khalil</c:v>
                </c:pt>
                <c:pt idx="10">
                  <c:v>Reham</c:v>
                </c:pt>
                <c:pt idx="11">
                  <c:v>Kisho</c:v>
                </c:pt>
                <c:pt idx="12">
                  <c:v>Dary</c:v>
                </c:pt>
                <c:pt idx="13">
                  <c:v>Hany</c:v>
                </c:pt>
                <c:pt idx="14">
                  <c:v>Rony</c:v>
                </c:pt>
                <c:pt idx="15">
                  <c:v>Mohmed</c:v>
                </c:pt>
              </c:strCache>
            </c:strRef>
          </c:cat>
          <c:val>
            <c:numRef>
              <c:f>PivotTable!$EX$6:$EX$21</c:f>
              <c:numCache>
                <c:formatCode>[&lt;999950]0.0,"K";[&lt;999950000]0.0,,"M";0.0,,,"B"</c:formatCode>
                <c:ptCount val="16"/>
                <c:pt idx="0">
                  <c:v>22000000</c:v>
                </c:pt>
                <c:pt idx="1">
                  <c:v>11000000</c:v>
                </c:pt>
                <c:pt idx="2">
                  <c:v>11000000</c:v>
                </c:pt>
                <c:pt idx="3">
                  <c:v>100000000</c:v>
                </c:pt>
                <c:pt idx="4">
                  <c:v>100000000</c:v>
                </c:pt>
                <c:pt idx="5">
                  <c:v>60000000</c:v>
                </c:pt>
                <c:pt idx="6">
                  <c:v>20000000</c:v>
                </c:pt>
                <c:pt idx="7">
                  <c:v>113000000</c:v>
                </c:pt>
                <c:pt idx="8">
                  <c:v>40000000</c:v>
                </c:pt>
                <c:pt idx="9">
                  <c:v>122000000</c:v>
                </c:pt>
                <c:pt idx="10">
                  <c:v>115000000</c:v>
                </c:pt>
                <c:pt idx="11">
                  <c:v>97000000</c:v>
                </c:pt>
                <c:pt idx="12">
                  <c:v>82000000</c:v>
                </c:pt>
                <c:pt idx="13">
                  <c:v>162000000</c:v>
                </c:pt>
                <c:pt idx="14">
                  <c:v>60000000</c:v>
                </c:pt>
                <c:pt idx="15">
                  <c:v>142000000</c:v>
                </c:pt>
              </c:numCache>
            </c:numRef>
          </c:val>
          <c:smooth val="0"/>
          <c:extLst>
            <c:ext xmlns:c16="http://schemas.microsoft.com/office/drawing/2014/chart" uri="{C3380CC4-5D6E-409C-BE32-E72D297353CC}">
              <c16:uniqueId val="{00000001-78AA-483A-AF82-8F646C2358BD}"/>
            </c:ext>
          </c:extLst>
        </c:ser>
        <c:ser>
          <c:idx val="2"/>
          <c:order val="2"/>
          <c:tx>
            <c:strRef>
              <c:f>PivotTable!$EY$4:$EY$5</c:f>
              <c:strCache>
                <c:ptCount val="1"/>
                <c:pt idx="0">
                  <c:v>FC</c:v>
                </c:pt>
              </c:strCache>
            </c:strRef>
          </c:tx>
          <c:spPr>
            <a:ln w="12700" cap="rnd">
              <a:solidFill>
                <a:srgbClr val="FF7C80"/>
              </a:solidFill>
              <a:round/>
            </a:ln>
            <a:effectLst/>
          </c:spPr>
          <c:marker>
            <c:symbol val="diamond"/>
            <c:size val="5"/>
            <c:spPr>
              <a:solidFill>
                <a:srgbClr val="FF7C80"/>
              </a:solidFill>
              <a:ln w="9525">
                <a:solidFill>
                  <a:schemeClr val="accent3"/>
                </a:solidFill>
              </a:ln>
              <a:effectLst/>
            </c:spPr>
          </c:marker>
          <c:cat>
            <c:strRef>
              <c:f>PivotTable!$EV$6:$EV$21</c:f>
              <c:strCache>
                <c:ptCount val="16"/>
                <c:pt idx="0">
                  <c:v>Jood</c:v>
                </c:pt>
                <c:pt idx="1">
                  <c:v>Habib</c:v>
                </c:pt>
                <c:pt idx="2">
                  <c:v>Adam</c:v>
                </c:pt>
                <c:pt idx="3">
                  <c:v>Kenza</c:v>
                </c:pt>
                <c:pt idx="4">
                  <c:v>Ahmed</c:v>
                </c:pt>
                <c:pt idx="5">
                  <c:v>Dina</c:v>
                </c:pt>
                <c:pt idx="6">
                  <c:v>Hisham</c:v>
                </c:pt>
                <c:pt idx="7">
                  <c:v>John</c:v>
                </c:pt>
                <c:pt idx="8">
                  <c:v>Sahar</c:v>
                </c:pt>
                <c:pt idx="9">
                  <c:v>Khalil</c:v>
                </c:pt>
                <c:pt idx="10">
                  <c:v>Reham</c:v>
                </c:pt>
                <c:pt idx="11">
                  <c:v>Kisho</c:v>
                </c:pt>
                <c:pt idx="12">
                  <c:v>Dary</c:v>
                </c:pt>
                <c:pt idx="13">
                  <c:v>Hany</c:v>
                </c:pt>
                <c:pt idx="14">
                  <c:v>Rony</c:v>
                </c:pt>
                <c:pt idx="15">
                  <c:v>Mohmed</c:v>
                </c:pt>
              </c:strCache>
            </c:strRef>
          </c:cat>
          <c:val>
            <c:numRef>
              <c:f>PivotTable!$EY$6:$EY$21</c:f>
              <c:numCache>
                <c:formatCode>[&lt;999950]0.0,"K";[&lt;999950000]0.0,,"M";0.0,,,"B"</c:formatCode>
                <c:ptCount val="16"/>
                <c:pt idx="1">
                  <c:v>38000000</c:v>
                </c:pt>
                <c:pt idx="7">
                  <c:v>38000000</c:v>
                </c:pt>
                <c:pt idx="9">
                  <c:v>19000000</c:v>
                </c:pt>
                <c:pt idx="13">
                  <c:v>76000000</c:v>
                </c:pt>
                <c:pt idx="15">
                  <c:v>76000000</c:v>
                </c:pt>
              </c:numCache>
            </c:numRef>
          </c:val>
          <c:smooth val="0"/>
          <c:extLst>
            <c:ext xmlns:c16="http://schemas.microsoft.com/office/drawing/2014/chart" uri="{C3380CC4-5D6E-409C-BE32-E72D297353CC}">
              <c16:uniqueId val="{00000002-78AA-483A-AF82-8F646C2358BD}"/>
            </c:ext>
          </c:extLst>
        </c:ser>
        <c:ser>
          <c:idx val="3"/>
          <c:order val="3"/>
          <c:tx>
            <c:strRef>
              <c:f>PivotTable!$EZ$4:$EZ$5</c:f>
              <c:strCache>
                <c:ptCount val="1"/>
                <c:pt idx="0">
                  <c:v>GK</c:v>
                </c:pt>
              </c:strCache>
            </c:strRef>
          </c:tx>
          <c:spPr>
            <a:ln w="12700" cap="rnd">
              <a:solidFill>
                <a:srgbClr val="4958CE"/>
              </a:solidFill>
              <a:round/>
            </a:ln>
            <a:effectLst/>
          </c:spPr>
          <c:marker>
            <c:symbol val="none"/>
          </c:marker>
          <c:cat>
            <c:strRef>
              <c:f>PivotTable!$EV$6:$EV$21</c:f>
              <c:strCache>
                <c:ptCount val="16"/>
                <c:pt idx="0">
                  <c:v>Jood</c:v>
                </c:pt>
                <c:pt idx="1">
                  <c:v>Habib</c:v>
                </c:pt>
                <c:pt idx="2">
                  <c:v>Adam</c:v>
                </c:pt>
                <c:pt idx="3">
                  <c:v>Kenza</c:v>
                </c:pt>
                <c:pt idx="4">
                  <c:v>Ahmed</c:v>
                </c:pt>
                <c:pt idx="5">
                  <c:v>Dina</c:v>
                </c:pt>
                <c:pt idx="6">
                  <c:v>Hisham</c:v>
                </c:pt>
                <c:pt idx="7">
                  <c:v>John</c:v>
                </c:pt>
                <c:pt idx="8">
                  <c:v>Sahar</c:v>
                </c:pt>
                <c:pt idx="9">
                  <c:v>Khalil</c:v>
                </c:pt>
                <c:pt idx="10">
                  <c:v>Reham</c:v>
                </c:pt>
                <c:pt idx="11">
                  <c:v>Kisho</c:v>
                </c:pt>
                <c:pt idx="12">
                  <c:v>Dary</c:v>
                </c:pt>
                <c:pt idx="13">
                  <c:v>Hany</c:v>
                </c:pt>
                <c:pt idx="14">
                  <c:v>Rony</c:v>
                </c:pt>
                <c:pt idx="15">
                  <c:v>Mohmed</c:v>
                </c:pt>
              </c:strCache>
            </c:strRef>
          </c:cat>
          <c:val>
            <c:numRef>
              <c:f>PivotTable!$EZ$6:$EZ$21</c:f>
              <c:numCache>
                <c:formatCode>[&lt;999950]0.0,"K";[&lt;999950000]0.0,,"M";0.0,,,"B"</c:formatCode>
                <c:ptCount val="16"/>
                <c:pt idx="0">
                  <c:v>212000000</c:v>
                </c:pt>
                <c:pt idx="1">
                  <c:v>245000000</c:v>
                </c:pt>
                <c:pt idx="2">
                  <c:v>216000000</c:v>
                </c:pt>
                <c:pt idx="3">
                  <c:v>140000000</c:v>
                </c:pt>
                <c:pt idx="4">
                  <c:v>436000000</c:v>
                </c:pt>
                <c:pt idx="5">
                  <c:v>525000000</c:v>
                </c:pt>
                <c:pt idx="6">
                  <c:v>804000000</c:v>
                </c:pt>
                <c:pt idx="7">
                  <c:v>707000000</c:v>
                </c:pt>
                <c:pt idx="8">
                  <c:v>741000000</c:v>
                </c:pt>
                <c:pt idx="9">
                  <c:v>922000000</c:v>
                </c:pt>
                <c:pt idx="10">
                  <c:v>900000000</c:v>
                </c:pt>
                <c:pt idx="11">
                  <c:v>944000000</c:v>
                </c:pt>
                <c:pt idx="12">
                  <c:v>803000000</c:v>
                </c:pt>
                <c:pt idx="13">
                  <c:v>707000000</c:v>
                </c:pt>
                <c:pt idx="14">
                  <c:v>1027000000</c:v>
                </c:pt>
                <c:pt idx="15">
                  <c:v>1262000000</c:v>
                </c:pt>
              </c:numCache>
            </c:numRef>
          </c:val>
          <c:smooth val="0"/>
          <c:extLst>
            <c:ext xmlns:c16="http://schemas.microsoft.com/office/drawing/2014/chart" uri="{C3380CC4-5D6E-409C-BE32-E72D297353CC}">
              <c16:uniqueId val="{00000002-9069-44DF-B0D6-8774FEC59EE8}"/>
            </c:ext>
          </c:extLst>
        </c:ser>
        <c:dLbls>
          <c:showLegendKey val="0"/>
          <c:showVal val="0"/>
          <c:showCatName val="0"/>
          <c:showSerName val="0"/>
          <c:showPercent val="0"/>
          <c:showBubbleSize val="0"/>
        </c:dLbls>
        <c:smooth val="0"/>
        <c:axId val="477126320"/>
        <c:axId val="477117168"/>
      </c:lineChart>
      <c:catAx>
        <c:axId val="4771263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477117168"/>
        <c:crosses val="autoZero"/>
        <c:auto val="1"/>
        <c:lblAlgn val="ctr"/>
        <c:lblOffset val="100"/>
        <c:noMultiLvlLbl val="0"/>
      </c:catAx>
      <c:valAx>
        <c:axId val="477117168"/>
        <c:scaling>
          <c:orientation val="minMax"/>
        </c:scaling>
        <c:delete val="0"/>
        <c:axPos val="l"/>
        <c:majorGridlines>
          <c:spPr>
            <a:ln w="6350" cap="flat" cmpd="sng" algn="ctr">
              <a:solidFill>
                <a:schemeClr val="bg1">
                  <a:lumMod val="95000"/>
                </a:schemeClr>
              </a:solidFill>
              <a:round/>
            </a:ln>
            <a:effectLst/>
          </c:spPr>
        </c:majorGridlines>
        <c:numFmt formatCode="[&lt;999950]0.0,&quot;K&quot;;[&lt;999950000]0.0,,&quot;M&quot;;0.0,,,&quot;B&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477126320"/>
        <c:crosses val="autoZero"/>
        <c:crossBetween val="between"/>
      </c:valAx>
      <c:spPr>
        <a:noFill/>
        <a:ln>
          <a:noFill/>
        </a:ln>
        <a:effectLst/>
      </c:spPr>
    </c:plotArea>
    <c:legend>
      <c:legendPos val="b"/>
      <c:layout>
        <c:manualLayout>
          <c:xMode val="edge"/>
          <c:yMode val="edge"/>
          <c:x val="0.51904480593846203"/>
          <c:y val="0.8941881063859789"/>
          <c:w val="0.36650564080385561"/>
          <c:h val="0.105811744488880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[BT.Sales Performance Analysis Using Excel - Copy.xlsx]PivotTable!Adv_Monthly</c:name>
    <c:fmtId val="146"/>
  </c:pivotSource>
  <c:chart>
    <c:autoTitleDeleted val="0"/>
    <c:pivotFmts>
      <c:pivotFmt>
        <c:idx val="0"/>
        <c:spPr>
          <a:solidFill>
            <a:schemeClr val="accent1"/>
          </a:solidFill>
          <a:ln w="12700" cap="rnd">
            <a:solidFill>
              <a:srgbClr val="0AEAE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2700" cap="rnd">
            <a:solidFill>
              <a:srgbClr val="A13F9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2700" cap="rnd">
            <a:solidFill>
              <a:srgbClr val="FF7C8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270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2700"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2700" cap="rnd">
            <a:solidFill>
              <a:srgbClr val="0AEAE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2700" cap="rnd">
            <a:solidFill>
              <a:srgbClr val="A13F9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2700" cap="rnd">
            <a:solidFill>
              <a:srgbClr val="FF7C8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1270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12700"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15875" cap="rnd">
            <a:solidFill>
              <a:srgbClr val="0AEAE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15875" cap="rnd">
            <a:solidFill>
              <a:srgbClr val="A13F9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15875" cap="rnd">
            <a:solidFill>
              <a:srgbClr val="FF7C8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158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158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PivotTable!$ED$4:$ED$5</c:f>
              <c:strCache>
                <c:ptCount val="1"/>
                <c:pt idx="0">
                  <c:v>AD01-9361</c:v>
                </c:pt>
              </c:strCache>
            </c:strRef>
          </c:tx>
          <c:spPr>
            <a:ln w="15875" cap="rnd">
              <a:solidFill>
                <a:srgbClr val="0AEAE0"/>
              </a:solidFill>
              <a:round/>
            </a:ln>
            <a:effectLst/>
          </c:spPr>
          <c:marker>
            <c:symbol val="none"/>
          </c:marker>
          <c:cat>
            <c:strRef>
              <c:f>PivotTable!$EC$6:$EC$17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PivotTable!$ED$6:$ED$17</c:f>
              <c:numCache>
                <c:formatCode>[&lt;999950]0.0,"K";[&lt;999950000]0.0,,"M";0.0,,,"B"</c:formatCode>
                <c:ptCount val="12"/>
                <c:pt idx="0">
                  <c:v>262000000</c:v>
                </c:pt>
                <c:pt idx="1">
                  <c:v>306000000</c:v>
                </c:pt>
                <c:pt idx="2">
                  <c:v>0</c:v>
                </c:pt>
                <c:pt idx="3">
                  <c:v>144000000</c:v>
                </c:pt>
                <c:pt idx="4">
                  <c:v>294000000</c:v>
                </c:pt>
                <c:pt idx="5">
                  <c:v>212000000</c:v>
                </c:pt>
                <c:pt idx="6">
                  <c:v>180000000</c:v>
                </c:pt>
                <c:pt idx="7">
                  <c:v>372000000</c:v>
                </c:pt>
                <c:pt idx="8">
                  <c:v>652000000</c:v>
                </c:pt>
                <c:pt idx="9">
                  <c:v>1179000000</c:v>
                </c:pt>
                <c:pt idx="10">
                  <c:v>789000000</c:v>
                </c:pt>
                <c:pt idx="11">
                  <c:v>445000000</c:v>
                </c:pt>
              </c:numCache>
            </c:numRef>
          </c:val>
          <c:smooth val="0"/>
          <c:extLst>
            <c:ext xmlns:c16="http://schemas.microsoft.com/office/drawing/2014/chart" uri="{C3380CC4-5D6E-409C-BE32-E72D297353CC}">
              <c16:uniqueId val="{00000000-0E7A-4FAA-9045-F8812696AC16}"/>
            </c:ext>
          </c:extLst>
        </c:ser>
        <c:ser>
          <c:idx val="1"/>
          <c:order val="1"/>
          <c:tx>
            <c:strRef>
              <c:f>PivotTable!$EE$4:$EE$5</c:f>
              <c:strCache>
                <c:ptCount val="1"/>
                <c:pt idx="0">
                  <c:v>AD01-9362</c:v>
                </c:pt>
              </c:strCache>
            </c:strRef>
          </c:tx>
          <c:spPr>
            <a:ln w="15875" cap="rnd">
              <a:solidFill>
                <a:srgbClr val="A13F9E"/>
              </a:solidFill>
              <a:round/>
            </a:ln>
            <a:effectLst/>
          </c:spPr>
          <c:marker>
            <c:symbol val="none"/>
          </c:marker>
          <c:cat>
            <c:strRef>
              <c:f>PivotTable!$EC$6:$EC$17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PivotTable!$EE$6:$EE$17</c:f>
              <c:numCache>
                <c:formatCode>[&lt;999950]0.0,"K";[&lt;999950000]0.0,,"M";0.0,,,"B"</c:formatCode>
                <c:ptCount val="12"/>
                <c:pt idx="0">
                  <c:v>472000000</c:v>
                </c:pt>
                <c:pt idx="1">
                  <c:v>408000000</c:v>
                </c:pt>
                <c:pt idx="2">
                  <c:v>116000000</c:v>
                </c:pt>
                <c:pt idx="3">
                  <c:v>264000000</c:v>
                </c:pt>
                <c:pt idx="4">
                  <c:v>546000000</c:v>
                </c:pt>
                <c:pt idx="5">
                  <c:v>146000000</c:v>
                </c:pt>
                <c:pt idx="6">
                  <c:v>262000000</c:v>
                </c:pt>
                <c:pt idx="7">
                  <c:v>443000000</c:v>
                </c:pt>
                <c:pt idx="8">
                  <c:v>858000000</c:v>
                </c:pt>
                <c:pt idx="9">
                  <c:v>1448000000</c:v>
                </c:pt>
                <c:pt idx="10">
                  <c:v>1078000000</c:v>
                </c:pt>
                <c:pt idx="11">
                  <c:v>444000000</c:v>
                </c:pt>
              </c:numCache>
            </c:numRef>
          </c:val>
          <c:smooth val="0"/>
          <c:extLst>
            <c:ext xmlns:c16="http://schemas.microsoft.com/office/drawing/2014/chart" uri="{C3380CC4-5D6E-409C-BE32-E72D297353CC}">
              <c16:uniqueId val="{00000001-0E7A-4FAA-9045-F8812696AC16}"/>
            </c:ext>
          </c:extLst>
        </c:ser>
        <c:ser>
          <c:idx val="2"/>
          <c:order val="2"/>
          <c:tx>
            <c:strRef>
              <c:f>PivotTable!$EF$4:$EF$5</c:f>
              <c:strCache>
                <c:ptCount val="1"/>
                <c:pt idx="0">
                  <c:v>AD01-9363</c:v>
                </c:pt>
              </c:strCache>
            </c:strRef>
          </c:tx>
          <c:spPr>
            <a:ln w="15875" cap="rnd">
              <a:solidFill>
                <a:srgbClr val="FF7C80"/>
              </a:solidFill>
              <a:round/>
            </a:ln>
            <a:effectLst/>
          </c:spPr>
          <c:marker>
            <c:symbol val="none"/>
          </c:marker>
          <c:cat>
            <c:strRef>
              <c:f>PivotTable!$EC$6:$EC$17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PivotTable!$EF$6:$EF$17</c:f>
              <c:numCache>
                <c:formatCode>[&lt;999950]0.0,"K";[&lt;999950000]0.0,,"M";0.0,,,"B"</c:formatCode>
                <c:ptCount val="12"/>
                <c:pt idx="0">
                  <c:v>0</c:v>
                </c:pt>
                <c:pt idx="1">
                  <c:v>48000000</c:v>
                </c:pt>
                <c:pt idx="3">
                  <c:v>24000000</c:v>
                </c:pt>
                <c:pt idx="4">
                  <c:v>68000000</c:v>
                </c:pt>
                <c:pt idx="5">
                  <c:v>24000000</c:v>
                </c:pt>
                <c:pt idx="7">
                  <c:v>38000000</c:v>
                </c:pt>
                <c:pt idx="8">
                  <c:v>142000000</c:v>
                </c:pt>
                <c:pt idx="9">
                  <c:v>242000000</c:v>
                </c:pt>
                <c:pt idx="10">
                  <c:v>239000000</c:v>
                </c:pt>
                <c:pt idx="11">
                  <c:v>75000000</c:v>
                </c:pt>
              </c:numCache>
            </c:numRef>
          </c:val>
          <c:smooth val="0"/>
          <c:extLst>
            <c:ext xmlns:c16="http://schemas.microsoft.com/office/drawing/2014/chart" uri="{C3380CC4-5D6E-409C-BE32-E72D297353CC}">
              <c16:uniqueId val="{00000002-0E7A-4FAA-9045-F8812696AC16}"/>
            </c:ext>
          </c:extLst>
        </c:ser>
        <c:ser>
          <c:idx val="3"/>
          <c:order val="3"/>
          <c:tx>
            <c:strRef>
              <c:f>PivotTable!$EG$4:$EG$5</c:f>
              <c:strCache>
                <c:ptCount val="1"/>
                <c:pt idx="0">
                  <c:v>AD01-9364</c:v>
                </c:pt>
              </c:strCache>
            </c:strRef>
          </c:tx>
          <c:spPr>
            <a:ln w="15875" cap="rnd">
              <a:solidFill>
                <a:schemeClr val="accent4"/>
              </a:solidFill>
              <a:round/>
            </a:ln>
            <a:effectLst/>
          </c:spPr>
          <c:marker>
            <c:symbol val="none"/>
          </c:marker>
          <c:cat>
            <c:strRef>
              <c:f>PivotTable!$EC$6:$EC$17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PivotTable!$EG$6:$EG$17</c:f>
              <c:numCache>
                <c:formatCode>[&lt;999950]0.0,"K";[&lt;999950000]0.0,,"M";0.0,,,"B"</c:formatCode>
                <c:ptCount val="12"/>
                <c:pt idx="0">
                  <c:v>190000000</c:v>
                </c:pt>
                <c:pt idx="1">
                  <c:v>248000000</c:v>
                </c:pt>
                <c:pt idx="2">
                  <c:v>0</c:v>
                </c:pt>
                <c:pt idx="3">
                  <c:v>82000000</c:v>
                </c:pt>
                <c:pt idx="4">
                  <c:v>226000000</c:v>
                </c:pt>
                <c:pt idx="5">
                  <c:v>130000000</c:v>
                </c:pt>
                <c:pt idx="6">
                  <c:v>0</c:v>
                </c:pt>
                <c:pt idx="7">
                  <c:v>225000000</c:v>
                </c:pt>
                <c:pt idx="8">
                  <c:v>413000000</c:v>
                </c:pt>
                <c:pt idx="9">
                  <c:v>752000000</c:v>
                </c:pt>
                <c:pt idx="10">
                  <c:v>545000000</c:v>
                </c:pt>
                <c:pt idx="11">
                  <c:v>200000000</c:v>
                </c:pt>
              </c:numCache>
            </c:numRef>
          </c:val>
          <c:smooth val="0"/>
          <c:extLst>
            <c:ext xmlns:c16="http://schemas.microsoft.com/office/drawing/2014/chart" uri="{C3380CC4-5D6E-409C-BE32-E72D297353CC}">
              <c16:uniqueId val="{00000003-0E7A-4FAA-9045-F8812696AC16}"/>
            </c:ext>
          </c:extLst>
        </c:ser>
        <c:ser>
          <c:idx val="4"/>
          <c:order val="4"/>
          <c:tx>
            <c:strRef>
              <c:f>PivotTable!$EH$4:$EH$5</c:f>
              <c:strCache>
                <c:ptCount val="1"/>
                <c:pt idx="0">
                  <c:v>AD01-9365</c:v>
                </c:pt>
              </c:strCache>
            </c:strRef>
          </c:tx>
          <c:spPr>
            <a:ln w="15875" cap="rnd">
              <a:solidFill>
                <a:srgbClr val="00B050"/>
              </a:solidFill>
              <a:round/>
            </a:ln>
            <a:effectLst/>
          </c:spPr>
          <c:marker>
            <c:symbol val="none"/>
          </c:marker>
          <c:cat>
            <c:strRef>
              <c:f>PivotTable!$EC$6:$EC$17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PivotTable!$EH$6:$EH$17</c:f>
              <c:numCache>
                <c:formatCode>[&lt;999950]0.0,"K";[&lt;999950000]0.0,,"M";0.0,,,"B"</c:formatCode>
                <c:ptCount val="12"/>
                <c:pt idx="0">
                  <c:v>60000000</c:v>
                </c:pt>
                <c:pt idx="1">
                  <c:v>30000000</c:v>
                </c:pt>
                <c:pt idx="2">
                  <c:v>0</c:v>
                </c:pt>
                <c:pt idx="3">
                  <c:v>24000000</c:v>
                </c:pt>
                <c:pt idx="4">
                  <c:v>24000000</c:v>
                </c:pt>
                <c:pt idx="5">
                  <c:v>0</c:v>
                </c:pt>
                <c:pt idx="7">
                  <c:v>74000000</c:v>
                </c:pt>
                <c:pt idx="8">
                  <c:v>113000000</c:v>
                </c:pt>
                <c:pt idx="9">
                  <c:v>188000000</c:v>
                </c:pt>
                <c:pt idx="10">
                  <c:v>163000000</c:v>
                </c:pt>
                <c:pt idx="11">
                  <c:v>83000000</c:v>
                </c:pt>
              </c:numCache>
            </c:numRef>
          </c:val>
          <c:smooth val="0"/>
          <c:extLst>
            <c:ext xmlns:c16="http://schemas.microsoft.com/office/drawing/2014/chart" uri="{C3380CC4-5D6E-409C-BE32-E72D297353CC}">
              <c16:uniqueId val="{00000004-0E7A-4FAA-9045-F8812696AC16}"/>
            </c:ext>
          </c:extLst>
        </c:ser>
        <c:dLbls>
          <c:showLegendKey val="0"/>
          <c:showVal val="0"/>
          <c:showCatName val="0"/>
          <c:showSerName val="0"/>
          <c:showPercent val="0"/>
          <c:showBubbleSize val="0"/>
        </c:dLbls>
        <c:smooth val="0"/>
        <c:axId val="534352576"/>
        <c:axId val="534354240"/>
      </c:lineChart>
      <c:catAx>
        <c:axId val="5343525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crossAx val="534354240"/>
        <c:crosses val="autoZero"/>
        <c:auto val="1"/>
        <c:lblAlgn val="ctr"/>
        <c:lblOffset val="100"/>
        <c:noMultiLvlLbl val="0"/>
      </c:catAx>
      <c:valAx>
        <c:axId val="534354240"/>
        <c:scaling>
          <c:orientation val="minMax"/>
        </c:scaling>
        <c:delete val="0"/>
        <c:axPos val="l"/>
        <c:majorGridlines>
          <c:spPr>
            <a:ln w="6350" cap="flat" cmpd="sng" algn="ctr">
              <a:solidFill>
                <a:schemeClr val="tx1">
                  <a:lumMod val="85000"/>
                  <a:lumOff val="15000"/>
                </a:schemeClr>
              </a:solidFill>
              <a:round/>
            </a:ln>
            <a:effectLst/>
          </c:spPr>
        </c:majorGridlines>
        <c:numFmt formatCode="[&lt;999950]0.0,&quot;K&quot;;[&lt;999950000]0.0,,&quot;M&quot;;0.0,,,&quot;B&quot;"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crossAx val="534352576"/>
        <c:crosses val="autoZero"/>
        <c:crossBetween val="between"/>
      </c:valAx>
      <c:spPr>
        <a:noFill/>
        <a:ln>
          <a:noFill/>
        </a:ln>
        <a:effectLst/>
      </c:spPr>
    </c:plotArea>
    <c:legend>
      <c:legendPos val="r"/>
      <c:layout>
        <c:manualLayout>
          <c:xMode val="edge"/>
          <c:yMode val="edge"/>
          <c:x val="0.82841315214044209"/>
          <c:y val="0.32796924728277194"/>
          <c:w val="0.15703331155486938"/>
          <c:h val="0.4751372688104245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95000"/>
                </a:schemeClr>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[BT.Sales Performance Analysis Using Excel - Copy.xlsx]PivotTable!Ear_Monthly</c:name>
    <c:fmtId val="38"/>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gradFill>
            <a:gsLst>
              <a:gs pos="54000">
                <a:schemeClr val="bg1">
                  <a:alpha val="72000"/>
                </a:schemeClr>
              </a:gs>
              <a:gs pos="0">
                <a:srgbClr val="FF7C80"/>
              </a:gs>
            </a:gsLst>
            <a:lin ang="5400000" scaled="1"/>
          </a:gradFill>
          <a:ln>
            <a:noFill/>
          </a:ln>
          <a:effectLst/>
        </c:spPr>
        <c:marker>
          <c:symbol val="none"/>
        </c:marker>
      </c:pivotFmt>
      <c:pivotFmt>
        <c:idx val="2"/>
        <c:spPr>
          <a:gradFill>
            <a:gsLst>
              <a:gs pos="54000">
                <a:schemeClr val="bg1">
                  <a:alpha val="72000"/>
                </a:schemeClr>
              </a:gs>
              <a:gs pos="0">
                <a:srgbClr val="FF7C80"/>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gradFill>
            <a:gsLst>
              <a:gs pos="54000">
                <a:schemeClr val="bg1">
                  <a:alpha val="72000"/>
                </a:schemeClr>
              </a:gs>
              <a:gs pos="0">
                <a:srgbClr val="FF7C80"/>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6"/>
        <c:spPr>
          <a:gradFill>
            <a:gsLst>
              <a:gs pos="0">
                <a:srgbClr val="FF7C80"/>
              </a:gs>
              <a:gs pos="100000">
                <a:schemeClr val="tx1">
                  <a:lumMod val="95000"/>
                  <a:lumOff val="5000"/>
                </a:schemeClr>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158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8.1284214122450977E-3"/>
          <c:w val="1"/>
          <c:h val="0.90547263276909684"/>
        </c:manualLayout>
      </c:layout>
      <c:areaChart>
        <c:grouping val="standard"/>
        <c:varyColors val="0"/>
        <c:ser>
          <c:idx val="1"/>
          <c:order val="1"/>
          <c:tx>
            <c:strRef>
              <c:f>PivotTable!$W$4</c:f>
              <c:strCache>
                <c:ptCount val="1"/>
                <c:pt idx="0">
                  <c:v>Sum of Paid Fees2</c:v>
                </c:pt>
              </c:strCache>
            </c:strRef>
          </c:tx>
          <c:spPr>
            <a:gradFill>
              <a:gsLst>
                <a:gs pos="0">
                  <a:srgbClr val="FF7C80"/>
                </a:gs>
                <a:gs pos="100000">
                  <a:schemeClr val="tx1">
                    <a:lumMod val="95000"/>
                    <a:lumOff val="5000"/>
                  </a:schemeClr>
                </a:gs>
              </a:gsLst>
              <a:lin ang="5400000" scaled="1"/>
            </a:gradFill>
            <a:ln>
              <a:noFill/>
            </a:ln>
            <a:effectLst/>
          </c:spPr>
          <c:cat>
            <c:strRef>
              <c:f>PivotTable!$U$5:$U$17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PivotTable!$W$5:$W$17</c:f>
              <c:numCache>
                <c:formatCode>0</c:formatCode>
                <c:ptCount val="12"/>
                <c:pt idx="0">
                  <c:v>984000000</c:v>
                </c:pt>
                <c:pt idx="1">
                  <c:v>1040000000</c:v>
                </c:pt>
                <c:pt idx="2">
                  <c:v>116000000</c:v>
                </c:pt>
                <c:pt idx="3">
                  <c:v>538000000</c:v>
                </c:pt>
                <c:pt idx="4">
                  <c:v>1158000000</c:v>
                </c:pt>
                <c:pt idx="5">
                  <c:v>512000000</c:v>
                </c:pt>
                <c:pt idx="6">
                  <c:v>442000000</c:v>
                </c:pt>
                <c:pt idx="7">
                  <c:v>1152000000</c:v>
                </c:pt>
                <c:pt idx="8">
                  <c:v>2178000000</c:v>
                </c:pt>
                <c:pt idx="9">
                  <c:v>3809000000</c:v>
                </c:pt>
                <c:pt idx="10">
                  <c:v>2814000000</c:v>
                </c:pt>
                <c:pt idx="11">
                  <c:v>1247000000</c:v>
                </c:pt>
              </c:numCache>
            </c:numRef>
          </c:val>
          <c:extLst>
            <c:ext xmlns:c16="http://schemas.microsoft.com/office/drawing/2014/chart" uri="{C3380CC4-5D6E-409C-BE32-E72D297353CC}">
              <c16:uniqueId val="{00000000-F19B-481A-BE2D-E55368649EFD}"/>
            </c:ext>
          </c:extLst>
        </c:ser>
        <c:dLbls>
          <c:showLegendKey val="0"/>
          <c:showVal val="0"/>
          <c:showCatName val="0"/>
          <c:showSerName val="0"/>
          <c:showPercent val="0"/>
          <c:showBubbleSize val="0"/>
        </c:dLbls>
        <c:axId val="833215536"/>
        <c:axId val="833216368"/>
      </c:areaChart>
      <c:lineChart>
        <c:grouping val="standard"/>
        <c:varyColors val="0"/>
        <c:ser>
          <c:idx val="0"/>
          <c:order val="0"/>
          <c:tx>
            <c:strRef>
              <c:f>PivotTable!$V$4</c:f>
              <c:strCache>
                <c:ptCount val="1"/>
                <c:pt idx="0">
                  <c:v>Sum of Paid Fees</c:v>
                </c:pt>
              </c:strCache>
            </c:strRef>
          </c:tx>
          <c:spPr>
            <a:ln w="158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PivotTable!$U$5:$U$17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PivotTable!$V$5:$V$17</c:f>
              <c:numCache>
                <c:formatCode>[&lt;999950]0.0,"K";[&lt;999950000]0.0,,"M";0.0,,,"B"</c:formatCode>
                <c:ptCount val="12"/>
                <c:pt idx="0">
                  <c:v>984000000</c:v>
                </c:pt>
                <c:pt idx="1">
                  <c:v>1040000000</c:v>
                </c:pt>
                <c:pt idx="2">
                  <c:v>116000000</c:v>
                </c:pt>
                <c:pt idx="3">
                  <c:v>538000000</c:v>
                </c:pt>
                <c:pt idx="4">
                  <c:v>1158000000</c:v>
                </c:pt>
                <c:pt idx="5">
                  <c:v>512000000</c:v>
                </c:pt>
                <c:pt idx="6">
                  <c:v>442000000</c:v>
                </c:pt>
                <c:pt idx="7">
                  <c:v>1152000000</c:v>
                </c:pt>
                <c:pt idx="8">
                  <c:v>2178000000</c:v>
                </c:pt>
                <c:pt idx="9">
                  <c:v>3809000000</c:v>
                </c:pt>
                <c:pt idx="10">
                  <c:v>2814000000</c:v>
                </c:pt>
                <c:pt idx="11">
                  <c:v>1247000000</c:v>
                </c:pt>
              </c:numCache>
            </c:numRef>
          </c:val>
          <c:smooth val="1"/>
          <c:extLst>
            <c:ext xmlns:c16="http://schemas.microsoft.com/office/drawing/2014/chart" uri="{C3380CC4-5D6E-409C-BE32-E72D297353CC}">
              <c16:uniqueId val="{00000001-F19B-481A-BE2D-E55368649EFD}"/>
            </c:ext>
          </c:extLst>
        </c:ser>
        <c:dLbls>
          <c:showLegendKey val="0"/>
          <c:showVal val="0"/>
          <c:showCatName val="0"/>
          <c:showSerName val="0"/>
          <c:showPercent val="0"/>
          <c:showBubbleSize val="0"/>
        </c:dLbls>
        <c:marker val="1"/>
        <c:smooth val="0"/>
        <c:axId val="833215536"/>
        <c:axId val="833216368"/>
      </c:lineChart>
      <c:catAx>
        <c:axId val="833215536"/>
        <c:scaling>
          <c:orientation val="minMax"/>
        </c:scaling>
        <c:delete val="1"/>
        <c:axPos val="b"/>
        <c:numFmt formatCode="General" sourceLinked="1"/>
        <c:majorTickMark val="none"/>
        <c:minorTickMark val="none"/>
        <c:tickLblPos val="nextTo"/>
        <c:crossAx val="833216368"/>
        <c:crosses val="autoZero"/>
        <c:auto val="1"/>
        <c:lblAlgn val="ctr"/>
        <c:lblOffset val="100"/>
        <c:noMultiLvlLbl val="0"/>
      </c:catAx>
      <c:valAx>
        <c:axId val="833216368"/>
        <c:scaling>
          <c:orientation val="minMax"/>
        </c:scaling>
        <c:delete val="1"/>
        <c:axPos val="l"/>
        <c:numFmt formatCode="0" sourceLinked="1"/>
        <c:majorTickMark val="none"/>
        <c:minorTickMark val="none"/>
        <c:tickLblPos val="nextTo"/>
        <c:crossAx val="833215536"/>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[BT.Sales Performance Analysis Using Excel - Copy.xlsx]PivotTable!PivotTable5</c:name>
    <c:fmtId val="61"/>
  </c:pivotSource>
  <c:chart>
    <c:autoTitleDeleted val="1"/>
    <c:pivotFmts>
      <c:pivotFmt>
        <c:idx val="0"/>
        <c:spPr>
          <a:solidFill>
            <a:schemeClr val="accent1"/>
          </a:solidFill>
          <a:ln w="19050">
            <a:solidFill>
              <a:schemeClr val="lt1"/>
            </a:solidFill>
          </a:ln>
          <a:effectLst>
            <a:softEdge rad="0"/>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B050"/>
          </a:solidFill>
          <a:ln w="19050">
            <a:solidFill>
              <a:schemeClr val="lt1"/>
            </a:solidFill>
          </a:ln>
          <a:effectLst>
            <a:softEdge rad="0"/>
          </a:effectLst>
        </c:spPr>
      </c:pivotFmt>
      <c:pivotFmt>
        <c:idx val="2"/>
        <c:spPr>
          <a:solidFill>
            <a:schemeClr val="bg1">
              <a:lumMod val="95000"/>
            </a:schemeClr>
          </a:solidFill>
          <a:ln w="19050">
            <a:solidFill>
              <a:schemeClr val="lt1"/>
            </a:solidFill>
          </a:ln>
          <a:effectLst>
            <a:softEdge rad="0"/>
          </a:effectLst>
        </c:spPr>
      </c:pivotFmt>
      <c:pivotFmt>
        <c:idx val="3"/>
        <c:spPr>
          <a:solidFill>
            <a:schemeClr val="accent1"/>
          </a:solidFill>
          <a:ln w="19050">
            <a:solidFill>
              <a:schemeClr val="lt1"/>
            </a:solidFill>
          </a:ln>
          <a:effectLst>
            <a:softEdge rad="0"/>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00B050"/>
          </a:solidFill>
          <a:ln w="19050">
            <a:solidFill>
              <a:schemeClr val="lt1"/>
            </a:solidFill>
          </a:ln>
          <a:effectLst>
            <a:softEdge rad="0"/>
          </a:effectLst>
        </c:spPr>
      </c:pivotFmt>
      <c:pivotFmt>
        <c:idx val="5"/>
        <c:spPr>
          <a:solidFill>
            <a:schemeClr val="bg1">
              <a:lumMod val="95000"/>
            </a:schemeClr>
          </a:solidFill>
          <a:ln w="19050">
            <a:solidFill>
              <a:schemeClr val="lt1"/>
            </a:solidFill>
          </a:ln>
          <a:effectLst>
            <a:softEdge rad="0"/>
          </a:effectLst>
        </c:spPr>
      </c:pivotFmt>
      <c:pivotFmt>
        <c:idx val="6"/>
        <c:spPr>
          <a:solidFill>
            <a:schemeClr val="accent1"/>
          </a:solidFill>
          <a:ln w="19050">
            <a:solidFill>
              <a:schemeClr val="tx1">
                <a:lumMod val="75000"/>
                <a:lumOff val="25000"/>
              </a:schemeClr>
            </a:solidFill>
          </a:ln>
          <a:effectLst>
            <a:softEdge rad="0"/>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00B050"/>
          </a:solidFill>
          <a:ln w="19050">
            <a:solidFill>
              <a:schemeClr val="tx1">
                <a:lumMod val="75000"/>
                <a:lumOff val="25000"/>
              </a:schemeClr>
            </a:solidFill>
          </a:ln>
          <a:effectLst>
            <a:softEdge rad="0"/>
          </a:effectLst>
        </c:spPr>
      </c:pivotFmt>
      <c:pivotFmt>
        <c:idx val="8"/>
        <c:spPr>
          <a:solidFill>
            <a:schemeClr val="bg1">
              <a:lumMod val="95000"/>
            </a:schemeClr>
          </a:solidFill>
          <a:ln w="19050">
            <a:solidFill>
              <a:schemeClr val="tx1">
                <a:lumMod val="75000"/>
                <a:lumOff val="25000"/>
              </a:schemeClr>
            </a:solidFill>
          </a:ln>
          <a:effectLst>
            <a:softEdge rad="0"/>
          </a:effectLst>
        </c:spPr>
      </c:pivotFmt>
    </c:pivotFmts>
    <c:plotArea>
      <c:layout>
        <c:manualLayout>
          <c:layoutTarget val="inner"/>
          <c:xMode val="edge"/>
          <c:yMode val="edge"/>
          <c:x val="0.18915716697428661"/>
          <c:y val="0.1538980152994677"/>
          <c:w val="0.43033281169206955"/>
          <c:h val="0.69220396940106466"/>
        </c:manualLayout>
      </c:layout>
      <c:doughnutChart>
        <c:varyColors val="1"/>
        <c:ser>
          <c:idx val="0"/>
          <c:order val="0"/>
          <c:tx>
            <c:strRef>
              <c:f>PivotTable!$AE$4</c:f>
              <c:strCache>
                <c:ptCount val="1"/>
                <c:pt idx="0">
                  <c:v>Total</c:v>
                </c:pt>
              </c:strCache>
            </c:strRef>
          </c:tx>
          <c:spPr>
            <a:ln>
              <a:solidFill>
                <a:schemeClr val="tx1">
                  <a:lumMod val="75000"/>
                  <a:lumOff val="25000"/>
                </a:schemeClr>
              </a:solidFill>
            </a:ln>
            <a:effectLst>
              <a:softEdge rad="0"/>
            </a:effectLst>
          </c:spPr>
          <c:dPt>
            <c:idx val="0"/>
            <c:bubble3D val="0"/>
            <c:spPr>
              <a:solidFill>
                <a:srgbClr val="00B050"/>
              </a:solidFill>
              <a:ln w="19050">
                <a:solidFill>
                  <a:schemeClr val="tx1">
                    <a:lumMod val="75000"/>
                    <a:lumOff val="25000"/>
                  </a:schemeClr>
                </a:solidFill>
              </a:ln>
              <a:effectLst>
                <a:softEdge rad="0"/>
              </a:effectLst>
            </c:spPr>
            <c:extLst>
              <c:ext xmlns:c16="http://schemas.microsoft.com/office/drawing/2014/chart" uri="{C3380CC4-5D6E-409C-BE32-E72D297353CC}">
                <c16:uniqueId val="{00000001-A718-47A5-BC1C-2CEB8291B62D}"/>
              </c:ext>
            </c:extLst>
          </c:dPt>
          <c:dPt>
            <c:idx val="1"/>
            <c:bubble3D val="0"/>
            <c:spPr>
              <a:solidFill>
                <a:schemeClr val="bg1">
                  <a:lumMod val="95000"/>
                </a:schemeClr>
              </a:solidFill>
              <a:ln w="19050">
                <a:solidFill>
                  <a:schemeClr val="tx1">
                    <a:lumMod val="75000"/>
                    <a:lumOff val="25000"/>
                  </a:schemeClr>
                </a:solidFill>
              </a:ln>
              <a:effectLst>
                <a:softEdge rad="0"/>
              </a:effectLst>
            </c:spPr>
            <c:extLst>
              <c:ext xmlns:c16="http://schemas.microsoft.com/office/drawing/2014/chart" uri="{C3380CC4-5D6E-409C-BE32-E72D297353CC}">
                <c16:uniqueId val="{00000003-A718-47A5-BC1C-2CEB8291B62D}"/>
              </c:ext>
            </c:extLst>
          </c:dPt>
          <c:cat>
            <c:strRef>
              <c:f>PivotTable!$AD$5:$AD$7</c:f>
              <c:strCache>
                <c:ptCount val="2"/>
                <c:pt idx="0">
                  <c:v>Paid</c:v>
                </c:pt>
                <c:pt idx="1">
                  <c:v>Not Paid</c:v>
                </c:pt>
              </c:strCache>
            </c:strRef>
          </c:cat>
          <c:val>
            <c:numRef>
              <c:f>PivotTable!$AE$5:$AE$7</c:f>
              <c:numCache>
                <c:formatCode>General</c:formatCode>
                <c:ptCount val="2"/>
                <c:pt idx="0">
                  <c:v>926</c:v>
                </c:pt>
                <c:pt idx="1">
                  <c:v>311</c:v>
                </c:pt>
              </c:numCache>
            </c:numRef>
          </c:val>
          <c:extLst>
            <c:ext xmlns:c16="http://schemas.microsoft.com/office/drawing/2014/chart" uri="{C3380CC4-5D6E-409C-BE32-E72D297353CC}">
              <c16:uniqueId val="{00000004-A718-47A5-BC1C-2CEB8291B62D}"/>
            </c:ext>
          </c:extLst>
        </c:ser>
        <c:dLbls>
          <c:showLegendKey val="0"/>
          <c:showVal val="0"/>
          <c:showCatName val="0"/>
          <c:showSerName val="0"/>
          <c:showPercent val="0"/>
          <c:showBubbleSize val="0"/>
          <c:showLeaderLines val="1"/>
        </c:dLbls>
        <c:firstSliceAng val="0"/>
        <c:holeSize val="8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[BT.Sales Performance Analysis Using Excel - Copy.xlsx]PivotTable!PivotTable5</c:name>
    <c:fmtId val="62"/>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bg1">
              <a:lumMod val="95000"/>
            </a:schemeClr>
          </a:solidFill>
          <a:ln w="19050">
            <a:solidFill>
              <a:schemeClr val="lt1"/>
            </a:solidFill>
          </a:ln>
          <a:effectLst/>
        </c:spPr>
      </c:pivotFmt>
      <c:pivotFmt>
        <c:idx val="2"/>
        <c:spPr>
          <a:solidFill>
            <a:srgbClr val="FF7C80"/>
          </a:solidFill>
          <a:ln w="19050">
            <a:solidFill>
              <a:schemeClr val="lt1"/>
            </a:solidFill>
          </a:ln>
          <a:effectLst/>
        </c:spPr>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bg1">
              <a:lumMod val="95000"/>
            </a:schemeClr>
          </a:solidFill>
          <a:ln w="19050">
            <a:solidFill>
              <a:schemeClr val="lt1"/>
            </a:solidFill>
          </a:ln>
          <a:effectLst/>
        </c:spPr>
      </c:pivotFmt>
      <c:pivotFmt>
        <c:idx val="5"/>
        <c:spPr>
          <a:solidFill>
            <a:srgbClr val="FF7C80"/>
          </a:solidFill>
          <a:ln w="19050">
            <a:solidFill>
              <a:schemeClr val="lt1"/>
            </a:solidFill>
          </a:ln>
          <a:effectLst/>
        </c:spPr>
      </c:pivotFmt>
      <c:pivotFmt>
        <c:idx val="6"/>
        <c:spPr>
          <a:solidFill>
            <a:schemeClr val="accent1"/>
          </a:solidFill>
          <a:ln w="19050">
            <a:solidFill>
              <a:schemeClr val="tx1">
                <a:lumMod val="75000"/>
                <a:lumOff val="2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bg1">
              <a:lumMod val="95000"/>
            </a:schemeClr>
          </a:solidFill>
          <a:ln w="19050">
            <a:solidFill>
              <a:schemeClr val="tx1">
                <a:lumMod val="75000"/>
                <a:lumOff val="25000"/>
              </a:schemeClr>
            </a:solidFill>
          </a:ln>
          <a:effectLst/>
        </c:spPr>
      </c:pivotFmt>
      <c:pivotFmt>
        <c:idx val="8"/>
        <c:spPr>
          <a:solidFill>
            <a:srgbClr val="FF7C80"/>
          </a:solidFill>
          <a:ln w="19050">
            <a:solidFill>
              <a:schemeClr val="tx1">
                <a:lumMod val="75000"/>
                <a:lumOff val="25000"/>
              </a:schemeClr>
            </a:solidFill>
          </a:ln>
          <a:effectLst/>
        </c:spPr>
      </c:pivotFmt>
    </c:pivotFmts>
    <c:plotArea>
      <c:layout>
        <c:manualLayout>
          <c:layoutTarget val="inner"/>
          <c:xMode val="edge"/>
          <c:yMode val="edge"/>
          <c:x val="0.18965517241379307"/>
          <c:y val="0.15399029982363316"/>
          <c:w val="0.42952928297755882"/>
          <c:h val="0.69201940035273368"/>
        </c:manualLayout>
      </c:layout>
      <c:doughnutChart>
        <c:varyColors val="1"/>
        <c:ser>
          <c:idx val="0"/>
          <c:order val="0"/>
          <c:tx>
            <c:strRef>
              <c:f>PivotTable!$AE$4</c:f>
              <c:strCache>
                <c:ptCount val="1"/>
                <c:pt idx="0">
                  <c:v>Total</c:v>
                </c:pt>
              </c:strCache>
            </c:strRef>
          </c:tx>
          <c:spPr>
            <a:ln>
              <a:solidFill>
                <a:schemeClr val="tx1">
                  <a:lumMod val="75000"/>
                  <a:lumOff val="25000"/>
                </a:schemeClr>
              </a:solidFill>
            </a:ln>
          </c:spPr>
          <c:dPt>
            <c:idx val="0"/>
            <c:bubble3D val="0"/>
            <c:spPr>
              <a:solidFill>
                <a:schemeClr val="bg1">
                  <a:lumMod val="95000"/>
                </a:schemeClr>
              </a:solidFill>
              <a:ln w="19050">
                <a:solidFill>
                  <a:schemeClr val="tx1">
                    <a:lumMod val="75000"/>
                    <a:lumOff val="25000"/>
                  </a:schemeClr>
                </a:solidFill>
              </a:ln>
              <a:effectLst/>
            </c:spPr>
            <c:extLst>
              <c:ext xmlns:c16="http://schemas.microsoft.com/office/drawing/2014/chart" uri="{C3380CC4-5D6E-409C-BE32-E72D297353CC}">
                <c16:uniqueId val="{00000001-F378-4E4E-B7F6-77E3B4C7BD6E}"/>
              </c:ext>
            </c:extLst>
          </c:dPt>
          <c:dPt>
            <c:idx val="1"/>
            <c:bubble3D val="0"/>
            <c:spPr>
              <a:solidFill>
                <a:srgbClr val="FF7C80"/>
              </a:solidFill>
              <a:ln w="19050">
                <a:solidFill>
                  <a:schemeClr val="tx1">
                    <a:lumMod val="75000"/>
                    <a:lumOff val="25000"/>
                  </a:schemeClr>
                </a:solidFill>
              </a:ln>
              <a:effectLst/>
            </c:spPr>
            <c:extLst>
              <c:ext xmlns:c16="http://schemas.microsoft.com/office/drawing/2014/chart" uri="{C3380CC4-5D6E-409C-BE32-E72D297353CC}">
                <c16:uniqueId val="{00000003-F378-4E4E-B7F6-77E3B4C7BD6E}"/>
              </c:ext>
            </c:extLst>
          </c:dPt>
          <c:cat>
            <c:strRef>
              <c:f>PivotTable!$AD$5:$AD$7</c:f>
              <c:strCache>
                <c:ptCount val="2"/>
                <c:pt idx="0">
                  <c:v>Paid</c:v>
                </c:pt>
                <c:pt idx="1">
                  <c:v>Not Paid</c:v>
                </c:pt>
              </c:strCache>
            </c:strRef>
          </c:cat>
          <c:val>
            <c:numRef>
              <c:f>PivotTable!$AE$5:$AE$7</c:f>
              <c:numCache>
                <c:formatCode>General</c:formatCode>
                <c:ptCount val="2"/>
                <c:pt idx="0">
                  <c:v>926</c:v>
                </c:pt>
                <c:pt idx="1">
                  <c:v>311</c:v>
                </c:pt>
              </c:numCache>
            </c:numRef>
          </c:val>
          <c:extLst>
            <c:ext xmlns:c16="http://schemas.microsoft.com/office/drawing/2014/chart" uri="{C3380CC4-5D6E-409C-BE32-E72D297353CC}">
              <c16:uniqueId val="{00000004-F378-4E4E-B7F6-77E3B4C7BD6E}"/>
            </c:ext>
          </c:extLst>
        </c:ser>
        <c:dLbls>
          <c:showLegendKey val="0"/>
          <c:showVal val="0"/>
          <c:showCatName val="0"/>
          <c:showSerName val="0"/>
          <c:showPercent val="0"/>
          <c:showBubbleSize val="0"/>
          <c:showLeaderLines val="1"/>
        </c:dLbls>
        <c:firstSliceAng val="0"/>
        <c:holeSize val="8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[BT.Sales Performance Analysis Using Excel - Copy.xlsx]PivotTable!Enr_Monthly</c:name>
    <c:fmtId val="72"/>
  </c:pivotSource>
  <c:chart>
    <c:autoTitleDeleted val="1"/>
    <c:pivotFmts>
      <c:pivotFmt>
        <c:idx val="0"/>
        <c:spPr>
          <a:solidFill>
            <a:schemeClr val="accent1"/>
          </a:solidFill>
          <a:ln w="15875" cap="rnd">
            <a:solidFill>
              <a:srgbClr val="8D7EF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5875" cap="rnd">
            <a:solidFill>
              <a:srgbClr val="8D7EF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15875" cap="rnd">
            <a:solidFill>
              <a:srgbClr val="8D7EF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PivotTable!$AN$4</c:f>
              <c:strCache>
                <c:ptCount val="1"/>
                <c:pt idx="0">
                  <c:v>Total</c:v>
                </c:pt>
              </c:strCache>
            </c:strRef>
          </c:tx>
          <c:spPr>
            <a:ln w="15875" cap="rnd">
              <a:solidFill>
                <a:srgbClr val="8D7EF3"/>
              </a:solidFill>
              <a:round/>
            </a:ln>
            <a:effectLst/>
          </c:spPr>
          <c:marker>
            <c:symbol val="none"/>
          </c:marker>
          <c:cat>
            <c:strRef>
              <c:f>PivotTable!$AM$5:$AM$17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PivotTable!$AN$5:$AN$17</c:f>
              <c:numCache>
                <c:formatCode>General</c:formatCode>
                <c:ptCount val="12"/>
                <c:pt idx="0">
                  <c:v>170</c:v>
                </c:pt>
                <c:pt idx="1">
                  <c:v>162</c:v>
                </c:pt>
                <c:pt idx="2">
                  <c:v>12</c:v>
                </c:pt>
                <c:pt idx="3">
                  <c:v>102</c:v>
                </c:pt>
                <c:pt idx="4">
                  <c:v>174</c:v>
                </c:pt>
                <c:pt idx="5">
                  <c:v>96</c:v>
                </c:pt>
                <c:pt idx="6">
                  <c:v>60</c:v>
                </c:pt>
                <c:pt idx="7">
                  <c:v>189</c:v>
                </c:pt>
                <c:pt idx="8">
                  <c:v>387</c:v>
                </c:pt>
                <c:pt idx="9">
                  <c:v>617</c:v>
                </c:pt>
                <c:pt idx="10">
                  <c:v>468</c:v>
                </c:pt>
                <c:pt idx="11">
                  <c:v>206</c:v>
                </c:pt>
              </c:numCache>
            </c:numRef>
          </c:val>
          <c:smooth val="0"/>
          <c:extLst>
            <c:ext xmlns:c16="http://schemas.microsoft.com/office/drawing/2014/chart" uri="{C3380CC4-5D6E-409C-BE32-E72D297353CC}">
              <c16:uniqueId val="{00000000-D828-4D4D-8790-AD5C843B6D2A}"/>
            </c:ext>
          </c:extLst>
        </c:ser>
        <c:dLbls>
          <c:showLegendKey val="0"/>
          <c:showVal val="0"/>
          <c:showCatName val="0"/>
          <c:showSerName val="0"/>
          <c:showPercent val="0"/>
          <c:showBubbleSize val="0"/>
        </c:dLbls>
        <c:smooth val="0"/>
        <c:axId val="561779744"/>
        <c:axId val="561775584"/>
      </c:lineChart>
      <c:catAx>
        <c:axId val="561779744"/>
        <c:scaling>
          <c:orientation val="minMax"/>
        </c:scaling>
        <c:delete val="1"/>
        <c:axPos val="b"/>
        <c:numFmt formatCode="General" sourceLinked="1"/>
        <c:majorTickMark val="none"/>
        <c:minorTickMark val="none"/>
        <c:tickLblPos val="nextTo"/>
        <c:crossAx val="561775584"/>
        <c:crosses val="autoZero"/>
        <c:auto val="1"/>
        <c:lblAlgn val="ctr"/>
        <c:lblOffset val="100"/>
        <c:noMultiLvlLbl val="0"/>
      </c:catAx>
      <c:valAx>
        <c:axId val="561775584"/>
        <c:scaling>
          <c:orientation val="minMax"/>
        </c:scaling>
        <c:delete val="1"/>
        <c:axPos val="l"/>
        <c:numFmt formatCode="General" sourceLinked="1"/>
        <c:majorTickMark val="none"/>
        <c:minorTickMark val="none"/>
        <c:tickLblPos val="nextTo"/>
        <c:crossAx val="5617797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[BT.Sales Performance Analysis Using Excel - Copy.xlsx]PivotTable!PivotTable9</c:name>
    <c:fmtId val="79"/>
  </c:pivotSource>
  <c:chart>
    <c:autoTitleDeleted val="1"/>
    <c:pivotFmts>
      <c:pivotFmt>
        <c:idx val="0"/>
        <c:spPr>
          <a:solidFill>
            <a:srgbClr val="0AEAE0">
              <a:alpha val="13000"/>
            </a:srgbClr>
          </a:solidFill>
          <a:ln w="12700">
            <a:solidFill>
              <a:srgbClr val="A13F9E"/>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AEAE0">
              <a:alpha val="13000"/>
            </a:srgbClr>
          </a:solidFill>
          <a:ln w="12700">
            <a:solidFill>
              <a:srgbClr val="A13F9E"/>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0">
                <a:srgbClr val="A4FD13"/>
              </a:gs>
              <a:gs pos="100000">
                <a:schemeClr val="tx1">
                  <a:lumMod val="95000"/>
                  <a:lumOff val="5000"/>
                </a:schemeClr>
              </a:gs>
            </a:gsLst>
            <a:lin ang="5400000" scaled="1"/>
          </a:gradFill>
          <a:ln w="19050">
            <a:solidFill>
              <a:srgbClr val="7030A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radarChart>
        <c:radarStyle val="filled"/>
        <c:varyColors val="0"/>
        <c:ser>
          <c:idx val="0"/>
          <c:order val="0"/>
          <c:tx>
            <c:strRef>
              <c:f>PivotTable!$AV$4</c:f>
              <c:strCache>
                <c:ptCount val="1"/>
                <c:pt idx="0">
                  <c:v>Total</c:v>
                </c:pt>
              </c:strCache>
            </c:strRef>
          </c:tx>
          <c:spPr>
            <a:gradFill>
              <a:gsLst>
                <a:gs pos="0">
                  <a:srgbClr val="A4FD13"/>
                </a:gs>
                <a:gs pos="100000">
                  <a:schemeClr val="tx1">
                    <a:lumMod val="95000"/>
                    <a:lumOff val="5000"/>
                  </a:schemeClr>
                </a:gs>
              </a:gsLst>
              <a:lin ang="5400000" scaled="1"/>
            </a:gradFill>
            <a:ln w="19050">
              <a:solidFill>
                <a:srgbClr val="7030A0"/>
              </a:solidFill>
            </a:ln>
            <a:effectLst/>
          </c:spPr>
          <c:cat>
            <c:strRef>
              <c:f>PivotTable!$AU$5:$AU$13</c:f>
              <c:strCache>
                <c:ptCount val="8"/>
                <c:pt idx="0">
                  <c:v>A1</c:v>
                </c:pt>
                <c:pt idx="1">
                  <c:v>A2</c:v>
                </c:pt>
                <c:pt idx="2">
                  <c:v>A4</c:v>
                </c:pt>
                <c:pt idx="3">
                  <c:v>A7</c:v>
                </c:pt>
                <c:pt idx="4">
                  <c:v>B12</c:v>
                </c:pt>
                <c:pt idx="5">
                  <c:v>B13</c:v>
                </c:pt>
                <c:pt idx="6">
                  <c:v>B18</c:v>
                </c:pt>
                <c:pt idx="7">
                  <c:v>C8</c:v>
                </c:pt>
              </c:strCache>
            </c:strRef>
          </c:cat>
          <c:val>
            <c:numRef>
              <c:f>PivotTable!$AV$5:$AV$13</c:f>
              <c:numCache>
                <c:formatCode>General</c:formatCode>
                <c:ptCount val="8"/>
                <c:pt idx="0">
                  <c:v>219</c:v>
                </c:pt>
                <c:pt idx="1">
                  <c:v>185</c:v>
                </c:pt>
                <c:pt idx="2">
                  <c:v>97</c:v>
                </c:pt>
                <c:pt idx="3">
                  <c:v>100</c:v>
                </c:pt>
                <c:pt idx="4">
                  <c:v>178</c:v>
                </c:pt>
                <c:pt idx="5">
                  <c:v>104</c:v>
                </c:pt>
                <c:pt idx="6">
                  <c:v>178</c:v>
                </c:pt>
                <c:pt idx="7">
                  <c:v>176</c:v>
                </c:pt>
              </c:numCache>
            </c:numRef>
          </c:val>
          <c:extLst>
            <c:ext xmlns:c16="http://schemas.microsoft.com/office/drawing/2014/chart" uri="{C3380CC4-5D6E-409C-BE32-E72D297353CC}">
              <c16:uniqueId val="{00000000-914A-422A-AEB3-B199F8603FFF}"/>
            </c:ext>
          </c:extLst>
        </c:ser>
        <c:dLbls>
          <c:showLegendKey val="0"/>
          <c:showVal val="0"/>
          <c:showCatName val="0"/>
          <c:showSerName val="0"/>
          <c:showPercent val="0"/>
          <c:showBubbleSize val="0"/>
        </c:dLbls>
        <c:axId val="837758112"/>
        <c:axId val="837759776"/>
      </c:radarChart>
      <c:catAx>
        <c:axId val="8377581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837759776"/>
        <c:crosses val="autoZero"/>
        <c:auto val="1"/>
        <c:lblAlgn val="ctr"/>
        <c:lblOffset val="100"/>
        <c:noMultiLvlLbl val="0"/>
      </c:catAx>
      <c:valAx>
        <c:axId val="837759776"/>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8377581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[BT.Sales Performance Analysis Using Excel - Copy.xlsx]PivotTable!PivotTable10</c:name>
    <c:fmtId val="84"/>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AEAE0"/>
          </a:solidFill>
          <a:ln w="19050">
            <a:solidFill>
              <a:schemeClr val="lt1"/>
            </a:solidFill>
          </a:ln>
          <a:effectLst/>
        </c:spPr>
      </c:pivotFmt>
      <c:pivotFmt>
        <c:idx val="2"/>
        <c:spPr>
          <a:solidFill>
            <a:srgbClr val="FF7C80"/>
          </a:solidFill>
          <a:ln w="19050">
            <a:solidFill>
              <a:schemeClr val="lt1"/>
            </a:solidFill>
          </a:ln>
          <a:effectLst/>
        </c:spPr>
      </c:pivotFmt>
      <c:pivotFmt>
        <c:idx val="3"/>
        <c:spPr>
          <a:solidFill>
            <a:srgbClr val="FED14E"/>
          </a:solidFill>
          <a:ln w="19050">
            <a:solidFill>
              <a:schemeClr val="lt1"/>
            </a:solidFill>
          </a:ln>
          <a:effectLst/>
        </c:spPr>
      </c:pivotFmt>
      <c:pivotFmt>
        <c:idx val="4"/>
        <c:spPr>
          <a:solidFill>
            <a:srgbClr val="7030A0"/>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0AEAE0"/>
          </a:solidFill>
          <a:ln w="19050">
            <a:solidFill>
              <a:schemeClr val="lt1"/>
            </a:solidFill>
          </a:ln>
          <a:effectLst/>
        </c:spPr>
      </c:pivotFmt>
      <c:pivotFmt>
        <c:idx val="7"/>
        <c:spPr>
          <a:solidFill>
            <a:srgbClr val="FF7C80"/>
          </a:solidFill>
          <a:ln w="19050">
            <a:solidFill>
              <a:schemeClr val="lt1"/>
            </a:solidFill>
          </a:ln>
          <a:effectLst/>
        </c:spPr>
      </c:pivotFmt>
      <c:pivotFmt>
        <c:idx val="8"/>
        <c:spPr>
          <a:solidFill>
            <a:srgbClr val="FED14E"/>
          </a:solidFill>
          <a:ln w="19050">
            <a:solidFill>
              <a:schemeClr val="lt1"/>
            </a:solidFill>
          </a:ln>
          <a:effectLst/>
        </c:spPr>
      </c:pivotFmt>
      <c:pivotFmt>
        <c:idx val="9"/>
        <c:spPr>
          <a:solidFill>
            <a:srgbClr val="7030A0"/>
          </a:solidFill>
          <a:ln w="19050">
            <a:solidFill>
              <a:schemeClr val="lt1"/>
            </a:solidFill>
          </a:ln>
          <a:effectLst/>
        </c:spPr>
      </c:pivotFmt>
      <c:pivotFmt>
        <c:idx val="10"/>
        <c:spPr>
          <a:solidFill>
            <a:schemeClr val="accent1"/>
          </a:solidFill>
          <a:ln w="19050">
            <a:solidFill>
              <a:schemeClr val="tx1">
                <a:lumMod val="75000"/>
                <a:lumOff val="2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0AEAE0"/>
          </a:solidFill>
          <a:ln w="19050">
            <a:solidFill>
              <a:schemeClr val="tx1">
                <a:lumMod val="75000"/>
                <a:lumOff val="25000"/>
              </a:schemeClr>
            </a:solidFill>
          </a:ln>
          <a:effectLst/>
        </c:spPr>
      </c:pivotFmt>
      <c:pivotFmt>
        <c:idx val="12"/>
        <c:spPr>
          <a:solidFill>
            <a:srgbClr val="FFFF00"/>
          </a:solidFill>
          <a:ln w="19050">
            <a:solidFill>
              <a:schemeClr val="tx1">
                <a:lumMod val="75000"/>
                <a:lumOff val="25000"/>
              </a:schemeClr>
            </a:solidFill>
          </a:ln>
          <a:effectLst/>
        </c:spPr>
      </c:pivotFmt>
      <c:pivotFmt>
        <c:idx val="13"/>
        <c:spPr>
          <a:solidFill>
            <a:srgbClr val="FF33CC"/>
          </a:solidFill>
          <a:ln w="19050">
            <a:solidFill>
              <a:schemeClr val="tx1">
                <a:lumMod val="75000"/>
                <a:lumOff val="25000"/>
              </a:schemeClr>
            </a:solidFill>
          </a:ln>
          <a:effectLst/>
        </c:spPr>
      </c:pivotFmt>
      <c:pivotFmt>
        <c:idx val="14"/>
        <c:spPr>
          <a:solidFill>
            <a:srgbClr val="7030A0"/>
          </a:solidFill>
          <a:ln w="19050">
            <a:solidFill>
              <a:schemeClr val="tx1">
                <a:lumMod val="75000"/>
                <a:lumOff val="25000"/>
              </a:schemeClr>
            </a:solidFill>
          </a:ln>
          <a:effectLst/>
        </c:spPr>
      </c:pivotFmt>
    </c:pivotFmts>
    <c:plotArea>
      <c:layout/>
      <c:pieChart>
        <c:varyColors val="1"/>
        <c:ser>
          <c:idx val="0"/>
          <c:order val="0"/>
          <c:tx>
            <c:strRef>
              <c:f>PivotTable!$BA$4</c:f>
              <c:strCache>
                <c:ptCount val="1"/>
                <c:pt idx="0">
                  <c:v>Total</c:v>
                </c:pt>
              </c:strCache>
            </c:strRef>
          </c:tx>
          <c:spPr>
            <a:ln>
              <a:solidFill>
                <a:schemeClr val="tx1">
                  <a:lumMod val="75000"/>
                  <a:lumOff val="25000"/>
                </a:schemeClr>
              </a:solidFill>
            </a:ln>
          </c:spPr>
          <c:dPt>
            <c:idx val="0"/>
            <c:bubble3D val="0"/>
            <c:spPr>
              <a:solidFill>
                <a:srgbClr val="0AEAE0"/>
              </a:solidFill>
              <a:ln w="19050">
                <a:solidFill>
                  <a:schemeClr val="tx1">
                    <a:lumMod val="75000"/>
                    <a:lumOff val="25000"/>
                  </a:schemeClr>
                </a:solidFill>
              </a:ln>
              <a:effectLst/>
            </c:spPr>
            <c:extLst>
              <c:ext xmlns:c16="http://schemas.microsoft.com/office/drawing/2014/chart" uri="{C3380CC4-5D6E-409C-BE32-E72D297353CC}">
                <c16:uniqueId val="{00000001-7A4D-40E2-A238-218B049081F6}"/>
              </c:ext>
            </c:extLst>
          </c:dPt>
          <c:dPt>
            <c:idx val="1"/>
            <c:bubble3D val="0"/>
            <c:spPr>
              <a:solidFill>
                <a:srgbClr val="FFFF00"/>
              </a:solidFill>
              <a:ln w="19050">
                <a:solidFill>
                  <a:schemeClr val="tx1">
                    <a:lumMod val="75000"/>
                    <a:lumOff val="25000"/>
                  </a:schemeClr>
                </a:solidFill>
              </a:ln>
              <a:effectLst/>
            </c:spPr>
            <c:extLst>
              <c:ext xmlns:c16="http://schemas.microsoft.com/office/drawing/2014/chart" uri="{C3380CC4-5D6E-409C-BE32-E72D297353CC}">
                <c16:uniqueId val="{00000003-7A4D-40E2-A238-218B049081F6}"/>
              </c:ext>
            </c:extLst>
          </c:dPt>
          <c:dPt>
            <c:idx val="2"/>
            <c:bubble3D val="0"/>
            <c:spPr>
              <a:solidFill>
                <a:srgbClr val="FF33CC"/>
              </a:solidFill>
              <a:ln w="19050">
                <a:solidFill>
                  <a:schemeClr val="tx1">
                    <a:lumMod val="75000"/>
                    <a:lumOff val="25000"/>
                  </a:schemeClr>
                </a:solidFill>
              </a:ln>
              <a:effectLst/>
            </c:spPr>
            <c:extLst>
              <c:ext xmlns:c16="http://schemas.microsoft.com/office/drawing/2014/chart" uri="{C3380CC4-5D6E-409C-BE32-E72D297353CC}">
                <c16:uniqueId val="{00000005-7A4D-40E2-A238-218B049081F6}"/>
              </c:ext>
            </c:extLst>
          </c:dPt>
          <c:dPt>
            <c:idx val="3"/>
            <c:bubble3D val="0"/>
            <c:spPr>
              <a:solidFill>
                <a:srgbClr val="7030A0"/>
              </a:solidFill>
              <a:ln w="19050">
                <a:solidFill>
                  <a:schemeClr val="tx1">
                    <a:lumMod val="75000"/>
                    <a:lumOff val="25000"/>
                  </a:schemeClr>
                </a:solidFill>
              </a:ln>
              <a:effectLst/>
            </c:spPr>
            <c:extLst>
              <c:ext xmlns:c16="http://schemas.microsoft.com/office/drawing/2014/chart" uri="{C3380CC4-5D6E-409C-BE32-E72D297353CC}">
                <c16:uniqueId val="{00000007-7A4D-40E2-A238-218B049081F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PivotTable!$AZ$5:$AZ$9</c:f>
              <c:strCache>
                <c:ptCount val="4"/>
                <c:pt idx="0">
                  <c:v>BE</c:v>
                </c:pt>
                <c:pt idx="1">
                  <c:v>CNI</c:v>
                </c:pt>
                <c:pt idx="2">
                  <c:v>FC</c:v>
                </c:pt>
                <c:pt idx="3">
                  <c:v>GK</c:v>
                </c:pt>
              </c:strCache>
            </c:strRef>
          </c:cat>
          <c:val>
            <c:numRef>
              <c:f>PivotTable!$BA$5:$BA$9</c:f>
              <c:numCache>
                <c:formatCode>[&lt;999950]0.0,"K";[&lt;999950000]0.0,,"M";0.0,,,"B"</c:formatCode>
                <c:ptCount val="4"/>
                <c:pt idx="0">
                  <c:v>3895000000</c:v>
                </c:pt>
                <c:pt idx="1">
                  <c:v>1257000000</c:v>
                </c:pt>
                <c:pt idx="2">
                  <c:v>247000000</c:v>
                </c:pt>
                <c:pt idx="3">
                  <c:v>10591000000</c:v>
                </c:pt>
              </c:numCache>
            </c:numRef>
          </c:val>
          <c:extLst>
            <c:ext xmlns:c16="http://schemas.microsoft.com/office/drawing/2014/chart" uri="{C3380CC4-5D6E-409C-BE32-E72D297353CC}">
              <c16:uniqueId val="{00000008-7A4D-40E2-A238-218B049081F6}"/>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[BT.Sales Performance Analysis Using Excel - Copy.xlsx]PivotTable!PivotTable5</c:name>
    <c:fmtId val="49"/>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bg1">
              <a:lumMod val="95000"/>
            </a:schemeClr>
          </a:solidFill>
          <a:ln w="19050">
            <a:solidFill>
              <a:schemeClr val="lt1"/>
            </a:solidFill>
          </a:ln>
          <a:effectLst/>
        </c:spPr>
      </c:pivotFmt>
      <c:pivotFmt>
        <c:idx val="2"/>
        <c:spPr>
          <a:solidFill>
            <a:srgbClr val="FF7C80"/>
          </a:solidFill>
          <a:ln w="19050">
            <a:solidFill>
              <a:schemeClr val="lt1"/>
            </a:solidFill>
          </a:ln>
          <a:effectLst/>
        </c:spPr>
      </c:pivotFmt>
    </c:pivotFmts>
    <c:plotArea>
      <c:layout/>
      <c:doughnutChart>
        <c:varyColors val="1"/>
        <c:ser>
          <c:idx val="0"/>
          <c:order val="0"/>
          <c:tx>
            <c:strRef>
              <c:f>PivotTable!$AE$4</c:f>
              <c:strCache>
                <c:ptCount val="1"/>
                <c:pt idx="0">
                  <c:v>Total</c:v>
                </c:pt>
              </c:strCache>
            </c:strRef>
          </c:tx>
          <c:dPt>
            <c:idx val="0"/>
            <c:bubble3D val="0"/>
            <c:spPr>
              <a:solidFill>
                <a:schemeClr val="bg1">
                  <a:lumMod val="95000"/>
                </a:schemeClr>
              </a:solidFill>
              <a:ln w="19050">
                <a:solidFill>
                  <a:schemeClr val="lt1"/>
                </a:solidFill>
              </a:ln>
              <a:effectLst/>
            </c:spPr>
            <c:extLst>
              <c:ext xmlns:c16="http://schemas.microsoft.com/office/drawing/2014/chart" uri="{C3380CC4-5D6E-409C-BE32-E72D297353CC}">
                <c16:uniqueId val="{00000003-8DE4-4557-8905-579210E0527B}"/>
              </c:ext>
            </c:extLst>
          </c:dPt>
          <c:dPt>
            <c:idx val="1"/>
            <c:bubble3D val="0"/>
            <c:spPr>
              <a:solidFill>
                <a:srgbClr val="FF7C80"/>
              </a:solidFill>
              <a:ln w="19050">
                <a:solidFill>
                  <a:schemeClr val="lt1"/>
                </a:solidFill>
              </a:ln>
              <a:effectLst/>
            </c:spPr>
            <c:extLst>
              <c:ext xmlns:c16="http://schemas.microsoft.com/office/drawing/2014/chart" uri="{C3380CC4-5D6E-409C-BE32-E72D297353CC}">
                <c16:uniqueId val="{00000004-8DE4-4557-8905-579210E0527B}"/>
              </c:ext>
            </c:extLst>
          </c:dPt>
          <c:cat>
            <c:strRef>
              <c:f>PivotTable!$AD$5:$AD$7</c:f>
              <c:strCache>
                <c:ptCount val="2"/>
                <c:pt idx="0">
                  <c:v>Paid</c:v>
                </c:pt>
                <c:pt idx="1">
                  <c:v>Not Paid</c:v>
                </c:pt>
              </c:strCache>
            </c:strRef>
          </c:cat>
          <c:val>
            <c:numRef>
              <c:f>PivotTable!$AE$5:$AE$7</c:f>
              <c:numCache>
                <c:formatCode>General</c:formatCode>
                <c:ptCount val="2"/>
                <c:pt idx="0">
                  <c:v>926</c:v>
                </c:pt>
                <c:pt idx="1">
                  <c:v>311</c:v>
                </c:pt>
              </c:numCache>
            </c:numRef>
          </c:val>
          <c:extLst>
            <c:ext xmlns:c16="http://schemas.microsoft.com/office/drawing/2014/chart" uri="{C3380CC4-5D6E-409C-BE32-E72D297353CC}">
              <c16:uniqueId val="{00000000-8DE4-4557-8905-579210E0527B}"/>
            </c:ext>
          </c:extLst>
        </c:ser>
        <c:dLbls>
          <c:showLegendKey val="0"/>
          <c:showVal val="0"/>
          <c:showCatName val="0"/>
          <c:showSerName val="0"/>
          <c:showPercent val="0"/>
          <c:showBubbleSize val="0"/>
          <c:showLeaderLines val="1"/>
        </c:dLbls>
        <c:firstSliceAng val="0"/>
        <c:holeSize val="8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[BT.Sales Performance Analysis Using Excel - Copy.xlsx]PivotTable!PivotTable14</c:name>
    <c:fmtId val="9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PivotTable!$BF$4</c:f>
              <c:strCache>
                <c:ptCount val="1"/>
                <c:pt idx="0">
                  <c:v>Total</c:v>
                </c:pt>
              </c:strCache>
            </c:strRef>
          </c:tx>
          <c:spPr>
            <a:solidFill>
              <a:srgbClr val="7030A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PivotTable!$BE$5:$BE$14</c:f>
              <c:strCache>
                <c:ptCount val="9"/>
                <c:pt idx="0">
                  <c:v>Fndn. L1</c:v>
                </c:pt>
                <c:pt idx="1">
                  <c:v>Fndn. L3</c:v>
                </c:pt>
                <c:pt idx="2">
                  <c:v>Fndn. L5</c:v>
                </c:pt>
                <c:pt idx="3">
                  <c:v>Fndn. L6</c:v>
                </c:pt>
                <c:pt idx="4">
                  <c:v>KJI. L4</c:v>
                </c:pt>
                <c:pt idx="5">
                  <c:v>Pre. L2</c:v>
                </c:pt>
                <c:pt idx="6">
                  <c:v>Pre. L3</c:v>
                </c:pt>
                <c:pt idx="7">
                  <c:v>Pre. L4</c:v>
                </c:pt>
                <c:pt idx="8">
                  <c:v>Pre. L8</c:v>
                </c:pt>
              </c:strCache>
            </c:strRef>
          </c:cat>
          <c:val>
            <c:numRef>
              <c:f>PivotTable!$BF$5:$BF$14</c:f>
              <c:numCache>
                <c:formatCode>[&lt;999950]0.0,"K";[&lt;999950000]0.0,,"M";0.0,,,"B"</c:formatCode>
                <c:ptCount val="9"/>
                <c:pt idx="0">
                  <c:v>2320000000</c:v>
                </c:pt>
                <c:pt idx="1">
                  <c:v>1159000000</c:v>
                </c:pt>
                <c:pt idx="2">
                  <c:v>2892000000</c:v>
                </c:pt>
                <c:pt idx="3">
                  <c:v>574000000</c:v>
                </c:pt>
                <c:pt idx="4">
                  <c:v>3337000000</c:v>
                </c:pt>
                <c:pt idx="5">
                  <c:v>1309000000</c:v>
                </c:pt>
                <c:pt idx="6">
                  <c:v>2324000000</c:v>
                </c:pt>
                <c:pt idx="7">
                  <c:v>1032000000</c:v>
                </c:pt>
                <c:pt idx="8">
                  <c:v>1043000000</c:v>
                </c:pt>
              </c:numCache>
            </c:numRef>
          </c:val>
          <c:extLst>
            <c:ext xmlns:c16="http://schemas.microsoft.com/office/drawing/2014/chart" uri="{C3380CC4-5D6E-409C-BE32-E72D297353CC}">
              <c16:uniqueId val="{00000000-F923-4B5B-AABA-CDE33F3319D4}"/>
            </c:ext>
          </c:extLst>
        </c:ser>
        <c:dLbls>
          <c:dLblPos val="outEnd"/>
          <c:showLegendKey val="0"/>
          <c:showVal val="1"/>
          <c:showCatName val="0"/>
          <c:showSerName val="0"/>
          <c:showPercent val="0"/>
          <c:showBubbleSize val="0"/>
        </c:dLbls>
        <c:gapWidth val="182"/>
        <c:axId val="571000080"/>
        <c:axId val="570998416"/>
      </c:barChart>
      <c:catAx>
        <c:axId val="571000080"/>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bg1">
                    <a:lumMod val="95000"/>
                  </a:schemeClr>
                </a:solidFill>
                <a:latin typeface="Arial" panose="020B0604020202020204" pitchFamily="34" charset="0"/>
                <a:ea typeface="+mn-ea"/>
                <a:cs typeface="Arial" panose="020B0604020202020204" pitchFamily="34" charset="0"/>
              </a:defRPr>
            </a:pPr>
            <a:endParaRPr lang="en-US"/>
          </a:p>
        </c:txPr>
        <c:crossAx val="570998416"/>
        <c:crosses val="autoZero"/>
        <c:auto val="1"/>
        <c:lblAlgn val="ctr"/>
        <c:lblOffset val="100"/>
        <c:noMultiLvlLbl val="0"/>
      </c:catAx>
      <c:valAx>
        <c:axId val="570998416"/>
        <c:scaling>
          <c:orientation val="minMax"/>
        </c:scaling>
        <c:delete val="1"/>
        <c:axPos val="b"/>
        <c:numFmt formatCode="[&lt;999950]0.0,&quot;K&quot;;[&lt;999950000]0.0,,&quot;M&quot;;0.0,,,&quot;B&quot;" sourceLinked="1"/>
        <c:majorTickMark val="none"/>
        <c:minorTickMark val="none"/>
        <c:tickLblPos val="nextTo"/>
        <c:crossAx val="5710000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[BT.Sales Performance Analysis Using Excel - Copy.xlsx]PivotTable!PivotTable15</c:name>
    <c:fmtId val="102"/>
  </c:pivotSource>
  <c:chart>
    <c:autoTitleDeleted val="1"/>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5400" cap="rnd">
            <a:gradFill>
              <a:gsLst>
                <a:gs pos="0">
                  <a:srgbClr val="7030A0"/>
                </a:gs>
                <a:gs pos="100000">
                  <a:srgbClr val="8D7EF3"/>
                </a:gs>
              </a:gsLst>
              <a:lin ang="5400000" scaled="1"/>
            </a:gradFill>
            <a:round/>
          </a:ln>
          <a:effectLst/>
        </c:spPr>
        <c:marker>
          <c:symbol val="circle"/>
          <c:size val="8"/>
          <c:spPr>
            <a:solidFill>
              <a:srgbClr val="7030A0"/>
            </a:solidFill>
            <a:ln w="15875">
              <a:solidFill>
                <a:srgbClr val="A13F9E"/>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5773836518798408E-2"/>
          <c:y val="6.2063084437559403E-2"/>
          <c:w val="0.8477166722122691"/>
          <c:h val="0.68680573032856784"/>
        </c:manualLayout>
      </c:layout>
      <c:lineChart>
        <c:grouping val="standard"/>
        <c:varyColors val="0"/>
        <c:ser>
          <c:idx val="0"/>
          <c:order val="0"/>
          <c:tx>
            <c:strRef>
              <c:f>PivotTable!$BJ$4</c:f>
              <c:strCache>
                <c:ptCount val="1"/>
                <c:pt idx="0">
                  <c:v>Total</c:v>
                </c:pt>
              </c:strCache>
            </c:strRef>
          </c:tx>
          <c:spPr>
            <a:ln w="25400" cap="rnd">
              <a:gradFill>
                <a:gsLst>
                  <a:gs pos="0">
                    <a:srgbClr val="7030A0"/>
                  </a:gs>
                  <a:gs pos="100000">
                    <a:srgbClr val="8D7EF3"/>
                  </a:gs>
                </a:gsLst>
                <a:lin ang="5400000" scaled="1"/>
              </a:gradFill>
              <a:round/>
            </a:ln>
            <a:effectLst/>
          </c:spPr>
          <c:marker>
            <c:symbol val="circle"/>
            <c:size val="8"/>
            <c:spPr>
              <a:solidFill>
                <a:srgbClr val="7030A0"/>
              </a:solidFill>
              <a:ln w="15875">
                <a:solidFill>
                  <a:srgbClr val="A13F9E"/>
                </a:solidFill>
              </a:ln>
              <a:effectLst/>
            </c:spPr>
          </c:marker>
          <c:cat>
            <c:strRef>
              <c:f>PivotTable!$BI$5:$BI$14</c:f>
              <c:strCache>
                <c:ptCount val="9"/>
                <c:pt idx="0">
                  <c:v>Fndn. L1</c:v>
                </c:pt>
                <c:pt idx="1">
                  <c:v>Fndn. L3</c:v>
                </c:pt>
                <c:pt idx="2">
                  <c:v>Fndn. L5</c:v>
                </c:pt>
                <c:pt idx="3">
                  <c:v>Fndn. L6</c:v>
                </c:pt>
                <c:pt idx="4">
                  <c:v>KJI. L4</c:v>
                </c:pt>
                <c:pt idx="5">
                  <c:v>Pre. L2</c:v>
                </c:pt>
                <c:pt idx="6">
                  <c:v>Pre. L3</c:v>
                </c:pt>
                <c:pt idx="7">
                  <c:v>Pre. L4</c:v>
                </c:pt>
                <c:pt idx="8">
                  <c:v>Pre. L8</c:v>
                </c:pt>
              </c:strCache>
            </c:strRef>
          </c:cat>
          <c:val>
            <c:numRef>
              <c:f>PivotTable!$BJ$5:$BJ$14</c:f>
              <c:numCache>
                <c:formatCode>General</c:formatCode>
                <c:ptCount val="9"/>
                <c:pt idx="0">
                  <c:v>374</c:v>
                </c:pt>
                <c:pt idx="1">
                  <c:v>189</c:v>
                </c:pt>
                <c:pt idx="2">
                  <c:v>472</c:v>
                </c:pt>
                <c:pt idx="3">
                  <c:v>90</c:v>
                </c:pt>
                <c:pt idx="4">
                  <c:v>562</c:v>
                </c:pt>
                <c:pt idx="5">
                  <c:v>211</c:v>
                </c:pt>
                <c:pt idx="6">
                  <c:v>376</c:v>
                </c:pt>
                <c:pt idx="7">
                  <c:v>185</c:v>
                </c:pt>
                <c:pt idx="8">
                  <c:v>184</c:v>
                </c:pt>
              </c:numCache>
            </c:numRef>
          </c:val>
          <c:smooth val="0"/>
          <c:extLst>
            <c:ext xmlns:c16="http://schemas.microsoft.com/office/drawing/2014/chart" uri="{C3380CC4-5D6E-409C-BE32-E72D297353CC}">
              <c16:uniqueId val="{00000000-FC5E-418D-87D3-BD0E423AD0CE}"/>
            </c:ext>
          </c:extLst>
        </c:ser>
        <c:dLbls>
          <c:showLegendKey val="0"/>
          <c:showVal val="0"/>
          <c:showCatName val="0"/>
          <c:showSerName val="0"/>
          <c:showPercent val="0"/>
          <c:showBubbleSize val="0"/>
        </c:dLbls>
        <c:marker val="1"/>
        <c:smooth val="0"/>
        <c:axId val="1040198144"/>
        <c:axId val="1040194816"/>
      </c:lineChart>
      <c:catAx>
        <c:axId val="10401981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2400000" spcFirstLastPara="1" vertOverflow="ellipsis" wrap="square" anchor="ctr" anchorCtr="1"/>
          <a:lstStyle/>
          <a:p>
            <a:pPr>
              <a:defRPr sz="9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crossAx val="1040194816"/>
        <c:crosses val="autoZero"/>
        <c:auto val="1"/>
        <c:lblAlgn val="ctr"/>
        <c:lblOffset val="100"/>
        <c:noMultiLvlLbl val="0"/>
      </c:catAx>
      <c:valAx>
        <c:axId val="1040194816"/>
        <c:scaling>
          <c:orientation val="minMax"/>
        </c:scaling>
        <c:delete val="1"/>
        <c:axPos val="l"/>
        <c:majorGridlines>
          <c:spPr>
            <a:ln w="6350" cap="flat" cmpd="sng" algn="ctr">
              <a:solidFill>
                <a:schemeClr val="tx1">
                  <a:lumMod val="85000"/>
                  <a:lumOff val="15000"/>
                </a:schemeClr>
              </a:solidFill>
              <a:round/>
            </a:ln>
            <a:effectLst/>
          </c:spPr>
        </c:majorGridlines>
        <c:numFmt formatCode="General" sourceLinked="1"/>
        <c:majorTickMark val="none"/>
        <c:minorTickMark val="none"/>
        <c:tickLblPos val="nextTo"/>
        <c:crossAx val="10401981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1"/>
          <c:order val="0"/>
          <c:tx>
            <c:strRef>
              <c:f>PivotTable!$CA$4</c:f>
              <c:strCache>
                <c:ptCount val="1"/>
                <c:pt idx="0">
                  <c:v>Duration</c:v>
                </c:pt>
              </c:strCache>
            </c:strRef>
          </c:tx>
          <c:spPr>
            <a:ln w="28575" cap="rnd">
              <a:noFill/>
              <a:round/>
            </a:ln>
            <a:effectLst/>
          </c:spPr>
          <c:marker>
            <c:symbol val="circle"/>
            <c:size val="11"/>
            <c:spPr>
              <a:solidFill>
                <a:srgbClr val="7030A0"/>
              </a:solidFill>
              <a:ln w="12700">
                <a:noFill/>
                <a:prstDash val="sysDot"/>
              </a:ln>
              <a:effectLst/>
            </c:spPr>
          </c:marker>
          <c:val>
            <c:numRef>
              <c:f>PivotTable!$CA$5:$CA$16</c:f>
              <c:numCache>
                <c:formatCode>mm:ss</c:formatCode>
                <c:ptCount val="12"/>
                <c:pt idx="0">
                  <c:v>3.0161179698216726E-3</c:v>
                </c:pt>
                <c:pt idx="1">
                  <c:v>2.8763440860215049E-3</c:v>
                </c:pt>
                <c:pt idx="2">
                  <c:v>1.3888888888888889E-3</c:v>
                </c:pt>
                <c:pt idx="3">
                  <c:v>3.497540509259258E-3</c:v>
                </c:pt>
                <c:pt idx="4">
                  <c:v>3.0488351254480289E-3</c:v>
                </c:pt>
                <c:pt idx="5">
                  <c:v>2.9208002645502639E-3</c:v>
                </c:pt>
                <c:pt idx="6">
                  <c:v>2.9407051282051289E-3</c:v>
                </c:pt>
                <c:pt idx="7">
                  <c:v>3.0726650563607082E-3</c:v>
                </c:pt>
                <c:pt idx="8">
                  <c:v>3.1521213377556649E-3</c:v>
                </c:pt>
                <c:pt idx="9">
                  <c:v>3.276282366437237E-3</c:v>
                </c:pt>
                <c:pt idx="10">
                  <c:v>3.120971050164087E-3</c:v>
                </c:pt>
                <c:pt idx="11">
                  <c:v>3.2518257694314021E-3</c:v>
                </c:pt>
              </c:numCache>
            </c:numRef>
          </c:val>
          <c:smooth val="0"/>
          <c:extLst>
            <c:ext xmlns:c16="http://schemas.microsoft.com/office/drawing/2014/chart" uri="{C3380CC4-5D6E-409C-BE32-E72D297353CC}">
              <c16:uniqueId val="{00000000-D550-4F35-8C6D-DF772A0FC2BC}"/>
            </c:ext>
          </c:extLst>
        </c:ser>
        <c:ser>
          <c:idx val="0"/>
          <c:order val="1"/>
          <c:tx>
            <c:v>Max</c:v>
          </c:tx>
          <c:spPr>
            <a:ln w="25400" cap="rnd">
              <a:noFill/>
              <a:round/>
            </a:ln>
            <a:effectLst/>
          </c:spPr>
          <c:marker>
            <c:symbol val="circle"/>
            <c:size val="11"/>
            <c:spPr>
              <a:solidFill>
                <a:srgbClr val="FF7C80"/>
              </a:solidFill>
              <a:ln w="9525">
                <a:noFill/>
              </a:ln>
              <a:effectLst/>
            </c:spPr>
          </c:marker>
          <c:val>
            <c:numRef>
              <c:f>PivotTable!$CB$5:$CB$16</c:f>
              <c:numCache>
                <c:formatCode>General</c:formatCode>
                <c:ptCount val="12"/>
                <c:pt idx="0">
                  <c:v>0</c:v>
                </c:pt>
                <c:pt idx="1">
                  <c:v>0</c:v>
                </c:pt>
                <c:pt idx="2">
                  <c:v>0</c:v>
                </c:pt>
                <c:pt idx="3">
                  <c:v>3.497540509259258E-3</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1-D550-4F35-8C6D-DF772A0FC2BC}"/>
            </c:ext>
          </c:extLst>
        </c:ser>
        <c:ser>
          <c:idx val="2"/>
          <c:order val="2"/>
          <c:tx>
            <c:v>Min</c:v>
          </c:tx>
          <c:spPr>
            <a:ln w="25400" cap="rnd">
              <a:noFill/>
              <a:round/>
            </a:ln>
            <a:effectLst/>
          </c:spPr>
          <c:marker>
            <c:symbol val="circle"/>
            <c:size val="9"/>
            <c:spPr>
              <a:solidFill>
                <a:srgbClr val="00B626"/>
              </a:solidFill>
              <a:ln w="9525">
                <a:noFill/>
              </a:ln>
              <a:effectLst/>
            </c:spPr>
          </c:marker>
          <c:val>
            <c:numRef>
              <c:f>PivotTable!$CC$5:$CC$16</c:f>
              <c:numCache>
                <c:formatCode>General</c:formatCode>
                <c:ptCount val="12"/>
                <c:pt idx="0">
                  <c:v>0</c:v>
                </c:pt>
                <c:pt idx="1">
                  <c:v>0</c:v>
                </c:pt>
                <c:pt idx="2">
                  <c:v>1.3888888888888889E-3</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2-D550-4F35-8C6D-DF772A0FC2BC}"/>
            </c:ext>
          </c:extLst>
        </c:ser>
        <c:dLbls>
          <c:showLegendKey val="0"/>
          <c:showVal val="0"/>
          <c:showCatName val="0"/>
          <c:showSerName val="0"/>
          <c:showPercent val="0"/>
          <c:showBubbleSize val="0"/>
        </c:dLbls>
        <c:marker val="1"/>
        <c:smooth val="0"/>
        <c:axId val="531139088"/>
        <c:axId val="531139504"/>
      </c:lineChart>
      <c:catAx>
        <c:axId val="53113908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95000"/>
                  </a:schemeClr>
                </a:solidFill>
                <a:latin typeface="Arial" panose="020B0604020202020204" pitchFamily="34" charset="0"/>
                <a:ea typeface="+mn-ea"/>
                <a:cs typeface="Arial" panose="020B0604020202020204" pitchFamily="34" charset="0"/>
              </a:defRPr>
            </a:pPr>
            <a:endParaRPr lang="en-US"/>
          </a:p>
        </c:txPr>
        <c:crossAx val="531139504"/>
        <c:crosses val="autoZero"/>
        <c:auto val="1"/>
        <c:lblAlgn val="ctr"/>
        <c:lblOffset val="100"/>
        <c:noMultiLvlLbl val="0"/>
      </c:catAx>
      <c:valAx>
        <c:axId val="531139504"/>
        <c:scaling>
          <c:orientation val="minMax"/>
        </c:scaling>
        <c:delete val="0"/>
        <c:axPos val="l"/>
        <c:majorGridlines>
          <c:spPr>
            <a:ln w="6350" cap="flat" cmpd="sng" algn="ctr">
              <a:solidFill>
                <a:schemeClr val="tx1">
                  <a:lumMod val="85000"/>
                  <a:lumOff val="15000"/>
                </a:schemeClr>
              </a:solidFill>
              <a:prstDash val="dash"/>
              <a:round/>
            </a:ln>
            <a:effectLst/>
          </c:spPr>
        </c:majorGridlines>
        <c:numFmt formatCode="mm:ss"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95000"/>
                  </a:schemeClr>
                </a:solidFill>
                <a:latin typeface="Arial" panose="020B0604020202020204" pitchFamily="34" charset="0"/>
                <a:ea typeface="+mn-ea"/>
                <a:cs typeface="Arial" panose="020B0604020202020204" pitchFamily="34" charset="0"/>
              </a:defRPr>
            </a:pPr>
            <a:endParaRPr lang="en-US"/>
          </a:p>
        </c:txPr>
        <c:crossAx val="5311390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[BT.Sales Performance Analysis Using Excel - Copy.xlsx]PivotTable!Avg_sales</c:name>
    <c:fmtId val="112"/>
  </c:pivotSource>
  <c:chart>
    <c:autoTitleDeleted val="0"/>
    <c:pivotFmts>
      <c:pivotFmt>
        <c:idx val="0"/>
        <c:spPr>
          <a:solidFill>
            <a:srgbClr val="00B62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50000"/>
                      <a:lumOff val="50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50000"/>
                      <a:lumOff val="50000"/>
                    </a:schemeClr>
                  </a:solidFill>
                  <a:latin typeface="Arial" panose="020B0604020202020204" pitchFamily="34" charset="0"/>
                  <a:ea typeface="+mn-ea"/>
                  <a:cs typeface="Arial" panose="020B0604020202020204" pitchFamily="34" charset="0"/>
                </a:defRPr>
              </a:pPr>
              <a:endParaRPr lang="en-US"/>
            </a:p>
          </c:txPr>
          <c:dLblPos val="inBase"/>
          <c:showLegendKey val="0"/>
          <c:showVal val="0"/>
          <c:showCatName val="1"/>
          <c:showSerName val="0"/>
          <c:showPercent val="0"/>
          <c:showBubbleSize val="0"/>
          <c:extLst>
            <c:ext xmlns:c15="http://schemas.microsoft.com/office/drawing/2012/chart" uri="{CE6537A1-D6FC-4f65-9D91-7224C49458BB}"/>
          </c:extLst>
        </c:dLbl>
      </c:pivotFmt>
      <c:pivotFmt>
        <c:idx val="2"/>
        <c:spPr>
          <a:noFill/>
          <a:ln>
            <a:noFill/>
          </a:ln>
          <a:effectLst/>
        </c:spPr>
      </c:pivotFmt>
      <c:pivotFmt>
        <c:idx val="3"/>
        <c:spPr>
          <a:noFill/>
          <a:ln>
            <a:noFill/>
          </a:ln>
          <a:effectLst/>
        </c:spPr>
      </c:pivotFmt>
      <c:pivotFmt>
        <c:idx val="4"/>
        <c:spPr>
          <a:noFill/>
          <a:ln>
            <a:noFill/>
          </a:ln>
          <a:effectLst/>
        </c:spPr>
      </c:pivotFmt>
      <c:pivotFmt>
        <c:idx val="5"/>
        <c:spPr>
          <a:noFill/>
          <a:ln>
            <a:noFill/>
          </a:ln>
          <a:effectLst/>
        </c:spPr>
      </c:pivotFmt>
      <c:pivotFmt>
        <c:idx val="6"/>
        <c:spPr>
          <a:solidFill>
            <a:srgbClr val="FED14E"/>
          </a:solidFill>
          <a:ln>
            <a:noFill/>
          </a:ln>
          <a:effectLst/>
        </c:spPr>
      </c:pivotFmt>
      <c:pivotFmt>
        <c:idx val="7"/>
        <c:spPr>
          <a:solidFill>
            <a:srgbClr val="FF7C80"/>
          </a:solidFill>
          <a:ln>
            <a:noFill/>
          </a:ln>
          <a:effectLst/>
        </c:spPr>
      </c:pivotFmt>
      <c:pivotFmt>
        <c:idx val="8"/>
        <c:spPr>
          <a:solidFill>
            <a:srgbClr val="A13F9E"/>
          </a:solidFill>
          <a:ln>
            <a:noFill/>
          </a:ln>
          <a:effectLst/>
        </c:spPr>
      </c:pivotFmt>
      <c:pivotFmt>
        <c:idx val="9"/>
        <c:spPr>
          <a:solidFill>
            <a:srgbClr val="00B62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50000"/>
                      <a:lumOff val="50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FED14E"/>
          </a:solidFill>
          <a:ln>
            <a:noFill/>
          </a:ln>
          <a:effectLst/>
        </c:spPr>
      </c:pivotFmt>
      <c:pivotFmt>
        <c:idx val="11"/>
        <c:spPr>
          <a:solidFill>
            <a:srgbClr val="FF7C80"/>
          </a:solidFill>
          <a:ln>
            <a:noFill/>
          </a:ln>
          <a:effectLst/>
        </c:spPr>
      </c:pivotFmt>
      <c:pivotFmt>
        <c:idx val="12"/>
        <c:spPr>
          <a:solidFill>
            <a:srgbClr val="A13F9E"/>
          </a:solidFill>
          <a:ln>
            <a:noFill/>
          </a:ln>
          <a:effectLst/>
        </c:spPr>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50000"/>
                      <a:lumOff val="50000"/>
                    </a:schemeClr>
                  </a:solidFill>
                  <a:latin typeface="Arial" panose="020B0604020202020204" pitchFamily="34" charset="0"/>
                  <a:ea typeface="+mn-ea"/>
                  <a:cs typeface="Arial" panose="020B0604020202020204" pitchFamily="34" charset="0"/>
                </a:defRPr>
              </a:pPr>
              <a:endParaRPr lang="en-US"/>
            </a:p>
          </c:txPr>
          <c:dLblPos val="inBase"/>
          <c:showLegendKey val="0"/>
          <c:showVal val="0"/>
          <c:showCatName val="1"/>
          <c:showSerName val="0"/>
          <c:showPercent val="0"/>
          <c:showBubbleSize val="0"/>
          <c:extLst>
            <c:ext xmlns:c15="http://schemas.microsoft.com/office/drawing/2012/chart" uri="{CE6537A1-D6FC-4f65-9D91-7224C49458BB}"/>
          </c:extLst>
        </c:dLbl>
      </c:pivotFmt>
      <c:pivotFmt>
        <c:idx val="14"/>
        <c:spPr>
          <a:noFill/>
          <a:ln>
            <a:noFill/>
          </a:ln>
          <a:effectLst/>
        </c:spPr>
      </c:pivotFmt>
      <c:pivotFmt>
        <c:idx val="15"/>
        <c:spPr>
          <a:noFill/>
          <a:ln>
            <a:noFill/>
          </a:ln>
          <a:effectLst/>
        </c:spPr>
      </c:pivotFmt>
      <c:pivotFmt>
        <c:idx val="16"/>
        <c:spPr>
          <a:noFill/>
          <a:ln>
            <a:noFill/>
          </a:ln>
          <a:effectLst/>
        </c:spPr>
      </c:pivotFmt>
      <c:pivotFmt>
        <c:idx val="17"/>
        <c:spPr>
          <a:noFill/>
          <a:ln>
            <a:noFill/>
          </a:ln>
          <a:effectLst/>
        </c:spPr>
      </c:pivotFmt>
      <c:pivotFmt>
        <c:idx val="18"/>
        <c:spPr>
          <a:solidFill>
            <a:srgbClr val="00B62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rgbClr val="FED14E"/>
          </a:solidFill>
          <a:ln>
            <a:noFill/>
          </a:ln>
          <a:effectLst/>
        </c:spPr>
      </c:pivotFmt>
      <c:pivotFmt>
        <c:idx val="20"/>
        <c:spPr>
          <a:solidFill>
            <a:srgbClr val="FF7C80"/>
          </a:solidFill>
          <a:ln>
            <a:noFill/>
          </a:ln>
          <a:effectLst/>
        </c:spPr>
      </c:pivotFmt>
      <c:pivotFmt>
        <c:idx val="21"/>
        <c:spPr>
          <a:solidFill>
            <a:srgbClr val="7030A0"/>
          </a:solidFill>
          <a:ln>
            <a:noFill/>
          </a:ln>
          <a:effectLst/>
        </c:spPr>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t" anchorCtr="0">
              <a:spAutoFit/>
            </a:bodyPr>
            <a:lstStyle/>
            <a:p>
              <a:pPr algn="l">
                <a:defRPr sz="1000" b="0" i="0" u="none" strike="noStrike" kern="1200" baseline="0">
                  <a:solidFill>
                    <a:schemeClr val="bg1">
                      <a:lumMod val="95000"/>
                    </a:schemeClr>
                  </a:solidFill>
                  <a:latin typeface="Arial" panose="020B0604020202020204" pitchFamily="34" charset="0"/>
                  <a:ea typeface="+mn-ea"/>
                  <a:cs typeface="Arial" panose="020B0604020202020204" pitchFamily="34" charset="0"/>
                </a:defRPr>
              </a:pPr>
              <a:endParaRPr lang="en-US"/>
            </a:p>
          </c:txPr>
          <c:dLblPos val="inBase"/>
          <c:showLegendKey val="0"/>
          <c:showVal val="0"/>
          <c:showCatName val="1"/>
          <c:showSerName val="0"/>
          <c:showPercent val="0"/>
          <c:showBubbleSize val="0"/>
          <c:extLst>
            <c:ext xmlns:c15="http://schemas.microsoft.com/office/drawing/2012/chart" uri="{CE6537A1-D6FC-4f65-9D91-7224C49458BB}"/>
          </c:extLst>
        </c:dLbl>
      </c:pivotFmt>
      <c:pivotFmt>
        <c:idx val="23"/>
        <c:spPr>
          <a:noFill/>
          <a:ln>
            <a:noFill/>
          </a:ln>
          <a:effectLst/>
        </c:spPr>
        <c:dLbl>
          <c:idx val="0"/>
          <c:layout>
            <c:manualLayout>
              <c:x val="-0.39773861903990443"/>
              <c:y val="-2.1419488023639018E-2"/>
            </c:manualLayout>
          </c:layout>
          <c:spPr>
            <a:noFill/>
            <a:ln>
              <a:noFill/>
            </a:ln>
            <a:effectLst/>
          </c:spPr>
          <c:txPr>
            <a:bodyPr rot="0" spcFirstLastPara="1" vertOverflow="ellipsis" vert="horz" wrap="square" lIns="38100" tIns="19050" rIns="38100" bIns="19050" anchor="t" anchorCtr="0">
              <a:spAutoFit/>
            </a:bodyPr>
            <a:lstStyle/>
            <a:p>
              <a:pPr algn="l">
                <a:defRPr sz="1000" b="0" i="0" u="none" strike="noStrike" kern="1200" baseline="0">
                  <a:solidFill>
                    <a:schemeClr val="bg1">
                      <a:lumMod val="95000"/>
                    </a:schemeClr>
                  </a:solidFill>
                  <a:latin typeface="Arial" panose="020B0604020202020204" pitchFamily="34" charset="0"/>
                  <a:ea typeface="+mn-ea"/>
                  <a:cs typeface="Arial" panose="020B0604020202020204" pitchFamily="34" charset="0"/>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24"/>
        <c:spPr>
          <a:noFill/>
          <a:ln>
            <a:noFill/>
          </a:ln>
          <a:effectLst/>
        </c:spPr>
        <c:dLbl>
          <c:idx val="0"/>
          <c:layout>
            <c:manualLayout>
              <c:x val="-0.41938615108364757"/>
              <c:y val="-2.855931736485209E-2"/>
            </c:manualLayout>
          </c:layout>
          <c:spPr>
            <a:noFill/>
            <a:ln>
              <a:noFill/>
            </a:ln>
            <a:effectLst/>
          </c:spPr>
          <c:txPr>
            <a:bodyPr rot="0" spcFirstLastPara="1" vertOverflow="ellipsis" vert="horz" wrap="square" lIns="38100" tIns="19050" rIns="38100" bIns="19050" anchor="t" anchorCtr="0">
              <a:spAutoFit/>
            </a:bodyPr>
            <a:lstStyle/>
            <a:p>
              <a:pPr algn="l">
                <a:defRPr sz="1000" b="0" i="0" u="none" strike="noStrike" kern="1200" baseline="0">
                  <a:solidFill>
                    <a:schemeClr val="bg1">
                      <a:lumMod val="95000"/>
                    </a:schemeClr>
                  </a:solidFill>
                  <a:latin typeface="Arial" panose="020B0604020202020204" pitchFamily="34" charset="0"/>
                  <a:ea typeface="+mn-ea"/>
                  <a:cs typeface="Arial" panose="020B0604020202020204" pitchFamily="34" charset="0"/>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25"/>
        <c:spPr>
          <a:noFill/>
          <a:ln>
            <a:noFill/>
          </a:ln>
          <a:effectLst/>
        </c:spPr>
        <c:dLbl>
          <c:idx val="0"/>
          <c:layout>
            <c:manualLayout>
              <c:x val="-0.61114428818457089"/>
              <c:y val="-2.8559317364852059E-2"/>
            </c:manualLayout>
          </c:layout>
          <c:spPr>
            <a:noFill/>
            <a:ln>
              <a:noFill/>
            </a:ln>
            <a:effectLst/>
          </c:spPr>
          <c:txPr>
            <a:bodyPr rot="0" spcFirstLastPara="1" vertOverflow="ellipsis" vert="horz" wrap="square" lIns="38100" tIns="19050" rIns="38100" bIns="19050" anchor="t" anchorCtr="0">
              <a:noAutofit/>
            </a:bodyPr>
            <a:lstStyle/>
            <a:p>
              <a:pPr algn="l">
                <a:defRPr sz="1000" b="0" i="0" u="none" strike="noStrike" kern="1200" baseline="0">
                  <a:solidFill>
                    <a:schemeClr val="bg1">
                      <a:lumMod val="95000"/>
                    </a:schemeClr>
                  </a:solidFill>
                  <a:latin typeface="Arial" panose="020B0604020202020204" pitchFamily="34" charset="0"/>
                  <a:ea typeface="+mn-ea"/>
                  <a:cs typeface="Arial" panose="020B0604020202020204" pitchFamily="34" charset="0"/>
                </a:defRPr>
              </a:pPr>
              <a:endParaRPr lang="en-US"/>
            </a:p>
          </c:txPr>
          <c:dLblPos val="outEnd"/>
          <c:showLegendKey val="0"/>
          <c:showVal val="0"/>
          <c:showCatName val="1"/>
          <c:showSerName val="0"/>
          <c:showPercent val="0"/>
          <c:showBubbleSize val="0"/>
          <c:extLst>
            <c:ext xmlns:c15="http://schemas.microsoft.com/office/drawing/2012/chart" uri="{CE6537A1-D6FC-4f65-9D91-7224C49458BB}">
              <c15:layout>
                <c:manualLayout>
                  <c:w val="0.34150777258618714"/>
                  <c:h val="0.10709744011819509"/>
                </c:manualLayout>
              </c15:layout>
            </c:ext>
          </c:extLst>
        </c:dLbl>
      </c:pivotFmt>
      <c:pivotFmt>
        <c:idx val="26"/>
        <c:spPr>
          <a:noFill/>
          <a:ln>
            <a:noFill/>
          </a:ln>
          <a:effectLst/>
        </c:spPr>
        <c:dLbl>
          <c:idx val="0"/>
          <c:layout>
            <c:manualLayout>
              <c:x val="-0.79787479944063677"/>
              <c:y val="-3.5699146706065027E-2"/>
            </c:manualLayout>
          </c:layout>
          <c:spPr>
            <a:noFill/>
            <a:ln>
              <a:noFill/>
            </a:ln>
            <a:effectLst/>
          </c:spPr>
          <c:txPr>
            <a:bodyPr rot="0" spcFirstLastPara="1" vertOverflow="ellipsis" vert="horz" wrap="square" lIns="38100" tIns="19050" rIns="38100" bIns="19050" anchor="t" anchorCtr="0">
              <a:spAutoFit/>
            </a:bodyPr>
            <a:lstStyle/>
            <a:p>
              <a:pPr algn="l">
                <a:defRPr sz="1000" b="0" i="0" u="none" strike="noStrike" kern="1200" baseline="0">
                  <a:solidFill>
                    <a:schemeClr val="bg1">
                      <a:lumMod val="95000"/>
                    </a:schemeClr>
                  </a:solidFill>
                  <a:latin typeface="Arial" panose="020B0604020202020204" pitchFamily="34" charset="0"/>
                  <a:ea typeface="+mn-ea"/>
                  <a:cs typeface="Arial" panose="020B0604020202020204" pitchFamily="34" charset="0"/>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PivotTable!$CK$4</c:f>
              <c:strCache>
                <c:ptCount val="1"/>
                <c:pt idx="0">
                  <c:v>Sum of Paid Fees</c:v>
                </c:pt>
              </c:strCache>
            </c:strRef>
          </c:tx>
          <c:spPr>
            <a:solidFill>
              <a:srgbClr val="00B626"/>
            </a:solidFill>
            <a:ln>
              <a:noFill/>
            </a:ln>
            <a:effectLst/>
          </c:spPr>
          <c:invertIfNegative val="0"/>
          <c:dPt>
            <c:idx val="1"/>
            <c:invertIfNegative val="0"/>
            <c:bubble3D val="0"/>
            <c:spPr>
              <a:solidFill>
                <a:srgbClr val="FED14E"/>
              </a:solidFill>
              <a:ln>
                <a:noFill/>
              </a:ln>
              <a:effectLst/>
            </c:spPr>
            <c:extLst>
              <c:ext xmlns:c16="http://schemas.microsoft.com/office/drawing/2014/chart" uri="{C3380CC4-5D6E-409C-BE32-E72D297353CC}">
                <c16:uniqueId val="{00000001-4FCA-4665-83AF-3291880597AB}"/>
              </c:ext>
            </c:extLst>
          </c:dPt>
          <c:dPt>
            <c:idx val="2"/>
            <c:invertIfNegative val="0"/>
            <c:bubble3D val="0"/>
            <c:spPr>
              <a:solidFill>
                <a:srgbClr val="FF7C80"/>
              </a:solidFill>
              <a:ln>
                <a:noFill/>
              </a:ln>
              <a:effectLst/>
            </c:spPr>
            <c:extLst>
              <c:ext xmlns:c16="http://schemas.microsoft.com/office/drawing/2014/chart" uri="{C3380CC4-5D6E-409C-BE32-E72D297353CC}">
                <c16:uniqueId val="{00000003-4FCA-4665-83AF-3291880597AB}"/>
              </c:ext>
            </c:extLst>
          </c:dPt>
          <c:dPt>
            <c:idx val="3"/>
            <c:invertIfNegative val="0"/>
            <c:bubble3D val="0"/>
            <c:spPr>
              <a:solidFill>
                <a:srgbClr val="7030A0"/>
              </a:solidFill>
              <a:ln>
                <a:noFill/>
              </a:ln>
              <a:effectLst/>
            </c:spPr>
            <c:extLst>
              <c:ext xmlns:c16="http://schemas.microsoft.com/office/drawing/2014/chart" uri="{C3380CC4-5D6E-409C-BE32-E72D297353CC}">
                <c16:uniqueId val="{00000005-4FCA-4665-83AF-3291880597AB}"/>
              </c:ext>
            </c:extLst>
          </c:dPt>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PivotTable!$CJ$5:$CJ$8</c:f>
              <c:strCache>
                <c:ptCount val="4"/>
                <c:pt idx="0">
                  <c:v>Abdullah</c:v>
                </c:pt>
                <c:pt idx="1">
                  <c:v>Ahmed</c:v>
                </c:pt>
                <c:pt idx="2">
                  <c:v>Mohammed</c:v>
                </c:pt>
                <c:pt idx="3">
                  <c:v>Salah</c:v>
                </c:pt>
              </c:strCache>
            </c:strRef>
          </c:cat>
          <c:val>
            <c:numRef>
              <c:f>PivotTable!$CK$5:$CK$8</c:f>
              <c:numCache>
                <c:formatCode>[&lt;999950]0.0,"K";[&lt;999950000]0.0,,"M";0.0,,,"B"</c:formatCode>
                <c:ptCount val="4"/>
                <c:pt idx="0">
                  <c:v>2579000000</c:v>
                </c:pt>
                <c:pt idx="1">
                  <c:v>2751000000</c:v>
                </c:pt>
                <c:pt idx="2">
                  <c:v>5372000000</c:v>
                </c:pt>
                <c:pt idx="3">
                  <c:v>5288000000</c:v>
                </c:pt>
              </c:numCache>
            </c:numRef>
          </c:val>
          <c:extLst>
            <c:ext xmlns:c16="http://schemas.microsoft.com/office/drawing/2014/chart" uri="{C3380CC4-5D6E-409C-BE32-E72D297353CC}">
              <c16:uniqueId val="{00000006-4FCA-4665-83AF-3291880597AB}"/>
            </c:ext>
          </c:extLst>
        </c:ser>
        <c:ser>
          <c:idx val="1"/>
          <c:order val="1"/>
          <c:tx>
            <c:strRef>
              <c:f>PivotTable!$CL$4</c:f>
              <c:strCache>
                <c:ptCount val="1"/>
                <c:pt idx="0">
                  <c:v>Sum of Paid Fees2</c:v>
                </c:pt>
              </c:strCache>
            </c:strRef>
          </c:tx>
          <c:spPr>
            <a:solidFill>
              <a:schemeClr val="accent2"/>
            </a:solidFill>
            <a:ln>
              <a:noFill/>
            </a:ln>
            <a:effectLst/>
          </c:spPr>
          <c:invertIfNegative val="0"/>
          <c:dPt>
            <c:idx val="0"/>
            <c:invertIfNegative val="0"/>
            <c:bubble3D val="0"/>
            <c:spPr>
              <a:noFill/>
              <a:ln>
                <a:noFill/>
              </a:ln>
              <a:effectLst/>
            </c:spPr>
            <c:extLst>
              <c:ext xmlns:c16="http://schemas.microsoft.com/office/drawing/2014/chart" uri="{C3380CC4-5D6E-409C-BE32-E72D297353CC}">
                <c16:uniqueId val="{00000008-4FCA-4665-83AF-3291880597AB}"/>
              </c:ext>
            </c:extLst>
          </c:dPt>
          <c:dPt>
            <c:idx val="1"/>
            <c:invertIfNegative val="0"/>
            <c:bubble3D val="0"/>
            <c:spPr>
              <a:noFill/>
              <a:ln>
                <a:noFill/>
              </a:ln>
              <a:effectLst/>
            </c:spPr>
            <c:extLst>
              <c:ext xmlns:c16="http://schemas.microsoft.com/office/drawing/2014/chart" uri="{C3380CC4-5D6E-409C-BE32-E72D297353CC}">
                <c16:uniqueId val="{0000000A-4FCA-4665-83AF-3291880597AB}"/>
              </c:ext>
            </c:extLst>
          </c:dPt>
          <c:dPt>
            <c:idx val="2"/>
            <c:invertIfNegative val="0"/>
            <c:bubble3D val="0"/>
            <c:spPr>
              <a:noFill/>
              <a:ln>
                <a:noFill/>
              </a:ln>
              <a:effectLst/>
            </c:spPr>
            <c:extLst>
              <c:ext xmlns:c16="http://schemas.microsoft.com/office/drawing/2014/chart" uri="{C3380CC4-5D6E-409C-BE32-E72D297353CC}">
                <c16:uniqueId val="{0000000C-4FCA-4665-83AF-3291880597AB}"/>
              </c:ext>
            </c:extLst>
          </c:dPt>
          <c:dPt>
            <c:idx val="3"/>
            <c:invertIfNegative val="0"/>
            <c:bubble3D val="0"/>
            <c:spPr>
              <a:noFill/>
              <a:ln>
                <a:noFill/>
              </a:ln>
              <a:effectLst/>
            </c:spPr>
            <c:extLst>
              <c:ext xmlns:c16="http://schemas.microsoft.com/office/drawing/2014/chart" uri="{C3380CC4-5D6E-409C-BE32-E72D297353CC}">
                <c16:uniqueId val="{0000000E-4FCA-4665-83AF-3291880597AB}"/>
              </c:ext>
            </c:extLst>
          </c:dPt>
          <c:dLbls>
            <c:dLbl>
              <c:idx val="0"/>
              <c:layout>
                <c:manualLayout>
                  <c:x val="-0.39773861903990443"/>
                  <c:y val="-2.1419488023639018E-2"/>
                </c:manualLayout>
              </c:layout>
              <c:dLblPos val="outEnd"/>
              <c:showLegendKey val="0"/>
              <c:showVal val="0"/>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8-4FCA-4665-83AF-3291880597AB}"/>
                </c:ext>
              </c:extLst>
            </c:dLbl>
            <c:dLbl>
              <c:idx val="1"/>
              <c:layout>
                <c:manualLayout>
                  <c:x val="-0.41938615108364757"/>
                  <c:y val="-2.855931736485209E-2"/>
                </c:manualLayout>
              </c:layout>
              <c:dLblPos val="outEnd"/>
              <c:showLegendKey val="0"/>
              <c:showVal val="0"/>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A-4FCA-4665-83AF-3291880597AB}"/>
                </c:ext>
              </c:extLst>
            </c:dLbl>
            <c:dLbl>
              <c:idx val="2"/>
              <c:layout>
                <c:manualLayout>
                  <c:x val="-0.61114428818457089"/>
                  <c:y val="-2.8559317364852059E-2"/>
                </c:manualLayout>
              </c:layout>
              <c:spPr>
                <a:noFill/>
                <a:ln>
                  <a:noFill/>
                </a:ln>
                <a:effectLst/>
              </c:spPr>
              <c:txPr>
                <a:bodyPr rot="0" spcFirstLastPara="1" vertOverflow="ellipsis" vert="horz" wrap="square" lIns="38100" tIns="19050" rIns="38100" bIns="19050" anchor="t" anchorCtr="0">
                  <a:noAutofit/>
                </a:bodyPr>
                <a:lstStyle/>
                <a:p>
                  <a:pPr algn="l">
                    <a:defRPr sz="1000" b="0" i="0" u="none" strike="noStrike" kern="1200" baseline="0">
                      <a:solidFill>
                        <a:schemeClr val="bg1">
                          <a:lumMod val="95000"/>
                        </a:schemeClr>
                      </a:solidFill>
                      <a:latin typeface="Arial" panose="020B0604020202020204" pitchFamily="34" charset="0"/>
                      <a:ea typeface="+mn-ea"/>
                      <a:cs typeface="Arial" panose="020B0604020202020204" pitchFamily="34" charset="0"/>
                    </a:defRPr>
                  </a:pPr>
                  <a:endParaRPr lang="en-US"/>
                </a:p>
              </c:txPr>
              <c:dLblPos val="outEnd"/>
              <c:showLegendKey val="0"/>
              <c:showVal val="0"/>
              <c:showCatName val="1"/>
              <c:showSerName val="0"/>
              <c:showPercent val="0"/>
              <c:showBubbleSize val="0"/>
              <c:extLst>
                <c:ext xmlns:c15="http://schemas.microsoft.com/office/drawing/2012/chart" uri="{CE6537A1-D6FC-4f65-9D91-7224C49458BB}">
                  <c15:layout>
                    <c:manualLayout>
                      <c:w val="0.34150777258618714"/>
                      <c:h val="0.10709744011819509"/>
                    </c:manualLayout>
                  </c15:layout>
                </c:ext>
                <c:ext xmlns:c16="http://schemas.microsoft.com/office/drawing/2014/chart" uri="{C3380CC4-5D6E-409C-BE32-E72D297353CC}">
                  <c16:uniqueId val="{0000000C-4FCA-4665-83AF-3291880597AB}"/>
                </c:ext>
              </c:extLst>
            </c:dLbl>
            <c:dLbl>
              <c:idx val="3"/>
              <c:layout>
                <c:manualLayout>
                  <c:x val="-0.79787479944063677"/>
                  <c:y val="-3.5699146706065027E-2"/>
                </c:manualLayout>
              </c:layout>
              <c:dLblPos val="outEnd"/>
              <c:showLegendKey val="0"/>
              <c:showVal val="0"/>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E-4FCA-4665-83AF-3291880597AB}"/>
                </c:ext>
              </c:extLst>
            </c:dLbl>
            <c:spPr>
              <a:noFill/>
              <a:ln>
                <a:noFill/>
              </a:ln>
              <a:effectLst/>
            </c:spPr>
            <c:txPr>
              <a:bodyPr rot="0" spcFirstLastPara="1" vertOverflow="ellipsis" vert="horz" wrap="square" lIns="38100" tIns="19050" rIns="38100" bIns="19050" anchor="t" anchorCtr="0">
                <a:spAutoFit/>
              </a:bodyPr>
              <a:lstStyle/>
              <a:p>
                <a:pPr algn="l">
                  <a:defRPr sz="1000" b="0" i="0" u="none" strike="noStrike" kern="1200" baseline="0">
                    <a:solidFill>
                      <a:schemeClr val="bg1">
                        <a:lumMod val="95000"/>
                      </a:schemeClr>
                    </a:solidFill>
                    <a:latin typeface="Arial" panose="020B0604020202020204" pitchFamily="34" charset="0"/>
                    <a:ea typeface="+mn-ea"/>
                    <a:cs typeface="Arial" panose="020B0604020202020204" pitchFamily="34" charset="0"/>
                  </a:defRPr>
                </a:pPr>
                <a:endParaRPr lang="en-US"/>
              </a:p>
            </c:txPr>
            <c:dLblPos val="inBase"/>
            <c:showLegendKey val="0"/>
            <c:showVal val="0"/>
            <c:showCatName val="1"/>
            <c:showSerName val="0"/>
            <c:showPercent val="0"/>
            <c:showBubbleSize val="0"/>
            <c:showLeaderLines val="0"/>
            <c:extLst>
              <c:ext xmlns:c15="http://schemas.microsoft.com/office/drawing/2012/chart" uri="{CE6537A1-D6FC-4f65-9D91-7224C49458BB}">
                <c15:showLeaderLines val="0"/>
              </c:ext>
            </c:extLst>
          </c:dLbls>
          <c:cat>
            <c:strRef>
              <c:f>PivotTable!$CJ$5:$CJ$8</c:f>
              <c:strCache>
                <c:ptCount val="4"/>
                <c:pt idx="0">
                  <c:v>Abdullah</c:v>
                </c:pt>
                <c:pt idx="1">
                  <c:v>Ahmed</c:v>
                </c:pt>
                <c:pt idx="2">
                  <c:v>Mohammed</c:v>
                </c:pt>
                <c:pt idx="3">
                  <c:v>Salah</c:v>
                </c:pt>
              </c:strCache>
            </c:strRef>
          </c:cat>
          <c:val>
            <c:numRef>
              <c:f>PivotTable!$CL$5:$CL$8</c:f>
              <c:numCache>
                <c:formatCode>General</c:formatCode>
                <c:ptCount val="4"/>
                <c:pt idx="0">
                  <c:v>2579000000</c:v>
                </c:pt>
                <c:pt idx="1">
                  <c:v>2751000000</c:v>
                </c:pt>
                <c:pt idx="2">
                  <c:v>5372000000</c:v>
                </c:pt>
                <c:pt idx="3">
                  <c:v>5288000000</c:v>
                </c:pt>
              </c:numCache>
            </c:numRef>
          </c:val>
          <c:extLst>
            <c:ext xmlns:c16="http://schemas.microsoft.com/office/drawing/2014/chart" uri="{C3380CC4-5D6E-409C-BE32-E72D297353CC}">
              <c16:uniqueId val="{0000000F-4FCA-4665-83AF-3291880597AB}"/>
            </c:ext>
          </c:extLst>
        </c:ser>
        <c:dLbls>
          <c:dLblPos val="outEnd"/>
          <c:showLegendKey val="0"/>
          <c:showVal val="1"/>
          <c:showCatName val="0"/>
          <c:showSerName val="0"/>
          <c:showPercent val="0"/>
          <c:showBubbleSize val="0"/>
        </c:dLbls>
        <c:gapWidth val="182"/>
        <c:axId val="533203168"/>
        <c:axId val="533204832"/>
      </c:barChart>
      <c:catAx>
        <c:axId val="533203168"/>
        <c:scaling>
          <c:orientation val="minMax"/>
        </c:scaling>
        <c:delete val="1"/>
        <c:axPos val="l"/>
        <c:numFmt formatCode="General" sourceLinked="1"/>
        <c:majorTickMark val="none"/>
        <c:minorTickMark val="none"/>
        <c:tickLblPos val="nextTo"/>
        <c:crossAx val="533204832"/>
        <c:crosses val="autoZero"/>
        <c:auto val="1"/>
        <c:lblAlgn val="ctr"/>
        <c:lblOffset val="100"/>
        <c:noMultiLvlLbl val="0"/>
      </c:catAx>
      <c:valAx>
        <c:axId val="533204832"/>
        <c:scaling>
          <c:orientation val="minMax"/>
        </c:scaling>
        <c:delete val="1"/>
        <c:axPos val="b"/>
        <c:numFmt formatCode="[&lt;999950]0.0,&quot;K&quot;;[&lt;999950000]0.0,,&quot;M&quot;;0.0,,,&quot;B&quot;" sourceLinked="1"/>
        <c:majorTickMark val="none"/>
        <c:minorTickMark val="none"/>
        <c:tickLblPos val="nextTo"/>
        <c:crossAx val="5332031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[BT.Sales Performance Analysis Using Excel - Copy.xlsx]PivotTable!PivotTable18</c:name>
    <c:fmtId val="121"/>
  </c:pivotSource>
  <c:chart>
    <c:autoTitleDeleted val="1"/>
    <c:pivotFmts>
      <c:pivotFmt>
        <c:idx val="0"/>
        <c:spPr>
          <a:solidFill>
            <a:srgbClr val="7030A0"/>
          </a:solidFill>
          <a:ln>
            <a:noFill/>
          </a:ln>
          <a:effectLst/>
        </c:spPr>
        <c:marker>
          <c:symbol val="none"/>
        </c:marker>
        <c:dLbl>
          <c:idx val="0"/>
          <c:spPr>
            <a:noFill/>
            <a:ln>
              <a:noFill/>
            </a:ln>
            <a:effectLst/>
          </c:spPr>
          <c:txPr>
            <a:bodyPr rot="-540000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7030A0"/>
          </a:solidFill>
          <a:ln>
            <a:no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7C80"/>
          </a:solidFill>
          <a:ln>
            <a:no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PivotTable!$CW$4</c:f>
              <c:strCache>
                <c:ptCount val="1"/>
                <c:pt idx="0">
                  <c:v>Total</c:v>
                </c:pt>
              </c:strCache>
            </c:strRef>
          </c:tx>
          <c:spPr>
            <a:solidFill>
              <a:srgbClr val="FF7C80"/>
            </a:solidFill>
            <a:ln>
              <a:noFill/>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PivotTable!$CV$5:$CV$20</c:f>
              <c:strCache>
                <c:ptCount val="16"/>
                <c:pt idx="0">
                  <c:v>Mohmed</c:v>
                </c:pt>
                <c:pt idx="1">
                  <c:v>Rony</c:v>
                </c:pt>
                <c:pt idx="2">
                  <c:v>Hany</c:v>
                </c:pt>
                <c:pt idx="3">
                  <c:v>Dary</c:v>
                </c:pt>
                <c:pt idx="4">
                  <c:v>Kisho</c:v>
                </c:pt>
                <c:pt idx="5">
                  <c:v>Reham</c:v>
                </c:pt>
                <c:pt idx="6">
                  <c:v>Khalil</c:v>
                </c:pt>
                <c:pt idx="7">
                  <c:v>Sahar</c:v>
                </c:pt>
                <c:pt idx="8">
                  <c:v>John</c:v>
                </c:pt>
                <c:pt idx="9">
                  <c:v>Hisham</c:v>
                </c:pt>
                <c:pt idx="10">
                  <c:v>Dina</c:v>
                </c:pt>
                <c:pt idx="11">
                  <c:v>Ahmed</c:v>
                </c:pt>
                <c:pt idx="12">
                  <c:v>Kenza</c:v>
                </c:pt>
                <c:pt idx="13">
                  <c:v>Adam</c:v>
                </c:pt>
                <c:pt idx="14">
                  <c:v>Habib</c:v>
                </c:pt>
                <c:pt idx="15">
                  <c:v>Jood</c:v>
                </c:pt>
              </c:strCache>
            </c:strRef>
          </c:cat>
          <c:val>
            <c:numRef>
              <c:f>PivotTable!$CW$5:$CW$20</c:f>
              <c:numCache>
                <c:formatCode>[&lt;999950]0.0,"K";[&lt;999950000]0.0,,"M";0.0,,,"B"</c:formatCode>
                <c:ptCount val="16"/>
                <c:pt idx="0">
                  <c:v>1727000000</c:v>
                </c:pt>
                <c:pt idx="1">
                  <c:v>1638000000</c:v>
                </c:pt>
                <c:pt idx="2">
                  <c:v>1534000000</c:v>
                </c:pt>
                <c:pt idx="3">
                  <c:v>1360000000</c:v>
                </c:pt>
                <c:pt idx="4">
                  <c:v>1288000000</c:v>
                </c:pt>
                <c:pt idx="5">
                  <c:v>1243000000</c:v>
                </c:pt>
                <c:pt idx="6">
                  <c:v>1177000000</c:v>
                </c:pt>
                <c:pt idx="7">
                  <c:v>1066000000</c:v>
                </c:pt>
                <c:pt idx="8">
                  <c:v>1029000000</c:v>
                </c:pt>
                <c:pt idx="9">
                  <c:v>995000000</c:v>
                </c:pt>
                <c:pt idx="10">
                  <c:v>832000000</c:v>
                </c:pt>
                <c:pt idx="11">
                  <c:v>650000000</c:v>
                </c:pt>
                <c:pt idx="12">
                  <c:v>411000000</c:v>
                </c:pt>
                <c:pt idx="13">
                  <c:v>379000000</c:v>
                </c:pt>
                <c:pt idx="14">
                  <c:v>332000000</c:v>
                </c:pt>
                <c:pt idx="15">
                  <c:v>329000000</c:v>
                </c:pt>
              </c:numCache>
            </c:numRef>
          </c:val>
          <c:extLst>
            <c:ext xmlns:c16="http://schemas.microsoft.com/office/drawing/2014/chart" uri="{C3380CC4-5D6E-409C-BE32-E72D297353CC}">
              <c16:uniqueId val="{00000000-3FEC-4E6A-A7DE-E3C8545E3BAE}"/>
            </c:ext>
          </c:extLst>
        </c:ser>
        <c:dLbls>
          <c:dLblPos val="outEnd"/>
          <c:showLegendKey val="0"/>
          <c:showVal val="1"/>
          <c:showCatName val="0"/>
          <c:showSerName val="0"/>
          <c:showPercent val="0"/>
          <c:showBubbleSize val="0"/>
        </c:dLbls>
        <c:gapWidth val="72"/>
        <c:overlap val="-27"/>
        <c:axId val="524863296"/>
        <c:axId val="524864960"/>
      </c:barChart>
      <c:catAx>
        <c:axId val="5248632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95000"/>
                  </a:schemeClr>
                </a:solidFill>
                <a:latin typeface="Arial" panose="020B0604020202020204" pitchFamily="34" charset="0"/>
                <a:ea typeface="+mn-ea"/>
                <a:cs typeface="Arial" panose="020B0604020202020204" pitchFamily="34" charset="0"/>
              </a:defRPr>
            </a:pPr>
            <a:endParaRPr lang="en-US"/>
          </a:p>
        </c:txPr>
        <c:crossAx val="524864960"/>
        <c:crosses val="autoZero"/>
        <c:auto val="1"/>
        <c:lblAlgn val="ctr"/>
        <c:lblOffset val="100"/>
        <c:noMultiLvlLbl val="0"/>
      </c:catAx>
      <c:valAx>
        <c:axId val="524864960"/>
        <c:scaling>
          <c:orientation val="minMax"/>
        </c:scaling>
        <c:delete val="1"/>
        <c:axPos val="l"/>
        <c:numFmt formatCode="[&lt;999950]0.0,&quot;K&quot;;[&lt;999950000]0.0,,&quot;M&quot;;0.0,,,&quot;B&quot;" sourceLinked="1"/>
        <c:majorTickMark val="none"/>
        <c:minorTickMark val="none"/>
        <c:tickLblPos val="nextTo"/>
        <c:crossAx val="5248632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4021674768918205"/>
          <c:y val="5.1284555125757289E-2"/>
          <c:w val="0.73965754910222559"/>
          <c:h val="0.86257244356404528"/>
        </c:manualLayout>
      </c:layout>
      <c:doughnutChart>
        <c:varyColors val="1"/>
        <c:ser>
          <c:idx val="0"/>
          <c:order val="0"/>
          <c:tx>
            <c:strRef>
              <c:f>PivotTable!$DH$5</c:f>
              <c:strCache>
                <c:ptCount val="1"/>
                <c:pt idx="0">
                  <c:v>Youtube Channel</c:v>
                </c:pt>
              </c:strCache>
            </c:strRef>
          </c:tx>
          <c:spPr>
            <a:ln>
              <a:solidFill>
                <a:schemeClr val="tx1">
                  <a:lumMod val="75000"/>
                  <a:lumOff val="25000"/>
                </a:schemeClr>
              </a:solidFill>
            </a:ln>
          </c:spPr>
          <c:dPt>
            <c:idx val="0"/>
            <c:bubble3D val="0"/>
            <c:spPr>
              <a:solidFill>
                <a:srgbClr val="00B050"/>
              </a:solidFill>
              <a:ln w="19050">
                <a:solidFill>
                  <a:schemeClr val="tx1">
                    <a:lumMod val="75000"/>
                    <a:lumOff val="25000"/>
                  </a:schemeClr>
                </a:solidFill>
              </a:ln>
              <a:effectLst/>
            </c:spPr>
            <c:extLst>
              <c:ext xmlns:c16="http://schemas.microsoft.com/office/drawing/2014/chart" uri="{C3380CC4-5D6E-409C-BE32-E72D297353CC}">
                <c16:uniqueId val="{00000001-4DFE-474F-8807-DB6D332E3AA6}"/>
              </c:ext>
            </c:extLst>
          </c:dPt>
          <c:dPt>
            <c:idx val="1"/>
            <c:bubble3D val="0"/>
            <c:spPr>
              <a:solidFill>
                <a:schemeClr val="tx1">
                  <a:lumMod val="75000"/>
                  <a:lumOff val="25000"/>
                </a:schemeClr>
              </a:solidFill>
              <a:ln w="19050">
                <a:solidFill>
                  <a:schemeClr val="tx1">
                    <a:lumMod val="75000"/>
                    <a:lumOff val="25000"/>
                  </a:schemeClr>
                </a:solidFill>
              </a:ln>
              <a:effectLst/>
            </c:spPr>
            <c:extLst>
              <c:ext xmlns:c16="http://schemas.microsoft.com/office/drawing/2014/chart" uri="{C3380CC4-5D6E-409C-BE32-E72D297353CC}">
                <c16:uniqueId val="{00000003-4DFE-474F-8807-DB6D332E3AA6}"/>
              </c:ext>
            </c:extLst>
          </c:dPt>
          <c:cat>
            <c:strRef>
              <c:f>PivotTable!$DG$6:$DG$7</c:f>
              <c:strCache>
                <c:ptCount val="2"/>
                <c:pt idx="0">
                  <c:v>Actual</c:v>
                </c:pt>
                <c:pt idx="1">
                  <c:v>The difference to reach highest amount+10B</c:v>
                </c:pt>
              </c:strCache>
            </c:strRef>
          </c:cat>
          <c:val>
            <c:numRef>
              <c:f>PivotTable!$DH$6:$DH$7</c:f>
              <c:numCache>
                <c:formatCode>[&lt;999950]0.0,"K";[&lt;999950000]0.0,,"M";0.0,,,"B"</c:formatCode>
                <c:ptCount val="2"/>
                <c:pt idx="0">
                  <c:v>806000000</c:v>
                </c:pt>
                <c:pt idx="1">
                  <c:v>4766000000</c:v>
                </c:pt>
              </c:numCache>
            </c:numRef>
          </c:val>
          <c:extLst>
            <c:ext xmlns:c16="http://schemas.microsoft.com/office/drawing/2014/chart" uri="{C3380CC4-5D6E-409C-BE32-E72D297353CC}">
              <c16:uniqueId val="{00000004-4DFE-474F-8807-DB6D332E3AA6}"/>
            </c:ext>
          </c:extLst>
        </c:ser>
        <c:ser>
          <c:idx val="1"/>
          <c:order val="1"/>
          <c:tx>
            <c:strRef>
              <c:f>PivotTable!$DI$5</c:f>
              <c:strCache>
                <c:ptCount val="1"/>
                <c:pt idx="0">
                  <c:v>Google Ad</c:v>
                </c:pt>
              </c:strCache>
            </c:strRef>
          </c:tx>
          <c:spPr>
            <a:ln>
              <a:solidFill>
                <a:schemeClr val="tx1"/>
              </a:solidFill>
            </a:ln>
          </c:spPr>
          <c:dPt>
            <c:idx val="0"/>
            <c:bubble3D val="0"/>
            <c:spPr>
              <a:solidFill>
                <a:srgbClr val="FF7C80"/>
              </a:solidFill>
              <a:ln w="19050">
                <a:solidFill>
                  <a:schemeClr val="tx1"/>
                </a:solidFill>
              </a:ln>
              <a:effectLst/>
            </c:spPr>
            <c:extLst>
              <c:ext xmlns:c16="http://schemas.microsoft.com/office/drawing/2014/chart" uri="{C3380CC4-5D6E-409C-BE32-E72D297353CC}">
                <c16:uniqueId val="{00000006-4DFE-474F-8807-DB6D332E3AA6}"/>
              </c:ext>
            </c:extLst>
          </c:dPt>
          <c:dPt>
            <c:idx val="1"/>
            <c:bubble3D val="0"/>
            <c:spPr>
              <a:solidFill>
                <a:schemeClr val="tx1">
                  <a:lumMod val="75000"/>
                  <a:lumOff val="25000"/>
                </a:schemeClr>
              </a:solidFill>
              <a:ln w="19050">
                <a:solidFill>
                  <a:schemeClr val="tx1"/>
                </a:solidFill>
              </a:ln>
              <a:effectLst/>
            </c:spPr>
            <c:extLst>
              <c:ext xmlns:c16="http://schemas.microsoft.com/office/drawing/2014/chart" uri="{C3380CC4-5D6E-409C-BE32-E72D297353CC}">
                <c16:uniqueId val="{00000008-4DFE-474F-8807-DB6D332E3AA6}"/>
              </c:ext>
            </c:extLst>
          </c:dPt>
          <c:cat>
            <c:strRef>
              <c:f>PivotTable!$DG$6:$DG$7</c:f>
              <c:strCache>
                <c:ptCount val="2"/>
                <c:pt idx="0">
                  <c:v>Actual</c:v>
                </c:pt>
                <c:pt idx="1">
                  <c:v>The difference to reach highest amount+10B</c:v>
                </c:pt>
              </c:strCache>
            </c:strRef>
          </c:cat>
          <c:val>
            <c:numRef>
              <c:f>PivotTable!$DI$6:$DI$7</c:f>
              <c:numCache>
                <c:formatCode>[&lt;999950]0.0,"K";[&lt;999950000]0.0,,"M";0.0,,,"B"</c:formatCode>
                <c:ptCount val="2"/>
                <c:pt idx="0">
                  <c:v>1823000000</c:v>
                </c:pt>
                <c:pt idx="1">
                  <c:v>3749000000</c:v>
                </c:pt>
              </c:numCache>
            </c:numRef>
          </c:val>
          <c:extLst>
            <c:ext xmlns:c16="http://schemas.microsoft.com/office/drawing/2014/chart" uri="{C3380CC4-5D6E-409C-BE32-E72D297353CC}">
              <c16:uniqueId val="{00000009-4DFE-474F-8807-DB6D332E3AA6}"/>
            </c:ext>
          </c:extLst>
        </c:ser>
        <c:ser>
          <c:idx val="2"/>
          <c:order val="2"/>
          <c:tx>
            <c:strRef>
              <c:f>PivotTable!$DJ$5</c:f>
              <c:strCache>
                <c:ptCount val="1"/>
                <c:pt idx="0">
                  <c:v>WhatsApp</c:v>
                </c:pt>
              </c:strCache>
            </c:strRef>
          </c:tx>
          <c:spPr>
            <a:ln>
              <a:solidFill>
                <a:schemeClr val="tx1">
                  <a:alpha val="98000"/>
                </a:schemeClr>
              </a:solidFill>
            </a:ln>
          </c:spPr>
          <c:dPt>
            <c:idx val="0"/>
            <c:bubble3D val="0"/>
            <c:spPr>
              <a:solidFill>
                <a:srgbClr val="FFFF00"/>
              </a:solidFill>
              <a:ln w="19050">
                <a:solidFill>
                  <a:schemeClr val="tx1">
                    <a:alpha val="98000"/>
                  </a:schemeClr>
                </a:solidFill>
              </a:ln>
              <a:effectLst/>
            </c:spPr>
            <c:extLst>
              <c:ext xmlns:c16="http://schemas.microsoft.com/office/drawing/2014/chart" uri="{C3380CC4-5D6E-409C-BE32-E72D297353CC}">
                <c16:uniqueId val="{0000000B-4DFE-474F-8807-DB6D332E3AA6}"/>
              </c:ext>
            </c:extLst>
          </c:dPt>
          <c:dPt>
            <c:idx val="1"/>
            <c:bubble3D val="0"/>
            <c:spPr>
              <a:solidFill>
                <a:schemeClr val="tx1">
                  <a:lumMod val="75000"/>
                  <a:lumOff val="25000"/>
                </a:schemeClr>
              </a:solidFill>
              <a:ln w="19050">
                <a:solidFill>
                  <a:schemeClr val="tx1">
                    <a:alpha val="98000"/>
                  </a:schemeClr>
                </a:solidFill>
              </a:ln>
              <a:effectLst/>
            </c:spPr>
            <c:extLst>
              <c:ext xmlns:c16="http://schemas.microsoft.com/office/drawing/2014/chart" uri="{C3380CC4-5D6E-409C-BE32-E72D297353CC}">
                <c16:uniqueId val="{0000000D-4DFE-474F-8807-DB6D332E3AA6}"/>
              </c:ext>
            </c:extLst>
          </c:dPt>
          <c:cat>
            <c:strRef>
              <c:f>PivotTable!$DG$6:$DG$7</c:f>
              <c:strCache>
                <c:ptCount val="2"/>
                <c:pt idx="0">
                  <c:v>Actual</c:v>
                </c:pt>
                <c:pt idx="1">
                  <c:v>The difference to reach highest amount+10B</c:v>
                </c:pt>
              </c:strCache>
            </c:strRef>
          </c:cat>
          <c:val>
            <c:numRef>
              <c:f>PivotTable!$DJ$6:$DJ$7</c:f>
              <c:numCache>
                <c:formatCode>[&lt;999950]0.0,"K";[&lt;999950000]0.0,,"M";0.0,,,"B"</c:formatCode>
                <c:ptCount val="2"/>
                <c:pt idx="0">
                  <c:v>2494000000</c:v>
                </c:pt>
                <c:pt idx="1">
                  <c:v>3078000000</c:v>
                </c:pt>
              </c:numCache>
            </c:numRef>
          </c:val>
          <c:extLst>
            <c:ext xmlns:c16="http://schemas.microsoft.com/office/drawing/2014/chart" uri="{C3380CC4-5D6E-409C-BE32-E72D297353CC}">
              <c16:uniqueId val="{0000000E-4DFE-474F-8807-DB6D332E3AA6}"/>
            </c:ext>
          </c:extLst>
        </c:ser>
        <c:ser>
          <c:idx val="3"/>
          <c:order val="3"/>
          <c:tx>
            <c:strRef>
              <c:f>PivotTable!$DK$5</c:f>
              <c:strCache>
                <c:ptCount val="1"/>
                <c:pt idx="0">
                  <c:v>Company Website</c:v>
                </c:pt>
              </c:strCache>
            </c:strRef>
          </c:tx>
          <c:spPr>
            <a:solidFill>
              <a:srgbClr val="8D7EF3"/>
            </a:solidFill>
            <a:ln>
              <a:solidFill>
                <a:schemeClr val="tx1"/>
              </a:solidFill>
            </a:ln>
          </c:spPr>
          <c:dPt>
            <c:idx val="0"/>
            <c:bubble3D val="0"/>
            <c:spPr>
              <a:solidFill>
                <a:srgbClr val="0AEAE0"/>
              </a:solidFill>
              <a:ln w="19050">
                <a:solidFill>
                  <a:schemeClr val="tx1"/>
                </a:solidFill>
              </a:ln>
              <a:effectLst/>
            </c:spPr>
            <c:extLst>
              <c:ext xmlns:c16="http://schemas.microsoft.com/office/drawing/2014/chart" uri="{C3380CC4-5D6E-409C-BE32-E72D297353CC}">
                <c16:uniqueId val="{00000010-4DFE-474F-8807-DB6D332E3AA6}"/>
              </c:ext>
            </c:extLst>
          </c:dPt>
          <c:dPt>
            <c:idx val="1"/>
            <c:bubble3D val="0"/>
            <c:spPr>
              <a:solidFill>
                <a:schemeClr val="tx1">
                  <a:lumMod val="75000"/>
                  <a:lumOff val="25000"/>
                </a:schemeClr>
              </a:solidFill>
              <a:ln w="19050">
                <a:solidFill>
                  <a:schemeClr val="tx1"/>
                </a:solidFill>
              </a:ln>
              <a:effectLst/>
            </c:spPr>
            <c:extLst>
              <c:ext xmlns:c16="http://schemas.microsoft.com/office/drawing/2014/chart" uri="{C3380CC4-5D6E-409C-BE32-E72D297353CC}">
                <c16:uniqueId val="{00000012-4DFE-474F-8807-DB6D332E3AA6}"/>
              </c:ext>
            </c:extLst>
          </c:dPt>
          <c:cat>
            <c:strRef>
              <c:f>PivotTable!$DG$6:$DG$7</c:f>
              <c:strCache>
                <c:ptCount val="2"/>
                <c:pt idx="0">
                  <c:v>Actual</c:v>
                </c:pt>
                <c:pt idx="1">
                  <c:v>The difference to reach highest amount+10B</c:v>
                </c:pt>
              </c:strCache>
            </c:strRef>
          </c:cat>
          <c:val>
            <c:numRef>
              <c:f>PivotTable!$DK$6:$DK$7</c:f>
              <c:numCache>
                <c:formatCode>[&lt;999950]0.0,"K";[&lt;999950000]0.0,,"M";0.0,,,"B"</c:formatCode>
                <c:ptCount val="2"/>
                <c:pt idx="0">
                  <c:v>2749000000</c:v>
                </c:pt>
                <c:pt idx="1">
                  <c:v>2823000000</c:v>
                </c:pt>
              </c:numCache>
            </c:numRef>
          </c:val>
          <c:extLst>
            <c:ext xmlns:c16="http://schemas.microsoft.com/office/drawing/2014/chart" uri="{C3380CC4-5D6E-409C-BE32-E72D297353CC}">
              <c16:uniqueId val="{00000013-4DFE-474F-8807-DB6D332E3AA6}"/>
            </c:ext>
          </c:extLst>
        </c:ser>
        <c:ser>
          <c:idx val="4"/>
          <c:order val="4"/>
          <c:tx>
            <c:strRef>
              <c:f>PivotTable!$DL$5</c:f>
              <c:strCache>
                <c:ptCount val="1"/>
                <c:pt idx="0">
                  <c:v>Facebook Page</c:v>
                </c:pt>
              </c:strCache>
            </c:strRef>
          </c:tx>
          <c:spPr>
            <a:ln>
              <a:solidFill>
                <a:schemeClr val="tx1"/>
              </a:solidFill>
            </a:ln>
          </c:spPr>
          <c:dPt>
            <c:idx val="0"/>
            <c:bubble3D val="0"/>
            <c:spPr>
              <a:solidFill>
                <a:srgbClr val="4958CE"/>
              </a:solidFill>
              <a:ln w="19050">
                <a:solidFill>
                  <a:schemeClr val="tx1"/>
                </a:solidFill>
              </a:ln>
              <a:effectLst/>
            </c:spPr>
            <c:extLst>
              <c:ext xmlns:c16="http://schemas.microsoft.com/office/drawing/2014/chart" uri="{C3380CC4-5D6E-409C-BE32-E72D297353CC}">
                <c16:uniqueId val="{00000015-4DFE-474F-8807-DB6D332E3AA6}"/>
              </c:ext>
            </c:extLst>
          </c:dPt>
          <c:dPt>
            <c:idx val="1"/>
            <c:bubble3D val="0"/>
            <c:spPr>
              <a:solidFill>
                <a:schemeClr val="tx1">
                  <a:lumMod val="75000"/>
                  <a:lumOff val="25000"/>
                </a:schemeClr>
              </a:solidFill>
              <a:ln w="19050">
                <a:solidFill>
                  <a:schemeClr val="tx1"/>
                </a:solidFill>
              </a:ln>
              <a:effectLst/>
            </c:spPr>
            <c:extLst>
              <c:ext xmlns:c16="http://schemas.microsoft.com/office/drawing/2014/chart" uri="{C3380CC4-5D6E-409C-BE32-E72D297353CC}">
                <c16:uniqueId val="{00000017-4DFE-474F-8807-DB6D332E3AA6}"/>
              </c:ext>
            </c:extLst>
          </c:dPt>
          <c:cat>
            <c:strRef>
              <c:f>PivotTable!$DG$6:$DG$7</c:f>
              <c:strCache>
                <c:ptCount val="2"/>
                <c:pt idx="0">
                  <c:v>Actual</c:v>
                </c:pt>
                <c:pt idx="1">
                  <c:v>The difference to reach highest amount+10B</c:v>
                </c:pt>
              </c:strCache>
            </c:strRef>
          </c:cat>
          <c:val>
            <c:numRef>
              <c:f>PivotTable!$DL$6:$DL$7</c:f>
              <c:numCache>
                <c:formatCode>[&lt;999950]0.0,"K";[&lt;999950000]0.0,,"M";0.0,,,"B"</c:formatCode>
                <c:ptCount val="2"/>
                <c:pt idx="0">
                  <c:v>3546000000</c:v>
                </c:pt>
                <c:pt idx="1">
                  <c:v>2026000000</c:v>
                </c:pt>
              </c:numCache>
            </c:numRef>
          </c:val>
          <c:extLst>
            <c:ext xmlns:c16="http://schemas.microsoft.com/office/drawing/2014/chart" uri="{C3380CC4-5D6E-409C-BE32-E72D297353CC}">
              <c16:uniqueId val="{00000018-4DFE-474F-8807-DB6D332E3AA6}"/>
            </c:ext>
          </c:extLst>
        </c:ser>
        <c:ser>
          <c:idx val="5"/>
          <c:order val="5"/>
          <c:tx>
            <c:strRef>
              <c:f>PivotTable!$DM$5</c:f>
              <c:strCache>
                <c:ptCount val="1"/>
                <c:pt idx="0">
                  <c:v>Television Ad</c:v>
                </c:pt>
              </c:strCache>
            </c:strRef>
          </c:tx>
          <c:spPr>
            <a:ln>
              <a:solidFill>
                <a:schemeClr val="tx1"/>
              </a:solidFill>
            </a:ln>
          </c:spPr>
          <c:dPt>
            <c:idx val="0"/>
            <c:bubble3D val="0"/>
            <c:spPr>
              <a:solidFill>
                <a:srgbClr val="8D7EF3"/>
              </a:solidFill>
              <a:ln w="19050">
                <a:solidFill>
                  <a:schemeClr val="tx1"/>
                </a:solidFill>
              </a:ln>
              <a:effectLst/>
            </c:spPr>
            <c:extLst>
              <c:ext xmlns:c16="http://schemas.microsoft.com/office/drawing/2014/chart" uri="{C3380CC4-5D6E-409C-BE32-E72D297353CC}">
                <c16:uniqueId val="{0000001A-4DFE-474F-8807-DB6D332E3AA6}"/>
              </c:ext>
            </c:extLst>
          </c:dPt>
          <c:dPt>
            <c:idx val="1"/>
            <c:bubble3D val="0"/>
            <c:spPr>
              <a:solidFill>
                <a:schemeClr val="tx1">
                  <a:lumMod val="75000"/>
                  <a:lumOff val="25000"/>
                </a:schemeClr>
              </a:solidFill>
              <a:ln w="19050">
                <a:solidFill>
                  <a:schemeClr val="tx1"/>
                </a:solidFill>
              </a:ln>
              <a:effectLst/>
            </c:spPr>
            <c:extLst>
              <c:ext xmlns:c16="http://schemas.microsoft.com/office/drawing/2014/chart" uri="{C3380CC4-5D6E-409C-BE32-E72D297353CC}">
                <c16:uniqueId val="{0000001C-4DFE-474F-8807-DB6D332E3AA6}"/>
              </c:ext>
            </c:extLst>
          </c:dPt>
          <c:cat>
            <c:strRef>
              <c:f>PivotTable!$DG$6:$DG$7</c:f>
              <c:strCache>
                <c:ptCount val="2"/>
                <c:pt idx="0">
                  <c:v>Actual</c:v>
                </c:pt>
                <c:pt idx="1">
                  <c:v>The difference to reach highest amount+10B</c:v>
                </c:pt>
              </c:strCache>
            </c:strRef>
          </c:cat>
          <c:val>
            <c:numRef>
              <c:f>PivotTable!$DM$6:$DM$7</c:f>
              <c:numCache>
                <c:formatCode>[&lt;999950]0.0,"K";[&lt;999950000]0.0,,"M";0.0,,,"B"</c:formatCode>
                <c:ptCount val="2"/>
                <c:pt idx="0">
                  <c:v>4572000000</c:v>
                </c:pt>
                <c:pt idx="1">
                  <c:v>1000000000</c:v>
                </c:pt>
              </c:numCache>
            </c:numRef>
          </c:val>
          <c:extLst>
            <c:ext xmlns:c16="http://schemas.microsoft.com/office/drawing/2014/chart" uri="{C3380CC4-5D6E-409C-BE32-E72D297353CC}">
              <c16:uniqueId val="{0000001D-4DFE-474F-8807-DB6D332E3AA6}"/>
            </c:ext>
          </c:extLst>
        </c:ser>
        <c:dLbls>
          <c:showLegendKey val="0"/>
          <c:showVal val="0"/>
          <c:showCatName val="0"/>
          <c:showSerName val="0"/>
          <c:showPercent val="0"/>
          <c:showBubbleSize val="0"/>
          <c:showLeaderLines val="1"/>
        </c:dLbls>
        <c:firstSliceAng val="180"/>
        <c:holeSize val="43"/>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[BT.Sales Performance Analysis Using Excel - Copy.xlsx]PivotTable!Call_Monthly</c:name>
    <c:fmtId val="139"/>
  </c:pivotSource>
  <c:chart>
    <c:autoTitleDeleted val="0"/>
    <c:pivotFmts>
      <c:pivotFmt>
        <c:idx val="0"/>
        <c:spPr>
          <a:solidFill>
            <a:schemeClr val="accent1"/>
          </a:solidFill>
          <a:ln w="28575" cap="rnd">
            <a:gradFill>
              <a:gsLst>
                <a:gs pos="0">
                  <a:schemeClr val="bg1"/>
                </a:gs>
                <a:gs pos="100000">
                  <a:schemeClr val="bg1"/>
                </a:gs>
              </a:gsLst>
              <a:lin ang="5400000" scaled="1"/>
            </a:gra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FF7C8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gradFill>
              <a:gsLst>
                <a:gs pos="0">
                  <a:schemeClr val="bg1"/>
                </a:gs>
                <a:gs pos="100000">
                  <a:schemeClr val="bg1"/>
                </a:gs>
              </a:gsLst>
              <a:lin ang="5400000" scaled="1"/>
            </a:gra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7C8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gradFill>
              <a:gsLst>
                <a:gs pos="0">
                  <a:schemeClr val="bg1"/>
                </a:gs>
                <a:gs pos="100000">
                  <a:schemeClr val="bg1"/>
                </a:gs>
              </a:gsLst>
              <a:lin ang="5400000" scaled="1"/>
            </a:gradFill>
            <a:round/>
          </a:ln>
          <a:effectLst>
            <a:glow rad="127000">
              <a:schemeClr val="tx1"/>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rgbClr val="FF7C8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2852335254446223E-2"/>
          <c:y val="0"/>
          <c:w val="0.92571996742656359"/>
          <c:h val="0.72799999999999998"/>
        </c:manualLayout>
      </c:layout>
      <c:lineChart>
        <c:grouping val="standard"/>
        <c:varyColors val="0"/>
        <c:ser>
          <c:idx val="0"/>
          <c:order val="0"/>
          <c:tx>
            <c:strRef>
              <c:f>PivotTable!$DU$4</c:f>
              <c:strCache>
                <c:ptCount val="1"/>
                <c:pt idx="0">
                  <c:v>Count of Month</c:v>
                </c:pt>
              </c:strCache>
            </c:strRef>
          </c:tx>
          <c:spPr>
            <a:ln w="28575" cap="rnd">
              <a:gradFill>
                <a:gsLst>
                  <a:gs pos="0">
                    <a:schemeClr val="bg1"/>
                  </a:gs>
                  <a:gs pos="100000">
                    <a:schemeClr val="bg1"/>
                  </a:gs>
                </a:gsLst>
                <a:lin ang="5400000" scaled="1"/>
              </a:gradFill>
              <a:round/>
            </a:ln>
            <a:effectLst>
              <a:glow rad="127000">
                <a:schemeClr val="tx1"/>
              </a:glow>
            </a:effectLst>
          </c:spPr>
          <c:marker>
            <c:symbol val="none"/>
          </c:marker>
          <c:cat>
            <c:strRef>
              <c:f>PivotTable!$DT$5:$DT$16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PivotTable!$DU$5:$DU$16</c:f>
              <c:numCache>
                <c:formatCode>General</c:formatCode>
                <c:ptCount val="12"/>
                <c:pt idx="0">
                  <c:v>68</c:v>
                </c:pt>
                <c:pt idx="1">
                  <c:v>66</c:v>
                </c:pt>
                <c:pt idx="2">
                  <c:v>30</c:v>
                </c:pt>
                <c:pt idx="3">
                  <c:v>38</c:v>
                </c:pt>
                <c:pt idx="4">
                  <c:v>86</c:v>
                </c:pt>
                <c:pt idx="5">
                  <c:v>42</c:v>
                </c:pt>
                <c:pt idx="6">
                  <c:v>38</c:v>
                </c:pt>
                <c:pt idx="7">
                  <c:v>79</c:v>
                </c:pt>
                <c:pt idx="8">
                  <c:v>173</c:v>
                </c:pt>
                <c:pt idx="9">
                  <c:v>278</c:v>
                </c:pt>
                <c:pt idx="10">
                  <c:v>212</c:v>
                </c:pt>
                <c:pt idx="11">
                  <c:v>127</c:v>
                </c:pt>
              </c:numCache>
            </c:numRef>
          </c:val>
          <c:smooth val="0"/>
          <c:extLst>
            <c:ext xmlns:c16="http://schemas.microsoft.com/office/drawing/2014/chart" uri="{C3380CC4-5D6E-409C-BE32-E72D297353CC}">
              <c16:uniqueId val="{00000000-F43F-4ADC-83EA-8473AE3466A0}"/>
            </c:ext>
          </c:extLst>
        </c:ser>
        <c:ser>
          <c:idx val="1"/>
          <c:order val="1"/>
          <c:tx>
            <c:strRef>
              <c:f>PivotTable!$DV$4</c:f>
              <c:strCache>
                <c:ptCount val="1"/>
                <c:pt idx="0">
                  <c:v>Count of Month2</c:v>
                </c:pt>
              </c:strCache>
            </c:strRef>
          </c:tx>
          <c:spPr>
            <a:ln w="28575" cap="rnd">
              <a:solidFill>
                <a:srgbClr val="FF7C80"/>
              </a:solidFill>
              <a:round/>
            </a:ln>
            <a:effectLst/>
          </c:spPr>
          <c:marker>
            <c:symbol val="none"/>
          </c:marker>
          <c:cat>
            <c:strRef>
              <c:f>PivotTable!$DT$5:$DT$16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PivotTable!$DV$5:$DV$16</c:f>
              <c:numCache>
                <c:formatCode>General</c:formatCode>
                <c:ptCount val="12"/>
                <c:pt idx="0">
                  <c:v>68</c:v>
                </c:pt>
                <c:pt idx="1">
                  <c:v>66</c:v>
                </c:pt>
                <c:pt idx="2">
                  <c:v>30</c:v>
                </c:pt>
                <c:pt idx="3">
                  <c:v>38</c:v>
                </c:pt>
                <c:pt idx="4">
                  <c:v>86</c:v>
                </c:pt>
                <c:pt idx="5">
                  <c:v>42</c:v>
                </c:pt>
                <c:pt idx="6">
                  <c:v>38</c:v>
                </c:pt>
                <c:pt idx="7">
                  <c:v>79</c:v>
                </c:pt>
                <c:pt idx="8">
                  <c:v>173</c:v>
                </c:pt>
                <c:pt idx="9">
                  <c:v>278</c:v>
                </c:pt>
                <c:pt idx="10">
                  <c:v>212</c:v>
                </c:pt>
                <c:pt idx="11">
                  <c:v>127</c:v>
                </c:pt>
              </c:numCache>
            </c:numRef>
          </c:val>
          <c:smooth val="1"/>
          <c:extLst>
            <c:ext xmlns:c16="http://schemas.microsoft.com/office/drawing/2014/chart" uri="{C3380CC4-5D6E-409C-BE32-E72D297353CC}">
              <c16:uniqueId val="{00000001-F43F-4ADC-83EA-8473AE3466A0}"/>
            </c:ext>
          </c:extLst>
        </c:ser>
        <c:dLbls>
          <c:showLegendKey val="0"/>
          <c:showVal val="0"/>
          <c:showCatName val="0"/>
          <c:showSerName val="0"/>
          <c:showPercent val="0"/>
          <c:showBubbleSize val="0"/>
        </c:dLbls>
        <c:smooth val="0"/>
        <c:axId val="668849088"/>
        <c:axId val="668851168"/>
      </c:lineChart>
      <c:catAx>
        <c:axId val="668849088"/>
        <c:scaling>
          <c:orientation val="minMax"/>
        </c:scaling>
        <c:delete val="1"/>
        <c:axPos val="b"/>
        <c:numFmt formatCode="General" sourceLinked="1"/>
        <c:majorTickMark val="none"/>
        <c:minorTickMark val="none"/>
        <c:tickLblPos val="nextTo"/>
        <c:crossAx val="668851168"/>
        <c:crosses val="autoZero"/>
        <c:auto val="1"/>
        <c:lblAlgn val="ctr"/>
        <c:lblOffset val="100"/>
        <c:noMultiLvlLbl val="0"/>
      </c:catAx>
      <c:valAx>
        <c:axId val="668851168"/>
        <c:scaling>
          <c:orientation val="minMax"/>
        </c:scaling>
        <c:delete val="1"/>
        <c:axPos val="l"/>
        <c:numFmt formatCode="General" sourceLinked="1"/>
        <c:majorTickMark val="none"/>
        <c:minorTickMark val="none"/>
        <c:tickLblPos val="nextTo"/>
        <c:crossAx val="668849088"/>
        <c:crosses val="autoZero"/>
        <c:crossBetween val="between"/>
      </c:valAx>
      <c:spPr>
        <a:noFill/>
        <a:ln>
          <a:noFill/>
        </a:ln>
        <a:effectLst>
          <a:glow rad="38100">
            <a:schemeClr val="accent1">
              <a:alpha val="41000"/>
            </a:schemeClr>
          </a:glo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[BT.Sales Performance Analysis Using Excel - Copy.xlsx]PivotTable!Training_Sales</c:name>
    <c:fmtId val="152"/>
  </c:pivotSource>
  <c:chart>
    <c:autoTitleDeleted val="1"/>
    <c:pivotFmts>
      <c:pivotFmt>
        <c:idx val="0"/>
        <c:spPr>
          <a:solidFill>
            <a:srgbClr val="8D7EF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8D7EF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5BE50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PivotTable!$EP$4</c:f>
              <c:strCache>
                <c:ptCount val="1"/>
                <c:pt idx="0">
                  <c:v>Total</c:v>
                </c:pt>
              </c:strCache>
            </c:strRef>
          </c:tx>
          <c:spPr>
            <a:solidFill>
              <a:srgbClr val="5BE50F"/>
            </a:solidFill>
            <a:ln>
              <a:noFill/>
            </a:ln>
            <a:effectLst/>
          </c:spPr>
          <c:invertIfNegative val="0"/>
          <c:cat>
            <c:multiLvlStrRef>
              <c:f>PivotTable!$EO$5:$EO$23</c:f>
              <c:multiLvlStrCache>
                <c:ptCount val="15"/>
                <c:lvl>
                  <c:pt idx="0">
                    <c:v>BE</c:v>
                  </c:pt>
                  <c:pt idx="1">
                    <c:v>CNI</c:v>
                  </c:pt>
                  <c:pt idx="2">
                    <c:v>GK</c:v>
                  </c:pt>
                  <c:pt idx="3">
                    <c:v>BE</c:v>
                  </c:pt>
                  <c:pt idx="4">
                    <c:v>CNI</c:v>
                  </c:pt>
                  <c:pt idx="5">
                    <c:v>FC</c:v>
                  </c:pt>
                  <c:pt idx="6">
                    <c:v>GK</c:v>
                  </c:pt>
                  <c:pt idx="7">
                    <c:v>BE</c:v>
                  </c:pt>
                  <c:pt idx="8">
                    <c:v>CNI</c:v>
                  </c:pt>
                  <c:pt idx="9">
                    <c:v>FC</c:v>
                  </c:pt>
                  <c:pt idx="10">
                    <c:v>GK</c:v>
                  </c:pt>
                  <c:pt idx="11">
                    <c:v>BE</c:v>
                  </c:pt>
                  <c:pt idx="12">
                    <c:v>CNI</c:v>
                  </c:pt>
                  <c:pt idx="13">
                    <c:v>FC</c:v>
                  </c:pt>
                  <c:pt idx="14">
                    <c:v>GK</c:v>
                  </c:pt>
                </c:lvl>
                <c:lvl>
                  <c:pt idx="0">
                    <c:v>Abdullah</c:v>
                  </c:pt>
                  <c:pt idx="3">
                    <c:v>Ahmed</c:v>
                  </c:pt>
                  <c:pt idx="7">
                    <c:v>Mohammed</c:v>
                  </c:pt>
                  <c:pt idx="11">
                    <c:v>Salah</c:v>
                  </c:pt>
                </c:lvl>
              </c:multiLvlStrCache>
            </c:multiLvlStrRef>
          </c:cat>
          <c:val>
            <c:numRef>
              <c:f>PivotTable!$EP$5:$EP$23</c:f>
              <c:numCache>
                <c:formatCode>[&lt;999950]0.0,"K";[&lt;999950000]0.0,,"M";0.0,,,"B"</c:formatCode>
                <c:ptCount val="15"/>
                <c:pt idx="0">
                  <c:v>513000000</c:v>
                </c:pt>
                <c:pt idx="1">
                  <c:v>146000000</c:v>
                </c:pt>
                <c:pt idx="2">
                  <c:v>1920000000</c:v>
                </c:pt>
                <c:pt idx="3">
                  <c:v>703000000</c:v>
                </c:pt>
                <c:pt idx="4">
                  <c:v>284000000</c:v>
                </c:pt>
                <c:pt idx="5">
                  <c:v>95000000</c:v>
                </c:pt>
                <c:pt idx="6">
                  <c:v>1669000000</c:v>
                </c:pt>
                <c:pt idx="7">
                  <c:v>1254000000</c:v>
                </c:pt>
                <c:pt idx="8">
                  <c:v>410000000</c:v>
                </c:pt>
                <c:pt idx="9">
                  <c:v>114000000</c:v>
                </c:pt>
                <c:pt idx="10">
                  <c:v>3594000000</c:v>
                </c:pt>
                <c:pt idx="11">
                  <c:v>1425000000</c:v>
                </c:pt>
                <c:pt idx="12">
                  <c:v>417000000</c:v>
                </c:pt>
                <c:pt idx="13">
                  <c:v>38000000</c:v>
                </c:pt>
                <c:pt idx="14">
                  <c:v>3408000000</c:v>
                </c:pt>
              </c:numCache>
            </c:numRef>
          </c:val>
          <c:extLst>
            <c:ext xmlns:c16="http://schemas.microsoft.com/office/drawing/2014/chart" uri="{C3380CC4-5D6E-409C-BE32-E72D297353CC}">
              <c16:uniqueId val="{00000000-94A3-4AFA-8E40-571CDA642072}"/>
            </c:ext>
          </c:extLst>
        </c:ser>
        <c:dLbls>
          <c:showLegendKey val="0"/>
          <c:showVal val="0"/>
          <c:showCatName val="0"/>
          <c:showSerName val="0"/>
          <c:showPercent val="0"/>
          <c:showBubbleSize val="0"/>
        </c:dLbls>
        <c:gapWidth val="219"/>
        <c:overlap val="-27"/>
        <c:axId val="726452144"/>
        <c:axId val="726442992"/>
      </c:barChart>
      <c:catAx>
        <c:axId val="726452144"/>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crossAx val="726442992"/>
        <c:crosses val="autoZero"/>
        <c:auto val="1"/>
        <c:lblAlgn val="ctr"/>
        <c:lblOffset val="100"/>
        <c:noMultiLvlLbl val="0"/>
      </c:catAx>
      <c:valAx>
        <c:axId val="726442992"/>
        <c:scaling>
          <c:orientation val="minMax"/>
        </c:scaling>
        <c:delete val="1"/>
        <c:axPos val="l"/>
        <c:numFmt formatCode="[&lt;999950]0.0,&quot;K&quot;;[&lt;999950000]0.0,,&quot;M&quot;;0.0,,,&quot;B&quot;" sourceLinked="1"/>
        <c:majorTickMark val="none"/>
        <c:minorTickMark val="none"/>
        <c:tickLblPos val="nextTo"/>
        <c:crossAx val="7264521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[BT.Sales Performance Analysis Using Excel - Copy.xlsx]PivotTable!PivotTable24</c:name>
    <c:fmtId val="158"/>
  </c:pivotSource>
  <c:chart>
    <c:autoTitleDeleted val="0"/>
    <c:pivotFmts>
      <c:pivotFmt>
        <c:idx val="0"/>
        <c:spPr>
          <a:solidFill>
            <a:schemeClr val="accent1"/>
          </a:solidFill>
          <a:ln w="12700" cap="rnd">
            <a:solidFill>
              <a:srgbClr val="FED14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2700" cap="rnd">
            <a:solidFill>
              <a:srgbClr val="0AEAE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2700" cap="rnd">
            <a:solidFill>
              <a:srgbClr val="FF7C80"/>
            </a:solidFill>
            <a:round/>
          </a:ln>
          <a:effectLst/>
        </c:spPr>
        <c:marker>
          <c:symbol val="diamond"/>
          <c:size val="5"/>
          <c:spPr>
            <a:solidFill>
              <a:srgbClr val="FF7C80"/>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2700" cap="rnd">
            <a:solidFill>
              <a:srgbClr val="4958C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2700" cap="rnd">
            <a:solidFill>
              <a:srgbClr val="FED14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2700" cap="rnd">
            <a:solidFill>
              <a:srgbClr val="0AEAE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2700" cap="rnd">
            <a:solidFill>
              <a:srgbClr val="FF7C80"/>
            </a:solidFill>
            <a:round/>
          </a:ln>
          <a:effectLst/>
        </c:spPr>
        <c:marker>
          <c:symbol val="diamond"/>
          <c:size val="5"/>
          <c:spPr>
            <a:solidFill>
              <a:srgbClr val="FF7C80"/>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2700" cap="rnd">
            <a:solidFill>
              <a:srgbClr val="4958C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158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15875" cap="rnd">
            <a:solidFill>
              <a:schemeClr val="accent2">
                <a:lumMod val="40000"/>
                <a:lumOff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15875" cap="rnd">
            <a:solidFill>
              <a:schemeClr val="bg1"/>
            </a:solidFill>
            <a:round/>
          </a:ln>
          <a:effectLst/>
        </c:spPr>
        <c:marker>
          <c:symbol val="diamond"/>
          <c:size val="5"/>
          <c:spPr>
            <a:solidFill>
              <a:schemeClr val="bg1"/>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158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PivotTable!$EW$4:$EW$5</c:f>
              <c:strCache>
                <c:ptCount val="1"/>
                <c:pt idx="0">
                  <c:v>BE</c:v>
                </c:pt>
              </c:strCache>
            </c:strRef>
          </c:tx>
          <c:spPr>
            <a:ln w="15875" cap="rnd">
              <a:solidFill>
                <a:srgbClr val="FFFF00"/>
              </a:solidFill>
              <a:round/>
            </a:ln>
            <a:effectLst/>
          </c:spPr>
          <c:marker>
            <c:symbol val="none"/>
          </c:marker>
          <c:cat>
            <c:strRef>
              <c:f>PivotTable!$EV$6:$EV$21</c:f>
              <c:strCache>
                <c:ptCount val="16"/>
                <c:pt idx="0">
                  <c:v>Jood</c:v>
                </c:pt>
                <c:pt idx="1">
                  <c:v>Habib</c:v>
                </c:pt>
                <c:pt idx="2">
                  <c:v>Adam</c:v>
                </c:pt>
                <c:pt idx="3">
                  <c:v>Kenza</c:v>
                </c:pt>
                <c:pt idx="4">
                  <c:v>Ahmed</c:v>
                </c:pt>
                <c:pt idx="5">
                  <c:v>Dina</c:v>
                </c:pt>
                <c:pt idx="6">
                  <c:v>Hisham</c:v>
                </c:pt>
                <c:pt idx="7">
                  <c:v>John</c:v>
                </c:pt>
                <c:pt idx="8">
                  <c:v>Sahar</c:v>
                </c:pt>
                <c:pt idx="9">
                  <c:v>Khalil</c:v>
                </c:pt>
                <c:pt idx="10">
                  <c:v>Reham</c:v>
                </c:pt>
                <c:pt idx="11">
                  <c:v>Kisho</c:v>
                </c:pt>
                <c:pt idx="12">
                  <c:v>Dary</c:v>
                </c:pt>
                <c:pt idx="13">
                  <c:v>Hany</c:v>
                </c:pt>
                <c:pt idx="14">
                  <c:v>Rony</c:v>
                </c:pt>
                <c:pt idx="15">
                  <c:v>Mohmed</c:v>
                </c:pt>
              </c:strCache>
            </c:strRef>
          </c:cat>
          <c:val>
            <c:numRef>
              <c:f>PivotTable!$EW$6:$EW$21</c:f>
              <c:numCache>
                <c:formatCode>[&lt;999950]0.0,"K";[&lt;999950000]0.0,,"M";0.0,,,"B"</c:formatCode>
                <c:ptCount val="16"/>
                <c:pt idx="0">
                  <c:v>95000000</c:v>
                </c:pt>
                <c:pt idx="1">
                  <c:v>38000000</c:v>
                </c:pt>
                <c:pt idx="2">
                  <c:v>152000000</c:v>
                </c:pt>
                <c:pt idx="3">
                  <c:v>171000000</c:v>
                </c:pt>
                <c:pt idx="4">
                  <c:v>114000000</c:v>
                </c:pt>
                <c:pt idx="5">
                  <c:v>247000000</c:v>
                </c:pt>
                <c:pt idx="6">
                  <c:v>171000000</c:v>
                </c:pt>
                <c:pt idx="7">
                  <c:v>171000000</c:v>
                </c:pt>
                <c:pt idx="8">
                  <c:v>285000000</c:v>
                </c:pt>
                <c:pt idx="9">
                  <c:v>114000000</c:v>
                </c:pt>
                <c:pt idx="10">
                  <c:v>228000000</c:v>
                </c:pt>
                <c:pt idx="11">
                  <c:v>247000000</c:v>
                </c:pt>
                <c:pt idx="12">
                  <c:v>475000000</c:v>
                </c:pt>
                <c:pt idx="13">
                  <c:v>589000000</c:v>
                </c:pt>
                <c:pt idx="14">
                  <c:v>551000000</c:v>
                </c:pt>
                <c:pt idx="15">
                  <c:v>247000000</c:v>
                </c:pt>
              </c:numCache>
            </c:numRef>
          </c:val>
          <c:smooth val="0"/>
          <c:extLst>
            <c:ext xmlns:c16="http://schemas.microsoft.com/office/drawing/2014/chart" uri="{C3380CC4-5D6E-409C-BE32-E72D297353CC}">
              <c16:uniqueId val="{00000000-7DFF-48FE-819D-D4C3700F2652}"/>
            </c:ext>
          </c:extLst>
        </c:ser>
        <c:ser>
          <c:idx val="1"/>
          <c:order val="1"/>
          <c:tx>
            <c:strRef>
              <c:f>PivotTable!$EX$4:$EX$5</c:f>
              <c:strCache>
                <c:ptCount val="1"/>
                <c:pt idx="0">
                  <c:v>CNI</c:v>
                </c:pt>
              </c:strCache>
            </c:strRef>
          </c:tx>
          <c:spPr>
            <a:ln w="15875" cap="rnd">
              <a:solidFill>
                <a:schemeClr val="accent2">
                  <a:lumMod val="40000"/>
                  <a:lumOff val="60000"/>
                </a:schemeClr>
              </a:solidFill>
              <a:round/>
            </a:ln>
            <a:effectLst/>
          </c:spPr>
          <c:marker>
            <c:symbol val="none"/>
          </c:marker>
          <c:cat>
            <c:strRef>
              <c:f>PivotTable!$EV$6:$EV$21</c:f>
              <c:strCache>
                <c:ptCount val="16"/>
                <c:pt idx="0">
                  <c:v>Jood</c:v>
                </c:pt>
                <c:pt idx="1">
                  <c:v>Habib</c:v>
                </c:pt>
                <c:pt idx="2">
                  <c:v>Adam</c:v>
                </c:pt>
                <c:pt idx="3">
                  <c:v>Kenza</c:v>
                </c:pt>
                <c:pt idx="4">
                  <c:v>Ahmed</c:v>
                </c:pt>
                <c:pt idx="5">
                  <c:v>Dina</c:v>
                </c:pt>
                <c:pt idx="6">
                  <c:v>Hisham</c:v>
                </c:pt>
                <c:pt idx="7">
                  <c:v>John</c:v>
                </c:pt>
                <c:pt idx="8">
                  <c:v>Sahar</c:v>
                </c:pt>
                <c:pt idx="9">
                  <c:v>Khalil</c:v>
                </c:pt>
                <c:pt idx="10">
                  <c:v>Reham</c:v>
                </c:pt>
                <c:pt idx="11">
                  <c:v>Kisho</c:v>
                </c:pt>
                <c:pt idx="12">
                  <c:v>Dary</c:v>
                </c:pt>
                <c:pt idx="13">
                  <c:v>Hany</c:v>
                </c:pt>
                <c:pt idx="14">
                  <c:v>Rony</c:v>
                </c:pt>
                <c:pt idx="15">
                  <c:v>Mohmed</c:v>
                </c:pt>
              </c:strCache>
            </c:strRef>
          </c:cat>
          <c:val>
            <c:numRef>
              <c:f>PivotTable!$EX$6:$EX$21</c:f>
              <c:numCache>
                <c:formatCode>[&lt;999950]0.0,"K";[&lt;999950000]0.0,,"M";0.0,,,"B"</c:formatCode>
                <c:ptCount val="16"/>
                <c:pt idx="0">
                  <c:v>22000000</c:v>
                </c:pt>
                <c:pt idx="1">
                  <c:v>11000000</c:v>
                </c:pt>
                <c:pt idx="2">
                  <c:v>11000000</c:v>
                </c:pt>
                <c:pt idx="3">
                  <c:v>100000000</c:v>
                </c:pt>
                <c:pt idx="4">
                  <c:v>100000000</c:v>
                </c:pt>
                <c:pt idx="5">
                  <c:v>60000000</c:v>
                </c:pt>
                <c:pt idx="6">
                  <c:v>20000000</c:v>
                </c:pt>
                <c:pt idx="7">
                  <c:v>113000000</c:v>
                </c:pt>
                <c:pt idx="8">
                  <c:v>40000000</c:v>
                </c:pt>
                <c:pt idx="9">
                  <c:v>122000000</c:v>
                </c:pt>
                <c:pt idx="10">
                  <c:v>115000000</c:v>
                </c:pt>
                <c:pt idx="11">
                  <c:v>97000000</c:v>
                </c:pt>
                <c:pt idx="12">
                  <c:v>82000000</c:v>
                </c:pt>
                <c:pt idx="13">
                  <c:v>162000000</c:v>
                </c:pt>
                <c:pt idx="14">
                  <c:v>60000000</c:v>
                </c:pt>
                <c:pt idx="15">
                  <c:v>142000000</c:v>
                </c:pt>
              </c:numCache>
            </c:numRef>
          </c:val>
          <c:smooth val="0"/>
          <c:extLst>
            <c:ext xmlns:c16="http://schemas.microsoft.com/office/drawing/2014/chart" uri="{C3380CC4-5D6E-409C-BE32-E72D297353CC}">
              <c16:uniqueId val="{00000001-7DFF-48FE-819D-D4C3700F2652}"/>
            </c:ext>
          </c:extLst>
        </c:ser>
        <c:ser>
          <c:idx val="2"/>
          <c:order val="2"/>
          <c:tx>
            <c:strRef>
              <c:f>PivotTable!$EY$4:$EY$5</c:f>
              <c:strCache>
                <c:ptCount val="1"/>
                <c:pt idx="0">
                  <c:v>FC</c:v>
                </c:pt>
              </c:strCache>
            </c:strRef>
          </c:tx>
          <c:spPr>
            <a:ln w="15875" cap="rnd">
              <a:solidFill>
                <a:schemeClr val="bg1"/>
              </a:solidFill>
              <a:round/>
            </a:ln>
            <a:effectLst/>
          </c:spPr>
          <c:marker>
            <c:symbol val="diamond"/>
            <c:size val="5"/>
            <c:spPr>
              <a:solidFill>
                <a:schemeClr val="bg1"/>
              </a:solidFill>
              <a:ln w="9525">
                <a:solidFill>
                  <a:schemeClr val="accent3"/>
                </a:solidFill>
              </a:ln>
              <a:effectLst/>
            </c:spPr>
          </c:marker>
          <c:cat>
            <c:strRef>
              <c:f>PivotTable!$EV$6:$EV$21</c:f>
              <c:strCache>
                <c:ptCount val="16"/>
                <c:pt idx="0">
                  <c:v>Jood</c:v>
                </c:pt>
                <c:pt idx="1">
                  <c:v>Habib</c:v>
                </c:pt>
                <c:pt idx="2">
                  <c:v>Adam</c:v>
                </c:pt>
                <c:pt idx="3">
                  <c:v>Kenza</c:v>
                </c:pt>
                <c:pt idx="4">
                  <c:v>Ahmed</c:v>
                </c:pt>
                <c:pt idx="5">
                  <c:v>Dina</c:v>
                </c:pt>
                <c:pt idx="6">
                  <c:v>Hisham</c:v>
                </c:pt>
                <c:pt idx="7">
                  <c:v>John</c:v>
                </c:pt>
                <c:pt idx="8">
                  <c:v>Sahar</c:v>
                </c:pt>
                <c:pt idx="9">
                  <c:v>Khalil</c:v>
                </c:pt>
                <c:pt idx="10">
                  <c:v>Reham</c:v>
                </c:pt>
                <c:pt idx="11">
                  <c:v>Kisho</c:v>
                </c:pt>
                <c:pt idx="12">
                  <c:v>Dary</c:v>
                </c:pt>
                <c:pt idx="13">
                  <c:v>Hany</c:v>
                </c:pt>
                <c:pt idx="14">
                  <c:v>Rony</c:v>
                </c:pt>
                <c:pt idx="15">
                  <c:v>Mohmed</c:v>
                </c:pt>
              </c:strCache>
            </c:strRef>
          </c:cat>
          <c:val>
            <c:numRef>
              <c:f>PivotTable!$EY$6:$EY$21</c:f>
              <c:numCache>
                <c:formatCode>[&lt;999950]0.0,"K";[&lt;999950000]0.0,,"M";0.0,,,"B"</c:formatCode>
                <c:ptCount val="16"/>
                <c:pt idx="1">
                  <c:v>38000000</c:v>
                </c:pt>
                <c:pt idx="7">
                  <c:v>38000000</c:v>
                </c:pt>
                <c:pt idx="9">
                  <c:v>19000000</c:v>
                </c:pt>
                <c:pt idx="13">
                  <c:v>76000000</c:v>
                </c:pt>
                <c:pt idx="15">
                  <c:v>76000000</c:v>
                </c:pt>
              </c:numCache>
            </c:numRef>
          </c:val>
          <c:smooth val="0"/>
          <c:extLst>
            <c:ext xmlns:c16="http://schemas.microsoft.com/office/drawing/2014/chart" uri="{C3380CC4-5D6E-409C-BE32-E72D297353CC}">
              <c16:uniqueId val="{00000002-7DFF-48FE-819D-D4C3700F2652}"/>
            </c:ext>
          </c:extLst>
        </c:ser>
        <c:ser>
          <c:idx val="3"/>
          <c:order val="3"/>
          <c:tx>
            <c:strRef>
              <c:f>PivotTable!$EZ$4:$EZ$5</c:f>
              <c:strCache>
                <c:ptCount val="1"/>
                <c:pt idx="0">
                  <c:v>GK</c:v>
                </c:pt>
              </c:strCache>
            </c:strRef>
          </c:tx>
          <c:spPr>
            <a:ln w="15875" cap="rnd">
              <a:solidFill>
                <a:srgbClr val="7030A0"/>
              </a:solidFill>
              <a:round/>
            </a:ln>
            <a:effectLst/>
          </c:spPr>
          <c:marker>
            <c:symbol val="none"/>
          </c:marker>
          <c:cat>
            <c:strRef>
              <c:f>PivotTable!$EV$6:$EV$21</c:f>
              <c:strCache>
                <c:ptCount val="16"/>
                <c:pt idx="0">
                  <c:v>Jood</c:v>
                </c:pt>
                <c:pt idx="1">
                  <c:v>Habib</c:v>
                </c:pt>
                <c:pt idx="2">
                  <c:v>Adam</c:v>
                </c:pt>
                <c:pt idx="3">
                  <c:v>Kenza</c:v>
                </c:pt>
                <c:pt idx="4">
                  <c:v>Ahmed</c:v>
                </c:pt>
                <c:pt idx="5">
                  <c:v>Dina</c:v>
                </c:pt>
                <c:pt idx="6">
                  <c:v>Hisham</c:v>
                </c:pt>
                <c:pt idx="7">
                  <c:v>John</c:v>
                </c:pt>
                <c:pt idx="8">
                  <c:v>Sahar</c:v>
                </c:pt>
                <c:pt idx="9">
                  <c:v>Khalil</c:v>
                </c:pt>
                <c:pt idx="10">
                  <c:v>Reham</c:v>
                </c:pt>
                <c:pt idx="11">
                  <c:v>Kisho</c:v>
                </c:pt>
                <c:pt idx="12">
                  <c:v>Dary</c:v>
                </c:pt>
                <c:pt idx="13">
                  <c:v>Hany</c:v>
                </c:pt>
                <c:pt idx="14">
                  <c:v>Rony</c:v>
                </c:pt>
                <c:pt idx="15">
                  <c:v>Mohmed</c:v>
                </c:pt>
              </c:strCache>
            </c:strRef>
          </c:cat>
          <c:val>
            <c:numRef>
              <c:f>PivotTable!$EZ$6:$EZ$21</c:f>
              <c:numCache>
                <c:formatCode>[&lt;999950]0.0,"K";[&lt;999950000]0.0,,"M";0.0,,,"B"</c:formatCode>
                <c:ptCount val="16"/>
                <c:pt idx="0">
                  <c:v>212000000</c:v>
                </c:pt>
                <c:pt idx="1">
                  <c:v>245000000</c:v>
                </c:pt>
                <c:pt idx="2">
                  <c:v>216000000</c:v>
                </c:pt>
                <c:pt idx="3">
                  <c:v>140000000</c:v>
                </c:pt>
                <c:pt idx="4">
                  <c:v>436000000</c:v>
                </c:pt>
                <c:pt idx="5">
                  <c:v>525000000</c:v>
                </c:pt>
                <c:pt idx="6">
                  <c:v>804000000</c:v>
                </c:pt>
                <c:pt idx="7">
                  <c:v>707000000</c:v>
                </c:pt>
                <c:pt idx="8">
                  <c:v>741000000</c:v>
                </c:pt>
                <c:pt idx="9">
                  <c:v>922000000</c:v>
                </c:pt>
                <c:pt idx="10">
                  <c:v>900000000</c:v>
                </c:pt>
                <c:pt idx="11">
                  <c:v>944000000</c:v>
                </c:pt>
                <c:pt idx="12">
                  <c:v>803000000</c:v>
                </c:pt>
                <c:pt idx="13">
                  <c:v>707000000</c:v>
                </c:pt>
                <c:pt idx="14">
                  <c:v>1027000000</c:v>
                </c:pt>
                <c:pt idx="15">
                  <c:v>1262000000</c:v>
                </c:pt>
              </c:numCache>
            </c:numRef>
          </c:val>
          <c:smooth val="0"/>
          <c:extLst>
            <c:ext xmlns:c16="http://schemas.microsoft.com/office/drawing/2014/chart" uri="{C3380CC4-5D6E-409C-BE32-E72D297353CC}">
              <c16:uniqueId val="{00000002-8852-4553-AB26-43235A45AF47}"/>
            </c:ext>
          </c:extLst>
        </c:ser>
        <c:dLbls>
          <c:showLegendKey val="0"/>
          <c:showVal val="0"/>
          <c:showCatName val="0"/>
          <c:showSerName val="0"/>
          <c:showPercent val="0"/>
          <c:showBubbleSize val="0"/>
        </c:dLbls>
        <c:smooth val="0"/>
        <c:axId val="477126320"/>
        <c:axId val="477117168"/>
      </c:lineChart>
      <c:catAx>
        <c:axId val="4771263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crossAx val="477117168"/>
        <c:crosses val="autoZero"/>
        <c:auto val="1"/>
        <c:lblAlgn val="ctr"/>
        <c:lblOffset val="100"/>
        <c:noMultiLvlLbl val="0"/>
      </c:catAx>
      <c:valAx>
        <c:axId val="477117168"/>
        <c:scaling>
          <c:orientation val="minMax"/>
        </c:scaling>
        <c:delete val="0"/>
        <c:axPos val="l"/>
        <c:majorGridlines>
          <c:spPr>
            <a:ln w="6350" cap="flat" cmpd="sng" algn="ctr">
              <a:solidFill>
                <a:schemeClr val="tx1">
                  <a:lumMod val="85000"/>
                  <a:lumOff val="15000"/>
                </a:schemeClr>
              </a:solidFill>
              <a:round/>
            </a:ln>
            <a:effectLst/>
          </c:spPr>
        </c:majorGridlines>
        <c:numFmt formatCode="[&lt;999950]0.0,&quot;K&quot;;[&lt;999950000]0.0,,&quot;M&quot;;0.0,,,&quot;B&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95000"/>
                  </a:schemeClr>
                </a:solidFill>
                <a:latin typeface="Arial" panose="020B0604020202020204" pitchFamily="34" charset="0"/>
                <a:ea typeface="+mn-ea"/>
                <a:cs typeface="Arial" panose="020B0604020202020204" pitchFamily="34" charset="0"/>
              </a:defRPr>
            </a:pPr>
            <a:endParaRPr lang="en-US"/>
          </a:p>
        </c:txPr>
        <c:crossAx val="477126320"/>
        <c:crosses val="autoZero"/>
        <c:crossBetween val="between"/>
      </c:valAx>
      <c:spPr>
        <a:noFill/>
        <a:ln>
          <a:noFill/>
        </a:ln>
        <a:effectLst/>
      </c:spPr>
    </c:plotArea>
    <c:legend>
      <c:legendPos val="b"/>
      <c:layout>
        <c:manualLayout>
          <c:xMode val="edge"/>
          <c:yMode val="edge"/>
          <c:x val="0.51904480593846203"/>
          <c:y val="0.8941881063859789"/>
          <c:w val="0.44427306294357477"/>
          <c:h val="8.13167305502876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95000"/>
        <a:lumOff val="5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[BT.Sales Performance Analysis Using Excel - Copy.xlsx]PivotTable!PivotTable5</c:name>
    <c:fmtId val="67"/>
  </c:pivotSource>
  <c:chart>
    <c:autoTitleDeleted val="1"/>
    <c:pivotFmts>
      <c:pivotFmt>
        <c:idx val="0"/>
        <c:spPr>
          <a:solidFill>
            <a:schemeClr val="accent1"/>
          </a:solidFill>
          <a:ln w="19050">
            <a:solidFill>
              <a:schemeClr val="lt1"/>
            </a:solidFill>
          </a:ln>
          <a:effectLst>
            <a:softEdge rad="0"/>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B050"/>
          </a:solidFill>
          <a:ln w="19050">
            <a:solidFill>
              <a:schemeClr val="lt1"/>
            </a:solidFill>
          </a:ln>
          <a:effectLst>
            <a:softEdge rad="0"/>
          </a:effectLst>
        </c:spPr>
      </c:pivotFmt>
      <c:pivotFmt>
        <c:idx val="2"/>
        <c:spPr>
          <a:solidFill>
            <a:schemeClr val="bg1">
              <a:lumMod val="95000"/>
            </a:schemeClr>
          </a:solidFill>
          <a:ln w="19050">
            <a:solidFill>
              <a:schemeClr val="lt1"/>
            </a:solidFill>
          </a:ln>
          <a:effectLst>
            <a:softEdge rad="0"/>
          </a:effectLst>
        </c:spPr>
      </c:pivotFmt>
      <c:pivotFmt>
        <c:idx val="3"/>
        <c:spPr>
          <a:solidFill>
            <a:schemeClr val="accent1"/>
          </a:solidFill>
          <a:ln w="19050">
            <a:solidFill>
              <a:schemeClr val="lt1"/>
            </a:solidFill>
          </a:ln>
          <a:effectLst>
            <a:softEdge rad="0"/>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00B050"/>
          </a:solidFill>
          <a:ln w="19050">
            <a:solidFill>
              <a:schemeClr val="lt1"/>
            </a:solidFill>
          </a:ln>
          <a:effectLst>
            <a:softEdge rad="0"/>
          </a:effectLst>
        </c:spPr>
      </c:pivotFmt>
      <c:pivotFmt>
        <c:idx val="5"/>
        <c:spPr>
          <a:solidFill>
            <a:schemeClr val="bg1">
              <a:lumMod val="95000"/>
            </a:schemeClr>
          </a:solidFill>
          <a:ln w="19050">
            <a:solidFill>
              <a:schemeClr val="lt1"/>
            </a:solidFill>
          </a:ln>
          <a:effectLst>
            <a:softEdge rad="0"/>
          </a:effectLst>
        </c:spPr>
      </c:pivotFmt>
      <c:pivotFmt>
        <c:idx val="6"/>
        <c:spPr>
          <a:solidFill>
            <a:schemeClr val="accent1"/>
          </a:solidFill>
          <a:ln w="19050">
            <a:solidFill>
              <a:schemeClr val="lt1"/>
            </a:solidFill>
          </a:ln>
          <a:effectLst>
            <a:softEdge rad="0"/>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00B050"/>
          </a:solidFill>
          <a:ln w="19050">
            <a:solidFill>
              <a:schemeClr val="lt1"/>
            </a:solidFill>
          </a:ln>
          <a:effectLst>
            <a:softEdge rad="0"/>
          </a:effectLst>
        </c:spPr>
      </c:pivotFmt>
      <c:pivotFmt>
        <c:idx val="8"/>
        <c:spPr>
          <a:solidFill>
            <a:schemeClr val="bg1">
              <a:lumMod val="95000"/>
            </a:schemeClr>
          </a:solidFill>
          <a:ln w="19050">
            <a:solidFill>
              <a:schemeClr val="lt1"/>
            </a:solidFill>
          </a:ln>
          <a:effectLst>
            <a:softEdge rad="0"/>
          </a:effectLst>
        </c:spPr>
      </c:pivotFmt>
    </c:pivotFmts>
    <c:plotArea>
      <c:layout/>
      <c:doughnutChart>
        <c:varyColors val="1"/>
        <c:ser>
          <c:idx val="0"/>
          <c:order val="0"/>
          <c:tx>
            <c:strRef>
              <c:f>PivotTable!$AE$4</c:f>
              <c:strCache>
                <c:ptCount val="1"/>
                <c:pt idx="0">
                  <c:v>Total</c:v>
                </c:pt>
              </c:strCache>
            </c:strRef>
          </c:tx>
          <c:spPr>
            <a:effectLst>
              <a:softEdge rad="0"/>
            </a:effectLst>
          </c:spPr>
          <c:dPt>
            <c:idx val="0"/>
            <c:bubble3D val="0"/>
            <c:spPr>
              <a:solidFill>
                <a:srgbClr val="00B050"/>
              </a:solidFill>
              <a:ln w="19050">
                <a:solidFill>
                  <a:schemeClr val="lt1"/>
                </a:solidFill>
              </a:ln>
              <a:effectLst>
                <a:softEdge rad="0"/>
              </a:effectLst>
            </c:spPr>
            <c:extLst>
              <c:ext xmlns:c16="http://schemas.microsoft.com/office/drawing/2014/chart" uri="{C3380CC4-5D6E-409C-BE32-E72D297353CC}">
                <c16:uniqueId val="{00000001-5566-42E6-9AEF-1D78F4C23A66}"/>
              </c:ext>
            </c:extLst>
          </c:dPt>
          <c:dPt>
            <c:idx val="1"/>
            <c:bubble3D val="0"/>
            <c:spPr>
              <a:solidFill>
                <a:schemeClr val="bg1">
                  <a:lumMod val="95000"/>
                </a:schemeClr>
              </a:solidFill>
              <a:ln w="19050">
                <a:solidFill>
                  <a:schemeClr val="lt1"/>
                </a:solidFill>
              </a:ln>
              <a:effectLst>
                <a:softEdge rad="0"/>
              </a:effectLst>
            </c:spPr>
            <c:extLst>
              <c:ext xmlns:c16="http://schemas.microsoft.com/office/drawing/2014/chart" uri="{C3380CC4-5D6E-409C-BE32-E72D297353CC}">
                <c16:uniqueId val="{00000003-5566-42E6-9AEF-1D78F4C23A66}"/>
              </c:ext>
            </c:extLst>
          </c:dPt>
          <c:cat>
            <c:strRef>
              <c:f>PivotTable!$AD$5:$AD$7</c:f>
              <c:strCache>
                <c:ptCount val="2"/>
                <c:pt idx="0">
                  <c:v>Paid</c:v>
                </c:pt>
                <c:pt idx="1">
                  <c:v>Not Paid</c:v>
                </c:pt>
              </c:strCache>
            </c:strRef>
          </c:cat>
          <c:val>
            <c:numRef>
              <c:f>PivotTable!$AE$5:$AE$7</c:f>
              <c:numCache>
                <c:formatCode>General</c:formatCode>
                <c:ptCount val="2"/>
                <c:pt idx="0">
                  <c:v>926</c:v>
                </c:pt>
                <c:pt idx="1">
                  <c:v>311</c:v>
                </c:pt>
              </c:numCache>
            </c:numRef>
          </c:val>
          <c:extLst>
            <c:ext xmlns:c16="http://schemas.microsoft.com/office/drawing/2014/chart" uri="{C3380CC4-5D6E-409C-BE32-E72D297353CC}">
              <c16:uniqueId val="{00000004-5566-42E6-9AEF-1D78F4C23A66}"/>
            </c:ext>
          </c:extLst>
        </c:ser>
        <c:dLbls>
          <c:showLegendKey val="0"/>
          <c:showVal val="0"/>
          <c:showCatName val="0"/>
          <c:showSerName val="0"/>
          <c:showPercent val="0"/>
          <c:showBubbleSize val="0"/>
          <c:showLeaderLines val="1"/>
        </c:dLbls>
        <c:firstSliceAng val="0"/>
        <c:holeSize val="80"/>
      </c:doughnutChart>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[BT.Sales Performance Analysis Using Excel - Copy.xlsx]PivotTable!PivotTable5</c:name>
    <c:fmtId val="68"/>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bg1">
              <a:lumMod val="95000"/>
            </a:schemeClr>
          </a:solidFill>
          <a:ln w="19050">
            <a:solidFill>
              <a:schemeClr val="lt1"/>
            </a:solidFill>
          </a:ln>
          <a:effectLst/>
        </c:spPr>
      </c:pivotFmt>
      <c:pivotFmt>
        <c:idx val="2"/>
        <c:spPr>
          <a:solidFill>
            <a:srgbClr val="FF7C80"/>
          </a:solidFill>
          <a:ln w="19050">
            <a:solidFill>
              <a:schemeClr val="lt1"/>
            </a:solidFill>
          </a:ln>
          <a:effectLst/>
        </c:spPr>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bg1">
              <a:lumMod val="95000"/>
            </a:schemeClr>
          </a:solidFill>
          <a:ln w="19050">
            <a:solidFill>
              <a:schemeClr val="lt1"/>
            </a:solidFill>
          </a:ln>
          <a:effectLst/>
        </c:spPr>
      </c:pivotFmt>
      <c:pivotFmt>
        <c:idx val="5"/>
        <c:spPr>
          <a:solidFill>
            <a:srgbClr val="FF7C80"/>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bg1">
              <a:lumMod val="95000"/>
            </a:schemeClr>
          </a:solidFill>
          <a:ln w="19050">
            <a:solidFill>
              <a:schemeClr val="lt1"/>
            </a:solidFill>
          </a:ln>
          <a:effectLst/>
        </c:spPr>
      </c:pivotFmt>
      <c:pivotFmt>
        <c:idx val="8"/>
        <c:spPr>
          <a:solidFill>
            <a:srgbClr val="FF7C80"/>
          </a:solidFill>
          <a:ln w="19050">
            <a:solidFill>
              <a:schemeClr val="lt1"/>
            </a:solidFill>
          </a:ln>
          <a:effectLst/>
        </c:spPr>
      </c:pivotFmt>
    </c:pivotFmts>
    <c:plotArea>
      <c:layout>
        <c:manualLayout>
          <c:layoutTarget val="inner"/>
          <c:xMode val="edge"/>
          <c:yMode val="edge"/>
          <c:x val="0.16522470228301003"/>
          <c:y val="0.18793416173753483"/>
          <c:w val="0.47181499260794207"/>
          <c:h val="0.70467488869815953"/>
        </c:manualLayout>
      </c:layout>
      <c:doughnutChart>
        <c:varyColors val="1"/>
        <c:ser>
          <c:idx val="0"/>
          <c:order val="0"/>
          <c:tx>
            <c:strRef>
              <c:f>PivotTable!$AE$4</c:f>
              <c:strCache>
                <c:ptCount val="1"/>
                <c:pt idx="0">
                  <c:v>Total</c:v>
                </c:pt>
              </c:strCache>
            </c:strRef>
          </c:tx>
          <c:dPt>
            <c:idx val="0"/>
            <c:bubble3D val="0"/>
            <c:spPr>
              <a:solidFill>
                <a:schemeClr val="bg1">
                  <a:lumMod val="95000"/>
                </a:schemeClr>
              </a:solidFill>
              <a:ln w="19050">
                <a:solidFill>
                  <a:schemeClr val="lt1"/>
                </a:solidFill>
              </a:ln>
              <a:effectLst/>
            </c:spPr>
            <c:extLst>
              <c:ext xmlns:c16="http://schemas.microsoft.com/office/drawing/2014/chart" uri="{C3380CC4-5D6E-409C-BE32-E72D297353CC}">
                <c16:uniqueId val="{00000001-288F-4D36-8F8D-D1C91638AF4E}"/>
              </c:ext>
            </c:extLst>
          </c:dPt>
          <c:dPt>
            <c:idx val="1"/>
            <c:bubble3D val="0"/>
            <c:spPr>
              <a:solidFill>
                <a:srgbClr val="FF7C80"/>
              </a:solidFill>
              <a:ln w="19050">
                <a:solidFill>
                  <a:schemeClr val="lt1"/>
                </a:solidFill>
              </a:ln>
              <a:effectLst/>
            </c:spPr>
            <c:extLst>
              <c:ext xmlns:c16="http://schemas.microsoft.com/office/drawing/2014/chart" uri="{C3380CC4-5D6E-409C-BE32-E72D297353CC}">
                <c16:uniqueId val="{00000003-288F-4D36-8F8D-D1C91638AF4E}"/>
              </c:ext>
            </c:extLst>
          </c:dPt>
          <c:cat>
            <c:strRef>
              <c:f>PivotTable!$AD$5:$AD$7</c:f>
              <c:strCache>
                <c:ptCount val="2"/>
                <c:pt idx="0">
                  <c:v>Paid</c:v>
                </c:pt>
                <c:pt idx="1">
                  <c:v>Not Paid</c:v>
                </c:pt>
              </c:strCache>
            </c:strRef>
          </c:cat>
          <c:val>
            <c:numRef>
              <c:f>PivotTable!$AE$5:$AE$7</c:f>
              <c:numCache>
                <c:formatCode>General</c:formatCode>
                <c:ptCount val="2"/>
                <c:pt idx="0">
                  <c:v>926</c:v>
                </c:pt>
                <c:pt idx="1">
                  <c:v>311</c:v>
                </c:pt>
              </c:numCache>
            </c:numRef>
          </c:val>
          <c:extLst>
            <c:ext xmlns:c16="http://schemas.microsoft.com/office/drawing/2014/chart" uri="{C3380CC4-5D6E-409C-BE32-E72D297353CC}">
              <c16:uniqueId val="{00000004-288F-4D36-8F8D-D1C91638AF4E}"/>
            </c:ext>
          </c:extLst>
        </c:ser>
        <c:dLbls>
          <c:showLegendKey val="0"/>
          <c:showVal val="0"/>
          <c:showCatName val="0"/>
          <c:showSerName val="0"/>
          <c:showPercent val="0"/>
          <c:showBubbleSize val="0"/>
          <c:showLeaderLines val="1"/>
        </c:dLbls>
        <c:firstSliceAng val="0"/>
        <c:holeSize val="8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[BT.Sales Performance Analysis Using Excel - Copy.xlsx]PivotTable!Enr_Monthly</c:name>
    <c:fmtId val="70"/>
  </c:pivotSource>
  <c:chart>
    <c:autoTitleDeleted val="1"/>
    <c:pivotFmts>
      <c:pivotFmt>
        <c:idx val="0"/>
        <c:spPr>
          <a:ln w="15875" cap="rnd">
            <a:solidFill>
              <a:srgbClr val="8D7EF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PivotTable!$AN$4</c:f>
              <c:strCache>
                <c:ptCount val="1"/>
                <c:pt idx="0">
                  <c:v>Total</c:v>
                </c:pt>
              </c:strCache>
            </c:strRef>
          </c:tx>
          <c:spPr>
            <a:ln w="15875" cap="rnd">
              <a:solidFill>
                <a:srgbClr val="8D7EF3"/>
              </a:solidFill>
              <a:round/>
            </a:ln>
            <a:effectLst/>
          </c:spPr>
          <c:marker>
            <c:symbol val="none"/>
          </c:marker>
          <c:cat>
            <c:strRef>
              <c:f>PivotTable!$AM$5:$AM$17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PivotTable!$AN$5:$AN$17</c:f>
              <c:numCache>
                <c:formatCode>General</c:formatCode>
                <c:ptCount val="12"/>
                <c:pt idx="0">
                  <c:v>170</c:v>
                </c:pt>
                <c:pt idx="1">
                  <c:v>162</c:v>
                </c:pt>
                <c:pt idx="2">
                  <c:v>12</c:v>
                </c:pt>
                <c:pt idx="3">
                  <c:v>102</c:v>
                </c:pt>
                <c:pt idx="4">
                  <c:v>174</c:v>
                </c:pt>
                <c:pt idx="5">
                  <c:v>96</c:v>
                </c:pt>
                <c:pt idx="6">
                  <c:v>60</c:v>
                </c:pt>
                <c:pt idx="7">
                  <c:v>189</c:v>
                </c:pt>
                <c:pt idx="8">
                  <c:v>387</c:v>
                </c:pt>
                <c:pt idx="9">
                  <c:v>617</c:v>
                </c:pt>
                <c:pt idx="10">
                  <c:v>468</c:v>
                </c:pt>
                <c:pt idx="11">
                  <c:v>206</c:v>
                </c:pt>
              </c:numCache>
            </c:numRef>
          </c:val>
          <c:smooth val="1"/>
          <c:extLst>
            <c:ext xmlns:c16="http://schemas.microsoft.com/office/drawing/2014/chart" uri="{C3380CC4-5D6E-409C-BE32-E72D297353CC}">
              <c16:uniqueId val="{00000000-D1DF-4DFA-83A3-FA0249D2A675}"/>
            </c:ext>
          </c:extLst>
        </c:ser>
        <c:dLbls>
          <c:showLegendKey val="0"/>
          <c:showVal val="0"/>
          <c:showCatName val="0"/>
          <c:showSerName val="0"/>
          <c:showPercent val="0"/>
          <c:showBubbleSize val="0"/>
        </c:dLbls>
        <c:smooth val="0"/>
        <c:axId val="561779744"/>
        <c:axId val="561775584"/>
      </c:lineChart>
      <c:catAx>
        <c:axId val="561779744"/>
        <c:scaling>
          <c:orientation val="minMax"/>
        </c:scaling>
        <c:delete val="1"/>
        <c:axPos val="b"/>
        <c:numFmt formatCode="General" sourceLinked="1"/>
        <c:majorTickMark val="none"/>
        <c:minorTickMark val="none"/>
        <c:tickLblPos val="nextTo"/>
        <c:crossAx val="561775584"/>
        <c:crosses val="autoZero"/>
        <c:auto val="1"/>
        <c:lblAlgn val="ctr"/>
        <c:lblOffset val="100"/>
        <c:noMultiLvlLbl val="0"/>
      </c:catAx>
      <c:valAx>
        <c:axId val="561775584"/>
        <c:scaling>
          <c:orientation val="minMax"/>
        </c:scaling>
        <c:delete val="1"/>
        <c:axPos val="l"/>
        <c:numFmt formatCode="General" sourceLinked="1"/>
        <c:majorTickMark val="none"/>
        <c:minorTickMark val="none"/>
        <c:tickLblPos val="nextTo"/>
        <c:crossAx val="5617797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[BT.Sales Performance Analysis Using Excel - Copy.xlsx]PivotTable!PivotTable9</c:name>
    <c:fmtId val="75"/>
  </c:pivotSource>
  <c:chart>
    <c:autoTitleDeleted val="1"/>
    <c:pivotFmts>
      <c:pivotFmt>
        <c:idx val="0"/>
        <c:spPr>
          <a:solidFill>
            <a:srgbClr val="0AEAE0">
              <a:alpha val="13000"/>
            </a:srgbClr>
          </a:solidFill>
          <a:ln w="12700">
            <a:solidFill>
              <a:srgbClr val="A13F9E"/>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radarChart>
        <c:radarStyle val="filled"/>
        <c:varyColors val="0"/>
        <c:ser>
          <c:idx val="0"/>
          <c:order val="0"/>
          <c:tx>
            <c:strRef>
              <c:f>PivotTable!$AV$4</c:f>
              <c:strCache>
                <c:ptCount val="1"/>
                <c:pt idx="0">
                  <c:v>Total</c:v>
                </c:pt>
              </c:strCache>
            </c:strRef>
          </c:tx>
          <c:spPr>
            <a:solidFill>
              <a:srgbClr val="0AEAE0">
                <a:alpha val="13000"/>
              </a:srgbClr>
            </a:solidFill>
            <a:ln w="12700">
              <a:solidFill>
                <a:srgbClr val="A13F9E"/>
              </a:solidFill>
            </a:ln>
            <a:effectLst/>
          </c:spPr>
          <c:cat>
            <c:strRef>
              <c:f>PivotTable!$AU$5:$AU$13</c:f>
              <c:strCache>
                <c:ptCount val="8"/>
                <c:pt idx="0">
                  <c:v>A1</c:v>
                </c:pt>
                <c:pt idx="1">
                  <c:v>A2</c:v>
                </c:pt>
                <c:pt idx="2">
                  <c:v>A4</c:v>
                </c:pt>
                <c:pt idx="3">
                  <c:v>A7</c:v>
                </c:pt>
                <c:pt idx="4">
                  <c:v>B12</c:v>
                </c:pt>
                <c:pt idx="5">
                  <c:v>B13</c:v>
                </c:pt>
                <c:pt idx="6">
                  <c:v>B18</c:v>
                </c:pt>
                <c:pt idx="7">
                  <c:v>C8</c:v>
                </c:pt>
              </c:strCache>
            </c:strRef>
          </c:cat>
          <c:val>
            <c:numRef>
              <c:f>PivotTable!$AV$5:$AV$13</c:f>
              <c:numCache>
                <c:formatCode>General</c:formatCode>
                <c:ptCount val="8"/>
                <c:pt idx="0">
                  <c:v>219</c:v>
                </c:pt>
                <c:pt idx="1">
                  <c:v>185</c:v>
                </c:pt>
                <c:pt idx="2">
                  <c:v>97</c:v>
                </c:pt>
                <c:pt idx="3">
                  <c:v>100</c:v>
                </c:pt>
                <c:pt idx="4">
                  <c:v>178</c:v>
                </c:pt>
                <c:pt idx="5">
                  <c:v>104</c:v>
                </c:pt>
                <c:pt idx="6">
                  <c:v>178</c:v>
                </c:pt>
                <c:pt idx="7">
                  <c:v>176</c:v>
                </c:pt>
              </c:numCache>
            </c:numRef>
          </c:val>
          <c:extLst>
            <c:ext xmlns:c16="http://schemas.microsoft.com/office/drawing/2014/chart" uri="{C3380CC4-5D6E-409C-BE32-E72D297353CC}">
              <c16:uniqueId val="{00000000-9FEC-4193-AB47-C7D89936804A}"/>
            </c:ext>
          </c:extLst>
        </c:ser>
        <c:dLbls>
          <c:showLegendKey val="0"/>
          <c:showVal val="0"/>
          <c:showCatName val="0"/>
          <c:showSerName val="0"/>
          <c:showPercent val="0"/>
          <c:showBubbleSize val="0"/>
        </c:dLbls>
        <c:axId val="837758112"/>
        <c:axId val="837759776"/>
      </c:radarChart>
      <c:catAx>
        <c:axId val="8377581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7759776"/>
        <c:crosses val="autoZero"/>
        <c:auto val="1"/>
        <c:lblAlgn val="ctr"/>
        <c:lblOffset val="100"/>
        <c:noMultiLvlLbl val="0"/>
      </c:catAx>
      <c:valAx>
        <c:axId val="837759776"/>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8377581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[BT.Sales Performance Analysis Using Excel - Copy.xlsx]PivotTable!PivotTable10</c:name>
    <c:fmtId val="82"/>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AEAE0"/>
          </a:solidFill>
          <a:ln w="19050">
            <a:solidFill>
              <a:schemeClr val="lt1"/>
            </a:solidFill>
          </a:ln>
          <a:effectLst/>
        </c:spPr>
      </c:pivotFmt>
      <c:pivotFmt>
        <c:idx val="2"/>
        <c:spPr>
          <a:solidFill>
            <a:srgbClr val="FF7C80"/>
          </a:solidFill>
          <a:ln w="19050">
            <a:solidFill>
              <a:schemeClr val="lt1"/>
            </a:solidFill>
          </a:ln>
          <a:effectLst/>
        </c:spPr>
      </c:pivotFmt>
      <c:pivotFmt>
        <c:idx val="3"/>
        <c:spPr>
          <a:solidFill>
            <a:srgbClr val="FED14E"/>
          </a:solidFill>
          <a:ln w="19050">
            <a:solidFill>
              <a:schemeClr val="lt1"/>
            </a:solidFill>
          </a:ln>
          <a:effectLst/>
        </c:spPr>
      </c:pivotFmt>
      <c:pivotFmt>
        <c:idx val="4"/>
        <c:spPr>
          <a:solidFill>
            <a:srgbClr val="FED14E"/>
          </a:solidFill>
          <a:ln w="19050">
            <a:solidFill>
              <a:schemeClr val="lt1"/>
            </a:solidFill>
          </a:ln>
          <a:effectLst/>
        </c:spPr>
      </c:pivotFmt>
    </c:pivotFmts>
    <c:plotArea>
      <c:layout/>
      <c:pieChart>
        <c:varyColors val="1"/>
        <c:ser>
          <c:idx val="0"/>
          <c:order val="0"/>
          <c:tx>
            <c:strRef>
              <c:f>PivotTable!$BA$4</c:f>
              <c:strCache>
                <c:ptCount val="1"/>
                <c:pt idx="0">
                  <c:v>Total</c:v>
                </c:pt>
              </c:strCache>
            </c:strRef>
          </c:tx>
          <c:dPt>
            <c:idx val="0"/>
            <c:bubble3D val="0"/>
            <c:spPr>
              <a:solidFill>
                <a:srgbClr val="0AEAE0"/>
              </a:solidFill>
              <a:ln w="19050">
                <a:solidFill>
                  <a:schemeClr val="lt1"/>
                </a:solidFill>
              </a:ln>
              <a:effectLst/>
            </c:spPr>
            <c:extLst>
              <c:ext xmlns:c16="http://schemas.microsoft.com/office/drawing/2014/chart" uri="{C3380CC4-5D6E-409C-BE32-E72D297353CC}">
                <c16:uniqueId val="{00000002-4511-414C-9E50-A6D06EACBECB}"/>
              </c:ext>
            </c:extLst>
          </c:dPt>
          <c:dPt>
            <c:idx val="1"/>
            <c:bubble3D val="0"/>
            <c:spPr>
              <a:solidFill>
                <a:srgbClr val="FF7C80"/>
              </a:solidFill>
              <a:ln w="19050">
                <a:solidFill>
                  <a:schemeClr val="lt1"/>
                </a:solidFill>
              </a:ln>
              <a:effectLst/>
            </c:spPr>
            <c:extLst>
              <c:ext xmlns:c16="http://schemas.microsoft.com/office/drawing/2014/chart" uri="{C3380CC4-5D6E-409C-BE32-E72D297353CC}">
                <c16:uniqueId val="{00000003-4511-414C-9E50-A6D06EACBECB}"/>
              </c:ext>
            </c:extLst>
          </c:dPt>
          <c:dPt>
            <c:idx val="2"/>
            <c:bubble3D val="0"/>
            <c:spPr>
              <a:solidFill>
                <a:srgbClr val="FED14E"/>
              </a:solidFill>
              <a:ln w="19050">
                <a:solidFill>
                  <a:schemeClr val="lt1"/>
                </a:solidFill>
              </a:ln>
              <a:effectLst/>
            </c:spPr>
            <c:extLst>
              <c:ext xmlns:c16="http://schemas.microsoft.com/office/drawing/2014/chart" uri="{C3380CC4-5D6E-409C-BE32-E72D297353CC}">
                <c16:uniqueId val="{00000004-4511-414C-9E50-A6D06EACBECB}"/>
              </c:ext>
            </c:extLst>
          </c:dPt>
          <c:dPt>
            <c:idx val="3"/>
            <c:bubble3D val="0"/>
            <c:spPr>
              <a:solidFill>
                <a:srgbClr val="FED14E"/>
              </a:solidFill>
              <a:ln w="19050">
                <a:solidFill>
                  <a:schemeClr val="lt1"/>
                </a:solidFill>
              </a:ln>
              <a:effectLst/>
            </c:spPr>
            <c:extLst>
              <c:ext xmlns:c16="http://schemas.microsoft.com/office/drawing/2014/chart" uri="{C3380CC4-5D6E-409C-BE32-E72D297353CC}">
                <c16:uniqueId val="{00000005-4511-414C-9E50-A6D06EACBEC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PivotTable!$AZ$5:$AZ$9</c:f>
              <c:strCache>
                <c:ptCount val="4"/>
                <c:pt idx="0">
                  <c:v>BE</c:v>
                </c:pt>
                <c:pt idx="1">
                  <c:v>CNI</c:v>
                </c:pt>
                <c:pt idx="2">
                  <c:v>FC</c:v>
                </c:pt>
                <c:pt idx="3">
                  <c:v>GK</c:v>
                </c:pt>
              </c:strCache>
            </c:strRef>
          </c:cat>
          <c:val>
            <c:numRef>
              <c:f>PivotTable!$BA$5:$BA$9</c:f>
              <c:numCache>
                <c:formatCode>[&lt;999950]0.0,"K";[&lt;999950000]0.0,,"M";0.0,,,"B"</c:formatCode>
                <c:ptCount val="4"/>
                <c:pt idx="0">
                  <c:v>3895000000</c:v>
                </c:pt>
                <c:pt idx="1">
                  <c:v>1257000000</c:v>
                </c:pt>
                <c:pt idx="2">
                  <c:v>247000000</c:v>
                </c:pt>
                <c:pt idx="3">
                  <c:v>10591000000</c:v>
                </c:pt>
              </c:numCache>
            </c:numRef>
          </c:val>
          <c:extLst>
            <c:ext xmlns:c16="http://schemas.microsoft.com/office/drawing/2014/chart" uri="{C3380CC4-5D6E-409C-BE32-E72D297353CC}">
              <c16:uniqueId val="{00000000-4511-414C-9E50-A6D06EACBECB}"/>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[BT.Sales Performance Analysis Using Excel - Copy.xlsx]PivotTable!PivotTable14</c:name>
    <c:fmtId val="9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PivotTable!$BF$4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PivotTable!$BE$5:$BE$14</c:f>
              <c:strCache>
                <c:ptCount val="9"/>
                <c:pt idx="0">
                  <c:v>Fndn. L1</c:v>
                </c:pt>
                <c:pt idx="1">
                  <c:v>Fndn. L3</c:v>
                </c:pt>
                <c:pt idx="2">
                  <c:v>Fndn. L5</c:v>
                </c:pt>
                <c:pt idx="3">
                  <c:v>Fndn. L6</c:v>
                </c:pt>
                <c:pt idx="4">
                  <c:v>KJI. L4</c:v>
                </c:pt>
                <c:pt idx="5">
                  <c:v>Pre. L2</c:v>
                </c:pt>
                <c:pt idx="6">
                  <c:v>Pre. L3</c:v>
                </c:pt>
                <c:pt idx="7">
                  <c:v>Pre. L4</c:v>
                </c:pt>
                <c:pt idx="8">
                  <c:v>Pre. L8</c:v>
                </c:pt>
              </c:strCache>
            </c:strRef>
          </c:cat>
          <c:val>
            <c:numRef>
              <c:f>PivotTable!$BF$5:$BF$14</c:f>
              <c:numCache>
                <c:formatCode>[&lt;999950]0.0,"K";[&lt;999950000]0.0,,"M";0.0,,,"B"</c:formatCode>
                <c:ptCount val="9"/>
                <c:pt idx="0">
                  <c:v>2320000000</c:v>
                </c:pt>
                <c:pt idx="1">
                  <c:v>1159000000</c:v>
                </c:pt>
                <c:pt idx="2">
                  <c:v>2892000000</c:v>
                </c:pt>
                <c:pt idx="3">
                  <c:v>574000000</c:v>
                </c:pt>
                <c:pt idx="4">
                  <c:v>3337000000</c:v>
                </c:pt>
                <c:pt idx="5">
                  <c:v>1309000000</c:v>
                </c:pt>
                <c:pt idx="6">
                  <c:v>2324000000</c:v>
                </c:pt>
                <c:pt idx="7">
                  <c:v>1032000000</c:v>
                </c:pt>
                <c:pt idx="8">
                  <c:v>1043000000</c:v>
                </c:pt>
              </c:numCache>
            </c:numRef>
          </c:val>
          <c:extLst>
            <c:ext xmlns:c16="http://schemas.microsoft.com/office/drawing/2014/chart" uri="{C3380CC4-5D6E-409C-BE32-E72D297353CC}">
              <c16:uniqueId val="{00000000-DA8A-4FF7-8C90-BA05ABC3BAAF}"/>
            </c:ext>
          </c:extLst>
        </c:ser>
        <c:dLbls>
          <c:dLblPos val="outEnd"/>
          <c:showLegendKey val="0"/>
          <c:showVal val="1"/>
          <c:showCatName val="0"/>
          <c:showSerName val="0"/>
          <c:showPercent val="0"/>
          <c:showBubbleSize val="0"/>
        </c:dLbls>
        <c:gapWidth val="182"/>
        <c:axId val="571000080"/>
        <c:axId val="570998416"/>
      </c:barChart>
      <c:catAx>
        <c:axId val="5710000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998416"/>
        <c:crosses val="autoZero"/>
        <c:auto val="1"/>
        <c:lblAlgn val="ctr"/>
        <c:lblOffset val="100"/>
        <c:noMultiLvlLbl val="0"/>
      </c:catAx>
      <c:valAx>
        <c:axId val="570998416"/>
        <c:scaling>
          <c:orientation val="minMax"/>
        </c:scaling>
        <c:delete val="1"/>
        <c:axPos val="b"/>
        <c:numFmt formatCode="[&lt;999950]0.0,&quot;K&quot;;[&lt;999950000]0.0,,&quot;M&quot;;0.0,,,&quot;B&quot;" sourceLinked="1"/>
        <c:majorTickMark val="none"/>
        <c:minorTickMark val="none"/>
        <c:tickLblPos val="nextTo"/>
        <c:crossAx val="5710000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hyperlink" Target="#Dashboard!A1"/></Relationships>
</file>

<file path=xl/drawings/_rels/drawing2.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18" Type="http://schemas.openxmlformats.org/officeDocument/2006/relationships/chart" Target="../charts/chart18.xml"/><Relationship Id="rId3" Type="http://schemas.openxmlformats.org/officeDocument/2006/relationships/chart" Target="../charts/chart3.xml"/><Relationship Id="rId21" Type="http://schemas.openxmlformats.org/officeDocument/2006/relationships/chart" Target="../charts/chart21.xml"/><Relationship Id="rId7" Type="http://schemas.openxmlformats.org/officeDocument/2006/relationships/chart" Target="../charts/chart7.xml"/><Relationship Id="rId12" Type="http://schemas.openxmlformats.org/officeDocument/2006/relationships/chart" Target="../charts/chart12.xml"/><Relationship Id="rId17" Type="http://schemas.openxmlformats.org/officeDocument/2006/relationships/chart" Target="../charts/chart17.xml"/><Relationship Id="rId2" Type="http://schemas.openxmlformats.org/officeDocument/2006/relationships/chart" Target="../charts/chart2.xml"/><Relationship Id="rId16" Type="http://schemas.openxmlformats.org/officeDocument/2006/relationships/chart" Target="../charts/chart16.xml"/><Relationship Id="rId20" Type="http://schemas.openxmlformats.org/officeDocument/2006/relationships/chart" Target="../charts/chart20.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5" Type="http://schemas.openxmlformats.org/officeDocument/2006/relationships/chart" Target="../charts/chart15.xml"/><Relationship Id="rId10" Type="http://schemas.openxmlformats.org/officeDocument/2006/relationships/chart" Target="../charts/chart10.xml"/><Relationship Id="rId19" Type="http://schemas.openxmlformats.org/officeDocument/2006/relationships/chart" Target="../charts/chart19.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 Id="rId22" Type="http://schemas.openxmlformats.org/officeDocument/2006/relationships/chart" Target="../charts/chart22.xml"/></Relationships>
</file>

<file path=xl/drawings/_rels/drawing3.xml.rels><?xml version="1.0" encoding="UTF-8" standalone="yes"?>
<Relationships xmlns="http://schemas.openxmlformats.org/package/2006/relationships"><Relationship Id="rId8" Type="http://schemas.openxmlformats.org/officeDocument/2006/relationships/image" Target="../media/image3.png"/><Relationship Id="rId13" Type="http://schemas.openxmlformats.org/officeDocument/2006/relationships/image" Target="../media/image8.svg"/><Relationship Id="rId18" Type="http://schemas.openxmlformats.org/officeDocument/2006/relationships/chart" Target="../charts/chart27.xml"/><Relationship Id="rId26" Type="http://schemas.openxmlformats.org/officeDocument/2006/relationships/image" Target="../media/image11.svg"/><Relationship Id="rId3" Type="http://schemas.openxmlformats.org/officeDocument/2006/relationships/hyperlink" Target="https://www.publicdomainpictures.net/view-image.php?image=12908" TargetMode="External"/><Relationship Id="rId21" Type="http://schemas.openxmlformats.org/officeDocument/2006/relationships/chart" Target="../charts/chart30.xml"/><Relationship Id="rId7" Type="http://schemas.openxmlformats.org/officeDocument/2006/relationships/chart" Target="../charts/chart24.xml"/><Relationship Id="rId12" Type="http://schemas.openxmlformats.org/officeDocument/2006/relationships/image" Target="../media/image7.png"/><Relationship Id="rId17" Type="http://schemas.openxmlformats.org/officeDocument/2006/relationships/image" Target="../media/image9.png"/><Relationship Id="rId25" Type="http://schemas.openxmlformats.org/officeDocument/2006/relationships/image" Target="../media/image10.png"/><Relationship Id="rId2" Type="http://schemas.openxmlformats.org/officeDocument/2006/relationships/image" Target="../media/image1.png"/><Relationship Id="rId16" Type="http://schemas.openxmlformats.org/officeDocument/2006/relationships/hyperlink" Target="#Database!A1"/><Relationship Id="rId20" Type="http://schemas.openxmlformats.org/officeDocument/2006/relationships/chart" Target="../charts/chart29.xml"/><Relationship Id="rId29" Type="http://schemas.openxmlformats.org/officeDocument/2006/relationships/image" Target="../media/image12.png"/><Relationship Id="rId1" Type="http://schemas.openxmlformats.org/officeDocument/2006/relationships/chart" Target="../charts/chart23.xml"/><Relationship Id="rId6" Type="http://schemas.openxmlformats.org/officeDocument/2006/relationships/hyperlink" Target="https://www.rawpixel.com/image/457641/free-illustration-vector-call-center-earphone" TargetMode="External"/><Relationship Id="rId11" Type="http://schemas.openxmlformats.org/officeDocument/2006/relationships/image" Target="../media/image6.svg"/><Relationship Id="rId24" Type="http://schemas.openxmlformats.org/officeDocument/2006/relationships/chart" Target="../charts/chart33.xml"/><Relationship Id="rId32" Type="http://schemas.openxmlformats.org/officeDocument/2006/relationships/chart" Target="../charts/chart38.xml"/><Relationship Id="rId5" Type="http://schemas.microsoft.com/office/2007/relationships/hdphoto" Target="../media/hdphoto1.wdp"/><Relationship Id="rId15" Type="http://schemas.openxmlformats.org/officeDocument/2006/relationships/chart" Target="../charts/chart26.xml"/><Relationship Id="rId23" Type="http://schemas.openxmlformats.org/officeDocument/2006/relationships/chart" Target="../charts/chart32.xml"/><Relationship Id="rId28" Type="http://schemas.openxmlformats.org/officeDocument/2006/relationships/chart" Target="../charts/chart35.xml"/><Relationship Id="rId10" Type="http://schemas.openxmlformats.org/officeDocument/2006/relationships/image" Target="../media/image5.png"/><Relationship Id="rId19" Type="http://schemas.openxmlformats.org/officeDocument/2006/relationships/chart" Target="../charts/chart28.xml"/><Relationship Id="rId31" Type="http://schemas.openxmlformats.org/officeDocument/2006/relationships/chart" Target="../charts/chart37.xml"/><Relationship Id="rId4" Type="http://schemas.openxmlformats.org/officeDocument/2006/relationships/image" Target="../media/image2.png"/><Relationship Id="rId9" Type="http://schemas.openxmlformats.org/officeDocument/2006/relationships/image" Target="../media/image4.svg"/><Relationship Id="rId14" Type="http://schemas.openxmlformats.org/officeDocument/2006/relationships/chart" Target="../charts/chart25.xml"/><Relationship Id="rId22" Type="http://schemas.openxmlformats.org/officeDocument/2006/relationships/chart" Target="../charts/chart31.xml"/><Relationship Id="rId27" Type="http://schemas.openxmlformats.org/officeDocument/2006/relationships/chart" Target="../charts/chart34.xml"/><Relationship Id="rId30" Type="http://schemas.openxmlformats.org/officeDocument/2006/relationships/chart" Target="../charts/chart36.xml"/></Relationships>
</file>

<file path=xl/drawings/drawing1.xml><?xml version="1.0" encoding="utf-8"?>
<xdr:wsDr xmlns:xdr="http://schemas.openxmlformats.org/drawingml/2006/spreadsheetDrawing" xmlns:a="http://schemas.openxmlformats.org/drawingml/2006/main">
  <xdr:twoCellAnchor>
    <xdr:from>
      <xdr:col>14</xdr:col>
      <xdr:colOff>713093</xdr:colOff>
      <xdr:row>0</xdr:row>
      <xdr:rowOff>326140</xdr:rowOff>
    </xdr:from>
    <xdr:to>
      <xdr:col>15</xdr:col>
      <xdr:colOff>552107</xdr:colOff>
      <xdr:row>1</xdr:row>
      <xdr:rowOff>179213</xdr:rowOff>
    </xdr:to>
    <xdr:sp macro="" textlink="">
      <xdr:nvSpPr>
        <xdr:cNvPr id="7" name="Rectangle 6">
          <a:extLst>
            <a:ext uri="{FF2B5EF4-FFF2-40B4-BE49-F238E27FC236}">
              <a16:creationId xmlns:a16="http://schemas.microsoft.com/office/drawing/2014/main" id="{62BA3A29-67C6-47CF-B209-F3592442E4D0}"/>
            </a:ext>
          </a:extLst>
        </xdr:cNvPr>
        <xdr:cNvSpPr/>
      </xdr:nvSpPr>
      <xdr:spPr>
        <a:xfrm rot="2299592">
          <a:off x="16422635" y="326140"/>
          <a:ext cx="778099" cy="322615"/>
        </a:xfrm>
        <a:prstGeom prst="rect">
          <a:avLst/>
        </a:prstGeom>
        <a:solidFill>
          <a:srgbClr val="A13F9E"/>
        </a:solidFill>
        <a:ln>
          <a:solidFill>
            <a:srgbClr val="A13F9E"/>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0</xdr:colOff>
      <xdr:row>0</xdr:row>
      <xdr:rowOff>274291</xdr:rowOff>
    </xdr:from>
    <xdr:to>
      <xdr:col>1</xdr:col>
      <xdr:colOff>426732</xdr:colOff>
      <xdr:row>1</xdr:row>
      <xdr:rowOff>37805</xdr:rowOff>
    </xdr:to>
    <xdr:sp macro="" textlink="">
      <xdr:nvSpPr>
        <xdr:cNvPr id="5" name="Rectangle 4">
          <a:extLst>
            <a:ext uri="{FF2B5EF4-FFF2-40B4-BE49-F238E27FC236}">
              <a16:creationId xmlns:a16="http://schemas.microsoft.com/office/drawing/2014/main" id="{D6C4F06B-E407-40D4-98D0-8D19F2DE948D}"/>
            </a:ext>
          </a:extLst>
        </xdr:cNvPr>
        <xdr:cNvSpPr/>
      </xdr:nvSpPr>
      <xdr:spPr>
        <a:xfrm rot="19137394">
          <a:off x="0" y="274291"/>
          <a:ext cx="882859" cy="233056"/>
        </a:xfrm>
        <a:prstGeom prst="rect">
          <a:avLst/>
        </a:prstGeom>
        <a:solidFill>
          <a:srgbClr val="4958CE"/>
        </a:solidFill>
        <a:ln>
          <a:solidFill>
            <a:srgbClr val="4958CE"/>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0</xdr:colOff>
      <xdr:row>0</xdr:row>
      <xdr:rowOff>0</xdr:rowOff>
    </xdr:from>
    <xdr:to>
      <xdr:col>17</xdr:col>
      <xdr:colOff>389048</xdr:colOff>
      <xdr:row>13</xdr:row>
      <xdr:rowOff>80493</xdr:rowOff>
    </xdr:to>
    <xdr:sp macro="" textlink="">
      <xdr:nvSpPr>
        <xdr:cNvPr id="3" name="L-Shape 2">
          <a:extLst>
            <a:ext uri="{FF2B5EF4-FFF2-40B4-BE49-F238E27FC236}">
              <a16:creationId xmlns:a16="http://schemas.microsoft.com/office/drawing/2014/main" id="{06D44AE1-B577-4D7B-988B-CD6940353B02}"/>
            </a:ext>
          </a:extLst>
        </xdr:cNvPr>
        <xdr:cNvSpPr/>
      </xdr:nvSpPr>
      <xdr:spPr>
        <a:xfrm rot="16200000" flipH="1">
          <a:off x="7338274" y="-7338274"/>
          <a:ext cx="3970986" cy="18647534"/>
        </a:xfrm>
        <a:prstGeom prst="corner">
          <a:avLst>
            <a:gd name="adj1" fmla="val 50000"/>
            <a:gd name="adj2" fmla="val 12171"/>
          </a:avLst>
        </a:prstGeom>
        <a:gradFill>
          <a:gsLst>
            <a:gs pos="100000">
              <a:srgbClr val="A13F9E"/>
            </a:gs>
            <a:gs pos="100000">
              <a:schemeClr val="accent1">
                <a:lumMod val="45000"/>
                <a:lumOff val="55000"/>
              </a:schemeClr>
            </a:gs>
            <a:gs pos="0">
              <a:srgbClr val="4958CE"/>
            </a:gs>
            <a:gs pos="100000">
              <a:schemeClr val="accent1">
                <a:lumMod val="30000"/>
                <a:lumOff val="70000"/>
              </a:schemeClr>
            </a:gs>
          </a:gsLst>
          <a:lin ang="5400000" scaled="1"/>
        </a:gradFill>
        <a:ln>
          <a:solidFill>
            <a:srgbClr val="4958CE"/>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442711</xdr:colOff>
      <xdr:row>0</xdr:row>
      <xdr:rowOff>442711</xdr:rowOff>
    </xdr:from>
    <xdr:to>
      <xdr:col>15</xdr:col>
      <xdr:colOff>40246</xdr:colOff>
      <xdr:row>1</xdr:row>
      <xdr:rowOff>454236</xdr:rowOff>
    </xdr:to>
    <xdr:sp macro="" textlink="">
      <xdr:nvSpPr>
        <xdr:cNvPr id="2" name="Rectangle: Rounded Corners 1">
          <a:extLst>
            <a:ext uri="{FF2B5EF4-FFF2-40B4-BE49-F238E27FC236}">
              <a16:creationId xmlns:a16="http://schemas.microsoft.com/office/drawing/2014/main" id="{A2F85845-B343-4FC5-A7B1-83E384625E86}"/>
            </a:ext>
          </a:extLst>
        </xdr:cNvPr>
        <xdr:cNvSpPr/>
      </xdr:nvSpPr>
      <xdr:spPr>
        <a:xfrm>
          <a:off x="442711" y="442711"/>
          <a:ext cx="16246162" cy="481067"/>
        </a:xfrm>
        <a:prstGeom prst="roundRect">
          <a:avLst/>
        </a:prstGeom>
        <a:noFill/>
        <a:ln w="7620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14</xdr:col>
      <xdr:colOff>845177</xdr:colOff>
      <xdr:row>0</xdr:row>
      <xdr:rowOff>134155</xdr:rowOff>
    </xdr:from>
    <xdr:to>
      <xdr:col>15</xdr:col>
      <xdr:colOff>603698</xdr:colOff>
      <xdr:row>0</xdr:row>
      <xdr:rowOff>402465</xdr:rowOff>
    </xdr:to>
    <xdr:sp macro="" textlink="">
      <xdr:nvSpPr>
        <xdr:cNvPr id="8" name="TextBox 7">
          <a:hlinkClick xmlns:r="http://schemas.openxmlformats.org/officeDocument/2006/relationships" r:id="rId1" tooltip="Go To Dashboard"/>
          <a:extLst>
            <a:ext uri="{FF2B5EF4-FFF2-40B4-BE49-F238E27FC236}">
              <a16:creationId xmlns:a16="http://schemas.microsoft.com/office/drawing/2014/main" id="{7A6D9DF5-3943-4D7B-9165-5D25DB74C757}"/>
            </a:ext>
          </a:extLst>
        </xdr:cNvPr>
        <xdr:cNvSpPr txBox="1"/>
      </xdr:nvSpPr>
      <xdr:spPr>
        <a:xfrm>
          <a:off x="16554719" y="134155"/>
          <a:ext cx="697606" cy="2683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a:solidFill>
                <a:schemeClr val="bg1"/>
              </a:solidFill>
            </a:rPr>
            <a:t>↗</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19</xdr:col>
      <xdr:colOff>362418</xdr:colOff>
      <xdr:row>20</xdr:row>
      <xdr:rowOff>167238</xdr:rowOff>
    </xdr:from>
    <xdr:to>
      <xdr:col>23</xdr:col>
      <xdr:colOff>663332</xdr:colOff>
      <xdr:row>30</xdr:row>
      <xdr:rowOff>173590</xdr:rowOff>
    </xdr:to>
    <xdr:graphicFrame macro="">
      <xdr:nvGraphicFramePr>
        <xdr:cNvPr id="7" name="Chart 6">
          <a:extLst>
            <a:ext uri="{FF2B5EF4-FFF2-40B4-BE49-F238E27FC236}">
              <a16:creationId xmlns:a16="http://schemas.microsoft.com/office/drawing/2014/main" id="{84960CD6-C47F-43AB-B3E7-1D1889484CA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28</xdr:col>
      <xdr:colOff>581619</xdr:colOff>
      <xdr:row>8</xdr:row>
      <xdr:rowOff>148750</xdr:rowOff>
    </xdr:from>
    <xdr:to>
      <xdr:col>30</xdr:col>
      <xdr:colOff>185351</xdr:colOff>
      <xdr:row>13</xdr:row>
      <xdr:rowOff>84556</xdr:rowOff>
    </xdr:to>
    <xdr:graphicFrame macro="">
      <xdr:nvGraphicFramePr>
        <xdr:cNvPr id="10" name="Chart 9">
          <a:extLst>
            <a:ext uri="{FF2B5EF4-FFF2-40B4-BE49-F238E27FC236}">
              <a16:creationId xmlns:a16="http://schemas.microsoft.com/office/drawing/2014/main" id="{0C3357FF-25D0-4479-A84F-BB596E20B7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28</xdr:col>
      <xdr:colOff>600656</xdr:colOff>
      <xdr:row>13</xdr:row>
      <xdr:rowOff>154344</xdr:rowOff>
    </xdr:from>
    <xdr:to>
      <xdr:col>30</xdr:col>
      <xdr:colOff>205853</xdr:colOff>
      <xdr:row>18</xdr:row>
      <xdr:rowOff>79885</xdr:rowOff>
    </xdr:to>
    <xdr:graphicFrame macro="">
      <xdr:nvGraphicFramePr>
        <xdr:cNvPr id="11" name="Chart 10">
          <a:extLst>
            <a:ext uri="{FF2B5EF4-FFF2-40B4-BE49-F238E27FC236}">
              <a16:creationId xmlns:a16="http://schemas.microsoft.com/office/drawing/2014/main" id="{69EE3F05-3D85-482E-93D3-F5DCEA2273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31</xdr:col>
      <xdr:colOff>152595</xdr:colOff>
      <xdr:row>7</xdr:row>
      <xdr:rowOff>127519</xdr:rowOff>
    </xdr:from>
    <xdr:to>
      <xdr:col>32</xdr:col>
      <xdr:colOff>580430</xdr:colOff>
      <xdr:row>21</xdr:row>
      <xdr:rowOff>104180</xdr:rowOff>
    </xdr:to>
    <mc:AlternateContent xmlns:mc="http://schemas.openxmlformats.org/markup-compatibility/2006" xmlns:a14="http://schemas.microsoft.com/office/drawing/2010/main">
      <mc:Choice Requires="a14">
        <xdr:graphicFrame macro="">
          <xdr:nvGraphicFramePr>
            <xdr:cNvPr id="12" name="Month">
              <a:extLst>
                <a:ext uri="{FF2B5EF4-FFF2-40B4-BE49-F238E27FC236}">
                  <a16:creationId xmlns:a16="http://schemas.microsoft.com/office/drawing/2014/main" id="{8919C6EF-C88B-476F-9F1F-91F689D1D73A}"/>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29087686" y="1474958"/>
              <a:ext cx="1828562" cy="126448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33</xdr:col>
      <xdr:colOff>474706</xdr:colOff>
      <xdr:row>13</xdr:row>
      <xdr:rowOff>119592</xdr:rowOff>
    </xdr:from>
    <xdr:to>
      <xdr:col>35</xdr:col>
      <xdr:colOff>506091</xdr:colOff>
      <xdr:row>18</xdr:row>
      <xdr:rowOff>55399</xdr:rowOff>
    </xdr:to>
    <xdr:graphicFrame macro="">
      <xdr:nvGraphicFramePr>
        <xdr:cNvPr id="13" name="Chart 12">
          <a:extLst>
            <a:ext uri="{FF2B5EF4-FFF2-40B4-BE49-F238E27FC236}">
              <a16:creationId xmlns:a16="http://schemas.microsoft.com/office/drawing/2014/main" id="{430A34B6-801F-435C-BB79-5BF7C34D93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33</xdr:col>
      <xdr:colOff>406268</xdr:colOff>
      <xdr:row>17</xdr:row>
      <xdr:rowOff>105748</xdr:rowOff>
    </xdr:from>
    <xdr:to>
      <xdr:col>35</xdr:col>
      <xdr:colOff>439118</xdr:colOff>
      <xdr:row>22</xdr:row>
      <xdr:rowOff>31288</xdr:rowOff>
    </xdr:to>
    <xdr:graphicFrame macro="">
      <xdr:nvGraphicFramePr>
        <xdr:cNvPr id="14" name="Chart 13">
          <a:extLst>
            <a:ext uri="{FF2B5EF4-FFF2-40B4-BE49-F238E27FC236}">
              <a16:creationId xmlns:a16="http://schemas.microsoft.com/office/drawing/2014/main" id="{12728FA1-3105-4863-B958-C712840E40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40</xdr:col>
      <xdr:colOff>279918</xdr:colOff>
      <xdr:row>13</xdr:row>
      <xdr:rowOff>47431</xdr:rowOff>
    </xdr:from>
    <xdr:to>
      <xdr:col>41</xdr:col>
      <xdr:colOff>1623138</xdr:colOff>
      <xdr:row>21</xdr:row>
      <xdr:rowOff>19440</xdr:rowOff>
    </xdr:to>
    <xdr:graphicFrame macro="">
      <xdr:nvGraphicFramePr>
        <xdr:cNvPr id="15" name="Chart 14">
          <a:extLst>
            <a:ext uri="{FF2B5EF4-FFF2-40B4-BE49-F238E27FC236}">
              <a16:creationId xmlns:a16="http://schemas.microsoft.com/office/drawing/2014/main" id="{E2B5A300-4CDD-4BA6-BC8A-7CCFCFAAAD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44</xdr:col>
      <xdr:colOff>85529</xdr:colOff>
      <xdr:row>15</xdr:row>
      <xdr:rowOff>38876</xdr:rowOff>
    </xdr:from>
    <xdr:to>
      <xdr:col>48</xdr:col>
      <xdr:colOff>242985</xdr:colOff>
      <xdr:row>25</xdr:row>
      <xdr:rowOff>106913</xdr:rowOff>
    </xdr:to>
    <xdr:graphicFrame macro="">
      <xdr:nvGraphicFramePr>
        <xdr:cNvPr id="16" name="Chart 15">
          <a:extLst>
            <a:ext uri="{FF2B5EF4-FFF2-40B4-BE49-F238E27FC236}">
              <a16:creationId xmlns:a16="http://schemas.microsoft.com/office/drawing/2014/main" id="{A6DFC8C6-0EC5-4DD0-BE9C-1D79CF2E9E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49</xdr:col>
      <xdr:colOff>668694</xdr:colOff>
      <xdr:row>9</xdr:row>
      <xdr:rowOff>145789</xdr:rowOff>
    </xdr:from>
    <xdr:to>
      <xdr:col>52</xdr:col>
      <xdr:colOff>1234051</xdr:colOff>
      <xdr:row>20</xdr:row>
      <xdr:rowOff>150034</xdr:rowOff>
    </xdr:to>
    <xdr:graphicFrame macro="">
      <xdr:nvGraphicFramePr>
        <xdr:cNvPr id="17" name="Chart 16">
          <a:extLst>
            <a:ext uri="{FF2B5EF4-FFF2-40B4-BE49-F238E27FC236}">
              <a16:creationId xmlns:a16="http://schemas.microsoft.com/office/drawing/2014/main" id="{BFFD2906-5527-4F87-A07C-1B953D25C4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56</xdr:col>
      <xdr:colOff>104970</xdr:colOff>
      <xdr:row>14</xdr:row>
      <xdr:rowOff>183502</xdr:rowOff>
    </xdr:from>
    <xdr:to>
      <xdr:col>58</xdr:col>
      <xdr:colOff>660919</xdr:colOff>
      <xdr:row>26</xdr:row>
      <xdr:rowOff>68035</xdr:rowOff>
    </xdr:to>
    <xdr:graphicFrame macro="">
      <xdr:nvGraphicFramePr>
        <xdr:cNvPr id="19" name="Chart 18">
          <a:extLst>
            <a:ext uri="{FF2B5EF4-FFF2-40B4-BE49-F238E27FC236}">
              <a16:creationId xmlns:a16="http://schemas.microsoft.com/office/drawing/2014/main" id="{B274B271-C54B-4357-AD79-B1112C590F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59</xdr:col>
      <xdr:colOff>668694</xdr:colOff>
      <xdr:row>15</xdr:row>
      <xdr:rowOff>145791</xdr:rowOff>
    </xdr:from>
    <xdr:to>
      <xdr:col>61</xdr:col>
      <xdr:colOff>1905000</xdr:colOff>
      <xdr:row>25</xdr:row>
      <xdr:rowOff>117798</xdr:rowOff>
    </xdr:to>
    <xdr:graphicFrame macro="">
      <xdr:nvGraphicFramePr>
        <xdr:cNvPr id="21" name="Chart 20">
          <a:extLst>
            <a:ext uri="{FF2B5EF4-FFF2-40B4-BE49-F238E27FC236}">
              <a16:creationId xmlns:a16="http://schemas.microsoft.com/office/drawing/2014/main" id="{AB826718-4E3B-467C-BAE5-02C4741F06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68</xdr:col>
      <xdr:colOff>64721</xdr:colOff>
      <xdr:row>10</xdr:row>
      <xdr:rowOff>185371</xdr:rowOff>
    </xdr:from>
    <xdr:to>
      <xdr:col>72</xdr:col>
      <xdr:colOff>303090</xdr:colOff>
      <xdr:row>21</xdr:row>
      <xdr:rowOff>175836</xdr:rowOff>
    </xdr:to>
    <xdr:graphicFrame macro="">
      <xdr:nvGraphicFramePr>
        <xdr:cNvPr id="2" name="Chart 1">
          <a:extLst>
            <a:ext uri="{FF2B5EF4-FFF2-40B4-BE49-F238E27FC236}">
              <a16:creationId xmlns:a16="http://schemas.microsoft.com/office/drawing/2014/main" id="{E185DA2A-227D-4E29-B077-B3F9AD2429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75</xdr:col>
      <xdr:colOff>553183</xdr:colOff>
      <xdr:row>18</xdr:row>
      <xdr:rowOff>99890</xdr:rowOff>
    </xdr:from>
    <xdr:to>
      <xdr:col>78</xdr:col>
      <xdr:colOff>132129</xdr:colOff>
      <xdr:row>29</xdr:row>
      <xdr:rowOff>90355</xdr:rowOff>
    </xdr:to>
    <xdr:graphicFrame macro="">
      <xdr:nvGraphicFramePr>
        <xdr:cNvPr id="22" name="Chart 21">
          <a:extLst>
            <a:ext uri="{FF2B5EF4-FFF2-40B4-BE49-F238E27FC236}">
              <a16:creationId xmlns:a16="http://schemas.microsoft.com/office/drawing/2014/main" id="{E7CFCA96-C2F8-4D5A-898A-252F2AD5DBA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75</xdr:col>
      <xdr:colOff>1001346</xdr:colOff>
      <xdr:row>27</xdr:row>
      <xdr:rowOff>109905</xdr:rowOff>
    </xdr:from>
    <xdr:to>
      <xdr:col>78</xdr:col>
      <xdr:colOff>24423</xdr:colOff>
      <xdr:row>28</xdr:row>
      <xdr:rowOff>73269</xdr:rowOff>
    </xdr:to>
    <xdr:sp macro="" textlink="">
      <xdr:nvSpPr>
        <xdr:cNvPr id="23" name="Rectangle 22">
          <a:extLst>
            <a:ext uri="{FF2B5EF4-FFF2-40B4-BE49-F238E27FC236}">
              <a16:creationId xmlns:a16="http://schemas.microsoft.com/office/drawing/2014/main" id="{E59B24E0-64CA-4D82-BAE9-4F858E722DF2}"/>
            </a:ext>
          </a:extLst>
        </xdr:cNvPr>
        <xdr:cNvSpPr/>
      </xdr:nvSpPr>
      <xdr:spPr>
        <a:xfrm>
          <a:off x="73183750" y="5385290"/>
          <a:ext cx="3101731" cy="158748"/>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86</xdr:col>
      <xdr:colOff>279105</xdr:colOff>
      <xdr:row>9</xdr:row>
      <xdr:rowOff>36772</xdr:rowOff>
    </xdr:from>
    <xdr:to>
      <xdr:col>90</xdr:col>
      <xdr:colOff>0</xdr:colOff>
      <xdr:row>20</xdr:row>
      <xdr:rowOff>0</xdr:rowOff>
    </xdr:to>
    <xdr:graphicFrame macro="">
      <xdr:nvGraphicFramePr>
        <xdr:cNvPr id="24" name="Chart 23">
          <a:extLst>
            <a:ext uri="{FF2B5EF4-FFF2-40B4-BE49-F238E27FC236}">
              <a16:creationId xmlns:a16="http://schemas.microsoft.com/office/drawing/2014/main" id="{5CBBBEF3-2083-4CB6-A32F-080ABD695A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98</xdr:col>
      <xdr:colOff>583791</xdr:colOff>
      <xdr:row>21</xdr:row>
      <xdr:rowOff>144066</xdr:rowOff>
    </xdr:from>
    <xdr:to>
      <xdr:col>102</xdr:col>
      <xdr:colOff>0</xdr:colOff>
      <xdr:row>33</xdr:row>
      <xdr:rowOff>0</xdr:rowOff>
    </xdr:to>
    <xdr:graphicFrame macro="">
      <xdr:nvGraphicFramePr>
        <xdr:cNvPr id="27" name="Chart 26">
          <a:extLst>
            <a:ext uri="{FF2B5EF4-FFF2-40B4-BE49-F238E27FC236}">
              <a16:creationId xmlns:a16="http://schemas.microsoft.com/office/drawing/2014/main" id="{5C40A590-E361-47A8-9158-E2D2A5E5D6C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106</xdr:col>
      <xdr:colOff>583791</xdr:colOff>
      <xdr:row>21</xdr:row>
      <xdr:rowOff>144066</xdr:rowOff>
    </xdr:from>
    <xdr:to>
      <xdr:col>110</xdr:col>
      <xdr:colOff>0</xdr:colOff>
      <xdr:row>33</xdr:row>
      <xdr:rowOff>0</xdr:rowOff>
    </xdr:to>
    <xdr:graphicFrame macro="">
      <xdr:nvGraphicFramePr>
        <xdr:cNvPr id="28" name="Chart 27">
          <a:extLst>
            <a:ext uri="{FF2B5EF4-FFF2-40B4-BE49-F238E27FC236}">
              <a16:creationId xmlns:a16="http://schemas.microsoft.com/office/drawing/2014/main" id="{9EFCEB39-DD0F-4AF1-A0B5-0EE8DFF55E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108</xdr:col>
      <xdr:colOff>798872</xdr:colOff>
      <xdr:row>10</xdr:row>
      <xdr:rowOff>65577</xdr:rowOff>
    </xdr:from>
    <xdr:to>
      <xdr:col>110</xdr:col>
      <xdr:colOff>2066823</xdr:colOff>
      <xdr:row>21</xdr:row>
      <xdr:rowOff>144066</xdr:rowOff>
    </xdr:to>
    <xdr:graphicFrame macro="">
      <xdr:nvGraphicFramePr>
        <xdr:cNvPr id="29" name="Chart 28">
          <a:extLst>
            <a:ext uri="{FF2B5EF4-FFF2-40B4-BE49-F238E27FC236}">
              <a16:creationId xmlns:a16="http://schemas.microsoft.com/office/drawing/2014/main" id="{84351B7C-FA9C-42D9-B063-C14714156E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111</xdr:col>
      <xdr:colOff>215081</xdr:colOff>
      <xdr:row>9</xdr:row>
      <xdr:rowOff>93815</xdr:rowOff>
    </xdr:from>
    <xdr:to>
      <xdr:col>114</xdr:col>
      <xdr:colOff>508955</xdr:colOff>
      <xdr:row>20</xdr:row>
      <xdr:rowOff>145643</xdr:rowOff>
    </xdr:to>
    <xdr:graphicFrame macro="">
      <xdr:nvGraphicFramePr>
        <xdr:cNvPr id="30" name="Chart 29">
          <a:extLst>
            <a:ext uri="{FF2B5EF4-FFF2-40B4-BE49-F238E27FC236}">
              <a16:creationId xmlns:a16="http://schemas.microsoft.com/office/drawing/2014/main" id="{7FE9B89E-AEA0-4D21-98F3-4B0AC56DC6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122</xdr:col>
      <xdr:colOff>328339</xdr:colOff>
      <xdr:row>19</xdr:row>
      <xdr:rowOff>88451</xdr:rowOff>
    </xdr:from>
    <xdr:to>
      <xdr:col>125</xdr:col>
      <xdr:colOff>0</xdr:colOff>
      <xdr:row>25</xdr:row>
      <xdr:rowOff>186482</xdr:rowOff>
    </xdr:to>
    <xdr:graphicFrame macro="">
      <xdr:nvGraphicFramePr>
        <xdr:cNvPr id="33" name="Chart 32">
          <a:extLst>
            <a:ext uri="{FF2B5EF4-FFF2-40B4-BE49-F238E27FC236}">
              <a16:creationId xmlns:a16="http://schemas.microsoft.com/office/drawing/2014/main" id="{7709BAE6-CA2F-42EC-9C9B-F85FBD9ECA7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125</xdr:col>
      <xdr:colOff>590054</xdr:colOff>
      <xdr:row>20</xdr:row>
      <xdr:rowOff>167238</xdr:rowOff>
    </xdr:from>
    <xdr:to>
      <xdr:col>130</xdr:col>
      <xdr:colOff>0</xdr:colOff>
      <xdr:row>27</xdr:row>
      <xdr:rowOff>58572</xdr:rowOff>
    </xdr:to>
    <xdr:graphicFrame macro="">
      <xdr:nvGraphicFramePr>
        <xdr:cNvPr id="35" name="Chart 34">
          <a:extLst>
            <a:ext uri="{FF2B5EF4-FFF2-40B4-BE49-F238E27FC236}">
              <a16:creationId xmlns:a16="http://schemas.microsoft.com/office/drawing/2014/main" id="{C18F9604-4196-4856-89E4-F0C4776A26D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132</xdr:col>
      <xdr:colOff>74221</xdr:colOff>
      <xdr:row>19</xdr:row>
      <xdr:rowOff>88451</xdr:rowOff>
    </xdr:from>
    <xdr:to>
      <xdr:col>136</xdr:col>
      <xdr:colOff>106384</xdr:colOff>
      <xdr:row>33</xdr:row>
      <xdr:rowOff>60742</xdr:rowOff>
    </xdr:to>
    <xdr:graphicFrame macro="">
      <xdr:nvGraphicFramePr>
        <xdr:cNvPr id="38" name="Chart 37">
          <a:extLst>
            <a:ext uri="{FF2B5EF4-FFF2-40B4-BE49-F238E27FC236}">
              <a16:creationId xmlns:a16="http://schemas.microsoft.com/office/drawing/2014/main" id="{2E331B60-6227-48A4-967D-E954B972CBF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143</xdr:col>
      <xdr:colOff>215241</xdr:colOff>
      <xdr:row>31</xdr:row>
      <xdr:rowOff>54309</xdr:rowOff>
    </xdr:from>
    <xdr:to>
      <xdr:col>147</xdr:col>
      <xdr:colOff>0</xdr:colOff>
      <xdr:row>43</xdr:row>
      <xdr:rowOff>0</xdr:rowOff>
    </xdr:to>
    <xdr:graphicFrame macro="">
      <xdr:nvGraphicFramePr>
        <xdr:cNvPr id="40" name="Chart 39">
          <a:extLst>
            <a:ext uri="{FF2B5EF4-FFF2-40B4-BE49-F238E27FC236}">
              <a16:creationId xmlns:a16="http://schemas.microsoft.com/office/drawing/2014/main" id="{ADF05E32-E2C5-4482-B9F4-891E908CA4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editAs="oneCell">
    <xdr:from>
      <xdr:col>147</xdr:col>
      <xdr:colOff>408585</xdr:colOff>
      <xdr:row>7</xdr:row>
      <xdr:rowOff>134711</xdr:rowOff>
    </xdr:from>
    <xdr:to>
      <xdr:col>149</xdr:col>
      <xdr:colOff>505566</xdr:colOff>
      <xdr:row>14</xdr:row>
      <xdr:rowOff>183502</xdr:rowOff>
    </xdr:to>
    <mc:AlternateContent xmlns:mc="http://schemas.openxmlformats.org/markup-compatibility/2006" xmlns:a14="http://schemas.microsoft.com/office/drawing/2010/main">
      <mc:Choice Requires="a14">
        <xdr:graphicFrame macro="">
          <xdr:nvGraphicFramePr>
            <xdr:cNvPr id="41" name="Sale Team">
              <a:extLst>
                <a:ext uri="{FF2B5EF4-FFF2-40B4-BE49-F238E27FC236}">
                  <a16:creationId xmlns:a16="http://schemas.microsoft.com/office/drawing/2014/main" id="{3FB16DB8-017D-4915-9535-152582464CE0}"/>
                </a:ext>
              </a:extLst>
            </xdr:cNvPr>
            <xdr:cNvGraphicFramePr/>
          </xdr:nvGraphicFramePr>
          <xdr:xfrm>
            <a:off x="0" y="0"/>
            <a:ext cx="0" cy="0"/>
          </xdr:xfrm>
          <a:graphic>
            <a:graphicData uri="http://schemas.microsoft.com/office/drawing/2010/slicer">
              <sle:slicer xmlns:sle="http://schemas.microsoft.com/office/drawing/2010/slicer" name="Sale Team"/>
            </a:graphicData>
          </a:graphic>
        </xdr:graphicFrame>
      </mc:Choice>
      <mc:Fallback xmlns="">
        <xdr:sp macro="" textlink="">
          <xdr:nvSpPr>
            <xdr:cNvPr id="0" name=""/>
            <xdr:cNvSpPr>
              <a:spLocks noTextEdit="1"/>
            </xdr:cNvSpPr>
          </xdr:nvSpPr>
          <xdr:spPr>
            <a:xfrm>
              <a:off x="153805733" y="1489047"/>
              <a:ext cx="1823388" cy="140312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151</xdr:col>
      <xdr:colOff>326570</xdr:colOff>
      <xdr:row>25</xdr:row>
      <xdr:rowOff>181133</xdr:rowOff>
    </xdr:from>
    <xdr:to>
      <xdr:col>157</xdr:col>
      <xdr:colOff>0</xdr:colOff>
      <xdr:row>36</xdr:row>
      <xdr:rowOff>0</xdr:rowOff>
    </xdr:to>
    <xdr:graphicFrame macro="">
      <xdr:nvGraphicFramePr>
        <xdr:cNvPr id="43" name="Chart 42">
          <a:extLst>
            <a:ext uri="{FF2B5EF4-FFF2-40B4-BE49-F238E27FC236}">
              <a16:creationId xmlns:a16="http://schemas.microsoft.com/office/drawing/2014/main" id="{8E5AB42E-83B7-45E9-928C-C6DD5740F6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absolute">
    <xdr:from>
      <xdr:col>16</xdr:col>
      <xdr:colOff>443024</xdr:colOff>
      <xdr:row>37</xdr:row>
      <xdr:rowOff>0</xdr:rowOff>
    </xdr:from>
    <xdr:to>
      <xdr:col>25</xdr:col>
      <xdr:colOff>355531</xdr:colOff>
      <xdr:row>49</xdr:row>
      <xdr:rowOff>12589</xdr:rowOff>
    </xdr:to>
    <xdr:sp macro="" textlink="">
      <xdr:nvSpPr>
        <xdr:cNvPr id="239" name="Rectangle: Rounded Corners 238">
          <a:extLst>
            <a:ext uri="{FF2B5EF4-FFF2-40B4-BE49-F238E27FC236}">
              <a16:creationId xmlns:a16="http://schemas.microsoft.com/office/drawing/2014/main" id="{1E2C637B-D137-48A9-B3F3-A1FB082A066C}"/>
            </a:ext>
          </a:extLst>
        </xdr:cNvPr>
        <xdr:cNvSpPr/>
      </xdr:nvSpPr>
      <xdr:spPr>
        <a:xfrm>
          <a:off x="11415824" y="7753350"/>
          <a:ext cx="6084707" cy="2527189"/>
        </a:xfrm>
        <a:prstGeom prst="roundRect">
          <a:avLst/>
        </a:prstGeom>
        <a:solidFill>
          <a:schemeClr val="tx1">
            <a:lumMod val="95000"/>
            <a:lumOff val="5000"/>
          </a:schemeClr>
        </a:solidFill>
        <a:ln>
          <a:noFill/>
        </a:ln>
        <a:effectLst>
          <a:outerShdw blurRad="279400" dist="50800" dir="2700000" algn="tl" rotWithShape="0">
            <a:prstClr val="black">
              <a:alpha val="12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marL="0" indent="0" algn="l"/>
          <a:endParaRPr lang="en-IN" sz="1100">
            <a:solidFill>
              <a:schemeClr val="lt1"/>
            </a:solidFill>
            <a:latin typeface="+mn-lt"/>
            <a:ea typeface="+mn-ea"/>
            <a:cs typeface="+mn-cs"/>
          </a:endParaRPr>
        </a:p>
      </xdr:txBody>
    </xdr:sp>
    <xdr:clientData/>
  </xdr:twoCellAnchor>
  <xdr:twoCellAnchor editAs="absolute">
    <xdr:from>
      <xdr:col>16</xdr:col>
      <xdr:colOff>416066</xdr:colOff>
      <xdr:row>37</xdr:row>
      <xdr:rowOff>190865</xdr:rowOff>
    </xdr:from>
    <xdr:to>
      <xdr:col>25</xdr:col>
      <xdr:colOff>313858</xdr:colOff>
      <xdr:row>48</xdr:row>
      <xdr:rowOff>77270</xdr:rowOff>
    </xdr:to>
    <xdr:graphicFrame macro="">
      <xdr:nvGraphicFramePr>
        <xdr:cNvPr id="241" name="Chart 240">
          <a:extLst>
            <a:ext uri="{FF2B5EF4-FFF2-40B4-BE49-F238E27FC236}">
              <a16:creationId xmlns:a16="http://schemas.microsoft.com/office/drawing/2014/main" id="{7BF041DE-BFB3-402D-9214-BB90CF9DAA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209550</xdr:colOff>
      <xdr:row>0</xdr:row>
      <xdr:rowOff>143982</xdr:rowOff>
    </xdr:from>
    <xdr:to>
      <xdr:col>2</xdr:col>
      <xdr:colOff>25950</xdr:colOff>
      <xdr:row>10</xdr:row>
      <xdr:rowOff>117811</xdr:rowOff>
    </xdr:to>
    <xdr:sp macro="" textlink="">
      <xdr:nvSpPr>
        <xdr:cNvPr id="2" name="Rectangle: Rounded Corners 1">
          <a:extLst>
            <a:ext uri="{FF2B5EF4-FFF2-40B4-BE49-F238E27FC236}">
              <a16:creationId xmlns:a16="http://schemas.microsoft.com/office/drawing/2014/main" id="{8895B7C3-B1BD-4FEC-A823-90714CF6386C}"/>
            </a:ext>
          </a:extLst>
        </xdr:cNvPr>
        <xdr:cNvSpPr/>
      </xdr:nvSpPr>
      <xdr:spPr>
        <a:xfrm>
          <a:off x="209550" y="143982"/>
          <a:ext cx="1206535" cy="2033288"/>
        </a:xfrm>
        <a:prstGeom prst="roundRect">
          <a:avLst/>
        </a:prstGeom>
        <a:solidFill>
          <a:schemeClr val="tx1">
            <a:lumMod val="95000"/>
            <a:lumOff val="5000"/>
          </a:schemeClr>
        </a:solidFill>
        <a:ln>
          <a:noFill/>
        </a:ln>
        <a:effectLst>
          <a:outerShdw blurRad="279400" dist="50800" dir="2700000" algn="tl" rotWithShape="0">
            <a:prstClr val="black">
              <a:alpha val="12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0</xdr:col>
      <xdr:colOff>209549</xdr:colOff>
      <xdr:row>1</xdr:row>
      <xdr:rowOff>82324</xdr:rowOff>
    </xdr:from>
    <xdr:to>
      <xdr:col>1</xdr:col>
      <xdr:colOff>662327</xdr:colOff>
      <xdr:row>9</xdr:row>
      <xdr:rowOff>66677</xdr:rowOff>
    </xdr:to>
    <xdr:sp macro="" textlink="">
      <xdr:nvSpPr>
        <xdr:cNvPr id="3" name="TextBox 2">
          <a:extLst>
            <a:ext uri="{FF2B5EF4-FFF2-40B4-BE49-F238E27FC236}">
              <a16:creationId xmlns:a16="http://schemas.microsoft.com/office/drawing/2014/main" id="{93E70DCE-49B4-4497-8934-0A2C333A8648}"/>
            </a:ext>
          </a:extLst>
        </xdr:cNvPr>
        <xdr:cNvSpPr txBox="1"/>
      </xdr:nvSpPr>
      <xdr:spPr>
        <a:xfrm>
          <a:off x="209549" y="282349"/>
          <a:ext cx="1138578" cy="15845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a:solidFill>
                <a:schemeClr val="bg1"/>
              </a:solidFill>
            </a:rPr>
            <a:t>Sales Performance Metrics</a:t>
          </a:r>
        </a:p>
        <a:p>
          <a:pPr algn="ctr"/>
          <a:r>
            <a:rPr lang="en-IN" sz="1000">
              <a:solidFill>
                <a:schemeClr val="bg1"/>
              </a:solidFill>
            </a:rPr>
            <a:t> 2022</a:t>
          </a:r>
          <a:endParaRPr lang="en-IN" sz="1100">
            <a:solidFill>
              <a:schemeClr val="bg1"/>
            </a:solidFill>
          </a:endParaRPr>
        </a:p>
      </xdr:txBody>
    </xdr:sp>
    <xdr:clientData/>
  </xdr:twoCellAnchor>
  <xdr:twoCellAnchor editAs="absolute">
    <xdr:from>
      <xdr:col>2</xdr:col>
      <xdr:colOff>179533</xdr:colOff>
      <xdr:row>0</xdr:row>
      <xdr:rowOff>143982</xdr:rowOff>
    </xdr:from>
    <xdr:to>
      <xdr:col>5</xdr:col>
      <xdr:colOff>55601</xdr:colOff>
      <xdr:row>10</xdr:row>
      <xdr:rowOff>120414</xdr:rowOff>
    </xdr:to>
    <xdr:sp macro="" textlink="">
      <xdr:nvSpPr>
        <xdr:cNvPr id="4" name="Rectangle: Rounded Corners 3">
          <a:extLst>
            <a:ext uri="{FF2B5EF4-FFF2-40B4-BE49-F238E27FC236}">
              <a16:creationId xmlns:a16="http://schemas.microsoft.com/office/drawing/2014/main" id="{5BB57746-A1FC-485D-A99C-87CBBB307760}"/>
            </a:ext>
          </a:extLst>
        </xdr:cNvPr>
        <xdr:cNvSpPr/>
      </xdr:nvSpPr>
      <xdr:spPr>
        <a:xfrm>
          <a:off x="1551133" y="143982"/>
          <a:ext cx="1933468" cy="1976682"/>
        </a:xfrm>
        <a:prstGeom prst="roundRect">
          <a:avLst/>
        </a:prstGeom>
        <a:solidFill>
          <a:schemeClr val="tx1">
            <a:lumMod val="95000"/>
            <a:lumOff val="5000"/>
          </a:schemeClr>
        </a:solidFill>
        <a:ln>
          <a:noFill/>
        </a:ln>
        <a:effectLst>
          <a:outerShdw blurRad="279400" dist="50800" dir="2700000" algn="tl" rotWithShape="0">
            <a:prstClr val="black">
              <a:alpha val="12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editAs="absolute">
    <xdr:from>
      <xdr:col>2</xdr:col>
      <xdr:colOff>652837</xdr:colOff>
      <xdr:row>1</xdr:row>
      <xdr:rowOff>181940</xdr:rowOff>
    </xdr:from>
    <xdr:to>
      <xdr:col>4</xdr:col>
      <xdr:colOff>288961</xdr:colOff>
      <xdr:row>3</xdr:row>
      <xdr:rowOff>85619</xdr:rowOff>
    </xdr:to>
    <xdr:sp macro="" textlink="">
      <xdr:nvSpPr>
        <xdr:cNvPr id="7" name="TextBox 6">
          <a:extLst>
            <a:ext uri="{FF2B5EF4-FFF2-40B4-BE49-F238E27FC236}">
              <a16:creationId xmlns:a16="http://schemas.microsoft.com/office/drawing/2014/main" id="{6EB8B037-91E3-4C6C-B2FA-F903905D2DFB}"/>
            </a:ext>
          </a:extLst>
        </xdr:cNvPr>
        <xdr:cNvSpPr txBox="1"/>
      </xdr:nvSpPr>
      <xdr:spPr>
        <a:xfrm>
          <a:off x="2022725" y="385283"/>
          <a:ext cx="1006011" cy="3103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solidFill>
                <a:schemeClr val="bg1">
                  <a:lumMod val="95000"/>
                </a:schemeClr>
              </a:solidFill>
            </a:rPr>
            <a:t>Total</a:t>
          </a:r>
          <a:r>
            <a:rPr lang="en-IN" sz="1100" b="1" baseline="0">
              <a:solidFill>
                <a:schemeClr val="bg1">
                  <a:lumMod val="95000"/>
                </a:schemeClr>
              </a:solidFill>
            </a:rPr>
            <a:t> </a:t>
          </a:r>
          <a:r>
            <a:rPr lang="en-IN" sz="1100" b="1">
              <a:solidFill>
                <a:schemeClr val="bg1">
                  <a:lumMod val="95000"/>
                </a:schemeClr>
              </a:solidFill>
            </a:rPr>
            <a:t>Earnings</a:t>
          </a:r>
        </a:p>
      </xdr:txBody>
    </xdr:sp>
    <xdr:clientData/>
  </xdr:twoCellAnchor>
  <xdr:twoCellAnchor editAs="absolute">
    <xdr:from>
      <xdr:col>2</xdr:col>
      <xdr:colOff>251290</xdr:colOff>
      <xdr:row>4</xdr:row>
      <xdr:rowOff>120525</xdr:rowOff>
    </xdr:from>
    <xdr:to>
      <xdr:col>4</xdr:col>
      <xdr:colOff>278260</xdr:colOff>
      <xdr:row>6</xdr:row>
      <xdr:rowOff>29110</xdr:rowOff>
    </xdr:to>
    <xdr:sp macro="" textlink="">
      <xdr:nvSpPr>
        <xdr:cNvPr id="9" name="TextBox 8">
          <a:extLst>
            <a:ext uri="{FF2B5EF4-FFF2-40B4-BE49-F238E27FC236}">
              <a16:creationId xmlns:a16="http://schemas.microsoft.com/office/drawing/2014/main" id="{7311937D-646E-4A2D-8D38-89E0EFA0D9E8}"/>
            </a:ext>
          </a:extLst>
        </xdr:cNvPr>
        <xdr:cNvSpPr txBox="1"/>
      </xdr:nvSpPr>
      <xdr:spPr>
        <a:xfrm>
          <a:off x="1620509" y="914275"/>
          <a:ext cx="1396189" cy="3054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IN" sz="1050" b="0">
              <a:solidFill>
                <a:schemeClr val="bg1">
                  <a:lumMod val="95000"/>
                </a:schemeClr>
              </a:solidFill>
              <a:latin typeface="Arial" panose="020B0604020202020204" pitchFamily="34" charset="0"/>
              <a:cs typeface="Arial" panose="020B0604020202020204" pitchFamily="34" charset="0"/>
            </a:rPr>
            <a:t>Egyptian</a:t>
          </a:r>
          <a:r>
            <a:rPr lang="en-IN" sz="1050" b="0" baseline="0">
              <a:solidFill>
                <a:schemeClr val="bg1">
                  <a:lumMod val="95000"/>
                </a:schemeClr>
              </a:solidFill>
              <a:latin typeface="Arial" panose="020B0604020202020204" pitchFamily="34" charset="0"/>
              <a:cs typeface="Arial" panose="020B0604020202020204" pitchFamily="34" charset="0"/>
            </a:rPr>
            <a:t> Pounds</a:t>
          </a:r>
          <a:endParaRPr lang="en-IN" sz="1050" b="0">
            <a:solidFill>
              <a:schemeClr val="bg1">
                <a:lumMod val="95000"/>
              </a:schemeClr>
            </a:solidFill>
            <a:latin typeface="Arial" panose="020B0604020202020204" pitchFamily="34" charset="0"/>
            <a:cs typeface="Arial" panose="020B0604020202020204" pitchFamily="34" charset="0"/>
          </a:endParaRPr>
        </a:p>
      </xdr:txBody>
    </xdr:sp>
    <xdr:clientData/>
  </xdr:twoCellAnchor>
  <xdr:twoCellAnchor editAs="absolute">
    <xdr:from>
      <xdr:col>4</xdr:col>
      <xdr:colOff>392451</xdr:colOff>
      <xdr:row>1</xdr:row>
      <xdr:rowOff>171236</xdr:rowOff>
    </xdr:from>
    <xdr:to>
      <xdr:col>4</xdr:col>
      <xdr:colOff>594051</xdr:colOff>
      <xdr:row>2</xdr:row>
      <xdr:rowOff>172811</xdr:rowOff>
    </xdr:to>
    <xdr:sp macro="" textlink="">
      <xdr:nvSpPr>
        <xdr:cNvPr id="10" name="Isosceles Triangle 9">
          <a:extLst>
            <a:ext uri="{FF2B5EF4-FFF2-40B4-BE49-F238E27FC236}">
              <a16:creationId xmlns:a16="http://schemas.microsoft.com/office/drawing/2014/main" id="{58439F1B-1755-421D-A19C-953EAB154338}"/>
            </a:ext>
          </a:extLst>
        </xdr:cNvPr>
        <xdr:cNvSpPr/>
      </xdr:nvSpPr>
      <xdr:spPr>
        <a:xfrm>
          <a:off x="3135651" y="371261"/>
          <a:ext cx="201600" cy="201600"/>
        </a:xfrm>
        <a:prstGeom prst="triangle">
          <a:avLst/>
        </a:prstGeom>
        <a:solidFill>
          <a:srgbClr val="00B62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2</xdr:col>
      <xdr:colOff>302002</xdr:colOff>
      <xdr:row>1</xdr:row>
      <xdr:rowOff>105462</xdr:rowOff>
    </xdr:from>
    <xdr:to>
      <xdr:col>3</xdr:col>
      <xdr:colOff>9921</xdr:colOff>
      <xdr:row>3</xdr:row>
      <xdr:rowOff>49609</xdr:rowOff>
    </xdr:to>
    <xdr:pic>
      <xdr:nvPicPr>
        <xdr:cNvPr id="12" name="Picture 11">
          <a:extLst>
            <a:ext uri="{FF2B5EF4-FFF2-40B4-BE49-F238E27FC236}">
              <a16:creationId xmlns:a16="http://schemas.microsoft.com/office/drawing/2014/main" id="{2AF84454-1EBC-4DFF-B6FB-E117A04A8346}"/>
            </a:ext>
          </a:extLst>
        </xdr:cNvPr>
        <xdr:cNvPicPr>
          <a:picLocks noChangeAspect="1"/>
        </xdr:cNvPicPr>
      </xdr:nvPicPr>
      <xdr:blipFill>
        <a:blip xmlns:r="http://schemas.openxmlformats.org/officeDocument/2006/relationships" r:embed="rId2" cstate="print">
          <a:clrChange>
            <a:clrFrom>
              <a:srgbClr val="B09E48"/>
            </a:clrFrom>
            <a:clrTo>
              <a:srgbClr val="B09E48">
                <a:alpha val="0"/>
              </a:srgbClr>
            </a:clrTo>
          </a:clrChange>
          <a:alphaModFix/>
          <a:duotone>
            <a:prstClr val="black"/>
            <a:schemeClr val="accent4">
              <a:tint val="45000"/>
              <a:satMod val="400000"/>
            </a:schemeClr>
          </a:duotone>
          <a:extLst>
            <a:ext uri="{28A0092B-C50C-407E-A947-70E740481C1C}">
              <a14:useLocalDpi xmlns:a14="http://schemas.microsoft.com/office/drawing/2010/main" val="0"/>
            </a:ext>
            <a:ext uri="{837473B0-CC2E-450A-ABE3-18F120FF3D39}">
              <a1611:picAttrSrcUrl xmlns:a1611="http://schemas.microsoft.com/office/drawing/2016/11/main" r:id="rId3"/>
            </a:ext>
          </a:extLst>
        </a:blip>
        <a:stretch>
          <a:fillRect/>
        </a:stretch>
      </xdr:blipFill>
      <xdr:spPr>
        <a:xfrm>
          <a:off x="1671221" y="303900"/>
          <a:ext cx="392528" cy="341022"/>
        </a:xfrm>
        <a:prstGeom prst="rect">
          <a:avLst/>
        </a:prstGeom>
        <a:noFill/>
        <a:ln>
          <a:noFill/>
        </a:ln>
      </xdr:spPr>
    </xdr:pic>
    <xdr:clientData/>
  </xdr:twoCellAnchor>
  <xdr:twoCellAnchor editAs="absolute">
    <xdr:from>
      <xdr:col>2</xdr:col>
      <xdr:colOff>236839</xdr:colOff>
      <xdr:row>3</xdr:row>
      <xdr:rowOff>66784</xdr:rowOff>
    </xdr:from>
    <xdr:to>
      <xdr:col>4</xdr:col>
      <xdr:colOff>523875</xdr:colOff>
      <xdr:row>4</xdr:row>
      <xdr:rowOff>128427</xdr:rowOff>
    </xdr:to>
    <xdr:sp macro="" textlink="PivotTable!B5">
      <xdr:nvSpPr>
        <xdr:cNvPr id="13" name="TextBox 12">
          <a:extLst>
            <a:ext uri="{FF2B5EF4-FFF2-40B4-BE49-F238E27FC236}">
              <a16:creationId xmlns:a16="http://schemas.microsoft.com/office/drawing/2014/main" id="{B00562B3-13BD-46CB-A727-1C48C1ED450B}"/>
            </a:ext>
          </a:extLst>
        </xdr:cNvPr>
        <xdr:cNvSpPr txBox="1"/>
      </xdr:nvSpPr>
      <xdr:spPr>
        <a:xfrm>
          <a:off x="1608439" y="666859"/>
          <a:ext cx="1658636" cy="261668"/>
        </a:xfrm>
        <a:prstGeom prst="rect">
          <a:avLst/>
        </a:prstGeom>
        <a:solidFill>
          <a:schemeClr val="tx1">
            <a:lumMod val="95000"/>
            <a:lumOff val="5000"/>
          </a:schemeClr>
        </a:solidFill>
        <a:ln w="9525" cmpd="sng">
          <a:solidFill>
            <a:schemeClr val="tx1">
              <a:lumMod val="95000"/>
              <a:lumOff val="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4FFF3D18-4BCD-41C8-88A7-6A9B57B71894}" type="TxLink">
            <a:rPr lang="en-US" sz="1600" b="0" i="0" u="none" strike="noStrike">
              <a:solidFill>
                <a:schemeClr val="bg1"/>
              </a:solidFill>
              <a:latin typeface="Arial" panose="020B0604020202020204" pitchFamily="34" charset="0"/>
              <a:cs typeface="Arial" panose="020B0604020202020204" pitchFamily="34" charset="0"/>
            </a:rPr>
            <a:pPr algn="l"/>
            <a:t>15,99,00,00,000</a:t>
          </a:fld>
          <a:endParaRPr lang="en-IN" sz="1400" b="1">
            <a:solidFill>
              <a:schemeClr val="bg1"/>
            </a:solidFill>
            <a:latin typeface="Arial" panose="020B0604020202020204" pitchFamily="34" charset="0"/>
            <a:cs typeface="Arial" panose="020B0604020202020204" pitchFamily="34" charset="0"/>
          </a:endParaRPr>
        </a:p>
      </xdr:txBody>
    </xdr:sp>
    <xdr:clientData/>
  </xdr:twoCellAnchor>
  <xdr:twoCellAnchor editAs="absolute">
    <xdr:from>
      <xdr:col>2</xdr:col>
      <xdr:colOff>304160</xdr:colOff>
      <xdr:row>6</xdr:row>
      <xdr:rowOff>62818</xdr:rowOff>
    </xdr:from>
    <xdr:to>
      <xdr:col>4</xdr:col>
      <xdr:colOff>464695</xdr:colOff>
      <xdr:row>6</xdr:row>
      <xdr:rowOff>84222</xdr:rowOff>
    </xdr:to>
    <xdr:cxnSp macro="">
      <xdr:nvCxnSpPr>
        <xdr:cNvPr id="16" name="Straight Connector 15">
          <a:extLst>
            <a:ext uri="{FF2B5EF4-FFF2-40B4-BE49-F238E27FC236}">
              <a16:creationId xmlns:a16="http://schemas.microsoft.com/office/drawing/2014/main" id="{6A729D63-00AE-402F-94FD-628BC2F39CC5}"/>
            </a:ext>
          </a:extLst>
        </xdr:cNvPr>
        <xdr:cNvCxnSpPr/>
      </xdr:nvCxnSpPr>
      <xdr:spPr>
        <a:xfrm flipV="1">
          <a:off x="1684595" y="1222383"/>
          <a:ext cx="1540970" cy="21404"/>
        </a:xfrm>
        <a:prstGeom prst="line">
          <a:avLst/>
        </a:prstGeom>
        <a:ln>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2</xdr:col>
      <xdr:colOff>271634</xdr:colOff>
      <xdr:row>6</xdr:row>
      <xdr:rowOff>110599</xdr:rowOff>
    </xdr:from>
    <xdr:to>
      <xdr:col>4</xdr:col>
      <xdr:colOff>29766</xdr:colOff>
      <xdr:row>8</xdr:row>
      <xdr:rowOff>14278</xdr:rowOff>
    </xdr:to>
    <xdr:sp macro="" textlink="">
      <xdr:nvSpPr>
        <xdr:cNvPr id="17" name="TextBox 16">
          <a:extLst>
            <a:ext uri="{FF2B5EF4-FFF2-40B4-BE49-F238E27FC236}">
              <a16:creationId xmlns:a16="http://schemas.microsoft.com/office/drawing/2014/main" id="{70FCE611-968D-4B5C-86BB-74D6CFC45D1D}"/>
            </a:ext>
          </a:extLst>
        </xdr:cNvPr>
        <xdr:cNvSpPr txBox="1"/>
      </xdr:nvSpPr>
      <xdr:spPr>
        <a:xfrm>
          <a:off x="1640853" y="1301224"/>
          <a:ext cx="1127351" cy="3005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IN" sz="1100" b="1">
              <a:solidFill>
                <a:schemeClr val="bg1"/>
              </a:solidFill>
            </a:rPr>
            <a:t>Total Paid</a:t>
          </a:r>
          <a:r>
            <a:rPr lang="en-IN" sz="1100" b="1" baseline="0">
              <a:solidFill>
                <a:schemeClr val="bg1"/>
              </a:solidFill>
            </a:rPr>
            <a:t> Calls</a:t>
          </a:r>
          <a:endParaRPr lang="en-IN" sz="1100" b="1">
            <a:solidFill>
              <a:schemeClr val="bg1"/>
            </a:solidFill>
          </a:endParaRPr>
        </a:p>
      </xdr:txBody>
    </xdr:sp>
    <xdr:clientData/>
  </xdr:twoCellAnchor>
  <xdr:twoCellAnchor editAs="absolute">
    <xdr:from>
      <xdr:col>2</xdr:col>
      <xdr:colOff>286805</xdr:colOff>
      <xdr:row>8</xdr:row>
      <xdr:rowOff>178168</xdr:rowOff>
    </xdr:from>
    <xdr:to>
      <xdr:col>4</xdr:col>
      <xdr:colOff>313775</xdr:colOff>
      <xdr:row>10</xdr:row>
      <xdr:rowOff>86752</xdr:rowOff>
    </xdr:to>
    <xdr:sp macro="" textlink="">
      <xdr:nvSpPr>
        <xdr:cNvPr id="18" name="TextBox 17">
          <a:extLst>
            <a:ext uri="{FF2B5EF4-FFF2-40B4-BE49-F238E27FC236}">
              <a16:creationId xmlns:a16="http://schemas.microsoft.com/office/drawing/2014/main" id="{C90F25EB-D4A8-4962-B868-D1A5A698B231}"/>
            </a:ext>
          </a:extLst>
        </xdr:cNvPr>
        <xdr:cNvSpPr txBox="1"/>
      </xdr:nvSpPr>
      <xdr:spPr>
        <a:xfrm>
          <a:off x="1656024" y="1765668"/>
          <a:ext cx="1396189" cy="3054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IN" sz="1050" b="0">
              <a:solidFill>
                <a:schemeClr val="bg1">
                  <a:lumMod val="95000"/>
                </a:schemeClr>
              </a:solidFill>
              <a:latin typeface="Arial" panose="020B0604020202020204" pitchFamily="34" charset="0"/>
              <a:cs typeface="Arial" panose="020B0604020202020204" pitchFamily="34" charset="0"/>
            </a:rPr>
            <a:t>Call</a:t>
          </a:r>
        </a:p>
      </xdr:txBody>
    </xdr:sp>
    <xdr:clientData/>
  </xdr:twoCellAnchor>
  <xdr:twoCellAnchor editAs="absolute">
    <xdr:from>
      <xdr:col>2</xdr:col>
      <xdr:colOff>233064</xdr:colOff>
      <xdr:row>7</xdr:row>
      <xdr:rowOff>134349</xdr:rowOff>
    </xdr:from>
    <xdr:to>
      <xdr:col>3</xdr:col>
      <xdr:colOff>198439</xdr:colOff>
      <xdr:row>8</xdr:row>
      <xdr:rowOff>195992</xdr:rowOff>
    </xdr:to>
    <xdr:sp macro="" textlink="PivotTable!I6">
      <xdr:nvSpPr>
        <xdr:cNvPr id="19" name="TextBox 18">
          <a:extLst>
            <a:ext uri="{FF2B5EF4-FFF2-40B4-BE49-F238E27FC236}">
              <a16:creationId xmlns:a16="http://schemas.microsoft.com/office/drawing/2014/main" id="{F36E9508-5AA7-488E-B5BD-663B30692127}"/>
            </a:ext>
          </a:extLst>
        </xdr:cNvPr>
        <xdr:cNvSpPr txBox="1"/>
      </xdr:nvSpPr>
      <xdr:spPr>
        <a:xfrm>
          <a:off x="1602283" y="1523412"/>
          <a:ext cx="649984" cy="260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06978877-D2DC-4352-BFE3-786464219F63}" type="TxLink">
            <a:rPr lang="en-US" sz="1600" b="0" i="0" u="none" strike="noStrike">
              <a:solidFill>
                <a:schemeClr val="bg1"/>
              </a:solidFill>
              <a:latin typeface="Arial"/>
              <a:cs typeface="Arial"/>
            </a:rPr>
            <a:pPr algn="l"/>
            <a:t> 926 </a:t>
          </a:fld>
          <a:endParaRPr lang="en-IN" sz="1800" b="1">
            <a:solidFill>
              <a:schemeClr val="bg1"/>
            </a:solidFill>
            <a:latin typeface="Arial" panose="020B0604020202020204" pitchFamily="34" charset="0"/>
            <a:cs typeface="Arial" panose="020B0604020202020204" pitchFamily="34" charset="0"/>
          </a:endParaRPr>
        </a:p>
      </xdr:txBody>
    </xdr:sp>
    <xdr:clientData/>
  </xdr:twoCellAnchor>
  <xdr:twoCellAnchor editAs="absolute">
    <xdr:from>
      <xdr:col>4</xdr:col>
      <xdr:colOff>190500</xdr:colOff>
      <xdr:row>7</xdr:row>
      <xdr:rowOff>19050</xdr:rowOff>
    </xdr:from>
    <xdr:to>
      <xdr:col>4</xdr:col>
      <xdr:colOff>666750</xdr:colOff>
      <xdr:row>9</xdr:row>
      <xdr:rowOff>134465</xdr:rowOff>
    </xdr:to>
    <xdr:pic>
      <xdr:nvPicPr>
        <xdr:cNvPr id="21" name="Picture 20">
          <a:extLst>
            <a:ext uri="{FF2B5EF4-FFF2-40B4-BE49-F238E27FC236}">
              <a16:creationId xmlns:a16="http://schemas.microsoft.com/office/drawing/2014/main" id="{92003E5F-BF74-4055-938C-0A346EE7964A}"/>
            </a:ext>
          </a:extLst>
        </xdr:cNvPr>
        <xdr:cNvPicPr>
          <a:picLocks noChangeAspect="1"/>
        </xdr:cNvPicPr>
      </xdr:nvPicPr>
      <xdr:blipFill>
        <a:blip xmlns:r="http://schemas.openxmlformats.org/officeDocument/2006/relationships" r:embed="rId4" cstate="print">
          <a:biLevel thresh="75000"/>
          <a:extLst>
            <a:ext uri="{BEBA8EAE-BF5A-486C-A8C5-ECC9F3942E4B}">
              <a14:imgProps xmlns:a14="http://schemas.microsoft.com/office/drawing/2010/main">
                <a14:imgLayer r:embed="rId5">
                  <a14:imgEffect>
                    <a14:saturation sat="400000"/>
                  </a14:imgEffect>
                </a14:imgLayer>
              </a14:imgProps>
            </a:ext>
            <a:ext uri="{28A0092B-C50C-407E-A947-70E740481C1C}">
              <a14:useLocalDpi xmlns:a14="http://schemas.microsoft.com/office/drawing/2010/main" val="0"/>
            </a:ext>
            <a:ext uri="{837473B0-CC2E-450A-ABE3-18F120FF3D39}">
              <a1611:picAttrSrcUrl xmlns:a1611="http://schemas.microsoft.com/office/drawing/2016/11/main" r:id="rId6"/>
            </a:ext>
          </a:extLst>
        </a:blip>
        <a:stretch>
          <a:fillRect/>
        </a:stretch>
      </xdr:blipFill>
      <xdr:spPr>
        <a:xfrm>
          <a:off x="2933700" y="1419225"/>
          <a:ext cx="476250" cy="515465"/>
        </a:xfrm>
        <a:prstGeom prst="rect">
          <a:avLst/>
        </a:prstGeom>
      </xdr:spPr>
    </xdr:pic>
    <xdr:clientData/>
  </xdr:twoCellAnchor>
  <xdr:twoCellAnchor editAs="absolute">
    <xdr:from>
      <xdr:col>5</xdr:col>
      <xdr:colOff>158749</xdr:colOff>
      <xdr:row>0</xdr:row>
      <xdr:rowOff>193591</xdr:rowOff>
    </xdr:from>
    <xdr:to>
      <xdr:col>8</xdr:col>
      <xdr:colOff>99681</xdr:colOff>
      <xdr:row>10</xdr:row>
      <xdr:rowOff>179945</xdr:rowOff>
    </xdr:to>
    <xdr:sp macro="" textlink="">
      <xdr:nvSpPr>
        <xdr:cNvPr id="22" name="Rectangle: Rounded Corners 21">
          <a:extLst>
            <a:ext uri="{FF2B5EF4-FFF2-40B4-BE49-F238E27FC236}">
              <a16:creationId xmlns:a16="http://schemas.microsoft.com/office/drawing/2014/main" id="{8E6110C2-14D6-42C2-AD92-2E80A6B1125C}"/>
            </a:ext>
          </a:extLst>
        </xdr:cNvPr>
        <xdr:cNvSpPr/>
      </xdr:nvSpPr>
      <xdr:spPr>
        <a:xfrm>
          <a:off x="3609132" y="193591"/>
          <a:ext cx="2011161" cy="2027425"/>
        </a:xfrm>
        <a:prstGeom prst="roundRect">
          <a:avLst/>
        </a:prstGeom>
        <a:solidFill>
          <a:schemeClr val="tx1">
            <a:lumMod val="95000"/>
            <a:lumOff val="5000"/>
          </a:schemeClr>
        </a:solidFill>
        <a:ln>
          <a:noFill/>
        </a:ln>
        <a:effectLst>
          <a:outerShdw blurRad="279400" dist="50800" dir="2700000" algn="tl" rotWithShape="0">
            <a:prstClr val="black">
              <a:alpha val="12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editAs="absolute">
    <xdr:from>
      <xdr:col>7</xdr:col>
      <xdr:colOff>506016</xdr:colOff>
      <xdr:row>1</xdr:row>
      <xdr:rowOff>138906</xdr:rowOff>
    </xdr:from>
    <xdr:to>
      <xdr:col>8</xdr:col>
      <xdr:colOff>21140</xdr:colOff>
      <xdr:row>2</xdr:row>
      <xdr:rowOff>139999</xdr:rowOff>
    </xdr:to>
    <xdr:sp macro="" textlink="">
      <xdr:nvSpPr>
        <xdr:cNvPr id="25" name="Star: 5 Points 24">
          <a:extLst>
            <a:ext uri="{FF2B5EF4-FFF2-40B4-BE49-F238E27FC236}">
              <a16:creationId xmlns:a16="http://schemas.microsoft.com/office/drawing/2014/main" id="{5AFA795C-E459-454E-8B81-22E99BE3B675}"/>
            </a:ext>
          </a:extLst>
        </xdr:cNvPr>
        <xdr:cNvSpPr/>
      </xdr:nvSpPr>
      <xdr:spPr>
        <a:xfrm>
          <a:off x="5336552" y="343013"/>
          <a:ext cx="205200" cy="205200"/>
        </a:xfrm>
        <a:prstGeom prst="star5">
          <a:avLst/>
        </a:prstGeom>
        <a:solidFill>
          <a:srgbClr val="FED14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5</xdr:col>
      <xdr:colOff>205437</xdr:colOff>
      <xdr:row>5</xdr:row>
      <xdr:rowOff>184268</xdr:rowOff>
    </xdr:from>
    <xdr:to>
      <xdr:col>8</xdr:col>
      <xdr:colOff>77867</xdr:colOff>
      <xdr:row>7</xdr:row>
      <xdr:rowOff>82870</xdr:rowOff>
    </xdr:to>
    <xdr:grpSp>
      <xdr:nvGrpSpPr>
        <xdr:cNvPr id="32" name="Group 31">
          <a:extLst>
            <a:ext uri="{FF2B5EF4-FFF2-40B4-BE49-F238E27FC236}">
              <a16:creationId xmlns:a16="http://schemas.microsoft.com/office/drawing/2014/main" id="{653DDC22-9F35-436C-B9E7-222BEEE15361}"/>
            </a:ext>
          </a:extLst>
        </xdr:cNvPr>
        <xdr:cNvGrpSpPr/>
      </xdr:nvGrpSpPr>
      <xdr:grpSpPr>
        <a:xfrm>
          <a:off x="3626661" y="1156207"/>
          <a:ext cx="1925165" cy="287377"/>
          <a:chOff x="3565274" y="919273"/>
          <a:chExt cx="1932436" cy="301914"/>
        </a:xfrm>
        <a:noFill/>
      </xdr:grpSpPr>
      <xdr:sp macro="" textlink="PivotTable!P7">
        <xdr:nvSpPr>
          <xdr:cNvPr id="33" name="TextBox 32">
            <a:extLst>
              <a:ext uri="{FF2B5EF4-FFF2-40B4-BE49-F238E27FC236}">
                <a16:creationId xmlns:a16="http://schemas.microsoft.com/office/drawing/2014/main" id="{26FFBF97-B92E-4C31-ADC1-9AD1E30FB650}"/>
              </a:ext>
            </a:extLst>
          </xdr:cNvPr>
          <xdr:cNvSpPr txBox="1"/>
        </xdr:nvSpPr>
        <xdr:spPr>
          <a:xfrm>
            <a:off x="4678117" y="919273"/>
            <a:ext cx="819593" cy="27689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0501B3E9-D502-4F74-B844-56D88C1CE70E}" type="TxLink">
              <a:rPr lang="en-US" sz="1200" b="0" i="0" u="none" strike="noStrike">
                <a:solidFill>
                  <a:schemeClr val="bg1">
                    <a:lumMod val="95000"/>
                  </a:schemeClr>
                </a:solidFill>
                <a:latin typeface="Arial"/>
                <a:ea typeface="+mn-ea"/>
                <a:cs typeface="Arial"/>
              </a:rPr>
              <a:pPr marL="0" indent="0"/>
              <a:t>Hany</a:t>
            </a:fld>
            <a:endParaRPr lang="en-IN" sz="1200" b="0" i="0" u="none" strike="noStrike">
              <a:solidFill>
                <a:schemeClr val="bg1">
                  <a:lumMod val="95000"/>
                </a:schemeClr>
              </a:solidFill>
              <a:latin typeface="Arial"/>
              <a:ea typeface="+mn-ea"/>
              <a:cs typeface="Arial"/>
            </a:endParaRPr>
          </a:p>
        </xdr:txBody>
      </xdr:sp>
      <xdr:sp macro="" textlink="PivotTable!Q7">
        <xdr:nvSpPr>
          <xdr:cNvPr id="34" name="TextBox 33">
            <a:extLst>
              <a:ext uri="{FF2B5EF4-FFF2-40B4-BE49-F238E27FC236}">
                <a16:creationId xmlns:a16="http://schemas.microsoft.com/office/drawing/2014/main" id="{EF33B7D0-9C6E-417F-8428-25F432E96D7A}"/>
              </a:ext>
            </a:extLst>
          </xdr:cNvPr>
          <xdr:cNvSpPr txBox="1"/>
        </xdr:nvSpPr>
        <xdr:spPr>
          <a:xfrm>
            <a:off x="3565274" y="944297"/>
            <a:ext cx="1202855" cy="27689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E332EA25-9999-4CE0-8CB0-7BB1AB78D4C7}" type="TxLink">
              <a:rPr lang="en-US" sz="1200" b="0" i="0" u="none" strike="noStrike">
                <a:solidFill>
                  <a:schemeClr val="bg1"/>
                </a:solidFill>
                <a:latin typeface="Arial"/>
                <a:ea typeface="+mn-ea"/>
                <a:cs typeface="Arial"/>
              </a:rPr>
              <a:pPr marL="0" indent="0"/>
              <a:t>1,53,40,00,000</a:t>
            </a:fld>
            <a:endParaRPr lang="en-IN" sz="1200" b="0" i="0" u="none" strike="noStrike">
              <a:solidFill>
                <a:schemeClr val="bg1"/>
              </a:solidFill>
              <a:latin typeface="Arial"/>
              <a:ea typeface="+mn-ea"/>
              <a:cs typeface="Arial"/>
            </a:endParaRPr>
          </a:p>
        </xdr:txBody>
      </xdr:sp>
    </xdr:grpSp>
    <xdr:clientData/>
  </xdr:twoCellAnchor>
  <xdr:twoCellAnchor editAs="absolute">
    <xdr:from>
      <xdr:col>5</xdr:col>
      <xdr:colOff>209184</xdr:colOff>
      <xdr:row>0</xdr:row>
      <xdr:rowOff>153702</xdr:rowOff>
    </xdr:from>
    <xdr:to>
      <xdr:col>8</xdr:col>
      <xdr:colOff>77653</xdr:colOff>
      <xdr:row>9</xdr:row>
      <xdr:rowOff>106056</xdr:rowOff>
    </xdr:to>
    <xdr:grpSp>
      <xdr:nvGrpSpPr>
        <xdr:cNvPr id="144" name="Group 143">
          <a:extLst>
            <a:ext uri="{FF2B5EF4-FFF2-40B4-BE49-F238E27FC236}">
              <a16:creationId xmlns:a16="http://schemas.microsoft.com/office/drawing/2014/main" id="{01DDB1A1-28F3-49BC-9B1F-259FF5AE1E5D}"/>
            </a:ext>
          </a:extLst>
        </xdr:cNvPr>
        <xdr:cNvGrpSpPr/>
      </xdr:nvGrpSpPr>
      <xdr:grpSpPr>
        <a:xfrm>
          <a:off x="3630408" y="153702"/>
          <a:ext cx="1921204" cy="1701844"/>
          <a:chOff x="3599887" y="258567"/>
          <a:chExt cx="1921039" cy="1763447"/>
        </a:xfrm>
      </xdr:grpSpPr>
      <xdr:sp macro="" textlink="">
        <xdr:nvSpPr>
          <xdr:cNvPr id="24" name="Rectangle: Rounded Corners 23">
            <a:extLst>
              <a:ext uri="{FF2B5EF4-FFF2-40B4-BE49-F238E27FC236}">
                <a16:creationId xmlns:a16="http://schemas.microsoft.com/office/drawing/2014/main" id="{26F79A7F-80DE-4F29-8E84-977FBFA4C36F}"/>
              </a:ext>
            </a:extLst>
          </xdr:cNvPr>
          <xdr:cNvSpPr/>
        </xdr:nvSpPr>
        <xdr:spPr>
          <a:xfrm>
            <a:off x="3676723" y="258567"/>
            <a:ext cx="1059727" cy="791437"/>
          </a:xfrm>
          <a:prstGeom prst="round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r>
              <a:rPr lang="en-IN" sz="900" b="0" i="0" u="none" strike="noStrike">
                <a:solidFill>
                  <a:schemeClr val="bg1">
                    <a:lumMod val="95000"/>
                  </a:schemeClr>
                </a:solidFill>
                <a:latin typeface="Arial" panose="020B0604020202020204" pitchFamily="34" charset="0"/>
                <a:ea typeface="+mn-ea"/>
                <a:cs typeface="Arial" panose="020B0604020202020204" pitchFamily="34" charset="0"/>
              </a:rPr>
              <a:t>Top 5</a:t>
            </a:r>
            <a:r>
              <a:rPr lang="en-IN" sz="900" b="0" i="0" u="none" strike="noStrike" baseline="0">
                <a:solidFill>
                  <a:schemeClr val="bg1">
                    <a:lumMod val="95000"/>
                  </a:schemeClr>
                </a:solidFill>
                <a:latin typeface="Arial" panose="020B0604020202020204" pitchFamily="34" charset="0"/>
                <a:ea typeface="+mn-ea"/>
                <a:cs typeface="Arial" panose="020B0604020202020204" pitchFamily="34" charset="0"/>
              </a:rPr>
              <a:t> </a:t>
            </a:r>
          </a:p>
          <a:p>
            <a:pPr marL="0" indent="0" algn="l"/>
            <a:r>
              <a:rPr lang="en-IN" sz="1200" b="0" i="0" u="none" strike="noStrike" baseline="0">
                <a:solidFill>
                  <a:schemeClr val="bg1"/>
                </a:solidFill>
                <a:latin typeface="Arial" panose="020B0604020202020204" pitchFamily="34" charset="0"/>
                <a:ea typeface="+mn-ea"/>
                <a:cs typeface="Arial" panose="020B0604020202020204" pitchFamily="34" charset="0"/>
              </a:rPr>
              <a:t>Consultant</a:t>
            </a:r>
            <a:r>
              <a:rPr lang="en-IN" sz="1200" b="0" i="0" u="none" strike="noStrike" baseline="0">
                <a:solidFill>
                  <a:schemeClr val="tx1">
                    <a:lumMod val="85000"/>
                    <a:lumOff val="15000"/>
                  </a:schemeClr>
                </a:solidFill>
                <a:latin typeface="Arial" panose="020B0604020202020204" pitchFamily="34" charset="0"/>
                <a:ea typeface="+mn-ea"/>
                <a:cs typeface="Arial" panose="020B0604020202020204" pitchFamily="34" charset="0"/>
              </a:rPr>
              <a:t> </a:t>
            </a:r>
          </a:p>
          <a:p>
            <a:pPr marL="0" indent="0" algn="l"/>
            <a:r>
              <a:rPr lang="en-IN" sz="900" b="0" i="0" u="none" strike="noStrike" baseline="0">
                <a:solidFill>
                  <a:schemeClr val="bg1">
                    <a:lumMod val="95000"/>
                  </a:schemeClr>
                </a:solidFill>
                <a:latin typeface="Arial" panose="020B0604020202020204" pitchFamily="34" charset="0"/>
                <a:ea typeface="+mn-ea"/>
                <a:cs typeface="Arial" panose="020B0604020202020204" pitchFamily="34" charset="0"/>
              </a:rPr>
              <a:t>Sales Revenue</a:t>
            </a:r>
            <a:endParaRPr lang="en-IN" sz="900" b="0" i="0" u="none" strike="noStrike">
              <a:solidFill>
                <a:schemeClr val="bg1">
                  <a:lumMod val="95000"/>
                </a:schemeClr>
              </a:solidFill>
              <a:latin typeface="Arial" panose="020B0604020202020204" pitchFamily="34" charset="0"/>
              <a:ea typeface="+mn-ea"/>
              <a:cs typeface="Arial" panose="020B0604020202020204" pitchFamily="34" charset="0"/>
            </a:endParaRPr>
          </a:p>
        </xdr:txBody>
      </xdr:sp>
      <xdr:grpSp>
        <xdr:nvGrpSpPr>
          <xdr:cNvPr id="41" name="Group 40">
            <a:extLst>
              <a:ext uri="{FF2B5EF4-FFF2-40B4-BE49-F238E27FC236}">
                <a16:creationId xmlns:a16="http://schemas.microsoft.com/office/drawing/2014/main" id="{C39D5107-FEC1-4604-B4E1-78A310AC11E4}"/>
              </a:ext>
            </a:extLst>
          </xdr:cNvPr>
          <xdr:cNvGrpSpPr/>
        </xdr:nvGrpSpPr>
        <xdr:grpSpPr>
          <a:xfrm>
            <a:off x="3599887" y="882459"/>
            <a:ext cx="1921039" cy="1139555"/>
            <a:chOff x="3612366" y="874971"/>
            <a:chExt cx="1928527" cy="1128324"/>
          </a:xfrm>
        </xdr:grpSpPr>
        <xdr:grpSp>
          <xdr:nvGrpSpPr>
            <xdr:cNvPr id="28" name="Group 27">
              <a:extLst>
                <a:ext uri="{FF2B5EF4-FFF2-40B4-BE49-F238E27FC236}">
                  <a16:creationId xmlns:a16="http://schemas.microsoft.com/office/drawing/2014/main" id="{693CDEF3-7C9B-4971-ADAE-D41ADE126FE3}"/>
                </a:ext>
              </a:extLst>
            </xdr:cNvPr>
            <xdr:cNvGrpSpPr/>
          </xdr:nvGrpSpPr>
          <xdr:grpSpPr>
            <a:xfrm>
              <a:off x="3615023" y="874971"/>
              <a:ext cx="1922768" cy="292350"/>
              <a:chOff x="3603947" y="919273"/>
              <a:chExt cx="1922768" cy="292350"/>
            </a:xfrm>
          </xdr:grpSpPr>
          <xdr:sp macro="" textlink="PivotTable!P5">
            <xdr:nvSpPr>
              <xdr:cNvPr id="26" name="TextBox 25">
                <a:extLst>
                  <a:ext uri="{FF2B5EF4-FFF2-40B4-BE49-F238E27FC236}">
                    <a16:creationId xmlns:a16="http://schemas.microsoft.com/office/drawing/2014/main" id="{D9B8BEF0-5945-4085-A0B7-974A67610B3F}"/>
                  </a:ext>
                </a:extLst>
              </xdr:cNvPr>
              <xdr:cNvSpPr txBox="1"/>
            </xdr:nvSpPr>
            <xdr:spPr>
              <a:xfrm>
                <a:off x="4707122" y="919273"/>
                <a:ext cx="819593" cy="2768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1DF8189B-5FA3-4E49-AC86-828C6F0632BE}" type="TxLink">
                  <a:rPr lang="en-US" sz="1100" b="0" i="0" u="none" strike="noStrike">
                    <a:solidFill>
                      <a:schemeClr val="bg1">
                        <a:lumMod val="95000"/>
                      </a:schemeClr>
                    </a:solidFill>
                    <a:latin typeface="Arial"/>
                    <a:ea typeface="+mn-ea"/>
                    <a:cs typeface="Arial"/>
                  </a:rPr>
                  <a:pPr marL="0" indent="0"/>
                  <a:t>Mohmed</a:t>
                </a:fld>
                <a:endParaRPr lang="en-IN" sz="1100" b="0" i="0" u="none" strike="noStrike">
                  <a:solidFill>
                    <a:schemeClr val="bg1">
                      <a:lumMod val="95000"/>
                    </a:schemeClr>
                  </a:solidFill>
                  <a:latin typeface="Arial"/>
                  <a:ea typeface="+mn-ea"/>
                  <a:cs typeface="Arial"/>
                </a:endParaRPr>
              </a:p>
            </xdr:txBody>
          </xdr:sp>
          <xdr:sp macro="" textlink="PivotTable!Q5">
            <xdr:nvSpPr>
              <xdr:cNvPr id="27" name="TextBox 26">
                <a:extLst>
                  <a:ext uri="{FF2B5EF4-FFF2-40B4-BE49-F238E27FC236}">
                    <a16:creationId xmlns:a16="http://schemas.microsoft.com/office/drawing/2014/main" id="{293C84E7-9F39-425B-87C9-AAD71C044121}"/>
                  </a:ext>
                </a:extLst>
              </xdr:cNvPr>
              <xdr:cNvSpPr txBox="1"/>
            </xdr:nvSpPr>
            <xdr:spPr>
              <a:xfrm>
                <a:off x="3603947" y="934733"/>
                <a:ext cx="1202855" cy="2768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C1539D7-D63E-4623-9599-05E62E68CD28}" type="TxLink">
                  <a:rPr lang="en-US" sz="1200" b="0" i="0" u="none" strike="noStrike">
                    <a:solidFill>
                      <a:schemeClr val="bg1"/>
                    </a:solidFill>
                    <a:latin typeface="Arial"/>
                    <a:cs typeface="Arial"/>
                  </a:rPr>
                  <a:pPr/>
                  <a:t>1,72,70,00,000</a:t>
                </a:fld>
                <a:endParaRPr lang="en-IN" sz="1100">
                  <a:solidFill>
                    <a:schemeClr val="bg1"/>
                  </a:solidFill>
                </a:endParaRPr>
              </a:p>
            </xdr:txBody>
          </xdr:sp>
        </xdr:grpSp>
        <xdr:grpSp>
          <xdr:nvGrpSpPr>
            <xdr:cNvPr id="29" name="Group 28">
              <a:extLst>
                <a:ext uri="{FF2B5EF4-FFF2-40B4-BE49-F238E27FC236}">
                  <a16:creationId xmlns:a16="http://schemas.microsoft.com/office/drawing/2014/main" id="{A6A87D04-F235-45DA-BB32-F7E6237CEE05}"/>
                </a:ext>
              </a:extLst>
            </xdr:cNvPr>
            <xdr:cNvGrpSpPr/>
          </xdr:nvGrpSpPr>
          <xdr:grpSpPr>
            <a:xfrm>
              <a:off x="3612366" y="1082749"/>
              <a:ext cx="1922768" cy="292350"/>
              <a:chOff x="3603947" y="919273"/>
              <a:chExt cx="1922768" cy="292350"/>
            </a:xfrm>
          </xdr:grpSpPr>
          <xdr:sp macro="" textlink="PivotTable!P6">
            <xdr:nvSpPr>
              <xdr:cNvPr id="30" name="TextBox 29">
                <a:extLst>
                  <a:ext uri="{FF2B5EF4-FFF2-40B4-BE49-F238E27FC236}">
                    <a16:creationId xmlns:a16="http://schemas.microsoft.com/office/drawing/2014/main" id="{66B8335F-F891-4C4D-B5D1-A40FA58A56D6}"/>
                  </a:ext>
                </a:extLst>
              </xdr:cNvPr>
              <xdr:cNvSpPr txBox="1"/>
            </xdr:nvSpPr>
            <xdr:spPr>
              <a:xfrm>
                <a:off x="4707122" y="919273"/>
                <a:ext cx="819593" cy="2768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4D03085-7886-4A44-8E2D-04116F706569}" type="TxLink">
                  <a:rPr lang="en-US" sz="1200" b="0" i="0" u="none" strike="noStrike">
                    <a:solidFill>
                      <a:schemeClr val="bg1">
                        <a:lumMod val="95000"/>
                      </a:schemeClr>
                    </a:solidFill>
                    <a:latin typeface="Arial"/>
                    <a:cs typeface="Arial"/>
                  </a:rPr>
                  <a:pPr/>
                  <a:t>Rony</a:t>
                </a:fld>
                <a:endParaRPr lang="en-IN" sz="1050">
                  <a:solidFill>
                    <a:schemeClr val="bg1">
                      <a:lumMod val="95000"/>
                    </a:schemeClr>
                  </a:solidFill>
                </a:endParaRPr>
              </a:p>
            </xdr:txBody>
          </xdr:sp>
          <xdr:sp macro="" textlink="PivotTable!Q6">
            <xdr:nvSpPr>
              <xdr:cNvPr id="31" name="TextBox 30">
                <a:extLst>
                  <a:ext uri="{FF2B5EF4-FFF2-40B4-BE49-F238E27FC236}">
                    <a16:creationId xmlns:a16="http://schemas.microsoft.com/office/drawing/2014/main" id="{2000FEA4-B90C-4206-8ECF-B23500DA3DDD}"/>
                  </a:ext>
                </a:extLst>
              </xdr:cNvPr>
              <xdr:cNvSpPr txBox="1"/>
            </xdr:nvSpPr>
            <xdr:spPr>
              <a:xfrm>
                <a:off x="3603947" y="934733"/>
                <a:ext cx="1202855" cy="2768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A2D6F364-FFBF-4095-8EBA-ECE32F15DEC7}" type="TxLink">
                  <a:rPr lang="en-US" sz="1200" b="0" i="0" u="none" strike="noStrike">
                    <a:solidFill>
                      <a:schemeClr val="bg1"/>
                    </a:solidFill>
                    <a:latin typeface="Arial"/>
                    <a:ea typeface="+mn-ea"/>
                    <a:cs typeface="Arial"/>
                  </a:rPr>
                  <a:pPr marL="0" indent="0"/>
                  <a:t>1,63,80,00,000</a:t>
                </a:fld>
                <a:endParaRPr lang="en-IN" sz="1200" b="0" i="0" u="none" strike="noStrike">
                  <a:solidFill>
                    <a:schemeClr val="bg1"/>
                  </a:solidFill>
                  <a:latin typeface="Arial"/>
                  <a:ea typeface="+mn-ea"/>
                  <a:cs typeface="Arial"/>
                </a:endParaRPr>
              </a:p>
            </xdr:txBody>
          </xdr:sp>
        </xdr:grpSp>
        <xdr:grpSp>
          <xdr:nvGrpSpPr>
            <xdr:cNvPr id="35" name="Group 34">
              <a:extLst>
                <a:ext uri="{FF2B5EF4-FFF2-40B4-BE49-F238E27FC236}">
                  <a16:creationId xmlns:a16="http://schemas.microsoft.com/office/drawing/2014/main" id="{F3953C15-AE84-4205-87A4-FC8D998D5104}"/>
                </a:ext>
              </a:extLst>
            </xdr:cNvPr>
            <xdr:cNvGrpSpPr/>
          </xdr:nvGrpSpPr>
          <xdr:grpSpPr>
            <a:xfrm>
              <a:off x="3618125" y="1509380"/>
              <a:ext cx="1922768" cy="292350"/>
              <a:chOff x="3603947" y="919273"/>
              <a:chExt cx="1922768" cy="292350"/>
            </a:xfrm>
          </xdr:grpSpPr>
          <xdr:sp macro="" textlink="PivotTable!P8">
            <xdr:nvSpPr>
              <xdr:cNvPr id="36" name="TextBox 35">
                <a:extLst>
                  <a:ext uri="{FF2B5EF4-FFF2-40B4-BE49-F238E27FC236}">
                    <a16:creationId xmlns:a16="http://schemas.microsoft.com/office/drawing/2014/main" id="{59EC043F-7110-4D37-A315-25DD03A614FF}"/>
                  </a:ext>
                </a:extLst>
              </xdr:cNvPr>
              <xdr:cNvSpPr txBox="1"/>
            </xdr:nvSpPr>
            <xdr:spPr>
              <a:xfrm>
                <a:off x="4707122" y="919273"/>
                <a:ext cx="819593" cy="2768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7BE08FAA-FA72-4137-8360-90DD094AA441}" type="TxLink">
                  <a:rPr lang="en-US" sz="1200" b="0" i="0" u="none" strike="noStrike">
                    <a:solidFill>
                      <a:schemeClr val="bg1">
                        <a:lumMod val="95000"/>
                      </a:schemeClr>
                    </a:solidFill>
                    <a:latin typeface="Arial"/>
                    <a:cs typeface="Arial"/>
                  </a:rPr>
                  <a:pPr/>
                  <a:t>Dary</a:t>
                </a:fld>
                <a:endParaRPr lang="en-IN" sz="1050">
                  <a:solidFill>
                    <a:schemeClr val="bg1">
                      <a:lumMod val="95000"/>
                    </a:schemeClr>
                  </a:solidFill>
                </a:endParaRPr>
              </a:p>
            </xdr:txBody>
          </xdr:sp>
          <xdr:sp macro="" textlink="PivotTable!Q8">
            <xdr:nvSpPr>
              <xdr:cNvPr id="37" name="TextBox 36">
                <a:extLst>
                  <a:ext uri="{FF2B5EF4-FFF2-40B4-BE49-F238E27FC236}">
                    <a16:creationId xmlns:a16="http://schemas.microsoft.com/office/drawing/2014/main" id="{E3876467-ABD5-4093-BFDC-B81FC6E2CAF5}"/>
                  </a:ext>
                </a:extLst>
              </xdr:cNvPr>
              <xdr:cNvSpPr txBox="1"/>
            </xdr:nvSpPr>
            <xdr:spPr>
              <a:xfrm>
                <a:off x="3603947" y="934733"/>
                <a:ext cx="1202855" cy="2768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E8B5041-77DC-4B61-B08A-66A81B5CE99A}" type="TxLink">
                  <a:rPr lang="en-US" sz="1200" b="0" i="0" u="none" strike="noStrike">
                    <a:solidFill>
                      <a:schemeClr val="bg1"/>
                    </a:solidFill>
                    <a:latin typeface="Arial"/>
                    <a:cs typeface="Arial"/>
                  </a:rPr>
                  <a:pPr/>
                  <a:t>1,36,00,00,000</a:t>
                </a:fld>
                <a:endParaRPr lang="en-IN" sz="1050">
                  <a:solidFill>
                    <a:schemeClr val="bg1"/>
                  </a:solidFill>
                </a:endParaRPr>
              </a:p>
            </xdr:txBody>
          </xdr:sp>
        </xdr:grpSp>
        <xdr:grpSp>
          <xdr:nvGrpSpPr>
            <xdr:cNvPr id="38" name="Group 37">
              <a:extLst>
                <a:ext uri="{FF2B5EF4-FFF2-40B4-BE49-F238E27FC236}">
                  <a16:creationId xmlns:a16="http://schemas.microsoft.com/office/drawing/2014/main" id="{388FD3E1-A013-4477-975D-0DCB84B4A5E3}"/>
                </a:ext>
              </a:extLst>
            </xdr:cNvPr>
            <xdr:cNvGrpSpPr/>
          </xdr:nvGrpSpPr>
          <xdr:grpSpPr>
            <a:xfrm>
              <a:off x="3614330" y="1710945"/>
              <a:ext cx="1922768" cy="292350"/>
              <a:chOff x="3603947" y="919273"/>
              <a:chExt cx="1922768" cy="292350"/>
            </a:xfrm>
          </xdr:grpSpPr>
          <xdr:sp macro="" textlink="PivotTable!P9">
            <xdr:nvSpPr>
              <xdr:cNvPr id="39" name="TextBox 38">
                <a:extLst>
                  <a:ext uri="{FF2B5EF4-FFF2-40B4-BE49-F238E27FC236}">
                    <a16:creationId xmlns:a16="http://schemas.microsoft.com/office/drawing/2014/main" id="{6CC0E601-673E-463C-9936-93CE5F383876}"/>
                  </a:ext>
                </a:extLst>
              </xdr:cNvPr>
              <xdr:cNvSpPr txBox="1"/>
            </xdr:nvSpPr>
            <xdr:spPr>
              <a:xfrm>
                <a:off x="4707122" y="919273"/>
                <a:ext cx="819593" cy="2768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2EAC828D-7B9D-4C90-BA66-F336250B412F}" type="TxLink">
                  <a:rPr lang="en-US" sz="1200" b="0" i="0" u="none" strike="noStrike">
                    <a:solidFill>
                      <a:schemeClr val="bg1">
                        <a:lumMod val="95000"/>
                      </a:schemeClr>
                    </a:solidFill>
                    <a:latin typeface="Arial"/>
                    <a:cs typeface="Arial"/>
                  </a:rPr>
                  <a:pPr/>
                  <a:t>Kisho</a:t>
                </a:fld>
                <a:endParaRPr lang="en-IN" sz="1050">
                  <a:solidFill>
                    <a:schemeClr val="bg1">
                      <a:lumMod val="95000"/>
                    </a:schemeClr>
                  </a:solidFill>
                </a:endParaRPr>
              </a:p>
            </xdr:txBody>
          </xdr:sp>
          <xdr:sp macro="" textlink="PivotTable!Q9">
            <xdr:nvSpPr>
              <xdr:cNvPr id="40" name="TextBox 39">
                <a:extLst>
                  <a:ext uri="{FF2B5EF4-FFF2-40B4-BE49-F238E27FC236}">
                    <a16:creationId xmlns:a16="http://schemas.microsoft.com/office/drawing/2014/main" id="{3906F2EB-AC0D-44BD-A3E6-35F0E1944A8D}"/>
                  </a:ext>
                </a:extLst>
              </xdr:cNvPr>
              <xdr:cNvSpPr txBox="1"/>
            </xdr:nvSpPr>
            <xdr:spPr>
              <a:xfrm>
                <a:off x="3603947" y="934733"/>
                <a:ext cx="1202855" cy="2768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F2AC5FA-8B3A-43E2-A200-85BDFADA5806}" type="TxLink">
                  <a:rPr lang="en-US" sz="1200" b="0" i="0" u="none" strike="noStrike">
                    <a:solidFill>
                      <a:schemeClr val="bg1"/>
                    </a:solidFill>
                    <a:latin typeface="Arial"/>
                    <a:cs typeface="Arial"/>
                  </a:rPr>
                  <a:pPr/>
                  <a:t>1,28,80,00,000</a:t>
                </a:fld>
                <a:endParaRPr lang="en-IN" sz="1050">
                  <a:solidFill>
                    <a:schemeClr val="bg1"/>
                  </a:solidFill>
                </a:endParaRPr>
              </a:p>
            </xdr:txBody>
          </xdr:sp>
        </xdr:grpSp>
      </xdr:grpSp>
    </xdr:grpSp>
    <xdr:clientData/>
  </xdr:twoCellAnchor>
  <xdr:twoCellAnchor editAs="absolute">
    <xdr:from>
      <xdr:col>8</xdr:col>
      <xdr:colOff>231236</xdr:colOff>
      <xdr:row>0</xdr:row>
      <xdr:rowOff>143982</xdr:rowOff>
    </xdr:from>
    <xdr:to>
      <xdr:col>16</xdr:col>
      <xdr:colOff>249347</xdr:colOff>
      <xdr:row>10</xdr:row>
      <xdr:rowOff>159177</xdr:rowOff>
    </xdr:to>
    <xdr:sp macro="" textlink="">
      <xdr:nvSpPr>
        <xdr:cNvPr id="42" name="Rectangle: Rounded Corners 41">
          <a:extLst>
            <a:ext uri="{FF2B5EF4-FFF2-40B4-BE49-F238E27FC236}">
              <a16:creationId xmlns:a16="http://schemas.microsoft.com/office/drawing/2014/main" id="{E5CD6D04-DF8D-4EBA-9796-DD7C5F2AD55E}"/>
            </a:ext>
          </a:extLst>
        </xdr:cNvPr>
        <xdr:cNvSpPr/>
      </xdr:nvSpPr>
      <xdr:spPr>
        <a:xfrm>
          <a:off x="5791777" y="143982"/>
          <a:ext cx="5578651" cy="2074654"/>
        </a:xfrm>
        <a:prstGeom prst="roundRect">
          <a:avLst/>
        </a:prstGeom>
        <a:solidFill>
          <a:schemeClr val="tx1">
            <a:lumMod val="95000"/>
            <a:lumOff val="5000"/>
          </a:schemeClr>
        </a:solidFill>
        <a:ln>
          <a:noFill/>
        </a:ln>
        <a:effectLst>
          <a:outerShdw blurRad="279400" dist="50800" dir="2700000" algn="tl" rotWithShape="0">
            <a:prstClr val="black">
              <a:alpha val="12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editAs="absolute">
    <xdr:from>
      <xdr:col>8</xdr:col>
      <xdr:colOff>531628</xdr:colOff>
      <xdr:row>1</xdr:row>
      <xdr:rowOff>22150</xdr:rowOff>
    </xdr:from>
    <xdr:to>
      <xdr:col>11</xdr:col>
      <xdr:colOff>221511</xdr:colOff>
      <xdr:row>2</xdr:row>
      <xdr:rowOff>177208</xdr:rowOff>
    </xdr:to>
    <xdr:sp macro="" textlink="">
      <xdr:nvSpPr>
        <xdr:cNvPr id="45" name="TextBox 44">
          <a:extLst>
            <a:ext uri="{FF2B5EF4-FFF2-40B4-BE49-F238E27FC236}">
              <a16:creationId xmlns:a16="http://schemas.microsoft.com/office/drawing/2014/main" id="{BDF80DF0-812D-4EB6-95C4-1747173A7430}"/>
            </a:ext>
          </a:extLst>
        </xdr:cNvPr>
        <xdr:cNvSpPr txBox="1"/>
      </xdr:nvSpPr>
      <xdr:spPr>
        <a:xfrm>
          <a:off x="6025116" y="221510"/>
          <a:ext cx="1749942" cy="3544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chemeClr val="bg1"/>
              </a:solidFill>
            </a:rPr>
            <a:t>Total Earnings by Months</a:t>
          </a:r>
        </a:p>
      </xdr:txBody>
    </xdr:sp>
    <xdr:clientData/>
  </xdr:twoCellAnchor>
  <xdr:twoCellAnchor editAs="absolute">
    <xdr:from>
      <xdr:col>8</xdr:col>
      <xdr:colOff>398719</xdr:colOff>
      <xdr:row>2</xdr:row>
      <xdr:rowOff>66454</xdr:rowOff>
    </xdr:from>
    <xdr:to>
      <xdr:col>16</xdr:col>
      <xdr:colOff>299040</xdr:colOff>
      <xdr:row>8</xdr:row>
      <xdr:rowOff>66453</xdr:rowOff>
    </xdr:to>
    <xdr:graphicFrame macro="">
      <xdr:nvGraphicFramePr>
        <xdr:cNvPr id="49" name="Chart 48">
          <a:extLst>
            <a:ext uri="{FF2B5EF4-FFF2-40B4-BE49-F238E27FC236}">
              <a16:creationId xmlns:a16="http://schemas.microsoft.com/office/drawing/2014/main" id="{1DEBA8E6-EE7A-4100-BA99-586C6BCF35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absolute">
    <xdr:from>
      <xdr:col>14</xdr:col>
      <xdr:colOff>163473</xdr:colOff>
      <xdr:row>7</xdr:row>
      <xdr:rowOff>108099</xdr:rowOff>
    </xdr:from>
    <xdr:to>
      <xdr:col>15</xdr:col>
      <xdr:colOff>595421</xdr:colOff>
      <xdr:row>9</xdr:row>
      <xdr:rowOff>163477</xdr:rowOff>
    </xdr:to>
    <xdr:sp macro="" textlink="">
      <xdr:nvSpPr>
        <xdr:cNvPr id="63" name="TextBox 62">
          <a:extLst>
            <a:ext uri="{FF2B5EF4-FFF2-40B4-BE49-F238E27FC236}">
              <a16:creationId xmlns:a16="http://schemas.microsoft.com/office/drawing/2014/main" id="{5BB6BE5C-583B-441B-A378-47EECA0506FF}"/>
            </a:ext>
          </a:extLst>
        </xdr:cNvPr>
        <xdr:cNvSpPr txBox="1"/>
      </xdr:nvSpPr>
      <xdr:spPr>
        <a:xfrm>
          <a:off x="9777078" y="1503622"/>
          <a:ext cx="1118634" cy="4540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200">
              <a:solidFill>
                <a:schemeClr val="bg1"/>
              </a:solidFill>
            </a:rPr>
            <a:t>Lowest</a:t>
          </a:r>
        </a:p>
        <a:p>
          <a:pPr algn="l"/>
          <a:r>
            <a:rPr lang="en-IN" sz="600">
              <a:solidFill>
                <a:schemeClr val="tx1">
                  <a:lumMod val="65000"/>
                  <a:lumOff val="35000"/>
                </a:schemeClr>
              </a:solidFill>
            </a:rPr>
            <a:t>          </a:t>
          </a:r>
          <a:r>
            <a:rPr lang="en-IN" sz="600">
              <a:solidFill>
                <a:schemeClr val="bg1">
                  <a:lumMod val="95000"/>
                </a:schemeClr>
              </a:solidFill>
            </a:rPr>
            <a:t>Monthly</a:t>
          </a:r>
          <a:r>
            <a:rPr lang="en-IN" sz="600" baseline="0">
              <a:solidFill>
                <a:schemeClr val="bg1">
                  <a:lumMod val="95000"/>
                </a:schemeClr>
              </a:solidFill>
            </a:rPr>
            <a:t> Revenue</a:t>
          </a:r>
          <a:endParaRPr lang="en-IN" sz="600">
            <a:solidFill>
              <a:schemeClr val="bg1">
                <a:lumMod val="95000"/>
              </a:schemeClr>
            </a:solidFill>
          </a:endParaRPr>
        </a:p>
      </xdr:txBody>
    </xdr:sp>
    <xdr:clientData/>
  </xdr:twoCellAnchor>
  <xdr:twoCellAnchor editAs="absolute">
    <xdr:from>
      <xdr:col>9</xdr:col>
      <xdr:colOff>299042</xdr:colOff>
      <xdr:row>7</xdr:row>
      <xdr:rowOff>177209</xdr:rowOff>
    </xdr:from>
    <xdr:to>
      <xdr:col>9</xdr:col>
      <xdr:colOff>600794</xdr:colOff>
      <xdr:row>9</xdr:row>
      <xdr:rowOff>80240</xdr:rowOff>
    </xdr:to>
    <xdr:pic>
      <xdr:nvPicPr>
        <xdr:cNvPr id="72" name="Graphic 71" descr="Upward trend with solid fill">
          <a:extLst>
            <a:ext uri="{FF2B5EF4-FFF2-40B4-BE49-F238E27FC236}">
              <a16:creationId xmlns:a16="http://schemas.microsoft.com/office/drawing/2014/main" id="{C044F77F-C4F5-4623-8DF0-630673062799}"/>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6479216" y="1572732"/>
          <a:ext cx="301752" cy="301752"/>
        </a:xfrm>
        <a:prstGeom prst="rect">
          <a:avLst/>
        </a:prstGeom>
      </xdr:spPr>
    </xdr:pic>
    <xdr:clientData/>
  </xdr:twoCellAnchor>
  <xdr:twoCellAnchor editAs="absolute">
    <xdr:from>
      <xdr:col>14</xdr:col>
      <xdr:colOff>121832</xdr:colOff>
      <xdr:row>7</xdr:row>
      <xdr:rowOff>155058</xdr:rowOff>
    </xdr:from>
    <xdr:to>
      <xdr:col>14</xdr:col>
      <xdr:colOff>424232</xdr:colOff>
      <xdr:row>9</xdr:row>
      <xdr:rowOff>58737</xdr:rowOff>
    </xdr:to>
    <xdr:pic>
      <xdr:nvPicPr>
        <xdr:cNvPr id="74" name="Graphic 73" descr="Downward trend graph with solid fill">
          <a:extLst>
            <a:ext uri="{FF2B5EF4-FFF2-40B4-BE49-F238E27FC236}">
              <a16:creationId xmlns:a16="http://schemas.microsoft.com/office/drawing/2014/main" id="{0AB39341-176C-44AE-BD35-794A5C19D875}"/>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 uri="{96DAC541-7B7A-43D3-8B79-37D633B846F1}">
              <asvg:svgBlip xmlns:asvg="http://schemas.microsoft.com/office/drawing/2016/SVG/main" r:embed="rId11"/>
            </a:ext>
          </a:extLst>
        </a:blip>
        <a:stretch>
          <a:fillRect/>
        </a:stretch>
      </xdr:blipFill>
      <xdr:spPr>
        <a:xfrm>
          <a:off x="9735437" y="1550581"/>
          <a:ext cx="302400" cy="302400"/>
        </a:xfrm>
        <a:prstGeom prst="rect">
          <a:avLst/>
        </a:prstGeom>
      </xdr:spPr>
    </xdr:pic>
    <xdr:clientData/>
  </xdr:twoCellAnchor>
  <xdr:twoCellAnchor editAs="absolute">
    <xdr:from>
      <xdr:col>11</xdr:col>
      <xdr:colOff>542703</xdr:colOff>
      <xdr:row>7</xdr:row>
      <xdr:rowOff>143981</xdr:rowOff>
    </xdr:from>
    <xdr:to>
      <xdr:col>12</xdr:col>
      <xdr:colOff>158417</xdr:colOff>
      <xdr:row>9</xdr:row>
      <xdr:rowOff>47660</xdr:rowOff>
    </xdr:to>
    <xdr:pic>
      <xdr:nvPicPr>
        <xdr:cNvPr id="76" name="Graphic 75" descr="Bar chart with solid fill">
          <a:extLst>
            <a:ext uri="{FF2B5EF4-FFF2-40B4-BE49-F238E27FC236}">
              <a16:creationId xmlns:a16="http://schemas.microsoft.com/office/drawing/2014/main" id="{7E9DCB89-DA4D-45B4-A074-045FB0B78574}"/>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 uri="{96DAC541-7B7A-43D3-8B79-37D633B846F1}">
              <asvg:svgBlip xmlns:asvg="http://schemas.microsoft.com/office/drawing/2016/SVG/main" r:embed="rId13"/>
            </a:ext>
          </a:extLst>
        </a:blip>
        <a:stretch>
          <a:fillRect/>
        </a:stretch>
      </xdr:blipFill>
      <xdr:spPr>
        <a:xfrm>
          <a:off x="8096250" y="1539504"/>
          <a:ext cx="302400" cy="302400"/>
        </a:xfrm>
        <a:prstGeom prst="rect">
          <a:avLst/>
        </a:prstGeom>
      </xdr:spPr>
    </xdr:pic>
    <xdr:clientData/>
  </xdr:twoCellAnchor>
  <xdr:twoCellAnchor editAs="absolute">
    <xdr:from>
      <xdr:col>9</xdr:col>
      <xdr:colOff>321190</xdr:colOff>
      <xdr:row>7</xdr:row>
      <xdr:rowOff>143982</xdr:rowOff>
    </xdr:from>
    <xdr:to>
      <xdr:col>11</xdr:col>
      <xdr:colOff>66451</xdr:colOff>
      <xdr:row>9</xdr:row>
      <xdr:rowOff>199360</xdr:rowOff>
    </xdr:to>
    <xdr:sp macro="" textlink="">
      <xdr:nvSpPr>
        <xdr:cNvPr id="51" name="TextBox 50">
          <a:extLst>
            <a:ext uri="{FF2B5EF4-FFF2-40B4-BE49-F238E27FC236}">
              <a16:creationId xmlns:a16="http://schemas.microsoft.com/office/drawing/2014/main" id="{1C6C69CD-0D66-4766-B20F-716B3B5D442B}"/>
            </a:ext>
          </a:extLst>
        </xdr:cNvPr>
        <xdr:cNvSpPr txBox="1"/>
      </xdr:nvSpPr>
      <xdr:spPr>
        <a:xfrm>
          <a:off x="6501364" y="1539505"/>
          <a:ext cx="1118634" cy="4540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200">
              <a:solidFill>
                <a:schemeClr val="bg1"/>
              </a:solidFill>
            </a:rPr>
            <a:t>Highest</a:t>
          </a:r>
        </a:p>
        <a:p>
          <a:pPr algn="l"/>
          <a:r>
            <a:rPr lang="en-IN" sz="600">
              <a:solidFill>
                <a:schemeClr val="tx1">
                  <a:lumMod val="65000"/>
                  <a:lumOff val="35000"/>
                </a:schemeClr>
              </a:solidFill>
            </a:rPr>
            <a:t>          </a:t>
          </a:r>
          <a:r>
            <a:rPr lang="en-IN" sz="600">
              <a:solidFill>
                <a:schemeClr val="bg1">
                  <a:lumMod val="95000"/>
                </a:schemeClr>
              </a:solidFill>
            </a:rPr>
            <a:t>Monthly</a:t>
          </a:r>
          <a:r>
            <a:rPr lang="en-IN" sz="600" baseline="0">
              <a:solidFill>
                <a:schemeClr val="bg1">
                  <a:lumMod val="95000"/>
                </a:schemeClr>
              </a:solidFill>
            </a:rPr>
            <a:t> Revenue</a:t>
          </a:r>
          <a:endParaRPr lang="en-IN" sz="600">
            <a:solidFill>
              <a:schemeClr val="bg1">
                <a:lumMod val="95000"/>
              </a:schemeClr>
            </a:solidFill>
          </a:endParaRPr>
        </a:p>
      </xdr:txBody>
    </xdr:sp>
    <xdr:clientData/>
  </xdr:twoCellAnchor>
  <xdr:twoCellAnchor editAs="absolute">
    <xdr:from>
      <xdr:col>9</xdr:col>
      <xdr:colOff>332268</xdr:colOff>
      <xdr:row>9</xdr:row>
      <xdr:rowOff>88605</xdr:rowOff>
    </xdr:from>
    <xdr:to>
      <xdr:col>11</xdr:col>
      <xdr:colOff>232587</xdr:colOff>
      <xdr:row>10</xdr:row>
      <xdr:rowOff>143982</xdr:rowOff>
    </xdr:to>
    <xdr:sp macro="" textlink="PivotTable!AA5">
      <xdr:nvSpPr>
        <xdr:cNvPr id="52" name="TextBox 51">
          <a:extLst>
            <a:ext uri="{FF2B5EF4-FFF2-40B4-BE49-F238E27FC236}">
              <a16:creationId xmlns:a16="http://schemas.microsoft.com/office/drawing/2014/main" id="{C34A5D6A-07A0-417D-BF46-31E0889B2043}"/>
            </a:ext>
          </a:extLst>
        </xdr:cNvPr>
        <xdr:cNvSpPr txBox="1"/>
      </xdr:nvSpPr>
      <xdr:spPr>
        <a:xfrm>
          <a:off x="6512442" y="1882849"/>
          <a:ext cx="1273692" cy="2547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23215D6F-342A-446E-BAB6-A32FDAF41BA2}" type="TxLink">
            <a:rPr lang="en-US" sz="1050" b="0" i="0" u="none" strike="noStrike">
              <a:solidFill>
                <a:schemeClr val="bg1"/>
              </a:solidFill>
              <a:latin typeface="Arial"/>
              <a:cs typeface="Arial"/>
            </a:rPr>
            <a:pPr/>
            <a:t> 3,80,90,00,000 </a:t>
          </a:fld>
          <a:endParaRPr lang="en-IN" sz="1000">
            <a:solidFill>
              <a:schemeClr val="bg1"/>
            </a:solidFill>
          </a:endParaRPr>
        </a:p>
      </xdr:txBody>
    </xdr:sp>
    <xdr:clientData/>
  </xdr:twoCellAnchor>
  <xdr:twoCellAnchor editAs="absolute">
    <xdr:from>
      <xdr:col>11</xdr:col>
      <xdr:colOff>575928</xdr:colOff>
      <xdr:row>7</xdr:row>
      <xdr:rowOff>110756</xdr:rowOff>
    </xdr:from>
    <xdr:to>
      <xdr:col>13</xdr:col>
      <xdr:colOff>321190</xdr:colOff>
      <xdr:row>9</xdr:row>
      <xdr:rowOff>166134</xdr:rowOff>
    </xdr:to>
    <xdr:sp macro="" textlink="">
      <xdr:nvSpPr>
        <xdr:cNvPr id="60" name="TextBox 59">
          <a:extLst>
            <a:ext uri="{FF2B5EF4-FFF2-40B4-BE49-F238E27FC236}">
              <a16:creationId xmlns:a16="http://schemas.microsoft.com/office/drawing/2014/main" id="{D174BC5F-EF2E-491D-AE74-217283218FE5}"/>
            </a:ext>
          </a:extLst>
        </xdr:cNvPr>
        <xdr:cNvSpPr txBox="1"/>
      </xdr:nvSpPr>
      <xdr:spPr>
        <a:xfrm>
          <a:off x="8129475" y="1506279"/>
          <a:ext cx="1118634" cy="4540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200">
              <a:solidFill>
                <a:schemeClr val="bg1"/>
              </a:solidFill>
              <a:latin typeface="+mn-lt"/>
              <a:ea typeface="+mn-ea"/>
              <a:cs typeface="+mn-cs"/>
            </a:rPr>
            <a:t>Average</a:t>
          </a:r>
        </a:p>
        <a:p>
          <a:pPr algn="l"/>
          <a:r>
            <a:rPr lang="en-IN" sz="600">
              <a:solidFill>
                <a:schemeClr val="tx1">
                  <a:lumMod val="65000"/>
                  <a:lumOff val="35000"/>
                </a:schemeClr>
              </a:solidFill>
            </a:rPr>
            <a:t>          </a:t>
          </a:r>
          <a:r>
            <a:rPr lang="en-IN" sz="600">
              <a:solidFill>
                <a:schemeClr val="bg1"/>
              </a:solidFill>
            </a:rPr>
            <a:t>Monthly</a:t>
          </a:r>
          <a:r>
            <a:rPr lang="en-IN" sz="600" baseline="0">
              <a:solidFill>
                <a:schemeClr val="bg1"/>
              </a:solidFill>
            </a:rPr>
            <a:t> Revenue</a:t>
          </a:r>
          <a:endParaRPr lang="en-IN" sz="600">
            <a:solidFill>
              <a:schemeClr val="bg1"/>
            </a:solidFill>
          </a:endParaRPr>
        </a:p>
      </xdr:txBody>
    </xdr:sp>
    <xdr:clientData/>
  </xdr:twoCellAnchor>
  <xdr:twoCellAnchor editAs="absolute">
    <xdr:from>
      <xdr:col>11</xdr:col>
      <xdr:colOff>564855</xdr:colOff>
      <xdr:row>9</xdr:row>
      <xdr:rowOff>66455</xdr:rowOff>
    </xdr:from>
    <xdr:to>
      <xdr:col>13</xdr:col>
      <xdr:colOff>465175</xdr:colOff>
      <xdr:row>10</xdr:row>
      <xdr:rowOff>121832</xdr:rowOff>
    </xdr:to>
    <xdr:sp macro="" textlink="PivotTable!AA6">
      <xdr:nvSpPr>
        <xdr:cNvPr id="61" name="TextBox 60">
          <a:extLst>
            <a:ext uri="{FF2B5EF4-FFF2-40B4-BE49-F238E27FC236}">
              <a16:creationId xmlns:a16="http://schemas.microsoft.com/office/drawing/2014/main" id="{87FA5F5F-901B-4B08-B2B0-E41819B98C53}"/>
            </a:ext>
          </a:extLst>
        </xdr:cNvPr>
        <xdr:cNvSpPr txBox="1"/>
      </xdr:nvSpPr>
      <xdr:spPr>
        <a:xfrm>
          <a:off x="8118402" y="1860699"/>
          <a:ext cx="1273692" cy="2547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BBA6DD9-B97D-42BC-A597-19108B50661C}" type="TxLink">
            <a:rPr lang="en-US" sz="1200" b="0" i="0" u="none" strike="noStrike">
              <a:solidFill>
                <a:schemeClr val="bg1"/>
              </a:solidFill>
              <a:latin typeface="Arial"/>
              <a:cs typeface="Arial"/>
            </a:rPr>
            <a:pPr/>
            <a:t> 1,33,25,00,000 </a:t>
          </a:fld>
          <a:endParaRPr lang="en-IN" sz="1000">
            <a:solidFill>
              <a:schemeClr val="bg1"/>
            </a:solidFill>
          </a:endParaRPr>
        </a:p>
      </xdr:txBody>
    </xdr:sp>
    <xdr:clientData/>
  </xdr:twoCellAnchor>
  <xdr:twoCellAnchor editAs="absolute">
    <xdr:from>
      <xdr:col>14</xdr:col>
      <xdr:colOff>174551</xdr:colOff>
      <xdr:row>9</xdr:row>
      <xdr:rowOff>52722</xdr:rowOff>
    </xdr:from>
    <xdr:to>
      <xdr:col>16</xdr:col>
      <xdr:colOff>74871</xdr:colOff>
      <xdr:row>10</xdr:row>
      <xdr:rowOff>108099</xdr:rowOff>
    </xdr:to>
    <xdr:sp macro="" textlink="PivotTable!AA7">
      <xdr:nvSpPr>
        <xdr:cNvPr id="64" name="TextBox 63">
          <a:extLst>
            <a:ext uri="{FF2B5EF4-FFF2-40B4-BE49-F238E27FC236}">
              <a16:creationId xmlns:a16="http://schemas.microsoft.com/office/drawing/2014/main" id="{10B7CDBD-D6AF-4198-9E60-096A77F2C45A}"/>
            </a:ext>
          </a:extLst>
        </xdr:cNvPr>
        <xdr:cNvSpPr txBox="1"/>
      </xdr:nvSpPr>
      <xdr:spPr>
        <a:xfrm>
          <a:off x="9788156" y="1846966"/>
          <a:ext cx="1273692" cy="2547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E22A7C1-C6D0-413D-890F-721361964471}" type="TxLink">
            <a:rPr lang="en-US" sz="1200" b="0" i="0" u="none" strike="noStrike">
              <a:solidFill>
                <a:schemeClr val="bg1"/>
              </a:solidFill>
              <a:latin typeface="Arial"/>
              <a:cs typeface="Arial"/>
            </a:rPr>
            <a:pPr/>
            <a:t> 11,60,00,000 </a:t>
          </a:fld>
          <a:endParaRPr lang="en-IN" sz="1000">
            <a:solidFill>
              <a:schemeClr val="bg1"/>
            </a:solidFill>
          </a:endParaRPr>
        </a:p>
      </xdr:txBody>
    </xdr:sp>
    <xdr:clientData/>
  </xdr:twoCellAnchor>
  <xdr:twoCellAnchor editAs="absolute">
    <xdr:from>
      <xdr:col>16</xdr:col>
      <xdr:colOff>402930</xdr:colOff>
      <xdr:row>0</xdr:row>
      <xdr:rowOff>143982</xdr:rowOff>
    </xdr:from>
    <xdr:to>
      <xdr:col>19</xdr:col>
      <xdr:colOff>343862</xdr:colOff>
      <xdr:row>10</xdr:row>
      <xdr:rowOff>130336</xdr:rowOff>
    </xdr:to>
    <xdr:sp macro="" textlink="">
      <xdr:nvSpPr>
        <xdr:cNvPr id="83" name="Rectangle: Rounded Corners 82">
          <a:extLst>
            <a:ext uri="{FF2B5EF4-FFF2-40B4-BE49-F238E27FC236}">
              <a16:creationId xmlns:a16="http://schemas.microsoft.com/office/drawing/2014/main" id="{7D3D1BAB-3314-4CCA-8C30-E64FCC6986CF}"/>
            </a:ext>
          </a:extLst>
        </xdr:cNvPr>
        <xdr:cNvSpPr/>
      </xdr:nvSpPr>
      <xdr:spPr>
        <a:xfrm>
          <a:off x="11524011" y="143982"/>
          <a:ext cx="2026135" cy="2045813"/>
        </a:xfrm>
        <a:prstGeom prst="roundRect">
          <a:avLst/>
        </a:prstGeom>
        <a:solidFill>
          <a:schemeClr val="tx1">
            <a:lumMod val="95000"/>
            <a:lumOff val="5000"/>
          </a:schemeClr>
        </a:solidFill>
        <a:ln>
          <a:noFill/>
        </a:ln>
        <a:effectLst>
          <a:outerShdw blurRad="279400" dist="50800" dir="2700000" algn="tl" rotWithShape="0">
            <a:prstClr val="black">
              <a:alpha val="12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editAs="absolute">
    <xdr:from>
      <xdr:col>16</xdr:col>
      <xdr:colOff>299040</xdr:colOff>
      <xdr:row>1</xdr:row>
      <xdr:rowOff>33228</xdr:rowOff>
    </xdr:from>
    <xdr:to>
      <xdr:col>18</xdr:col>
      <xdr:colOff>385803</xdr:colOff>
      <xdr:row>5</xdr:row>
      <xdr:rowOff>143530</xdr:rowOff>
    </xdr:to>
    <xdr:graphicFrame macro="">
      <xdr:nvGraphicFramePr>
        <xdr:cNvPr id="84" name="Chart 83">
          <a:extLst>
            <a:ext uri="{FF2B5EF4-FFF2-40B4-BE49-F238E27FC236}">
              <a16:creationId xmlns:a16="http://schemas.microsoft.com/office/drawing/2014/main" id="{7F90FECA-68B3-45A5-B593-EA27D59118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editAs="absolute">
    <xdr:from>
      <xdr:col>16</xdr:col>
      <xdr:colOff>322372</xdr:colOff>
      <xdr:row>6</xdr:row>
      <xdr:rowOff>2655</xdr:rowOff>
    </xdr:from>
    <xdr:to>
      <xdr:col>18</xdr:col>
      <xdr:colOff>410600</xdr:colOff>
      <xdr:row>10</xdr:row>
      <xdr:rowOff>112413</xdr:rowOff>
    </xdr:to>
    <xdr:graphicFrame macro="">
      <xdr:nvGraphicFramePr>
        <xdr:cNvPr id="85" name="Chart 84">
          <a:extLst>
            <a:ext uri="{FF2B5EF4-FFF2-40B4-BE49-F238E27FC236}">
              <a16:creationId xmlns:a16="http://schemas.microsoft.com/office/drawing/2014/main" id="{06D8DB66-491C-485E-B5FC-1EF9414B4C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editAs="absolute">
    <xdr:from>
      <xdr:col>16</xdr:col>
      <xdr:colOff>575931</xdr:colOff>
      <xdr:row>5</xdr:row>
      <xdr:rowOff>155058</xdr:rowOff>
    </xdr:from>
    <xdr:to>
      <xdr:col>19</xdr:col>
      <xdr:colOff>199360</xdr:colOff>
      <xdr:row>5</xdr:row>
      <xdr:rowOff>155059</xdr:rowOff>
    </xdr:to>
    <xdr:cxnSp macro="">
      <xdr:nvCxnSpPr>
        <xdr:cNvPr id="87" name="Straight Connector 86">
          <a:extLst>
            <a:ext uri="{FF2B5EF4-FFF2-40B4-BE49-F238E27FC236}">
              <a16:creationId xmlns:a16="http://schemas.microsoft.com/office/drawing/2014/main" id="{054F5881-B261-475A-919C-F05039CE711E}"/>
            </a:ext>
          </a:extLst>
        </xdr:cNvPr>
        <xdr:cNvCxnSpPr/>
      </xdr:nvCxnSpPr>
      <xdr:spPr>
        <a:xfrm flipV="1">
          <a:off x="11562908" y="1151860"/>
          <a:ext cx="1683487" cy="1"/>
        </a:xfrm>
        <a:prstGeom prst="line">
          <a:avLst/>
        </a:prstGeom>
        <a:ln>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17</xdr:col>
      <xdr:colOff>653458</xdr:colOff>
      <xdr:row>2</xdr:row>
      <xdr:rowOff>166134</xdr:rowOff>
    </xdr:from>
    <xdr:to>
      <xdr:col>19</xdr:col>
      <xdr:colOff>188283</xdr:colOff>
      <xdr:row>4</xdr:row>
      <xdr:rowOff>44302</xdr:rowOff>
    </xdr:to>
    <xdr:sp macro="" textlink="PivotTable!AH6">
      <xdr:nvSpPr>
        <xdr:cNvPr id="93" name="TextBox 92">
          <a:extLst>
            <a:ext uri="{FF2B5EF4-FFF2-40B4-BE49-F238E27FC236}">
              <a16:creationId xmlns:a16="http://schemas.microsoft.com/office/drawing/2014/main" id="{440DC5B1-FD20-48D6-BEAE-6A0B9D26B5C1}"/>
            </a:ext>
          </a:extLst>
        </xdr:cNvPr>
        <xdr:cNvSpPr txBox="1"/>
      </xdr:nvSpPr>
      <xdr:spPr>
        <a:xfrm>
          <a:off x="12327121" y="564855"/>
          <a:ext cx="908197" cy="2768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840F621-027D-488F-8AAF-559E8058F759}" type="TxLink">
            <a:rPr lang="en-US" sz="1400" b="0" i="0" u="none" strike="noStrike">
              <a:solidFill>
                <a:schemeClr val="bg1"/>
              </a:solidFill>
              <a:latin typeface="Arial"/>
              <a:cs typeface="Arial"/>
            </a:rPr>
            <a:pPr/>
            <a:t> 926 </a:t>
          </a:fld>
          <a:endParaRPr lang="en-IN" sz="1200">
            <a:solidFill>
              <a:schemeClr val="bg1"/>
            </a:solidFill>
          </a:endParaRPr>
        </a:p>
      </xdr:txBody>
    </xdr:sp>
    <xdr:clientData/>
  </xdr:twoCellAnchor>
  <xdr:twoCellAnchor editAs="absolute">
    <xdr:from>
      <xdr:col>16</xdr:col>
      <xdr:colOff>631306</xdr:colOff>
      <xdr:row>2</xdr:row>
      <xdr:rowOff>155057</xdr:rowOff>
    </xdr:from>
    <xdr:to>
      <xdr:col>17</xdr:col>
      <xdr:colOff>498401</xdr:colOff>
      <xdr:row>4</xdr:row>
      <xdr:rowOff>11075</xdr:rowOff>
    </xdr:to>
    <xdr:sp macro="" textlink="PivotTable!AI6">
      <xdr:nvSpPr>
        <xdr:cNvPr id="94" name="TextBox 93">
          <a:extLst>
            <a:ext uri="{FF2B5EF4-FFF2-40B4-BE49-F238E27FC236}">
              <a16:creationId xmlns:a16="http://schemas.microsoft.com/office/drawing/2014/main" id="{A6DD56A6-0435-41D3-9ACF-6EA8D172654D}"/>
            </a:ext>
          </a:extLst>
        </xdr:cNvPr>
        <xdr:cNvSpPr txBox="1"/>
      </xdr:nvSpPr>
      <xdr:spPr>
        <a:xfrm>
          <a:off x="11618283" y="553778"/>
          <a:ext cx="553781" cy="2547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34420C7-3AA5-48CD-A367-42FFDB78BD52}" type="TxLink">
            <a:rPr lang="en-US" sz="1200" b="0" i="0" u="none" strike="noStrike">
              <a:solidFill>
                <a:schemeClr val="bg1"/>
              </a:solidFill>
              <a:latin typeface="Arial"/>
              <a:cs typeface="Arial"/>
            </a:rPr>
            <a:pPr algn="ctr"/>
            <a:t>75%</a:t>
          </a:fld>
          <a:endParaRPr lang="en-IN" sz="1100">
            <a:solidFill>
              <a:schemeClr val="bg1"/>
            </a:solidFill>
          </a:endParaRPr>
        </a:p>
      </xdr:txBody>
    </xdr:sp>
    <xdr:clientData/>
  </xdr:twoCellAnchor>
  <xdr:twoCellAnchor editAs="absolute">
    <xdr:from>
      <xdr:col>17</xdr:col>
      <xdr:colOff>653460</xdr:colOff>
      <xdr:row>1</xdr:row>
      <xdr:rowOff>143984</xdr:rowOff>
    </xdr:from>
    <xdr:to>
      <xdr:col>19</xdr:col>
      <xdr:colOff>287965</xdr:colOff>
      <xdr:row>5</xdr:row>
      <xdr:rowOff>77529</xdr:rowOff>
    </xdr:to>
    <xdr:grpSp>
      <xdr:nvGrpSpPr>
        <xdr:cNvPr id="96" name="Group 95">
          <a:extLst>
            <a:ext uri="{FF2B5EF4-FFF2-40B4-BE49-F238E27FC236}">
              <a16:creationId xmlns:a16="http://schemas.microsoft.com/office/drawing/2014/main" id="{2D1C3E84-92A1-4878-814F-63362F05957E}"/>
            </a:ext>
          </a:extLst>
        </xdr:cNvPr>
        <xdr:cNvGrpSpPr/>
      </xdr:nvGrpSpPr>
      <xdr:grpSpPr>
        <a:xfrm>
          <a:off x="12285623" y="338372"/>
          <a:ext cx="1002995" cy="711096"/>
          <a:chOff x="12327123" y="343344"/>
          <a:chExt cx="1007877" cy="730987"/>
        </a:xfrm>
      </xdr:grpSpPr>
      <xdr:sp macro="" textlink="">
        <xdr:nvSpPr>
          <xdr:cNvPr id="89" name="TextBox 88">
            <a:extLst>
              <a:ext uri="{FF2B5EF4-FFF2-40B4-BE49-F238E27FC236}">
                <a16:creationId xmlns:a16="http://schemas.microsoft.com/office/drawing/2014/main" id="{10E894C3-0D5D-425D-BE33-7C16D57912DF}"/>
              </a:ext>
            </a:extLst>
          </xdr:cNvPr>
          <xdr:cNvSpPr txBox="1"/>
        </xdr:nvSpPr>
        <xdr:spPr>
          <a:xfrm>
            <a:off x="12327123" y="343344"/>
            <a:ext cx="908197" cy="2768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chemeClr val="bg1"/>
                </a:solidFill>
              </a:rPr>
              <a:t>Total</a:t>
            </a:r>
            <a:r>
              <a:rPr lang="en-IN" sz="1100">
                <a:solidFill>
                  <a:schemeClr val="bg1">
                    <a:lumMod val="50000"/>
                  </a:schemeClr>
                </a:solidFill>
              </a:rPr>
              <a:t> </a:t>
            </a:r>
            <a:r>
              <a:rPr lang="en-IN" sz="1100">
                <a:solidFill>
                  <a:schemeClr val="bg1"/>
                </a:solidFill>
              </a:rPr>
              <a:t>Paid</a:t>
            </a:r>
          </a:p>
        </xdr:txBody>
      </xdr:sp>
      <xdr:sp macro="" textlink="">
        <xdr:nvSpPr>
          <xdr:cNvPr id="95" name="TextBox 94">
            <a:extLst>
              <a:ext uri="{FF2B5EF4-FFF2-40B4-BE49-F238E27FC236}">
                <a16:creationId xmlns:a16="http://schemas.microsoft.com/office/drawing/2014/main" id="{48215E20-19EA-42D8-87AA-EF0F50C13739}"/>
              </a:ext>
            </a:extLst>
          </xdr:cNvPr>
          <xdr:cNvSpPr txBox="1"/>
        </xdr:nvSpPr>
        <xdr:spPr>
          <a:xfrm>
            <a:off x="12426803" y="797442"/>
            <a:ext cx="908197" cy="2768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800">
                <a:solidFill>
                  <a:schemeClr val="bg1">
                    <a:lumMod val="95000"/>
                  </a:schemeClr>
                </a:solidFill>
              </a:rPr>
              <a:t>Calls</a:t>
            </a:r>
          </a:p>
        </xdr:txBody>
      </xdr:sp>
    </xdr:grpSp>
    <xdr:clientData/>
  </xdr:twoCellAnchor>
  <xdr:twoCellAnchor editAs="absolute">
    <xdr:from>
      <xdr:col>17</xdr:col>
      <xdr:colOff>653458</xdr:colOff>
      <xdr:row>6</xdr:row>
      <xdr:rowOff>44303</xdr:rowOff>
    </xdr:from>
    <xdr:to>
      <xdr:col>19</xdr:col>
      <xdr:colOff>287965</xdr:colOff>
      <xdr:row>10</xdr:row>
      <xdr:rowOff>11074</xdr:rowOff>
    </xdr:to>
    <xdr:grpSp>
      <xdr:nvGrpSpPr>
        <xdr:cNvPr id="98" name="Group 97">
          <a:extLst>
            <a:ext uri="{FF2B5EF4-FFF2-40B4-BE49-F238E27FC236}">
              <a16:creationId xmlns:a16="http://schemas.microsoft.com/office/drawing/2014/main" id="{F329F1FC-880C-4C8A-B7AE-BE945A578BFE}"/>
            </a:ext>
          </a:extLst>
        </xdr:cNvPr>
        <xdr:cNvGrpSpPr/>
      </xdr:nvGrpSpPr>
      <xdr:grpSpPr>
        <a:xfrm>
          <a:off x="12285621" y="1210630"/>
          <a:ext cx="1002997" cy="744322"/>
          <a:chOff x="12327123" y="343344"/>
          <a:chExt cx="1007879" cy="764213"/>
        </a:xfrm>
      </xdr:grpSpPr>
      <xdr:sp macro="" textlink="">
        <xdr:nvSpPr>
          <xdr:cNvPr id="99" name="TextBox 98">
            <a:extLst>
              <a:ext uri="{FF2B5EF4-FFF2-40B4-BE49-F238E27FC236}">
                <a16:creationId xmlns:a16="http://schemas.microsoft.com/office/drawing/2014/main" id="{E06FA122-1178-48DB-B260-43562EF38D38}"/>
              </a:ext>
            </a:extLst>
          </xdr:cNvPr>
          <xdr:cNvSpPr txBox="1"/>
        </xdr:nvSpPr>
        <xdr:spPr>
          <a:xfrm>
            <a:off x="12327123" y="343344"/>
            <a:ext cx="1007879" cy="2768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chemeClr val="bg1"/>
                </a:solidFill>
              </a:rPr>
              <a:t>Total Unpaid</a:t>
            </a:r>
          </a:p>
        </xdr:txBody>
      </xdr:sp>
      <xdr:sp macro="" textlink="">
        <xdr:nvSpPr>
          <xdr:cNvPr id="100" name="TextBox 99">
            <a:extLst>
              <a:ext uri="{FF2B5EF4-FFF2-40B4-BE49-F238E27FC236}">
                <a16:creationId xmlns:a16="http://schemas.microsoft.com/office/drawing/2014/main" id="{28040F78-326F-499B-AE8C-68BE15F4EFB5}"/>
              </a:ext>
            </a:extLst>
          </xdr:cNvPr>
          <xdr:cNvSpPr txBox="1"/>
        </xdr:nvSpPr>
        <xdr:spPr>
          <a:xfrm>
            <a:off x="12426803" y="830668"/>
            <a:ext cx="908197" cy="2768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800">
                <a:solidFill>
                  <a:schemeClr val="bg1">
                    <a:lumMod val="95000"/>
                  </a:schemeClr>
                </a:solidFill>
              </a:rPr>
              <a:t>Calls</a:t>
            </a:r>
          </a:p>
        </xdr:txBody>
      </xdr:sp>
    </xdr:grpSp>
    <xdr:clientData/>
  </xdr:twoCellAnchor>
  <xdr:twoCellAnchor editAs="absolute">
    <xdr:from>
      <xdr:col>17</xdr:col>
      <xdr:colOff>620232</xdr:colOff>
      <xdr:row>7</xdr:row>
      <xdr:rowOff>99681</xdr:rowOff>
    </xdr:from>
    <xdr:to>
      <xdr:col>19</xdr:col>
      <xdr:colOff>155057</xdr:colOff>
      <xdr:row>8</xdr:row>
      <xdr:rowOff>177209</xdr:rowOff>
    </xdr:to>
    <xdr:sp macro="" textlink="PivotTable!AH5">
      <xdr:nvSpPr>
        <xdr:cNvPr id="102" name="TextBox 101">
          <a:extLst>
            <a:ext uri="{FF2B5EF4-FFF2-40B4-BE49-F238E27FC236}">
              <a16:creationId xmlns:a16="http://schemas.microsoft.com/office/drawing/2014/main" id="{C21C9963-FBAF-4B07-A0BB-96A923230813}"/>
            </a:ext>
          </a:extLst>
        </xdr:cNvPr>
        <xdr:cNvSpPr txBox="1"/>
      </xdr:nvSpPr>
      <xdr:spPr>
        <a:xfrm>
          <a:off x="12293895" y="1495204"/>
          <a:ext cx="908197" cy="2768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74D51A7F-AE1C-48F2-8E8A-1920E0574B83}" type="TxLink">
            <a:rPr lang="en-US" sz="1400" b="0" i="0" u="none" strike="noStrike">
              <a:solidFill>
                <a:schemeClr val="bg1"/>
              </a:solidFill>
              <a:latin typeface="Arial"/>
              <a:cs typeface="Arial"/>
            </a:rPr>
            <a:pPr/>
            <a:t> 311 </a:t>
          </a:fld>
          <a:endParaRPr lang="en-IN" sz="1200">
            <a:solidFill>
              <a:schemeClr val="bg1"/>
            </a:solidFill>
          </a:endParaRPr>
        </a:p>
      </xdr:txBody>
    </xdr:sp>
    <xdr:clientData/>
  </xdr:twoCellAnchor>
  <xdr:twoCellAnchor editAs="absolute">
    <xdr:from>
      <xdr:col>16</xdr:col>
      <xdr:colOff>642384</xdr:colOff>
      <xdr:row>7</xdr:row>
      <xdr:rowOff>132909</xdr:rowOff>
    </xdr:from>
    <xdr:to>
      <xdr:col>17</xdr:col>
      <xdr:colOff>509479</xdr:colOff>
      <xdr:row>8</xdr:row>
      <xdr:rowOff>188287</xdr:rowOff>
    </xdr:to>
    <xdr:sp macro="" textlink="PivotTable!AI5">
      <xdr:nvSpPr>
        <xdr:cNvPr id="103" name="TextBox 102">
          <a:extLst>
            <a:ext uri="{FF2B5EF4-FFF2-40B4-BE49-F238E27FC236}">
              <a16:creationId xmlns:a16="http://schemas.microsoft.com/office/drawing/2014/main" id="{B6E46A57-CE84-43C8-96B0-FAA57809C86E}"/>
            </a:ext>
          </a:extLst>
        </xdr:cNvPr>
        <xdr:cNvSpPr txBox="1"/>
      </xdr:nvSpPr>
      <xdr:spPr>
        <a:xfrm>
          <a:off x="11629361" y="1528432"/>
          <a:ext cx="553781" cy="2547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4058ABE-A939-43BF-B58A-C6E4C383CEE2}" type="TxLink">
            <a:rPr lang="en-US" sz="1200" b="0" i="0" u="none" strike="noStrike">
              <a:solidFill>
                <a:schemeClr val="bg1"/>
              </a:solidFill>
              <a:latin typeface="Arial"/>
              <a:cs typeface="Arial"/>
            </a:rPr>
            <a:pPr algn="ctr"/>
            <a:t>25%</a:t>
          </a:fld>
          <a:endParaRPr lang="en-IN" sz="1100">
            <a:solidFill>
              <a:schemeClr val="bg1"/>
            </a:solidFill>
          </a:endParaRPr>
        </a:p>
      </xdr:txBody>
    </xdr:sp>
    <xdr:clientData/>
  </xdr:twoCellAnchor>
  <xdr:twoCellAnchor editAs="absolute">
    <xdr:from>
      <xdr:col>19</xdr:col>
      <xdr:colOff>497445</xdr:colOff>
      <xdr:row>0</xdr:row>
      <xdr:rowOff>143982</xdr:rowOff>
    </xdr:from>
    <xdr:to>
      <xdr:col>22</xdr:col>
      <xdr:colOff>408147</xdr:colOff>
      <xdr:row>10</xdr:row>
      <xdr:rowOff>134060</xdr:rowOff>
    </xdr:to>
    <xdr:sp macro="" textlink="">
      <xdr:nvSpPr>
        <xdr:cNvPr id="104" name="Rectangle: Rounded Corners 103">
          <a:extLst>
            <a:ext uri="{FF2B5EF4-FFF2-40B4-BE49-F238E27FC236}">
              <a16:creationId xmlns:a16="http://schemas.microsoft.com/office/drawing/2014/main" id="{03978880-D6B8-4EAD-A58E-9964BDB3270D}"/>
            </a:ext>
          </a:extLst>
        </xdr:cNvPr>
        <xdr:cNvSpPr/>
      </xdr:nvSpPr>
      <xdr:spPr>
        <a:xfrm>
          <a:off x="13703729" y="143982"/>
          <a:ext cx="1995904" cy="2049537"/>
        </a:xfrm>
        <a:prstGeom prst="roundRect">
          <a:avLst/>
        </a:prstGeom>
        <a:solidFill>
          <a:srgbClr val="7030A0"/>
        </a:solidFill>
        <a:ln>
          <a:noFill/>
        </a:ln>
        <a:effectLst>
          <a:outerShdw blurRad="279400" dist="50800" dir="2700000" algn="tl" rotWithShape="0">
            <a:prstClr val="black">
              <a:alpha val="12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marL="0" indent="0" algn="l"/>
          <a:endParaRPr lang="en-IN" sz="1100">
            <a:solidFill>
              <a:srgbClr val="6604C8"/>
            </a:solidFill>
            <a:latin typeface="+mn-lt"/>
            <a:ea typeface="+mn-ea"/>
            <a:cs typeface="+mn-cs"/>
          </a:endParaRPr>
        </a:p>
      </xdr:txBody>
    </xdr:sp>
    <xdr:clientData/>
  </xdr:twoCellAnchor>
  <xdr:twoCellAnchor editAs="absolute">
    <xdr:from>
      <xdr:col>19</xdr:col>
      <xdr:colOff>688860</xdr:colOff>
      <xdr:row>3</xdr:row>
      <xdr:rowOff>89295</xdr:rowOff>
    </xdr:from>
    <xdr:to>
      <xdr:col>22</xdr:col>
      <xdr:colOff>347266</xdr:colOff>
      <xdr:row>10</xdr:row>
      <xdr:rowOff>49610</xdr:rowOff>
    </xdr:to>
    <mc:AlternateContent xmlns:mc="http://schemas.openxmlformats.org/markup-compatibility/2006" xmlns:a14="http://schemas.microsoft.com/office/drawing/2010/main">
      <mc:Choice Requires="a14">
        <xdr:graphicFrame macro="">
          <xdr:nvGraphicFramePr>
            <xdr:cNvPr id="106" name="Month 1">
              <a:extLst>
                <a:ext uri="{FF2B5EF4-FFF2-40B4-BE49-F238E27FC236}">
                  <a16:creationId xmlns:a16="http://schemas.microsoft.com/office/drawing/2014/main" id="{F03F7F7E-7986-4D5A-A742-FA478DF876A5}"/>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mlns="">
        <xdr:sp macro="" textlink="">
          <xdr:nvSpPr>
            <xdr:cNvPr id="0" name=""/>
            <xdr:cNvSpPr>
              <a:spLocks noTextEdit="1"/>
            </xdr:cNvSpPr>
          </xdr:nvSpPr>
          <xdr:spPr>
            <a:xfrm>
              <a:off x="13706706" y="681704"/>
              <a:ext cx="1717938" cy="134260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20</xdr:col>
      <xdr:colOff>130068</xdr:colOff>
      <xdr:row>1</xdr:row>
      <xdr:rowOff>113880</xdr:rowOff>
    </xdr:from>
    <xdr:to>
      <xdr:col>21</xdr:col>
      <xdr:colOff>349301</xdr:colOff>
      <xdr:row>4</xdr:row>
      <xdr:rowOff>1</xdr:rowOff>
    </xdr:to>
    <xdr:sp macro="" textlink="">
      <xdr:nvSpPr>
        <xdr:cNvPr id="108" name="TextBox 107">
          <a:extLst>
            <a:ext uri="{FF2B5EF4-FFF2-40B4-BE49-F238E27FC236}">
              <a16:creationId xmlns:a16="http://schemas.microsoft.com/office/drawing/2014/main" id="{C33777BF-97AC-44A2-8A80-DB5AFE310548}"/>
            </a:ext>
          </a:extLst>
        </xdr:cNvPr>
        <xdr:cNvSpPr txBox="1"/>
      </xdr:nvSpPr>
      <xdr:spPr>
        <a:xfrm>
          <a:off x="13806991" y="309265"/>
          <a:ext cx="903079" cy="4722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a:solidFill>
                <a:schemeClr val="bg1"/>
              </a:solidFill>
            </a:rPr>
            <a:t>Monthly</a:t>
          </a:r>
          <a:r>
            <a:rPr lang="en-IN" sz="1100" baseline="0">
              <a:solidFill>
                <a:schemeClr val="bg1">
                  <a:lumMod val="50000"/>
                </a:schemeClr>
              </a:solidFill>
            </a:rPr>
            <a:t> </a:t>
          </a:r>
          <a:r>
            <a:rPr lang="en-IN" sz="900" baseline="0">
              <a:solidFill>
                <a:schemeClr val="bg1"/>
              </a:solidFill>
            </a:rPr>
            <a:t>Slicer</a:t>
          </a:r>
          <a:endParaRPr lang="en-IN" sz="1100">
            <a:solidFill>
              <a:schemeClr val="bg1"/>
            </a:solidFill>
          </a:endParaRPr>
        </a:p>
      </xdr:txBody>
    </xdr:sp>
    <xdr:clientData/>
  </xdr:twoCellAnchor>
  <xdr:twoCellAnchor editAs="absolute">
    <xdr:from>
      <xdr:col>20</xdr:col>
      <xdr:colOff>191125</xdr:colOff>
      <xdr:row>3</xdr:row>
      <xdr:rowOff>134327</xdr:rowOff>
    </xdr:from>
    <xdr:to>
      <xdr:col>21</xdr:col>
      <xdr:colOff>421679</xdr:colOff>
      <xdr:row>3</xdr:row>
      <xdr:rowOff>138305</xdr:rowOff>
    </xdr:to>
    <xdr:cxnSp macro="">
      <xdr:nvCxnSpPr>
        <xdr:cNvPr id="109" name="Straight Connector 108">
          <a:extLst>
            <a:ext uri="{FF2B5EF4-FFF2-40B4-BE49-F238E27FC236}">
              <a16:creationId xmlns:a16="http://schemas.microsoft.com/office/drawing/2014/main" id="{562F3326-A6D9-4CA9-A9D3-C47E43157DB4}"/>
            </a:ext>
          </a:extLst>
        </xdr:cNvPr>
        <xdr:cNvCxnSpPr/>
      </xdr:nvCxnSpPr>
      <xdr:spPr>
        <a:xfrm flipV="1">
          <a:off x="13868048" y="720481"/>
          <a:ext cx="914400" cy="3978"/>
        </a:xfrm>
        <a:prstGeom prst="line">
          <a:avLst/>
        </a:prstGeom>
        <a:ln>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21</xdr:col>
      <xdr:colOff>647212</xdr:colOff>
      <xdr:row>1</xdr:row>
      <xdr:rowOff>97692</xdr:rowOff>
    </xdr:from>
    <xdr:to>
      <xdr:col>22</xdr:col>
      <xdr:colOff>255999</xdr:colOff>
      <xdr:row>3</xdr:row>
      <xdr:rowOff>5653</xdr:rowOff>
    </xdr:to>
    <xdr:pic>
      <xdr:nvPicPr>
        <xdr:cNvPr id="120" name="Picture 119">
          <a:hlinkClick xmlns:r="http://schemas.openxmlformats.org/officeDocument/2006/relationships" r:id="rId16" tooltip="Go To Database"/>
          <a:extLst>
            <a:ext uri="{FF2B5EF4-FFF2-40B4-BE49-F238E27FC236}">
              <a16:creationId xmlns:a16="http://schemas.microsoft.com/office/drawing/2014/main" id="{A4764CDD-9A16-4137-BF0D-8C5C7AD179B3}"/>
            </a:ext>
          </a:extLst>
        </xdr:cNvPr>
        <xdr:cNvPicPr>
          <a:picLocks noChangeAspect="1"/>
        </xdr:cNvPicPr>
      </xdr:nvPicPr>
      <xdr:blipFill>
        <a:blip xmlns:r="http://schemas.openxmlformats.org/officeDocument/2006/relationships" r:embed="rId17"/>
        <a:stretch>
          <a:fillRect/>
        </a:stretch>
      </xdr:blipFill>
      <xdr:spPr>
        <a:xfrm>
          <a:off x="15007981" y="293077"/>
          <a:ext cx="292633" cy="298730"/>
        </a:xfrm>
        <a:prstGeom prst="rect">
          <a:avLst/>
        </a:prstGeom>
      </xdr:spPr>
    </xdr:pic>
    <xdr:clientData/>
  </xdr:twoCellAnchor>
  <xdr:twoCellAnchor editAs="absolute">
    <xdr:from>
      <xdr:col>22</xdr:col>
      <xdr:colOff>561732</xdr:colOff>
      <xdr:row>0</xdr:row>
      <xdr:rowOff>143982</xdr:rowOff>
    </xdr:from>
    <xdr:to>
      <xdr:col>25</xdr:col>
      <xdr:colOff>223585</xdr:colOff>
      <xdr:row>10</xdr:row>
      <xdr:rowOff>132007</xdr:rowOff>
    </xdr:to>
    <xdr:sp macro="" textlink="">
      <xdr:nvSpPr>
        <xdr:cNvPr id="121" name="Rectangle: Rounded Corners 120">
          <a:extLst>
            <a:ext uri="{FF2B5EF4-FFF2-40B4-BE49-F238E27FC236}">
              <a16:creationId xmlns:a16="http://schemas.microsoft.com/office/drawing/2014/main" id="{F528D96A-8BEA-4423-8450-03A7EFDAC1EB}"/>
            </a:ext>
          </a:extLst>
        </xdr:cNvPr>
        <xdr:cNvSpPr/>
      </xdr:nvSpPr>
      <xdr:spPr>
        <a:xfrm>
          <a:off x="15853218" y="143982"/>
          <a:ext cx="1747056" cy="2047484"/>
        </a:xfrm>
        <a:prstGeom prst="roundRect">
          <a:avLst/>
        </a:prstGeom>
        <a:solidFill>
          <a:schemeClr val="tx1">
            <a:lumMod val="95000"/>
            <a:lumOff val="5000"/>
          </a:schemeClr>
        </a:solidFill>
        <a:ln>
          <a:noFill/>
        </a:ln>
        <a:effectLst>
          <a:outerShdw blurRad="279400" dist="50800" dir="2700000" algn="tl" rotWithShape="0">
            <a:prstClr val="black">
              <a:alpha val="12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editAs="absolute">
    <xdr:from>
      <xdr:col>23</xdr:col>
      <xdr:colOff>122116</xdr:colOff>
      <xdr:row>1</xdr:row>
      <xdr:rowOff>73268</xdr:rowOff>
    </xdr:from>
    <xdr:to>
      <xdr:col>25</xdr:col>
      <xdr:colOff>61058</xdr:colOff>
      <xdr:row>3</xdr:row>
      <xdr:rowOff>0</xdr:rowOff>
    </xdr:to>
    <xdr:sp macro="" textlink="">
      <xdr:nvSpPr>
        <xdr:cNvPr id="123" name="TextBox 122">
          <a:extLst>
            <a:ext uri="{FF2B5EF4-FFF2-40B4-BE49-F238E27FC236}">
              <a16:creationId xmlns:a16="http://schemas.microsoft.com/office/drawing/2014/main" id="{8D1CEEF2-3809-48E0-A7FA-F6D66C23B0CE}"/>
            </a:ext>
          </a:extLst>
        </xdr:cNvPr>
        <xdr:cNvSpPr txBox="1"/>
      </xdr:nvSpPr>
      <xdr:spPr>
        <a:xfrm>
          <a:off x="15850578" y="268653"/>
          <a:ext cx="1306634" cy="3175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aseline="0">
              <a:solidFill>
                <a:schemeClr val="bg1"/>
              </a:solidFill>
            </a:rPr>
            <a:t>Enrolled Courses</a:t>
          </a:r>
          <a:endParaRPr lang="en-IN" sz="1800">
            <a:solidFill>
              <a:schemeClr val="bg1"/>
            </a:solidFill>
          </a:endParaRPr>
        </a:p>
      </xdr:txBody>
    </xdr:sp>
    <xdr:clientData/>
  </xdr:twoCellAnchor>
  <xdr:twoCellAnchor editAs="absolute">
    <xdr:from>
      <xdr:col>22</xdr:col>
      <xdr:colOff>629009</xdr:colOff>
      <xdr:row>4</xdr:row>
      <xdr:rowOff>53915</xdr:rowOff>
    </xdr:from>
    <xdr:to>
      <xdr:col>25</xdr:col>
      <xdr:colOff>143773</xdr:colOff>
      <xdr:row>10</xdr:row>
      <xdr:rowOff>134410</xdr:rowOff>
    </xdr:to>
    <xdr:graphicFrame macro="">
      <xdr:nvGraphicFramePr>
        <xdr:cNvPr id="124" name="Chart 123">
          <a:extLst>
            <a:ext uri="{FF2B5EF4-FFF2-40B4-BE49-F238E27FC236}">
              <a16:creationId xmlns:a16="http://schemas.microsoft.com/office/drawing/2014/main" id="{4B3CFF60-DC9D-47C9-9CF9-C633CEFF17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editAs="absolute">
    <xdr:from>
      <xdr:col>23</xdr:col>
      <xdr:colOff>40554</xdr:colOff>
      <xdr:row>2</xdr:row>
      <xdr:rowOff>161593</xdr:rowOff>
    </xdr:from>
    <xdr:to>
      <xdr:col>24</xdr:col>
      <xdr:colOff>179717</xdr:colOff>
      <xdr:row>4</xdr:row>
      <xdr:rowOff>129152</xdr:rowOff>
    </xdr:to>
    <xdr:sp macro="" textlink="PivotTable!AR5">
      <xdr:nvSpPr>
        <xdr:cNvPr id="125" name="TextBox 124">
          <a:extLst>
            <a:ext uri="{FF2B5EF4-FFF2-40B4-BE49-F238E27FC236}">
              <a16:creationId xmlns:a16="http://schemas.microsoft.com/office/drawing/2014/main" id="{94A1B677-C1A8-4D5E-BCE1-D0B1EC687159}"/>
            </a:ext>
          </a:extLst>
        </xdr:cNvPr>
        <xdr:cNvSpPr txBox="1"/>
      </xdr:nvSpPr>
      <xdr:spPr>
        <a:xfrm>
          <a:off x="15635723" y="549051"/>
          <a:ext cx="817214" cy="355016"/>
        </a:xfrm>
        <a:prstGeom prst="rect">
          <a:avLst/>
        </a:prstGeom>
        <a:solidFill>
          <a:schemeClr val="tx1">
            <a:lumMod val="95000"/>
            <a:lumOff val="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8A4E43B-96A9-44D5-B0D3-78113FB96F30}" type="TxLink">
            <a:rPr lang="en-US" sz="1400" b="0" i="0" u="none" strike="noStrike">
              <a:solidFill>
                <a:schemeClr val="bg1"/>
              </a:solidFill>
              <a:latin typeface="Arial"/>
              <a:cs typeface="Arial"/>
            </a:rPr>
            <a:pPr/>
            <a:t> 2,643 </a:t>
          </a:fld>
          <a:endParaRPr lang="en-IN" sz="3200">
            <a:solidFill>
              <a:schemeClr val="bg1"/>
            </a:solidFill>
          </a:endParaRPr>
        </a:p>
      </xdr:txBody>
    </xdr:sp>
    <xdr:clientData/>
  </xdr:twoCellAnchor>
  <xdr:twoCellAnchor editAs="absolute">
    <xdr:from>
      <xdr:col>24</xdr:col>
      <xdr:colOff>26497</xdr:colOff>
      <xdr:row>3</xdr:row>
      <xdr:rowOff>17050</xdr:rowOff>
    </xdr:from>
    <xdr:to>
      <xdr:col>25</xdr:col>
      <xdr:colOff>17972</xdr:colOff>
      <xdr:row>4</xdr:row>
      <xdr:rowOff>8986</xdr:rowOff>
    </xdr:to>
    <xdr:sp macro="" textlink="">
      <xdr:nvSpPr>
        <xdr:cNvPr id="126" name="TextBox 125">
          <a:extLst>
            <a:ext uri="{FF2B5EF4-FFF2-40B4-BE49-F238E27FC236}">
              <a16:creationId xmlns:a16="http://schemas.microsoft.com/office/drawing/2014/main" id="{B41AC294-CA8E-4639-B171-FDF199C0E49E}"/>
            </a:ext>
          </a:extLst>
        </xdr:cNvPr>
        <xdr:cNvSpPr txBox="1"/>
      </xdr:nvSpPr>
      <xdr:spPr>
        <a:xfrm>
          <a:off x="16416686" y="610116"/>
          <a:ext cx="674399" cy="189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700" baseline="0">
              <a:solidFill>
                <a:schemeClr val="bg1">
                  <a:lumMod val="95000"/>
                </a:schemeClr>
              </a:solidFill>
            </a:rPr>
            <a:t>Courses</a:t>
          </a:r>
          <a:endParaRPr lang="en-IN" sz="1000">
            <a:solidFill>
              <a:schemeClr val="bg1">
                <a:lumMod val="95000"/>
              </a:schemeClr>
            </a:solidFill>
          </a:endParaRPr>
        </a:p>
      </xdr:txBody>
    </xdr:sp>
    <xdr:clientData/>
  </xdr:twoCellAnchor>
  <xdr:twoCellAnchor editAs="absolute">
    <xdr:from>
      <xdr:col>23</xdr:col>
      <xdr:colOff>133969</xdr:colOff>
      <xdr:row>4</xdr:row>
      <xdr:rowOff>79592</xdr:rowOff>
    </xdr:from>
    <xdr:to>
      <xdr:col>24</xdr:col>
      <xdr:colOff>197689</xdr:colOff>
      <xdr:row>5</xdr:row>
      <xdr:rowOff>125802</xdr:rowOff>
    </xdr:to>
    <xdr:sp macro="" textlink="">
      <xdr:nvSpPr>
        <xdr:cNvPr id="127" name="TextBox 126">
          <a:extLst>
            <a:ext uri="{FF2B5EF4-FFF2-40B4-BE49-F238E27FC236}">
              <a16:creationId xmlns:a16="http://schemas.microsoft.com/office/drawing/2014/main" id="{50F88BAF-7D5D-4F10-8581-42C757627720}"/>
            </a:ext>
          </a:extLst>
        </xdr:cNvPr>
        <xdr:cNvSpPr txBox="1"/>
      </xdr:nvSpPr>
      <xdr:spPr>
        <a:xfrm>
          <a:off x="15841233" y="870347"/>
          <a:ext cx="746645" cy="243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a:solidFill>
                <a:schemeClr val="bg1">
                  <a:lumMod val="95000"/>
                </a:schemeClr>
              </a:solidFill>
            </a:rPr>
            <a:t>Average</a:t>
          </a:r>
        </a:p>
      </xdr:txBody>
    </xdr:sp>
    <xdr:clientData/>
  </xdr:twoCellAnchor>
  <xdr:twoCellAnchor editAs="absolute">
    <xdr:from>
      <xdr:col>23</xdr:col>
      <xdr:colOff>112080</xdr:colOff>
      <xdr:row>5</xdr:row>
      <xdr:rowOff>125444</xdr:rowOff>
    </xdr:from>
    <xdr:to>
      <xdr:col>23</xdr:col>
      <xdr:colOff>548137</xdr:colOff>
      <xdr:row>7</xdr:row>
      <xdr:rowOff>44571</xdr:rowOff>
    </xdr:to>
    <xdr:sp macro="" textlink="PivotTable!$AP$5">
      <xdr:nvSpPr>
        <xdr:cNvPr id="128" name="TextBox 127">
          <a:extLst>
            <a:ext uri="{FF2B5EF4-FFF2-40B4-BE49-F238E27FC236}">
              <a16:creationId xmlns:a16="http://schemas.microsoft.com/office/drawing/2014/main" id="{289C5299-FB25-4049-8FF9-27C20143967F}"/>
            </a:ext>
          </a:extLst>
        </xdr:cNvPr>
        <xdr:cNvSpPr txBox="1"/>
      </xdr:nvSpPr>
      <xdr:spPr>
        <a:xfrm>
          <a:off x="15819344" y="1113887"/>
          <a:ext cx="436057" cy="3145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1F132A1-31CB-4AEB-8EFA-80DAC0908689}" type="TxLink">
            <a:rPr lang="en-US" sz="1200" b="0" i="0" u="none" strike="noStrike">
              <a:solidFill>
                <a:srgbClr val="FFC000"/>
              </a:solidFill>
              <a:latin typeface="Arial"/>
              <a:cs typeface="Arial"/>
            </a:rPr>
            <a:pPr/>
            <a:t> 2 </a:t>
          </a:fld>
          <a:endParaRPr lang="en-IN" sz="2800">
            <a:solidFill>
              <a:srgbClr val="FFC000"/>
            </a:solidFill>
          </a:endParaRPr>
        </a:p>
      </xdr:txBody>
    </xdr:sp>
    <xdr:clientData/>
  </xdr:twoCellAnchor>
  <xdr:twoCellAnchor editAs="absolute">
    <xdr:from>
      <xdr:col>21</xdr:col>
      <xdr:colOff>485236</xdr:colOff>
      <xdr:row>11</xdr:row>
      <xdr:rowOff>188703</xdr:rowOff>
    </xdr:from>
    <xdr:to>
      <xdr:col>25</xdr:col>
      <xdr:colOff>313858</xdr:colOff>
      <xdr:row>23</xdr:row>
      <xdr:rowOff>102438</xdr:rowOff>
    </xdr:to>
    <xdr:sp macro="" textlink="">
      <xdr:nvSpPr>
        <xdr:cNvPr id="129" name="Rectangle: Rounded Corners 128">
          <a:extLst>
            <a:ext uri="{FF2B5EF4-FFF2-40B4-BE49-F238E27FC236}">
              <a16:creationId xmlns:a16="http://schemas.microsoft.com/office/drawing/2014/main" id="{E5E347FD-1B20-4EDE-9399-6E821BD23437}"/>
            </a:ext>
          </a:extLst>
        </xdr:cNvPr>
        <xdr:cNvSpPr/>
      </xdr:nvSpPr>
      <xdr:spPr>
        <a:xfrm>
          <a:off x="15081655" y="2454108"/>
          <a:ext cx="2608892" cy="2385087"/>
        </a:xfrm>
        <a:prstGeom prst="roundRect">
          <a:avLst/>
        </a:prstGeom>
        <a:solidFill>
          <a:schemeClr val="tx1">
            <a:lumMod val="95000"/>
            <a:lumOff val="5000"/>
          </a:schemeClr>
        </a:solidFill>
        <a:ln>
          <a:noFill/>
        </a:ln>
        <a:effectLst>
          <a:outerShdw blurRad="279400" dist="50800" dir="2700000" algn="tl" rotWithShape="0">
            <a:prstClr val="black">
              <a:alpha val="12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editAs="absolute">
    <xdr:from>
      <xdr:col>23</xdr:col>
      <xdr:colOff>17971</xdr:colOff>
      <xdr:row>12</xdr:row>
      <xdr:rowOff>71887</xdr:rowOff>
    </xdr:from>
    <xdr:to>
      <xdr:col>24</xdr:col>
      <xdr:colOff>269575</xdr:colOff>
      <xdr:row>13</xdr:row>
      <xdr:rowOff>125802</xdr:rowOff>
    </xdr:to>
    <xdr:sp macro="" textlink="">
      <xdr:nvSpPr>
        <xdr:cNvPr id="130" name="TextBox 129">
          <a:extLst>
            <a:ext uri="{FF2B5EF4-FFF2-40B4-BE49-F238E27FC236}">
              <a16:creationId xmlns:a16="http://schemas.microsoft.com/office/drawing/2014/main" id="{DDB43EBD-B89C-4149-9954-655363C084AD}"/>
            </a:ext>
          </a:extLst>
        </xdr:cNvPr>
        <xdr:cNvSpPr txBox="1"/>
      </xdr:nvSpPr>
      <xdr:spPr>
        <a:xfrm>
          <a:off x="15725235" y="2444151"/>
          <a:ext cx="934529" cy="2516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a:solidFill>
                <a:schemeClr val="bg1"/>
              </a:solidFill>
            </a:rPr>
            <a:t>Area Code</a:t>
          </a:r>
        </a:p>
      </xdr:txBody>
    </xdr:sp>
    <xdr:clientData/>
  </xdr:twoCellAnchor>
  <xdr:twoCellAnchor editAs="absolute">
    <xdr:from>
      <xdr:col>20</xdr:col>
      <xdr:colOff>449292</xdr:colOff>
      <xdr:row>13</xdr:row>
      <xdr:rowOff>35943</xdr:rowOff>
    </xdr:from>
    <xdr:to>
      <xdr:col>26</xdr:col>
      <xdr:colOff>571905</xdr:colOff>
      <xdr:row>23</xdr:row>
      <xdr:rowOff>168164</xdr:rowOff>
    </xdr:to>
    <xdr:graphicFrame macro="">
      <xdr:nvGraphicFramePr>
        <xdr:cNvPr id="132" name="Chart 131">
          <a:extLst>
            <a:ext uri="{FF2B5EF4-FFF2-40B4-BE49-F238E27FC236}">
              <a16:creationId xmlns:a16="http://schemas.microsoft.com/office/drawing/2014/main" id="{C69B8015-3A74-4BAB-A124-A4AFE688B9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editAs="absolute">
    <xdr:from>
      <xdr:col>21</xdr:col>
      <xdr:colOff>521180</xdr:colOff>
      <xdr:row>23</xdr:row>
      <xdr:rowOff>188702</xdr:rowOff>
    </xdr:from>
    <xdr:to>
      <xdr:col>25</xdr:col>
      <xdr:colOff>349802</xdr:colOff>
      <xdr:row>35</xdr:row>
      <xdr:rowOff>102438</xdr:rowOff>
    </xdr:to>
    <xdr:sp macro="" textlink="">
      <xdr:nvSpPr>
        <xdr:cNvPr id="133" name="Rectangle: Rounded Corners 132">
          <a:extLst>
            <a:ext uri="{FF2B5EF4-FFF2-40B4-BE49-F238E27FC236}">
              <a16:creationId xmlns:a16="http://schemas.microsoft.com/office/drawing/2014/main" id="{B6610FC6-00BB-4662-BC62-4A2B807D1F59}"/>
            </a:ext>
          </a:extLst>
        </xdr:cNvPr>
        <xdr:cNvSpPr/>
      </xdr:nvSpPr>
      <xdr:spPr>
        <a:xfrm>
          <a:off x="14862595" y="4735542"/>
          <a:ext cx="2560320" cy="2286000"/>
        </a:xfrm>
        <a:prstGeom prst="roundRect">
          <a:avLst/>
        </a:prstGeom>
        <a:solidFill>
          <a:schemeClr val="tx1">
            <a:lumMod val="95000"/>
            <a:lumOff val="5000"/>
          </a:schemeClr>
        </a:solidFill>
        <a:ln>
          <a:noFill/>
        </a:ln>
        <a:effectLst>
          <a:outerShdw blurRad="279400" dist="50800" dir="2700000" algn="tl" rotWithShape="0">
            <a:prstClr val="black">
              <a:alpha val="12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editAs="absolute">
    <xdr:from>
      <xdr:col>21</xdr:col>
      <xdr:colOff>323491</xdr:colOff>
      <xdr:row>24</xdr:row>
      <xdr:rowOff>55378</xdr:rowOff>
    </xdr:from>
    <xdr:to>
      <xdr:col>25</xdr:col>
      <xdr:colOff>655033</xdr:colOff>
      <xdr:row>35</xdr:row>
      <xdr:rowOff>130226</xdr:rowOff>
    </xdr:to>
    <xdr:graphicFrame macro="">
      <xdr:nvGraphicFramePr>
        <xdr:cNvPr id="134" name="Chart 133">
          <a:extLst>
            <a:ext uri="{FF2B5EF4-FFF2-40B4-BE49-F238E27FC236}">
              <a16:creationId xmlns:a16="http://schemas.microsoft.com/office/drawing/2014/main" id="{0851B83D-8118-4F81-834F-1C8F9A93BE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editAs="absolute">
    <xdr:from>
      <xdr:col>22</xdr:col>
      <xdr:colOff>557122</xdr:colOff>
      <xdr:row>26</xdr:row>
      <xdr:rowOff>35943</xdr:rowOff>
    </xdr:from>
    <xdr:to>
      <xdr:col>24</xdr:col>
      <xdr:colOff>422335</xdr:colOff>
      <xdr:row>32</xdr:row>
      <xdr:rowOff>107830</xdr:rowOff>
    </xdr:to>
    <xdr:sp macro="" textlink="">
      <xdr:nvSpPr>
        <xdr:cNvPr id="135" name="Flowchart: Connector 134">
          <a:extLst>
            <a:ext uri="{FF2B5EF4-FFF2-40B4-BE49-F238E27FC236}">
              <a16:creationId xmlns:a16="http://schemas.microsoft.com/office/drawing/2014/main" id="{0C83A8DC-59FC-4403-AE2D-B800EF21F799}"/>
            </a:ext>
          </a:extLst>
        </xdr:cNvPr>
        <xdr:cNvSpPr/>
      </xdr:nvSpPr>
      <xdr:spPr>
        <a:xfrm>
          <a:off x="15581462" y="5175849"/>
          <a:ext cx="1231062" cy="1258019"/>
        </a:xfrm>
        <a:prstGeom prst="flowChartConnector">
          <a:avLst/>
        </a:prstGeom>
        <a:solidFill>
          <a:schemeClr val="tx1">
            <a:lumMod val="95000"/>
            <a:lumOff val="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22</xdr:col>
      <xdr:colOff>584080</xdr:colOff>
      <xdr:row>28</xdr:row>
      <xdr:rowOff>17972</xdr:rowOff>
    </xdr:from>
    <xdr:to>
      <xdr:col>24</xdr:col>
      <xdr:colOff>368419</xdr:colOff>
      <xdr:row>30</xdr:row>
      <xdr:rowOff>125802</xdr:rowOff>
    </xdr:to>
    <xdr:sp macro="" textlink="">
      <xdr:nvSpPr>
        <xdr:cNvPr id="136" name="TextBox 135">
          <a:extLst>
            <a:ext uri="{FF2B5EF4-FFF2-40B4-BE49-F238E27FC236}">
              <a16:creationId xmlns:a16="http://schemas.microsoft.com/office/drawing/2014/main" id="{CB2DC4AC-8CFC-4DAA-8E93-4415561C855C}"/>
            </a:ext>
          </a:extLst>
        </xdr:cNvPr>
        <xdr:cNvSpPr txBox="1"/>
      </xdr:nvSpPr>
      <xdr:spPr>
        <a:xfrm>
          <a:off x="15608420" y="5553255"/>
          <a:ext cx="1150188" cy="5032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a:solidFill>
                <a:schemeClr val="bg1"/>
              </a:solidFill>
            </a:rPr>
            <a:t>Training</a:t>
          </a:r>
          <a:r>
            <a:rPr lang="en-IN" sz="1100" baseline="0"/>
            <a:t> </a:t>
          </a:r>
          <a:endParaRPr lang="en-IN" sz="1100" baseline="0">
            <a:solidFill>
              <a:schemeClr val="bg1"/>
            </a:solidFill>
          </a:endParaRPr>
        </a:p>
        <a:p>
          <a:pPr algn="ctr"/>
          <a:r>
            <a:rPr lang="en-IN" sz="1100" baseline="0">
              <a:solidFill>
                <a:schemeClr val="bg1"/>
              </a:solidFill>
            </a:rPr>
            <a:t>Models</a:t>
          </a:r>
          <a:endParaRPr lang="en-IN" sz="1100">
            <a:solidFill>
              <a:schemeClr val="bg1"/>
            </a:solidFill>
          </a:endParaRPr>
        </a:p>
      </xdr:txBody>
    </xdr:sp>
    <xdr:clientData/>
  </xdr:twoCellAnchor>
  <xdr:twoCellAnchor editAs="absolute">
    <xdr:from>
      <xdr:col>16</xdr:col>
      <xdr:colOff>437600</xdr:colOff>
      <xdr:row>11</xdr:row>
      <xdr:rowOff>188703</xdr:rowOff>
    </xdr:from>
    <xdr:to>
      <xdr:col>21</xdr:col>
      <xdr:colOff>315330</xdr:colOff>
      <xdr:row>35</xdr:row>
      <xdr:rowOff>125632</xdr:rowOff>
    </xdr:to>
    <xdr:sp macro="" textlink="">
      <xdr:nvSpPr>
        <xdr:cNvPr id="137" name="Rectangle: Rounded Corners 136">
          <a:extLst>
            <a:ext uri="{FF2B5EF4-FFF2-40B4-BE49-F238E27FC236}">
              <a16:creationId xmlns:a16="http://schemas.microsoft.com/office/drawing/2014/main" id="{CBEF8E28-52AF-41AC-9EFA-F531D58ECA0C}"/>
            </a:ext>
          </a:extLst>
        </xdr:cNvPr>
        <xdr:cNvSpPr/>
      </xdr:nvSpPr>
      <xdr:spPr>
        <a:xfrm>
          <a:off x="11558681" y="2454108"/>
          <a:ext cx="3353068" cy="4879632"/>
        </a:xfrm>
        <a:prstGeom prst="roundRect">
          <a:avLst/>
        </a:prstGeom>
        <a:solidFill>
          <a:schemeClr val="tx1">
            <a:lumMod val="95000"/>
            <a:lumOff val="5000"/>
          </a:schemeClr>
        </a:solidFill>
        <a:ln>
          <a:noFill/>
        </a:ln>
        <a:effectLst>
          <a:outerShdw blurRad="279400" dist="50800" dir="2700000" algn="tl" rotWithShape="0">
            <a:prstClr val="black">
              <a:alpha val="12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editAs="absolute">
    <xdr:from>
      <xdr:col>17</xdr:col>
      <xdr:colOff>178595</xdr:colOff>
      <xdr:row>12</xdr:row>
      <xdr:rowOff>47625</xdr:rowOff>
    </xdr:from>
    <xdr:to>
      <xdr:col>20</xdr:col>
      <xdr:colOff>559594</xdr:colOff>
      <xdr:row>15</xdr:row>
      <xdr:rowOff>83344</xdr:rowOff>
    </xdr:to>
    <xdr:sp macro="" textlink="">
      <xdr:nvSpPr>
        <xdr:cNvPr id="138" name="TextBox 137">
          <a:extLst>
            <a:ext uri="{FF2B5EF4-FFF2-40B4-BE49-F238E27FC236}">
              <a16:creationId xmlns:a16="http://schemas.microsoft.com/office/drawing/2014/main" id="{0D54FBBB-D981-4A60-9C28-EF11970B9F60}"/>
            </a:ext>
          </a:extLst>
        </xdr:cNvPr>
        <xdr:cNvSpPr txBox="1"/>
      </xdr:nvSpPr>
      <xdr:spPr>
        <a:xfrm>
          <a:off x="11918158" y="2476500"/>
          <a:ext cx="2452686" cy="6429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a:solidFill>
                <a:schemeClr val="bg1"/>
              </a:solidFill>
            </a:rPr>
            <a:t>Training</a:t>
          </a:r>
          <a:r>
            <a:rPr lang="en-IN" sz="1100" baseline="0">
              <a:solidFill>
                <a:schemeClr val="bg1"/>
              </a:solidFill>
            </a:rPr>
            <a:t> Level's Fees </a:t>
          </a:r>
          <a:r>
            <a:rPr lang="en-IN" sz="1100" baseline="0">
              <a:solidFill>
                <a:schemeClr val="bg1">
                  <a:lumMod val="65000"/>
                </a:schemeClr>
              </a:solidFill>
            </a:rPr>
            <a:t>by Sales Team</a:t>
          </a:r>
          <a:endParaRPr lang="en-IN" sz="1100">
            <a:solidFill>
              <a:schemeClr val="bg1">
                <a:lumMod val="65000"/>
              </a:schemeClr>
            </a:solidFill>
          </a:endParaRPr>
        </a:p>
      </xdr:txBody>
    </xdr:sp>
    <xdr:clientData/>
  </xdr:twoCellAnchor>
  <xdr:twoCellAnchor editAs="absolute">
    <xdr:from>
      <xdr:col>16</xdr:col>
      <xdr:colOff>631308</xdr:colOff>
      <xdr:row>14</xdr:row>
      <xdr:rowOff>77529</xdr:rowOff>
    </xdr:from>
    <xdr:to>
      <xdr:col>21</xdr:col>
      <xdr:colOff>271148</xdr:colOff>
      <xdr:row>24</xdr:row>
      <xdr:rowOff>1</xdr:rowOff>
    </xdr:to>
    <xdr:graphicFrame macro="">
      <xdr:nvGraphicFramePr>
        <xdr:cNvPr id="139" name="Chart 138">
          <a:extLst>
            <a:ext uri="{FF2B5EF4-FFF2-40B4-BE49-F238E27FC236}">
              <a16:creationId xmlns:a16="http://schemas.microsoft.com/office/drawing/2014/main" id="{6623A80C-DF6F-42C1-B5C6-54F33F7617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editAs="absolute">
    <xdr:from>
      <xdr:col>16</xdr:col>
      <xdr:colOff>542704</xdr:colOff>
      <xdr:row>29</xdr:row>
      <xdr:rowOff>88605</xdr:rowOff>
    </xdr:from>
    <xdr:to>
      <xdr:col>18</xdr:col>
      <xdr:colOff>553779</xdr:colOff>
      <xdr:row>32</xdr:row>
      <xdr:rowOff>66453</xdr:rowOff>
    </xdr:to>
    <xdr:sp macro="" textlink="">
      <xdr:nvSpPr>
        <xdr:cNvPr id="140" name="TextBox 139">
          <a:extLst>
            <a:ext uri="{FF2B5EF4-FFF2-40B4-BE49-F238E27FC236}">
              <a16:creationId xmlns:a16="http://schemas.microsoft.com/office/drawing/2014/main" id="{74A528E4-4739-4A36-82E5-6680000E7066}"/>
            </a:ext>
          </a:extLst>
        </xdr:cNvPr>
        <xdr:cNvSpPr txBox="1"/>
      </xdr:nvSpPr>
      <xdr:spPr>
        <a:xfrm>
          <a:off x="11529681" y="5870058"/>
          <a:ext cx="1384447" cy="5759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a:solidFill>
                <a:srgbClr val="FF7C80"/>
              </a:solidFill>
            </a:rPr>
            <a:t>Enrolled</a:t>
          </a:r>
          <a:r>
            <a:rPr lang="en-IN" sz="1100" baseline="0">
              <a:solidFill>
                <a:srgbClr val="FF7C80"/>
              </a:solidFill>
            </a:rPr>
            <a:t> Courses on Training Levels</a:t>
          </a:r>
          <a:endParaRPr lang="en-IN" sz="1100">
            <a:solidFill>
              <a:srgbClr val="FF7C80"/>
            </a:solidFill>
          </a:endParaRPr>
        </a:p>
      </xdr:txBody>
    </xdr:sp>
    <xdr:clientData/>
  </xdr:twoCellAnchor>
  <xdr:twoCellAnchor editAs="absolute">
    <xdr:from>
      <xdr:col>16</xdr:col>
      <xdr:colOff>443024</xdr:colOff>
      <xdr:row>24</xdr:row>
      <xdr:rowOff>55379</xdr:rowOff>
    </xdr:from>
    <xdr:to>
      <xdr:col>21</xdr:col>
      <xdr:colOff>387646</xdr:colOff>
      <xdr:row>34</xdr:row>
      <xdr:rowOff>108079</xdr:rowOff>
    </xdr:to>
    <xdr:graphicFrame macro="">
      <xdr:nvGraphicFramePr>
        <xdr:cNvPr id="142" name="Chart 141">
          <a:extLst>
            <a:ext uri="{FF2B5EF4-FFF2-40B4-BE49-F238E27FC236}">
              <a16:creationId xmlns:a16="http://schemas.microsoft.com/office/drawing/2014/main" id="{BA1D3F46-9C57-4F04-9486-FCA7531E53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editAs="absolute">
    <xdr:from>
      <xdr:col>13</xdr:col>
      <xdr:colOff>335387</xdr:colOff>
      <xdr:row>12</xdr:row>
      <xdr:rowOff>53662</xdr:rowOff>
    </xdr:from>
    <xdr:to>
      <xdr:col>16</xdr:col>
      <xdr:colOff>294497</xdr:colOff>
      <xdr:row>23</xdr:row>
      <xdr:rowOff>16378</xdr:rowOff>
    </xdr:to>
    <xdr:sp macro="" textlink="">
      <xdr:nvSpPr>
        <xdr:cNvPr id="143" name="Rectangle: Rounded Corners 142">
          <a:extLst>
            <a:ext uri="{FF2B5EF4-FFF2-40B4-BE49-F238E27FC236}">
              <a16:creationId xmlns:a16="http://schemas.microsoft.com/office/drawing/2014/main" id="{9247B7F0-2AEE-46EE-9052-F001F7C7C31D}"/>
            </a:ext>
          </a:extLst>
        </xdr:cNvPr>
        <xdr:cNvSpPr/>
      </xdr:nvSpPr>
      <xdr:spPr>
        <a:xfrm>
          <a:off x="9229859" y="2468451"/>
          <a:ext cx="2011680" cy="2176272"/>
        </a:xfrm>
        <a:prstGeom prst="roundRect">
          <a:avLst/>
        </a:prstGeom>
        <a:solidFill>
          <a:schemeClr val="tx1">
            <a:lumMod val="95000"/>
            <a:lumOff val="5000"/>
          </a:schemeClr>
        </a:solidFill>
        <a:ln>
          <a:noFill/>
        </a:ln>
        <a:effectLst>
          <a:outerShdw blurRad="279400" dist="50800" dir="2700000" algn="tl" rotWithShape="0">
            <a:prstClr val="black">
              <a:alpha val="12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editAs="absolute">
    <xdr:from>
      <xdr:col>13</xdr:col>
      <xdr:colOff>360121</xdr:colOff>
      <xdr:row>12</xdr:row>
      <xdr:rowOff>72071</xdr:rowOff>
    </xdr:from>
    <xdr:to>
      <xdr:col>16</xdr:col>
      <xdr:colOff>267693</xdr:colOff>
      <xdr:row>21</xdr:row>
      <xdr:rowOff>188705</xdr:rowOff>
    </xdr:to>
    <xdr:grpSp>
      <xdr:nvGrpSpPr>
        <xdr:cNvPr id="164" name="Group 163">
          <a:extLst>
            <a:ext uri="{FF2B5EF4-FFF2-40B4-BE49-F238E27FC236}">
              <a16:creationId xmlns:a16="http://schemas.microsoft.com/office/drawing/2014/main" id="{1D1B9671-792C-4EF0-BDE4-9DC1AD74E41D}"/>
            </a:ext>
          </a:extLst>
        </xdr:cNvPr>
        <xdr:cNvGrpSpPr/>
      </xdr:nvGrpSpPr>
      <xdr:grpSpPr>
        <a:xfrm>
          <a:off x="9255305" y="2404724"/>
          <a:ext cx="1960306" cy="1866124"/>
          <a:chOff x="9251325" y="2597021"/>
          <a:chExt cx="1960184" cy="1672928"/>
        </a:xfrm>
        <a:noFill/>
      </xdr:grpSpPr>
      <xdr:grpSp>
        <xdr:nvGrpSpPr>
          <xdr:cNvPr id="146" name="Group 145">
            <a:extLst>
              <a:ext uri="{FF2B5EF4-FFF2-40B4-BE49-F238E27FC236}">
                <a16:creationId xmlns:a16="http://schemas.microsoft.com/office/drawing/2014/main" id="{EAF0A0F6-BEF4-4856-BE8B-4A7D24B443B7}"/>
              </a:ext>
            </a:extLst>
          </xdr:cNvPr>
          <xdr:cNvGrpSpPr/>
        </xdr:nvGrpSpPr>
        <xdr:grpSpPr>
          <a:xfrm>
            <a:off x="9251325" y="2597021"/>
            <a:ext cx="1960184" cy="1672928"/>
            <a:chOff x="3581106" y="333474"/>
            <a:chExt cx="1960184" cy="1672928"/>
          </a:xfrm>
          <a:grpFill/>
        </xdr:grpSpPr>
        <xdr:sp macro="" textlink="">
          <xdr:nvSpPr>
            <xdr:cNvPr id="147" name="Rectangle: Rounded Corners 146">
              <a:extLst>
                <a:ext uri="{FF2B5EF4-FFF2-40B4-BE49-F238E27FC236}">
                  <a16:creationId xmlns:a16="http://schemas.microsoft.com/office/drawing/2014/main" id="{1E50DCDC-5205-4AEF-AAC4-C71AB0B13033}"/>
                </a:ext>
              </a:extLst>
            </xdr:cNvPr>
            <xdr:cNvSpPr/>
          </xdr:nvSpPr>
          <xdr:spPr>
            <a:xfrm>
              <a:off x="3609293" y="333474"/>
              <a:ext cx="1331791" cy="724435"/>
            </a:xfrm>
            <a:prstGeom prst="round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r>
                <a:rPr lang="en-IN" sz="900" b="0" i="0" u="none" strike="noStrike">
                  <a:solidFill>
                    <a:schemeClr val="bg1">
                      <a:lumMod val="95000"/>
                    </a:schemeClr>
                  </a:solidFill>
                  <a:latin typeface="Arial" panose="020B0604020202020204" pitchFamily="34" charset="0"/>
                  <a:ea typeface="+mn-ea"/>
                  <a:cs typeface="Arial" panose="020B0604020202020204" pitchFamily="34" charset="0"/>
                </a:rPr>
                <a:t>Top 5</a:t>
              </a:r>
              <a:r>
                <a:rPr lang="en-IN" sz="900" b="0" i="0" u="none" strike="noStrike" baseline="0">
                  <a:solidFill>
                    <a:schemeClr val="bg1">
                      <a:lumMod val="95000"/>
                    </a:schemeClr>
                  </a:solidFill>
                  <a:latin typeface="Arial" panose="020B0604020202020204" pitchFamily="34" charset="0"/>
                  <a:ea typeface="+mn-ea"/>
                  <a:cs typeface="Arial" panose="020B0604020202020204" pitchFamily="34" charset="0"/>
                </a:rPr>
                <a:t> </a:t>
              </a:r>
            </a:p>
            <a:p>
              <a:pPr marL="0" indent="0" algn="l"/>
              <a:r>
                <a:rPr lang="en-IN" sz="1200" b="0" i="0" u="none" strike="noStrike" baseline="0">
                  <a:solidFill>
                    <a:schemeClr val="bg1"/>
                  </a:solidFill>
                  <a:latin typeface="Arial" panose="020B0604020202020204" pitchFamily="34" charset="0"/>
                  <a:ea typeface="+mn-ea"/>
                  <a:cs typeface="Arial" panose="020B0604020202020204" pitchFamily="34" charset="0"/>
                </a:rPr>
                <a:t>Training Level's </a:t>
              </a:r>
            </a:p>
            <a:p>
              <a:pPr marL="0" indent="0" algn="l"/>
              <a:r>
                <a:rPr lang="en-IN" sz="900" b="0" i="0" u="none" strike="noStrike" baseline="0">
                  <a:solidFill>
                    <a:schemeClr val="bg1">
                      <a:lumMod val="95000"/>
                    </a:schemeClr>
                  </a:solidFill>
                  <a:latin typeface="Arial" panose="020B0604020202020204" pitchFamily="34" charset="0"/>
                  <a:ea typeface="+mn-ea"/>
                  <a:cs typeface="Arial" panose="020B0604020202020204" pitchFamily="34" charset="0"/>
                </a:rPr>
                <a:t>Revenue</a:t>
              </a:r>
              <a:endParaRPr lang="en-IN" sz="900" b="0" i="0" u="none" strike="noStrike">
                <a:solidFill>
                  <a:schemeClr val="bg1">
                    <a:lumMod val="95000"/>
                  </a:schemeClr>
                </a:solidFill>
                <a:latin typeface="Arial" panose="020B0604020202020204" pitchFamily="34" charset="0"/>
                <a:ea typeface="+mn-ea"/>
                <a:cs typeface="Arial" panose="020B0604020202020204" pitchFamily="34" charset="0"/>
              </a:endParaRPr>
            </a:p>
          </xdr:txBody>
        </xdr:sp>
        <xdr:grpSp>
          <xdr:nvGrpSpPr>
            <xdr:cNvPr id="148" name="Group 147">
              <a:extLst>
                <a:ext uri="{FF2B5EF4-FFF2-40B4-BE49-F238E27FC236}">
                  <a16:creationId xmlns:a16="http://schemas.microsoft.com/office/drawing/2014/main" id="{80A4D1A4-EBB5-40EA-98F1-CC10FE774873}"/>
                </a:ext>
              </a:extLst>
            </xdr:cNvPr>
            <xdr:cNvGrpSpPr/>
          </xdr:nvGrpSpPr>
          <xdr:grpSpPr>
            <a:xfrm>
              <a:off x="3581106" y="812547"/>
              <a:ext cx="1960184" cy="1193855"/>
              <a:chOff x="3593512" y="805747"/>
              <a:chExt cx="1967825" cy="1182088"/>
            </a:xfrm>
            <a:grpFill/>
          </xdr:grpSpPr>
          <xdr:grpSp>
            <xdr:nvGrpSpPr>
              <xdr:cNvPr id="149" name="Group 148">
                <a:extLst>
                  <a:ext uri="{FF2B5EF4-FFF2-40B4-BE49-F238E27FC236}">
                    <a16:creationId xmlns:a16="http://schemas.microsoft.com/office/drawing/2014/main" id="{DB8244E2-933A-4961-9A83-BFB917DD3078}"/>
                  </a:ext>
                </a:extLst>
              </xdr:cNvPr>
              <xdr:cNvGrpSpPr/>
            </xdr:nvGrpSpPr>
            <xdr:grpSpPr>
              <a:xfrm>
                <a:off x="3598899" y="805747"/>
                <a:ext cx="1938892" cy="276890"/>
                <a:chOff x="3587823" y="850049"/>
                <a:chExt cx="1938892" cy="276890"/>
              </a:xfrm>
              <a:grpFill/>
            </xdr:grpSpPr>
            <xdr:sp macro="" textlink="PivotTable!BQ5">
              <xdr:nvSpPr>
                <xdr:cNvPr id="159" name="TextBox 158">
                  <a:extLst>
                    <a:ext uri="{FF2B5EF4-FFF2-40B4-BE49-F238E27FC236}">
                      <a16:creationId xmlns:a16="http://schemas.microsoft.com/office/drawing/2014/main" id="{88FE955F-92F0-4858-B06C-096D5EF6E45B}"/>
                    </a:ext>
                  </a:extLst>
                </xdr:cNvPr>
                <xdr:cNvSpPr txBox="1"/>
              </xdr:nvSpPr>
              <xdr:spPr>
                <a:xfrm>
                  <a:off x="4707122" y="850049"/>
                  <a:ext cx="819593" cy="27689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A1B04613-F7A3-43FC-8655-22C1516AD8C2}" type="TxLink">
                    <a:rPr lang="en-US" sz="1100" b="0" i="0" u="none" strike="noStrike">
                      <a:solidFill>
                        <a:schemeClr val="bg1">
                          <a:lumMod val="95000"/>
                        </a:schemeClr>
                      </a:solidFill>
                      <a:latin typeface="Arial"/>
                      <a:ea typeface="+mn-ea"/>
                      <a:cs typeface="Arial"/>
                    </a:rPr>
                    <a:pPr marL="0" indent="0"/>
                    <a:t>KJI. L4</a:t>
                  </a:fld>
                  <a:endParaRPr lang="en-IN" sz="1100" b="0" i="0" u="none" strike="noStrike">
                    <a:solidFill>
                      <a:schemeClr val="bg1">
                        <a:lumMod val="95000"/>
                      </a:schemeClr>
                    </a:solidFill>
                    <a:latin typeface="Arial"/>
                    <a:ea typeface="+mn-ea"/>
                    <a:cs typeface="Arial"/>
                  </a:endParaRPr>
                </a:p>
              </xdr:txBody>
            </xdr:sp>
            <xdr:sp macro="" textlink="PivotTable!BR5">
              <xdr:nvSpPr>
                <xdr:cNvPr id="160" name="TextBox 159">
                  <a:extLst>
                    <a:ext uri="{FF2B5EF4-FFF2-40B4-BE49-F238E27FC236}">
                      <a16:creationId xmlns:a16="http://schemas.microsoft.com/office/drawing/2014/main" id="{DE2FA563-B2C2-400E-880A-DE9257A4867B}"/>
                    </a:ext>
                  </a:extLst>
                </xdr:cNvPr>
                <xdr:cNvSpPr txBox="1"/>
              </xdr:nvSpPr>
              <xdr:spPr>
                <a:xfrm>
                  <a:off x="3587823" y="863763"/>
                  <a:ext cx="1292907" cy="190359"/>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8450661-3705-4778-AD74-5DDEF66F9099}" type="TxLink">
                    <a:rPr lang="en-US" sz="1100" b="0" i="0" u="none" strike="noStrike">
                      <a:solidFill>
                        <a:schemeClr val="bg1"/>
                      </a:solidFill>
                      <a:latin typeface="Arial"/>
                      <a:cs typeface="Arial"/>
                    </a:rPr>
                    <a:pPr/>
                    <a:t> 3,33,70,00,000 </a:t>
                  </a:fld>
                  <a:endParaRPr lang="en-IN" sz="1000">
                    <a:solidFill>
                      <a:schemeClr val="bg1"/>
                    </a:solidFill>
                  </a:endParaRPr>
                </a:p>
              </xdr:txBody>
            </xdr:sp>
          </xdr:grpSp>
          <xdr:grpSp>
            <xdr:nvGrpSpPr>
              <xdr:cNvPr id="150" name="Group 149">
                <a:extLst>
                  <a:ext uri="{FF2B5EF4-FFF2-40B4-BE49-F238E27FC236}">
                    <a16:creationId xmlns:a16="http://schemas.microsoft.com/office/drawing/2014/main" id="{6B49C60E-67C4-4DEE-B023-4EC751A73189}"/>
                  </a:ext>
                </a:extLst>
              </xdr:cNvPr>
              <xdr:cNvGrpSpPr/>
            </xdr:nvGrpSpPr>
            <xdr:grpSpPr>
              <a:xfrm>
                <a:off x="3598897" y="1045404"/>
                <a:ext cx="1949705" cy="281081"/>
                <a:chOff x="3590478" y="881928"/>
                <a:chExt cx="1949705" cy="281081"/>
              </a:xfrm>
              <a:grpFill/>
            </xdr:grpSpPr>
            <xdr:sp macro="" textlink="PivotTable!BQ6">
              <xdr:nvSpPr>
                <xdr:cNvPr id="157" name="TextBox 156">
                  <a:extLst>
                    <a:ext uri="{FF2B5EF4-FFF2-40B4-BE49-F238E27FC236}">
                      <a16:creationId xmlns:a16="http://schemas.microsoft.com/office/drawing/2014/main" id="{84A01400-F22F-425D-9226-E4B2E6F44A88}"/>
                    </a:ext>
                  </a:extLst>
                </xdr:cNvPr>
                <xdr:cNvSpPr txBox="1"/>
              </xdr:nvSpPr>
              <xdr:spPr>
                <a:xfrm>
                  <a:off x="4720590" y="886119"/>
                  <a:ext cx="819593" cy="27689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71074361-A17D-41EF-8328-6F9041D6A036}" type="TxLink">
                    <a:rPr lang="en-US" sz="1100" b="0" i="0" u="none" strike="noStrike">
                      <a:solidFill>
                        <a:schemeClr val="bg1">
                          <a:lumMod val="95000"/>
                        </a:schemeClr>
                      </a:solidFill>
                      <a:latin typeface="Arial"/>
                      <a:cs typeface="Arial"/>
                    </a:rPr>
                    <a:pPr/>
                    <a:t>Fndn. L5</a:t>
                  </a:fld>
                  <a:endParaRPr lang="en-IN" sz="1000">
                    <a:solidFill>
                      <a:schemeClr val="bg1">
                        <a:lumMod val="95000"/>
                      </a:schemeClr>
                    </a:solidFill>
                  </a:endParaRPr>
                </a:p>
              </xdr:txBody>
            </xdr:sp>
            <xdr:sp macro="" textlink="PivotTable!BR6">
              <xdr:nvSpPr>
                <xdr:cNvPr id="158" name="TextBox 157">
                  <a:extLst>
                    <a:ext uri="{FF2B5EF4-FFF2-40B4-BE49-F238E27FC236}">
                      <a16:creationId xmlns:a16="http://schemas.microsoft.com/office/drawing/2014/main" id="{DFF49C39-EE92-4C81-B6BF-1DBED37108E6}"/>
                    </a:ext>
                  </a:extLst>
                </xdr:cNvPr>
                <xdr:cNvSpPr txBox="1"/>
              </xdr:nvSpPr>
              <xdr:spPr>
                <a:xfrm>
                  <a:off x="3590478" y="881928"/>
                  <a:ext cx="1306375" cy="221681"/>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6B6B0397-FA20-4EAB-9E1F-7518F5BEA6C1}" type="TxLink">
                    <a:rPr lang="en-US" sz="1100" b="0" i="0" u="none" strike="noStrike">
                      <a:solidFill>
                        <a:schemeClr val="bg1"/>
                      </a:solidFill>
                      <a:latin typeface="Arial"/>
                      <a:ea typeface="+mn-ea"/>
                      <a:cs typeface="Arial"/>
                    </a:rPr>
                    <a:pPr marL="0" indent="0"/>
                    <a:t> 2,89,20,00,000 </a:t>
                  </a:fld>
                  <a:endParaRPr lang="en-IN" sz="1050" b="0" i="0" u="none" strike="noStrike">
                    <a:solidFill>
                      <a:schemeClr val="bg1"/>
                    </a:solidFill>
                    <a:latin typeface="Arial"/>
                    <a:ea typeface="+mn-ea"/>
                    <a:cs typeface="Arial"/>
                  </a:endParaRPr>
                </a:p>
              </xdr:txBody>
            </xdr:sp>
          </xdr:grpSp>
          <xdr:grpSp>
            <xdr:nvGrpSpPr>
              <xdr:cNvPr id="151" name="Group 150">
                <a:extLst>
                  <a:ext uri="{FF2B5EF4-FFF2-40B4-BE49-F238E27FC236}">
                    <a16:creationId xmlns:a16="http://schemas.microsoft.com/office/drawing/2014/main" id="{CFD8ACF3-913A-4507-A1C0-49D84A4FB5E1}"/>
                  </a:ext>
                </a:extLst>
              </xdr:cNvPr>
              <xdr:cNvGrpSpPr/>
            </xdr:nvGrpSpPr>
            <xdr:grpSpPr>
              <a:xfrm>
                <a:off x="3601595" y="1490170"/>
                <a:ext cx="1950074" cy="288334"/>
                <a:chOff x="3587417" y="900063"/>
                <a:chExt cx="1950074" cy="288334"/>
              </a:xfrm>
              <a:grpFill/>
            </xdr:grpSpPr>
            <xdr:sp macro="" textlink="PivotTable!BQ8">
              <xdr:nvSpPr>
                <xdr:cNvPr id="155" name="TextBox 154">
                  <a:extLst>
                    <a:ext uri="{FF2B5EF4-FFF2-40B4-BE49-F238E27FC236}">
                      <a16:creationId xmlns:a16="http://schemas.microsoft.com/office/drawing/2014/main" id="{6B53AD6A-2D2B-42A1-ACA1-BC9D7F874036}"/>
                    </a:ext>
                  </a:extLst>
                </xdr:cNvPr>
                <xdr:cNvSpPr txBox="1"/>
              </xdr:nvSpPr>
              <xdr:spPr>
                <a:xfrm>
                  <a:off x="4717898" y="900063"/>
                  <a:ext cx="819593" cy="27689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DAEF7BB-D8B9-4CF3-A52A-641E72C04EE2}" type="TxLink">
                    <a:rPr lang="en-US" sz="1100" b="0" i="0" u="none" strike="noStrike">
                      <a:solidFill>
                        <a:schemeClr val="bg1">
                          <a:lumMod val="95000"/>
                        </a:schemeClr>
                      </a:solidFill>
                      <a:latin typeface="Arial"/>
                      <a:cs typeface="Arial"/>
                    </a:rPr>
                    <a:pPr/>
                    <a:t>Fndn. L1</a:t>
                  </a:fld>
                  <a:endParaRPr lang="en-IN" sz="1000">
                    <a:solidFill>
                      <a:schemeClr val="bg1">
                        <a:lumMod val="95000"/>
                      </a:schemeClr>
                    </a:solidFill>
                  </a:endParaRPr>
                </a:p>
              </xdr:txBody>
            </xdr:sp>
            <xdr:sp macro="" textlink="PivotTable!BR8">
              <xdr:nvSpPr>
                <xdr:cNvPr id="156" name="TextBox 155">
                  <a:extLst>
                    <a:ext uri="{FF2B5EF4-FFF2-40B4-BE49-F238E27FC236}">
                      <a16:creationId xmlns:a16="http://schemas.microsoft.com/office/drawing/2014/main" id="{3C45CBB4-CF95-4D48-BC72-2B881DBA55B4}"/>
                    </a:ext>
                  </a:extLst>
                </xdr:cNvPr>
                <xdr:cNvSpPr txBox="1"/>
              </xdr:nvSpPr>
              <xdr:spPr>
                <a:xfrm>
                  <a:off x="3587417" y="915151"/>
                  <a:ext cx="1275953" cy="273246"/>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3BACF57A-C684-4F04-8E8D-33669D621CCF}" type="TxLink">
                    <a:rPr lang="en-US" sz="1100" b="0" i="0" u="none" strike="noStrike">
                      <a:solidFill>
                        <a:schemeClr val="bg1"/>
                      </a:solidFill>
                      <a:latin typeface="Arial"/>
                      <a:cs typeface="Arial"/>
                    </a:rPr>
                    <a:pPr/>
                    <a:t> 2,32,00,00,000 </a:t>
                  </a:fld>
                  <a:endParaRPr lang="en-IN" sz="1000">
                    <a:solidFill>
                      <a:schemeClr val="bg1"/>
                    </a:solidFill>
                  </a:endParaRPr>
                </a:p>
              </xdr:txBody>
            </xdr:sp>
          </xdr:grpSp>
          <xdr:grpSp>
            <xdr:nvGrpSpPr>
              <xdr:cNvPr id="152" name="Group 151">
                <a:extLst>
                  <a:ext uri="{FF2B5EF4-FFF2-40B4-BE49-F238E27FC236}">
                    <a16:creationId xmlns:a16="http://schemas.microsoft.com/office/drawing/2014/main" id="{4009B5DE-3454-44A6-903A-E9C46BB538E4}"/>
                  </a:ext>
                </a:extLst>
              </xdr:cNvPr>
              <xdr:cNvGrpSpPr/>
            </xdr:nvGrpSpPr>
            <xdr:grpSpPr>
              <a:xfrm>
                <a:off x="3593512" y="1710945"/>
                <a:ext cx="1967825" cy="276890"/>
                <a:chOff x="3583129" y="919273"/>
                <a:chExt cx="1967825" cy="276890"/>
              </a:xfrm>
              <a:grpFill/>
            </xdr:grpSpPr>
            <xdr:sp macro="" textlink="PivotTable!BQ9">
              <xdr:nvSpPr>
                <xdr:cNvPr id="153" name="TextBox 152">
                  <a:extLst>
                    <a:ext uri="{FF2B5EF4-FFF2-40B4-BE49-F238E27FC236}">
                      <a16:creationId xmlns:a16="http://schemas.microsoft.com/office/drawing/2014/main" id="{09DCD834-A5B9-4E3E-8323-30885221F85C}"/>
                    </a:ext>
                  </a:extLst>
                </xdr:cNvPr>
                <xdr:cNvSpPr txBox="1"/>
              </xdr:nvSpPr>
              <xdr:spPr>
                <a:xfrm>
                  <a:off x="4731361" y="919273"/>
                  <a:ext cx="819593" cy="27689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F867D51C-934F-4262-BE43-F4305D299852}" type="TxLink">
                    <a:rPr lang="en-US" sz="1100" b="0" i="0" u="none" strike="noStrike">
                      <a:solidFill>
                        <a:schemeClr val="bg1">
                          <a:lumMod val="95000"/>
                        </a:schemeClr>
                      </a:solidFill>
                      <a:latin typeface="Arial"/>
                      <a:cs typeface="Arial"/>
                    </a:rPr>
                    <a:pPr/>
                    <a:t>Pre. L2</a:t>
                  </a:fld>
                  <a:endParaRPr lang="en-IN" sz="1000">
                    <a:solidFill>
                      <a:schemeClr val="bg1">
                        <a:lumMod val="95000"/>
                      </a:schemeClr>
                    </a:solidFill>
                  </a:endParaRPr>
                </a:p>
              </xdr:txBody>
            </xdr:sp>
            <xdr:sp macro="" textlink="PivotTable!BR9">
              <xdr:nvSpPr>
                <xdr:cNvPr id="154" name="TextBox 153">
                  <a:extLst>
                    <a:ext uri="{FF2B5EF4-FFF2-40B4-BE49-F238E27FC236}">
                      <a16:creationId xmlns:a16="http://schemas.microsoft.com/office/drawing/2014/main" id="{9DBD8774-BCDE-467F-95E7-85C87E920E1D}"/>
                    </a:ext>
                  </a:extLst>
                </xdr:cNvPr>
                <xdr:cNvSpPr txBox="1"/>
              </xdr:nvSpPr>
              <xdr:spPr>
                <a:xfrm>
                  <a:off x="3583129" y="934733"/>
                  <a:ext cx="1285625" cy="231081"/>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D1AF92C-3B3C-418C-ABA8-3EF20D09D0D9}" type="TxLink">
                    <a:rPr lang="en-US" sz="1100" b="0" i="0" u="none" strike="noStrike">
                      <a:solidFill>
                        <a:schemeClr val="bg1"/>
                      </a:solidFill>
                      <a:latin typeface="Arial"/>
                      <a:cs typeface="Arial"/>
                    </a:rPr>
                    <a:pPr/>
                    <a:t> 1,30,90,00,000 </a:t>
                  </a:fld>
                  <a:endParaRPr lang="en-IN" sz="1000">
                    <a:solidFill>
                      <a:schemeClr val="bg1"/>
                    </a:solidFill>
                  </a:endParaRPr>
                </a:p>
              </xdr:txBody>
            </xdr:sp>
          </xdr:grpSp>
        </xdr:grpSp>
      </xdr:grpSp>
      <xdr:grpSp>
        <xdr:nvGrpSpPr>
          <xdr:cNvPr id="163" name="Group 162">
            <a:extLst>
              <a:ext uri="{FF2B5EF4-FFF2-40B4-BE49-F238E27FC236}">
                <a16:creationId xmlns:a16="http://schemas.microsoft.com/office/drawing/2014/main" id="{9144A75E-F141-4BA1-826A-E58F6FE76316}"/>
              </a:ext>
            </a:extLst>
          </xdr:cNvPr>
          <xdr:cNvGrpSpPr/>
        </xdr:nvGrpSpPr>
        <xdr:grpSpPr>
          <a:xfrm>
            <a:off x="9262059" y="3545340"/>
            <a:ext cx="1937933" cy="278664"/>
            <a:chOff x="9262059" y="3545340"/>
            <a:chExt cx="1937933" cy="278664"/>
          </a:xfrm>
          <a:grpFill/>
        </xdr:grpSpPr>
        <xdr:sp macro="" textlink="PivotTable!BR7">
          <xdr:nvSpPr>
            <xdr:cNvPr id="161" name="TextBox 160">
              <a:extLst>
                <a:ext uri="{FF2B5EF4-FFF2-40B4-BE49-F238E27FC236}">
                  <a16:creationId xmlns:a16="http://schemas.microsoft.com/office/drawing/2014/main" id="{E4ED7455-DD43-43F3-98C1-A3D595964CEF}"/>
                </a:ext>
              </a:extLst>
            </xdr:cNvPr>
            <xdr:cNvSpPr txBox="1"/>
          </xdr:nvSpPr>
          <xdr:spPr>
            <a:xfrm>
              <a:off x="9262059" y="3554657"/>
              <a:ext cx="1292079" cy="254894"/>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C8DC445B-0408-471D-A11E-044E7F963107}" type="TxLink">
                <a:rPr lang="en-US" sz="1100" b="0" i="0" u="none" strike="noStrike">
                  <a:solidFill>
                    <a:schemeClr val="bg1"/>
                  </a:solidFill>
                  <a:latin typeface="Arial"/>
                  <a:ea typeface="+mn-ea"/>
                  <a:cs typeface="Arial"/>
                </a:rPr>
                <a:pPr marL="0" indent="0"/>
                <a:t> 2,32,40,00,000 </a:t>
              </a:fld>
              <a:endParaRPr lang="en-IN" sz="1050" b="0" i="0" u="none" strike="noStrike">
                <a:solidFill>
                  <a:schemeClr val="bg1"/>
                </a:solidFill>
                <a:latin typeface="Arial"/>
                <a:ea typeface="+mn-ea"/>
                <a:cs typeface="Arial"/>
              </a:endParaRPr>
            </a:p>
          </xdr:txBody>
        </xdr:sp>
        <xdr:sp macro="" textlink="PivotTable!BQ7">
          <xdr:nvSpPr>
            <xdr:cNvPr id="162" name="TextBox 161">
              <a:extLst>
                <a:ext uri="{FF2B5EF4-FFF2-40B4-BE49-F238E27FC236}">
                  <a16:creationId xmlns:a16="http://schemas.microsoft.com/office/drawing/2014/main" id="{746A65CE-EACD-4B59-9E2D-7E2C378A93E0}"/>
                </a:ext>
              </a:extLst>
            </xdr:cNvPr>
            <xdr:cNvSpPr txBox="1"/>
          </xdr:nvSpPr>
          <xdr:spPr>
            <a:xfrm>
              <a:off x="10383591" y="3545340"/>
              <a:ext cx="816401" cy="278664"/>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91388E5F-F994-48BB-9E84-8E5B7BAD800C}" type="TxLink">
                <a:rPr lang="en-US" sz="1100" b="0" i="0" u="none" strike="noStrike">
                  <a:solidFill>
                    <a:schemeClr val="bg1">
                      <a:lumMod val="95000"/>
                    </a:schemeClr>
                  </a:solidFill>
                  <a:latin typeface="Arial"/>
                  <a:ea typeface="+mn-ea"/>
                  <a:cs typeface="Arial"/>
                </a:rPr>
                <a:pPr marL="0" indent="0"/>
                <a:t>Pre. L3</a:t>
              </a:fld>
              <a:endParaRPr lang="en-IN" sz="1050" b="0" i="0" u="none" strike="noStrike">
                <a:solidFill>
                  <a:schemeClr val="bg1">
                    <a:lumMod val="95000"/>
                  </a:schemeClr>
                </a:solidFill>
                <a:latin typeface="Arial"/>
                <a:ea typeface="+mn-ea"/>
                <a:cs typeface="Arial"/>
              </a:endParaRPr>
            </a:p>
          </xdr:txBody>
        </xdr:sp>
      </xdr:grpSp>
    </xdr:grpSp>
    <xdr:clientData/>
  </xdr:twoCellAnchor>
  <xdr:twoCellAnchor editAs="absolute">
    <xdr:from>
      <xdr:col>15</xdr:col>
      <xdr:colOff>651198</xdr:colOff>
      <xdr:row>12</xdr:row>
      <xdr:rowOff>165229</xdr:rowOff>
    </xdr:from>
    <xdr:to>
      <xdr:col>16</xdr:col>
      <xdr:colOff>165229</xdr:colOff>
      <xdr:row>13</xdr:row>
      <xdr:rowOff>165229</xdr:rowOff>
    </xdr:to>
    <xdr:sp macro="" textlink="">
      <xdr:nvSpPr>
        <xdr:cNvPr id="165" name="Star: 5 Points 164">
          <a:extLst>
            <a:ext uri="{FF2B5EF4-FFF2-40B4-BE49-F238E27FC236}">
              <a16:creationId xmlns:a16="http://schemas.microsoft.com/office/drawing/2014/main" id="{7195E864-5C92-420C-8D7B-4E42EB21FAB5}"/>
            </a:ext>
          </a:extLst>
        </xdr:cNvPr>
        <xdr:cNvSpPr/>
      </xdr:nvSpPr>
      <xdr:spPr>
        <a:xfrm>
          <a:off x="11002346" y="2614515"/>
          <a:ext cx="204107" cy="204107"/>
        </a:xfrm>
        <a:prstGeom prst="star5">
          <a:avLst/>
        </a:prstGeom>
        <a:solidFill>
          <a:srgbClr val="FED14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5</xdr:col>
      <xdr:colOff>169907</xdr:colOff>
      <xdr:row>11</xdr:row>
      <xdr:rowOff>188703</xdr:rowOff>
    </xdr:from>
    <xdr:to>
      <xdr:col>13</xdr:col>
      <xdr:colOff>190214</xdr:colOff>
      <xdr:row>22</xdr:row>
      <xdr:rowOff>198623</xdr:rowOff>
    </xdr:to>
    <xdr:sp macro="" textlink="">
      <xdr:nvSpPr>
        <xdr:cNvPr id="170" name="Rectangle: Rounded Corners 169">
          <a:extLst>
            <a:ext uri="{FF2B5EF4-FFF2-40B4-BE49-F238E27FC236}">
              <a16:creationId xmlns:a16="http://schemas.microsoft.com/office/drawing/2014/main" id="{D0353BAC-BC1F-41D4-A09E-AB26D9CB72A7}"/>
            </a:ext>
          </a:extLst>
        </xdr:cNvPr>
        <xdr:cNvSpPr/>
      </xdr:nvSpPr>
      <xdr:spPr>
        <a:xfrm>
          <a:off x="3645245" y="2454108"/>
          <a:ext cx="5580847" cy="2275326"/>
        </a:xfrm>
        <a:prstGeom prst="roundRect">
          <a:avLst/>
        </a:prstGeom>
        <a:solidFill>
          <a:schemeClr val="tx1">
            <a:lumMod val="95000"/>
            <a:lumOff val="5000"/>
          </a:schemeClr>
        </a:solidFill>
        <a:ln>
          <a:noFill/>
        </a:ln>
        <a:effectLst>
          <a:outerShdw blurRad="279400" dist="50800" dir="2700000" algn="tl" rotWithShape="0">
            <a:prstClr val="black">
              <a:alpha val="12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editAs="absolute">
    <xdr:from>
      <xdr:col>10</xdr:col>
      <xdr:colOff>426642</xdr:colOff>
      <xdr:row>12</xdr:row>
      <xdr:rowOff>19845</xdr:rowOff>
    </xdr:from>
    <xdr:to>
      <xdr:col>12</xdr:col>
      <xdr:colOff>565547</xdr:colOff>
      <xdr:row>16</xdr:row>
      <xdr:rowOff>59531</xdr:rowOff>
    </xdr:to>
    <xdr:sp macro="" textlink="">
      <xdr:nvSpPr>
        <xdr:cNvPr id="172" name="Rectangle: Rounded Corners 171">
          <a:extLst>
            <a:ext uri="{FF2B5EF4-FFF2-40B4-BE49-F238E27FC236}">
              <a16:creationId xmlns:a16="http://schemas.microsoft.com/office/drawing/2014/main" id="{69D2EF7B-97D1-4364-BE5F-5E57E4E5E3AB}"/>
            </a:ext>
          </a:extLst>
        </xdr:cNvPr>
        <xdr:cNvSpPr/>
      </xdr:nvSpPr>
      <xdr:spPr>
        <a:xfrm>
          <a:off x="7272736" y="2401095"/>
          <a:ext cx="1508124" cy="833436"/>
        </a:xfrm>
        <a:prstGeom prst="round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r>
            <a:rPr lang="en-IN" sz="1050" b="0" i="0" u="none" strike="noStrike" baseline="0">
              <a:solidFill>
                <a:schemeClr val="bg1">
                  <a:lumMod val="95000"/>
                </a:schemeClr>
              </a:solidFill>
              <a:latin typeface="+mn-lt"/>
              <a:ea typeface="+mn-ea"/>
              <a:cs typeface="Arial" panose="020B0604020202020204" pitchFamily="34" charset="0"/>
            </a:rPr>
            <a:t>Average </a:t>
          </a:r>
        </a:p>
        <a:p>
          <a:pPr marL="0" indent="0" algn="l"/>
          <a:r>
            <a:rPr lang="en-IN" sz="1200" b="0" i="0" u="none" strike="noStrike" baseline="0">
              <a:solidFill>
                <a:schemeClr val="bg1"/>
              </a:solidFill>
              <a:latin typeface="+mn-lt"/>
              <a:ea typeface="+mn-ea"/>
              <a:cs typeface="Arial" panose="020B0604020202020204" pitchFamily="34" charset="0"/>
            </a:rPr>
            <a:t>Paid Calls Duration </a:t>
          </a:r>
        </a:p>
        <a:p>
          <a:pPr marL="0" indent="0" algn="l"/>
          <a:r>
            <a:rPr lang="en-IN" sz="1200" b="0" i="0" u="none" strike="noStrike" baseline="0">
              <a:solidFill>
                <a:schemeClr val="bg1">
                  <a:lumMod val="95000"/>
                </a:schemeClr>
              </a:solidFill>
              <a:latin typeface="+mn-lt"/>
              <a:ea typeface="+mn-ea"/>
              <a:cs typeface="Arial" panose="020B0604020202020204" pitchFamily="34" charset="0"/>
            </a:rPr>
            <a:t>by Months</a:t>
          </a:r>
        </a:p>
      </xdr:txBody>
    </xdr:sp>
    <xdr:clientData/>
  </xdr:twoCellAnchor>
  <xdr:twoCellAnchor editAs="absolute">
    <xdr:from>
      <xdr:col>5</xdr:col>
      <xdr:colOff>327421</xdr:colOff>
      <xdr:row>12</xdr:row>
      <xdr:rowOff>148829</xdr:rowOff>
    </xdr:from>
    <xdr:to>
      <xdr:col>10</xdr:col>
      <xdr:colOff>561974</xdr:colOff>
      <xdr:row>22</xdr:row>
      <xdr:rowOff>176134</xdr:rowOff>
    </xdr:to>
    <xdr:graphicFrame macro="">
      <xdr:nvGraphicFramePr>
        <xdr:cNvPr id="173" name="Chart 172">
          <a:extLst>
            <a:ext uri="{FF2B5EF4-FFF2-40B4-BE49-F238E27FC236}">
              <a16:creationId xmlns:a16="http://schemas.microsoft.com/office/drawing/2014/main" id="{ABEE7E3C-3B0B-4487-A68A-4E123541D3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editAs="absolute">
    <xdr:from>
      <xdr:col>7</xdr:col>
      <xdr:colOff>674686</xdr:colOff>
      <xdr:row>22</xdr:row>
      <xdr:rowOff>39688</xdr:rowOff>
    </xdr:from>
    <xdr:to>
      <xdr:col>8</xdr:col>
      <xdr:colOff>525860</xdr:colOff>
      <xdr:row>23</xdr:row>
      <xdr:rowOff>49609</xdr:rowOff>
    </xdr:to>
    <xdr:sp macro="" textlink="">
      <xdr:nvSpPr>
        <xdr:cNvPr id="5" name="TextBox 4">
          <a:extLst>
            <a:ext uri="{FF2B5EF4-FFF2-40B4-BE49-F238E27FC236}">
              <a16:creationId xmlns:a16="http://schemas.microsoft.com/office/drawing/2014/main" id="{A94DB488-B4F1-4AA5-959E-CF5CC5B93BE6}"/>
            </a:ext>
          </a:extLst>
        </xdr:cNvPr>
        <xdr:cNvSpPr txBox="1"/>
      </xdr:nvSpPr>
      <xdr:spPr>
        <a:xfrm>
          <a:off x="5466952" y="4405313"/>
          <a:ext cx="535783" cy="2083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800">
              <a:solidFill>
                <a:schemeClr val="bg1">
                  <a:lumMod val="95000"/>
                </a:schemeClr>
              </a:solidFill>
              <a:latin typeface="Arial" panose="020B0604020202020204" pitchFamily="34" charset="0"/>
              <a:cs typeface="Arial" panose="020B0604020202020204" pitchFamily="34" charset="0"/>
            </a:rPr>
            <a:t>Months</a:t>
          </a:r>
        </a:p>
      </xdr:txBody>
    </xdr:sp>
    <xdr:clientData/>
  </xdr:twoCellAnchor>
  <xdr:twoCellAnchor editAs="absolute">
    <xdr:from>
      <xdr:col>10</xdr:col>
      <xdr:colOff>531876</xdr:colOff>
      <xdr:row>15</xdr:row>
      <xdr:rowOff>107728</xdr:rowOff>
    </xdr:from>
    <xdr:to>
      <xdr:col>13</xdr:col>
      <xdr:colOff>160681</xdr:colOff>
      <xdr:row>18</xdr:row>
      <xdr:rowOff>106283</xdr:rowOff>
    </xdr:to>
    <xdr:sp macro="" textlink="">
      <xdr:nvSpPr>
        <xdr:cNvPr id="6" name="Rectangle: Top Corners Rounded 5">
          <a:extLst>
            <a:ext uri="{FF2B5EF4-FFF2-40B4-BE49-F238E27FC236}">
              <a16:creationId xmlns:a16="http://schemas.microsoft.com/office/drawing/2014/main" id="{AB41B838-6EAC-44B9-905E-8B7D80632F9F}"/>
            </a:ext>
          </a:extLst>
        </xdr:cNvPr>
        <xdr:cNvSpPr/>
      </xdr:nvSpPr>
      <xdr:spPr>
        <a:xfrm rot="16200000">
          <a:off x="7922353" y="2539908"/>
          <a:ext cx="593867" cy="1682633"/>
        </a:xfrm>
        <a:prstGeom prst="round2SameRect">
          <a:avLst/>
        </a:prstGeom>
        <a:solidFill>
          <a:srgbClr val="7030A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11</xdr:col>
      <xdr:colOff>66451</xdr:colOff>
      <xdr:row>16</xdr:row>
      <xdr:rowOff>39961</xdr:rowOff>
    </xdr:from>
    <xdr:to>
      <xdr:col>12</xdr:col>
      <xdr:colOff>188512</xdr:colOff>
      <xdr:row>18</xdr:row>
      <xdr:rowOff>49883</xdr:rowOff>
    </xdr:to>
    <xdr:sp macro="" textlink="PivotTable!CG4">
      <xdr:nvSpPr>
        <xdr:cNvPr id="11" name="TextBox 10">
          <a:extLst>
            <a:ext uri="{FF2B5EF4-FFF2-40B4-BE49-F238E27FC236}">
              <a16:creationId xmlns:a16="http://schemas.microsoft.com/office/drawing/2014/main" id="{0584277B-110A-4841-86C5-27083F715D88}"/>
            </a:ext>
          </a:extLst>
        </xdr:cNvPr>
        <xdr:cNvSpPr txBox="1"/>
      </xdr:nvSpPr>
      <xdr:spPr>
        <a:xfrm>
          <a:off x="7597154" y="3214961"/>
          <a:ext cx="806671" cy="4067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75304A93-5029-4C4B-B19C-742FC3C55548}" type="TxLink">
            <a:rPr lang="en-US" sz="1800" b="0" i="0" u="none" strike="noStrike">
              <a:solidFill>
                <a:schemeClr val="bg1"/>
              </a:solidFill>
              <a:latin typeface="+mn-lt"/>
              <a:cs typeface="Arial"/>
            </a:rPr>
            <a:pPr/>
            <a:t>04:16</a:t>
          </a:fld>
          <a:endParaRPr lang="en-IN" sz="1600">
            <a:solidFill>
              <a:schemeClr val="bg1"/>
            </a:solidFill>
            <a:latin typeface="+mn-lt"/>
          </a:endParaRPr>
        </a:p>
      </xdr:txBody>
    </xdr:sp>
    <xdr:clientData/>
  </xdr:twoCellAnchor>
  <xdr:twoCellAnchor editAs="absolute">
    <xdr:from>
      <xdr:col>12</xdr:col>
      <xdr:colOff>0</xdr:colOff>
      <xdr:row>16</xdr:row>
      <xdr:rowOff>96362</xdr:rowOff>
    </xdr:from>
    <xdr:to>
      <xdr:col>13</xdr:col>
      <xdr:colOff>122062</xdr:colOff>
      <xdr:row>18</xdr:row>
      <xdr:rowOff>106284</xdr:rowOff>
    </xdr:to>
    <xdr:sp macro="" textlink="PivotTable!CG4">
      <xdr:nvSpPr>
        <xdr:cNvPr id="174" name="TextBox 173">
          <a:extLst>
            <a:ext uri="{FF2B5EF4-FFF2-40B4-BE49-F238E27FC236}">
              <a16:creationId xmlns:a16="http://schemas.microsoft.com/office/drawing/2014/main" id="{578063D5-FBEB-47F9-9A13-180C4ED9C04A}"/>
            </a:ext>
          </a:extLst>
        </xdr:cNvPr>
        <xdr:cNvSpPr txBox="1"/>
      </xdr:nvSpPr>
      <xdr:spPr>
        <a:xfrm>
          <a:off x="8215313" y="3271362"/>
          <a:ext cx="806671" cy="4067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a:solidFill>
                <a:schemeClr val="bg1"/>
              </a:solidFill>
              <a:latin typeface="+mn-lt"/>
            </a:rPr>
            <a:t>mm:ss</a:t>
          </a:r>
        </a:p>
      </xdr:txBody>
    </xdr:sp>
    <xdr:clientData/>
  </xdr:twoCellAnchor>
  <xdr:twoCellAnchor editAs="absolute">
    <xdr:from>
      <xdr:col>10</xdr:col>
      <xdr:colOff>556547</xdr:colOff>
      <xdr:row>18</xdr:row>
      <xdr:rowOff>177007</xdr:rowOff>
    </xdr:from>
    <xdr:to>
      <xdr:col>13</xdr:col>
      <xdr:colOff>244123</xdr:colOff>
      <xdr:row>23</xdr:row>
      <xdr:rowOff>19385</xdr:rowOff>
    </xdr:to>
    <xdr:grpSp>
      <xdr:nvGrpSpPr>
        <xdr:cNvPr id="14" name="Group 13">
          <a:extLst>
            <a:ext uri="{FF2B5EF4-FFF2-40B4-BE49-F238E27FC236}">
              <a16:creationId xmlns:a16="http://schemas.microsoft.com/office/drawing/2014/main" id="{A537EA90-076E-4438-8AF0-F9155CCD260F}"/>
            </a:ext>
          </a:extLst>
        </xdr:cNvPr>
        <xdr:cNvGrpSpPr/>
      </xdr:nvGrpSpPr>
      <xdr:grpSpPr>
        <a:xfrm>
          <a:off x="7398996" y="3675987"/>
          <a:ext cx="1740311" cy="814316"/>
          <a:chOff x="7402641" y="3770313"/>
          <a:chExt cx="1741404" cy="834566"/>
        </a:xfrm>
      </xdr:grpSpPr>
      <xdr:sp macro="" textlink="">
        <xdr:nvSpPr>
          <xdr:cNvPr id="175" name="TextBox 174">
            <a:extLst>
              <a:ext uri="{FF2B5EF4-FFF2-40B4-BE49-F238E27FC236}">
                <a16:creationId xmlns:a16="http://schemas.microsoft.com/office/drawing/2014/main" id="{E876B493-1C7C-4BFD-8355-E441174DAE74}"/>
              </a:ext>
            </a:extLst>
          </xdr:cNvPr>
          <xdr:cNvSpPr txBox="1"/>
        </xdr:nvSpPr>
        <xdr:spPr>
          <a:xfrm>
            <a:off x="7402641" y="3770313"/>
            <a:ext cx="806671" cy="4744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IN" sz="1200" b="0" i="0" u="none" strike="noStrike">
                <a:solidFill>
                  <a:schemeClr val="bg1"/>
                </a:solidFill>
                <a:latin typeface="+mn-lt"/>
                <a:cs typeface="Arial"/>
              </a:rPr>
              <a:t>Minimum</a:t>
            </a:r>
            <a:r>
              <a:rPr lang="en-IN" sz="1200" b="0" i="0" u="none" strike="noStrike" baseline="0">
                <a:solidFill>
                  <a:schemeClr val="tx1">
                    <a:lumMod val="85000"/>
                    <a:lumOff val="15000"/>
                  </a:schemeClr>
                </a:solidFill>
                <a:latin typeface="+mn-lt"/>
                <a:cs typeface="Arial"/>
              </a:rPr>
              <a:t> </a:t>
            </a:r>
          </a:p>
          <a:p>
            <a:pPr algn="ctr"/>
            <a:r>
              <a:rPr lang="en-IN" sz="600" b="0" i="0" u="none" strike="noStrike" baseline="0">
                <a:solidFill>
                  <a:schemeClr val="tx1">
                    <a:lumMod val="95000"/>
                    <a:lumOff val="5000"/>
                  </a:schemeClr>
                </a:solidFill>
                <a:latin typeface="+mn-lt"/>
                <a:cs typeface="Arial"/>
              </a:rPr>
              <a:t>Call Duration</a:t>
            </a:r>
            <a:endParaRPr lang="en-IN" sz="600" b="0" i="0" u="none" strike="noStrike">
              <a:solidFill>
                <a:schemeClr val="tx1">
                  <a:lumMod val="95000"/>
                  <a:lumOff val="5000"/>
                </a:schemeClr>
              </a:solidFill>
              <a:latin typeface="+mn-lt"/>
              <a:cs typeface="Arial"/>
            </a:endParaRPr>
          </a:p>
        </xdr:txBody>
      </xdr:sp>
      <xdr:sp macro="" textlink="">
        <xdr:nvSpPr>
          <xdr:cNvPr id="176" name="TextBox 175">
            <a:extLst>
              <a:ext uri="{FF2B5EF4-FFF2-40B4-BE49-F238E27FC236}">
                <a16:creationId xmlns:a16="http://schemas.microsoft.com/office/drawing/2014/main" id="{7AAF4BF9-F31E-4FBD-B86B-9032702A7AF1}"/>
              </a:ext>
            </a:extLst>
          </xdr:cNvPr>
          <xdr:cNvSpPr txBox="1"/>
        </xdr:nvSpPr>
        <xdr:spPr>
          <a:xfrm>
            <a:off x="8215313" y="3770313"/>
            <a:ext cx="851291" cy="4744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IN" sz="1200" b="0" i="0" u="none" strike="noStrike">
                <a:solidFill>
                  <a:schemeClr val="bg1"/>
                </a:solidFill>
                <a:latin typeface="+mn-lt"/>
                <a:cs typeface="Arial"/>
              </a:rPr>
              <a:t>Maximum</a:t>
            </a:r>
            <a:r>
              <a:rPr lang="en-IN" sz="1200" b="0" i="0" u="none" strike="noStrike" baseline="0">
                <a:solidFill>
                  <a:schemeClr val="tx1">
                    <a:lumMod val="85000"/>
                    <a:lumOff val="15000"/>
                  </a:schemeClr>
                </a:solidFill>
                <a:latin typeface="+mn-lt"/>
                <a:cs typeface="Arial"/>
              </a:rPr>
              <a:t> </a:t>
            </a:r>
          </a:p>
          <a:p>
            <a:pPr algn="ctr"/>
            <a:r>
              <a:rPr lang="en-IN" sz="600" b="0" i="0" u="none" strike="noStrike" baseline="0">
                <a:solidFill>
                  <a:schemeClr val="tx1">
                    <a:lumMod val="95000"/>
                    <a:lumOff val="5000"/>
                  </a:schemeClr>
                </a:solidFill>
                <a:latin typeface="+mn-lt"/>
                <a:cs typeface="Arial"/>
              </a:rPr>
              <a:t>Call Duration</a:t>
            </a:r>
            <a:endParaRPr lang="en-IN" sz="600" b="0" i="0" u="none" strike="noStrike">
              <a:solidFill>
                <a:schemeClr val="tx1">
                  <a:lumMod val="95000"/>
                  <a:lumOff val="5000"/>
                </a:schemeClr>
              </a:solidFill>
              <a:latin typeface="+mn-lt"/>
              <a:cs typeface="Arial"/>
            </a:endParaRPr>
          </a:p>
        </xdr:txBody>
      </xdr:sp>
      <xdr:sp macro="" textlink="PivotTable!CG6">
        <xdr:nvSpPr>
          <xdr:cNvPr id="177" name="TextBox 176">
            <a:extLst>
              <a:ext uri="{FF2B5EF4-FFF2-40B4-BE49-F238E27FC236}">
                <a16:creationId xmlns:a16="http://schemas.microsoft.com/office/drawing/2014/main" id="{34F17AF7-A1F9-4841-8A88-4A34A37C32CF}"/>
              </a:ext>
            </a:extLst>
          </xdr:cNvPr>
          <xdr:cNvSpPr txBox="1"/>
        </xdr:nvSpPr>
        <xdr:spPr>
          <a:xfrm>
            <a:off x="7530703" y="4063608"/>
            <a:ext cx="806671" cy="4744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DE3C0134-0AB4-4412-A34F-A905EF4B83D0}" type="TxLink">
              <a:rPr lang="en-US" sz="1200" b="0" i="0" u="none" strike="noStrike" baseline="0">
                <a:solidFill>
                  <a:schemeClr val="bg1"/>
                </a:solidFill>
                <a:latin typeface="Arial"/>
                <a:cs typeface="Arial"/>
              </a:rPr>
              <a:pPr/>
              <a:t>02:00</a:t>
            </a:fld>
            <a:endParaRPr lang="en-IN" sz="1200" b="0" i="0" u="none" strike="noStrike" baseline="0">
              <a:solidFill>
                <a:schemeClr val="bg1"/>
              </a:solidFill>
              <a:latin typeface="+mn-lt"/>
              <a:cs typeface="Arial"/>
            </a:endParaRPr>
          </a:p>
        </xdr:txBody>
      </xdr:sp>
      <xdr:sp macro="" textlink="PivotTable!CG5">
        <xdr:nvSpPr>
          <xdr:cNvPr id="178" name="TextBox 177">
            <a:extLst>
              <a:ext uri="{FF2B5EF4-FFF2-40B4-BE49-F238E27FC236}">
                <a16:creationId xmlns:a16="http://schemas.microsoft.com/office/drawing/2014/main" id="{3FECB1A7-ECEB-49CD-A94A-EF5FC917EF45}"/>
              </a:ext>
            </a:extLst>
          </xdr:cNvPr>
          <xdr:cNvSpPr txBox="1"/>
        </xdr:nvSpPr>
        <xdr:spPr>
          <a:xfrm>
            <a:off x="8337374" y="4063608"/>
            <a:ext cx="806671" cy="4744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FEE8A1BC-7A29-44DA-9C25-2596429699CC}" type="TxLink">
              <a:rPr lang="en-US" sz="1200" b="0" i="0" u="none" strike="noStrike" baseline="0">
                <a:solidFill>
                  <a:schemeClr val="bg1"/>
                </a:solidFill>
                <a:latin typeface="Arial"/>
                <a:cs typeface="Arial"/>
              </a:rPr>
              <a:pPr/>
              <a:t>05:02</a:t>
            </a:fld>
            <a:endParaRPr lang="en-IN" sz="1200" b="0" i="0" u="none" strike="noStrike" baseline="0">
              <a:solidFill>
                <a:schemeClr val="bg1"/>
              </a:solidFill>
              <a:latin typeface="+mn-lt"/>
              <a:cs typeface="Arial"/>
            </a:endParaRPr>
          </a:p>
        </xdr:txBody>
      </xdr:sp>
      <xdr:sp macro="" textlink="PivotTable!CG4">
        <xdr:nvSpPr>
          <xdr:cNvPr id="179" name="TextBox 178">
            <a:extLst>
              <a:ext uri="{FF2B5EF4-FFF2-40B4-BE49-F238E27FC236}">
                <a16:creationId xmlns:a16="http://schemas.microsoft.com/office/drawing/2014/main" id="{51D87EE5-22F1-4173-B46F-82D4B8A17FC3}"/>
              </a:ext>
            </a:extLst>
          </xdr:cNvPr>
          <xdr:cNvSpPr txBox="1"/>
        </xdr:nvSpPr>
        <xdr:spPr>
          <a:xfrm>
            <a:off x="7556564" y="4352846"/>
            <a:ext cx="578470" cy="2520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900">
                <a:solidFill>
                  <a:schemeClr val="bg1">
                    <a:lumMod val="95000"/>
                  </a:schemeClr>
                </a:solidFill>
                <a:latin typeface="+mn-lt"/>
              </a:rPr>
              <a:t>mm:ss</a:t>
            </a:r>
          </a:p>
        </xdr:txBody>
      </xdr:sp>
    </xdr:grpSp>
    <xdr:clientData/>
  </xdr:twoCellAnchor>
  <xdr:twoCellAnchor editAs="absolute">
    <xdr:from>
      <xdr:col>12</xdr:col>
      <xdr:colOff>158417</xdr:colOff>
      <xdr:row>21</xdr:row>
      <xdr:rowOff>161221</xdr:rowOff>
    </xdr:from>
    <xdr:to>
      <xdr:col>13</xdr:col>
      <xdr:colOff>52278</xdr:colOff>
      <xdr:row>23</xdr:row>
      <xdr:rowOff>16379</xdr:rowOff>
    </xdr:to>
    <xdr:sp macro="" textlink="PivotTable!CG4">
      <xdr:nvSpPr>
        <xdr:cNvPr id="180" name="TextBox 179">
          <a:extLst>
            <a:ext uri="{FF2B5EF4-FFF2-40B4-BE49-F238E27FC236}">
              <a16:creationId xmlns:a16="http://schemas.microsoft.com/office/drawing/2014/main" id="{A274A286-8096-49AE-9DDF-74223C12679C}"/>
            </a:ext>
          </a:extLst>
        </xdr:cNvPr>
        <xdr:cNvSpPr txBox="1"/>
      </xdr:nvSpPr>
      <xdr:spPr>
        <a:xfrm>
          <a:off x="8373730" y="4328409"/>
          <a:ext cx="578470" cy="2520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900">
              <a:solidFill>
                <a:schemeClr val="bg1">
                  <a:lumMod val="95000"/>
                </a:schemeClr>
              </a:solidFill>
              <a:latin typeface="+mn-lt"/>
            </a:rPr>
            <a:t>mm:ss</a:t>
          </a:r>
        </a:p>
      </xdr:txBody>
    </xdr:sp>
    <xdr:clientData/>
  </xdr:twoCellAnchor>
  <xdr:twoCellAnchor editAs="absolute">
    <xdr:from>
      <xdr:col>5</xdr:col>
      <xdr:colOff>146375</xdr:colOff>
      <xdr:row>23</xdr:row>
      <xdr:rowOff>114300</xdr:rowOff>
    </xdr:from>
    <xdr:to>
      <xdr:col>9</xdr:col>
      <xdr:colOff>425458</xdr:colOff>
      <xdr:row>35</xdr:row>
      <xdr:rowOff>195141</xdr:rowOff>
    </xdr:to>
    <xdr:sp macro="" textlink="">
      <xdr:nvSpPr>
        <xdr:cNvPr id="181" name="Rectangle: Rounded Corners 180">
          <a:extLst>
            <a:ext uri="{FF2B5EF4-FFF2-40B4-BE49-F238E27FC236}">
              <a16:creationId xmlns:a16="http://schemas.microsoft.com/office/drawing/2014/main" id="{DB3B10A7-7F11-447F-A647-6D711ADEBCFF}"/>
            </a:ext>
          </a:extLst>
        </xdr:cNvPr>
        <xdr:cNvSpPr/>
      </xdr:nvSpPr>
      <xdr:spPr>
        <a:xfrm>
          <a:off x="3575375" y="4933950"/>
          <a:ext cx="3022283" cy="2595441"/>
        </a:xfrm>
        <a:prstGeom prst="roundRect">
          <a:avLst/>
        </a:prstGeom>
        <a:solidFill>
          <a:schemeClr val="tx1">
            <a:lumMod val="95000"/>
            <a:lumOff val="5000"/>
          </a:schemeClr>
        </a:solidFill>
        <a:ln>
          <a:noFill/>
        </a:ln>
        <a:effectLst>
          <a:outerShdw blurRad="279400" dist="50800" dir="2700000" algn="tl" rotWithShape="0">
            <a:prstClr val="black">
              <a:alpha val="12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editAs="absolute">
    <xdr:from>
      <xdr:col>5</xdr:col>
      <xdr:colOff>255822</xdr:colOff>
      <xdr:row>24</xdr:row>
      <xdr:rowOff>88055</xdr:rowOff>
    </xdr:from>
    <xdr:to>
      <xdr:col>7</xdr:col>
      <xdr:colOff>10644</xdr:colOff>
      <xdr:row>27</xdr:row>
      <xdr:rowOff>7183</xdr:rowOff>
    </xdr:to>
    <xdr:sp macro="" textlink="">
      <xdr:nvSpPr>
        <xdr:cNvPr id="182" name="Rectangle: Rounded Corners 181">
          <a:extLst>
            <a:ext uri="{FF2B5EF4-FFF2-40B4-BE49-F238E27FC236}">
              <a16:creationId xmlns:a16="http://schemas.microsoft.com/office/drawing/2014/main" id="{6FF6F018-7725-4C3A-B536-6360262CEC47}"/>
            </a:ext>
          </a:extLst>
        </xdr:cNvPr>
        <xdr:cNvSpPr/>
      </xdr:nvSpPr>
      <xdr:spPr>
        <a:xfrm>
          <a:off x="3678869" y="4850555"/>
          <a:ext cx="1124041" cy="514441"/>
        </a:xfrm>
        <a:prstGeom prst="round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r>
            <a:rPr lang="en-IN" sz="1050" b="0" i="0" u="none" strike="noStrike" baseline="0">
              <a:solidFill>
                <a:schemeClr val="bg1"/>
              </a:solidFill>
              <a:latin typeface="+mn-lt"/>
              <a:ea typeface="+mn-ea"/>
              <a:cs typeface="Arial" panose="020B0604020202020204" pitchFamily="34" charset="0"/>
            </a:rPr>
            <a:t>Total sales by </a:t>
          </a:r>
        </a:p>
        <a:p>
          <a:pPr marL="0" indent="0" algn="l"/>
          <a:r>
            <a:rPr lang="en-IN" sz="1200" b="0" i="0" u="none" strike="noStrike" baseline="0">
              <a:solidFill>
                <a:schemeClr val="bg1"/>
              </a:solidFill>
              <a:latin typeface="+mn-lt"/>
              <a:ea typeface="+mn-ea"/>
              <a:cs typeface="Arial" panose="020B0604020202020204" pitchFamily="34" charset="0"/>
            </a:rPr>
            <a:t>Sales Team </a:t>
          </a:r>
        </a:p>
      </xdr:txBody>
    </xdr:sp>
    <xdr:clientData/>
  </xdr:twoCellAnchor>
  <xdr:twoCellAnchor editAs="absolute">
    <xdr:from>
      <xdr:col>5</xdr:col>
      <xdr:colOff>120207</xdr:colOff>
      <xdr:row>27</xdr:row>
      <xdr:rowOff>7183</xdr:rowOff>
    </xdr:from>
    <xdr:to>
      <xdr:col>9</xdr:col>
      <xdr:colOff>332268</xdr:colOff>
      <xdr:row>36</xdr:row>
      <xdr:rowOff>0</xdr:rowOff>
    </xdr:to>
    <xdr:graphicFrame macro="">
      <xdr:nvGraphicFramePr>
        <xdr:cNvPr id="183" name="Chart 182">
          <a:extLst>
            <a:ext uri="{FF2B5EF4-FFF2-40B4-BE49-F238E27FC236}">
              <a16:creationId xmlns:a16="http://schemas.microsoft.com/office/drawing/2014/main" id="{8B3136EA-7FB9-4FFB-9A43-DD5BDFE1BC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editAs="absolute">
    <xdr:from>
      <xdr:col>7</xdr:col>
      <xdr:colOff>402830</xdr:colOff>
      <xdr:row>24</xdr:row>
      <xdr:rowOff>66995</xdr:rowOff>
    </xdr:from>
    <xdr:to>
      <xdr:col>9</xdr:col>
      <xdr:colOff>520786</xdr:colOff>
      <xdr:row>27</xdr:row>
      <xdr:rowOff>58186</xdr:rowOff>
    </xdr:to>
    <xdr:grpSp>
      <xdr:nvGrpSpPr>
        <xdr:cNvPr id="23" name="Group 22">
          <a:extLst>
            <a:ext uri="{FF2B5EF4-FFF2-40B4-BE49-F238E27FC236}">
              <a16:creationId xmlns:a16="http://schemas.microsoft.com/office/drawing/2014/main" id="{D320F354-84DB-40EA-9B4C-8A8B6225DAD4}"/>
            </a:ext>
          </a:extLst>
        </xdr:cNvPr>
        <xdr:cNvGrpSpPr/>
      </xdr:nvGrpSpPr>
      <xdr:grpSpPr>
        <a:xfrm>
          <a:off x="5192544" y="4732301"/>
          <a:ext cx="1486446" cy="574354"/>
          <a:chOff x="5183302" y="4810770"/>
          <a:chExt cx="1482599" cy="585010"/>
        </a:xfrm>
      </xdr:grpSpPr>
      <xdr:sp macro="" textlink="PivotTable!CR5">
        <xdr:nvSpPr>
          <xdr:cNvPr id="184" name="Rectangle: Rounded Corners 183">
            <a:extLst>
              <a:ext uri="{FF2B5EF4-FFF2-40B4-BE49-F238E27FC236}">
                <a16:creationId xmlns:a16="http://schemas.microsoft.com/office/drawing/2014/main" id="{A5367A89-4F96-41DB-8915-6B016379B7E0}"/>
              </a:ext>
            </a:extLst>
          </xdr:cNvPr>
          <xdr:cNvSpPr/>
        </xdr:nvSpPr>
        <xdr:spPr>
          <a:xfrm>
            <a:off x="5634013" y="4942217"/>
            <a:ext cx="543918" cy="340749"/>
          </a:xfrm>
          <a:prstGeom prst="round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D06307CB-D5B0-474B-B2B8-D5EAC1FEC88A}" type="TxLink">
              <a:rPr lang="en-US" sz="1800" b="0" i="0" u="none" strike="noStrike" baseline="0">
                <a:solidFill>
                  <a:schemeClr val="bg1"/>
                </a:solidFill>
                <a:latin typeface="Arial"/>
                <a:ea typeface="+mn-ea"/>
                <a:cs typeface="Arial"/>
              </a:rPr>
              <a:pPr marL="0" indent="0" algn="l"/>
              <a:t>5.4B</a:t>
            </a:fld>
            <a:endParaRPr lang="en-IN" sz="1800" b="0" i="0" u="none" strike="noStrike" baseline="0">
              <a:solidFill>
                <a:schemeClr val="bg1"/>
              </a:solidFill>
              <a:latin typeface="+mn-lt"/>
              <a:ea typeface="+mn-ea"/>
              <a:cs typeface="Arial" panose="020B0604020202020204" pitchFamily="34" charset="0"/>
            </a:endParaRPr>
          </a:p>
        </xdr:txBody>
      </xdr:sp>
      <xdr:sp macro="" textlink="PivotTable!CQ5">
        <xdr:nvSpPr>
          <xdr:cNvPr id="185" name="Rectangle: Rounded Corners 184">
            <a:extLst>
              <a:ext uri="{FF2B5EF4-FFF2-40B4-BE49-F238E27FC236}">
                <a16:creationId xmlns:a16="http://schemas.microsoft.com/office/drawing/2014/main" id="{78213475-B6A9-48DE-A0D0-42BCF38C5DF5}"/>
              </a:ext>
            </a:extLst>
          </xdr:cNvPr>
          <xdr:cNvSpPr/>
        </xdr:nvSpPr>
        <xdr:spPr>
          <a:xfrm>
            <a:off x="5507026" y="4810770"/>
            <a:ext cx="1158875" cy="340748"/>
          </a:xfrm>
          <a:prstGeom prst="round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565938C6-E3A5-49C7-8A97-105C40FD1E3F}" type="TxLink">
              <a:rPr lang="en-US" sz="1200" b="0" i="0" u="none" strike="noStrike" baseline="0">
                <a:solidFill>
                  <a:schemeClr val="bg1"/>
                </a:solidFill>
                <a:latin typeface="Arial"/>
                <a:ea typeface="+mn-ea"/>
                <a:cs typeface="Arial"/>
              </a:rPr>
              <a:pPr marL="0" indent="0" algn="l"/>
              <a:t>Mohammed</a:t>
            </a:fld>
            <a:endParaRPr lang="en-IN" sz="1200" b="0" i="0" u="none" strike="noStrike" baseline="0">
              <a:solidFill>
                <a:schemeClr val="bg1"/>
              </a:solidFill>
              <a:latin typeface="+mn-lt"/>
              <a:ea typeface="+mn-ea"/>
              <a:cs typeface="Arial" panose="020B0604020202020204" pitchFamily="34" charset="0"/>
            </a:endParaRPr>
          </a:p>
        </xdr:txBody>
      </xdr:sp>
      <xdr:sp macro="" textlink="PivotTable!DC36">
        <xdr:nvSpPr>
          <xdr:cNvPr id="186" name="Rectangle: Rounded Corners 185">
            <a:extLst>
              <a:ext uri="{FF2B5EF4-FFF2-40B4-BE49-F238E27FC236}">
                <a16:creationId xmlns:a16="http://schemas.microsoft.com/office/drawing/2014/main" id="{1C6DCF24-C8F4-4752-B9CC-FEEDA1167ECD}"/>
              </a:ext>
            </a:extLst>
          </xdr:cNvPr>
          <xdr:cNvSpPr/>
        </xdr:nvSpPr>
        <xdr:spPr>
          <a:xfrm>
            <a:off x="5286488" y="5175849"/>
            <a:ext cx="1327775" cy="219931"/>
          </a:xfrm>
          <a:prstGeom prst="round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r>
              <a:rPr lang="en-IN" sz="800" b="0" i="0" u="none" strike="noStrike" baseline="0">
                <a:solidFill>
                  <a:schemeClr val="bg1">
                    <a:lumMod val="95000"/>
                  </a:schemeClr>
                </a:solidFill>
                <a:latin typeface="+mn-lt"/>
                <a:ea typeface="+mn-ea"/>
                <a:cs typeface="Arial" panose="020B0604020202020204" pitchFamily="34" charset="0"/>
              </a:rPr>
              <a:t>Top Seelling Sales Team</a:t>
            </a:r>
          </a:p>
        </xdr:txBody>
      </xdr:sp>
      <xdr:pic>
        <xdr:nvPicPr>
          <xdr:cNvPr id="20" name="Graphic 19" descr="Ribbon with solid fill">
            <a:extLst>
              <a:ext uri="{FF2B5EF4-FFF2-40B4-BE49-F238E27FC236}">
                <a16:creationId xmlns:a16="http://schemas.microsoft.com/office/drawing/2014/main" id="{07E2C102-FB95-4568-8C57-42DED653A2B9}"/>
              </a:ext>
            </a:extLst>
          </xdr:cNvPr>
          <xdr:cNvPicPr>
            <a:picLocks noChangeAspect="1"/>
          </xdr:cNvPicPr>
        </xdr:nvPicPr>
        <xdr:blipFill>
          <a:blip xmlns:r="http://schemas.openxmlformats.org/officeDocument/2006/relationships" r:embed="rId25" cstate="print">
            <a:extLst>
              <a:ext uri="{28A0092B-C50C-407E-A947-70E740481C1C}">
                <a14:useLocalDpi xmlns:a14="http://schemas.microsoft.com/office/drawing/2010/main" val="0"/>
              </a:ext>
              <a:ext uri="{96DAC541-7B7A-43D3-8B79-37D633B846F1}">
                <asvg:svgBlip xmlns:asvg="http://schemas.microsoft.com/office/drawing/2016/SVG/main" r:embed="rId26"/>
              </a:ext>
            </a:extLst>
          </a:blip>
          <a:stretch>
            <a:fillRect/>
          </a:stretch>
        </xdr:blipFill>
        <xdr:spPr>
          <a:xfrm>
            <a:off x="5183302" y="4885090"/>
            <a:ext cx="327499" cy="327687"/>
          </a:xfrm>
          <a:prstGeom prst="rect">
            <a:avLst/>
          </a:prstGeom>
        </xdr:spPr>
      </xdr:pic>
    </xdr:grpSp>
    <xdr:clientData/>
  </xdr:twoCellAnchor>
  <xdr:twoCellAnchor editAs="absolute">
    <xdr:from>
      <xdr:col>9</xdr:col>
      <xdr:colOff>566501</xdr:colOff>
      <xdr:row>23</xdr:row>
      <xdr:rowOff>133350</xdr:rowOff>
    </xdr:from>
    <xdr:to>
      <xdr:col>16</xdr:col>
      <xdr:colOff>317844</xdr:colOff>
      <xdr:row>36</xdr:row>
      <xdr:rowOff>1418</xdr:rowOff>
    </xdr:to>
    <xdr:sp macro="" textlink="">
      <xdr:nvSpPr>
        <xdr:cNvPr id="187" name="Rectangle: Rounded Corners 186">
          <a:extLst>
            <a:ext uri="{FF2B5EF4-FFF2-40B4-BE49-F238E27FC236}">
              <a16:creationId xmlns:a16="http://schemas.microsoft.com/office/drawing/2014/main" id="{F4B28BAF-59D5-436C-82C9-92A997D9EF5E}"/>
            </a:ext>
          </a:extLst>
        </xdr:cNvPr>
        <xdr:cNvSpPr/>
      </xdr:nvSpPr>
      <xdr:spPr>
        <a:xfrm>
          <a:off x="6738701" y="4953000"/>
          <a:ext cx="4551943" cy="2592218"/>
        </a:xfrm>
        <a:prstGeom prst="roundRect">
          <a:avLst/>
        </a:prstGeom>
        <a:solidFill>
          <a:schemeClr val="tx1">
            <a:lumMod val="95000"/>
            <a:lumOff val="5000"/>
          </a:schemeClr>
        </a:solidFill>
        <a:ln>
          <a:noFill/>
        </a:ln>
        <a:effectLst>
          <a:outerShdw blurRad="279400" dist="50800" dir="2700000" algn="tl" rotWithShape="0">
            <a:prstClr val="black">
              <a:alpha val="12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editAs="absolute">
    <xdr:from>
      <xdr:col>10</xdr:col>
      <xdr:colOff>32995</xdr:colOff>
      <xdr:row>24</xdr:row>
      <xdr:rowOff>80872</xdr:rowOff>
    </xdr:from>
    <xdr:to>
      <xdr:col>11</xdr:col>
      <xdr:colOff>472427</xdr:colOff>
      <xdr:row>27</xdr:row>
      <xdr:rowOff>58186</xdr:rowOff>
    </xdr:to>
    <xdr:sp macro="" textlink="">
      <xdr:nvSpPr>
        <xdr:cNvPr id="189" name="Rectangle: Rounded Corners 188">
          <a:extLst>
            <a:ext uri="{FF2B5EF4-FFF2-40B4-BE49-F238E27FC236}">
              <a16:creationId xmlns:a16="http://schemas.microsoft.com/office/drawing/2014/main" id="{DD486914-8FF6-483D-A188-9199DE93DE39}"/>
            </a:ext>
          </a:extLst>
        </xdr:cNvPr>
        <xdr:cNvSpPr/>
      </xdr:nvSpPr>
      <xdr:spPr>
        <a:xfrm>
          <a:off x="6862240" y="4825400"/>
          <a:ext cx="1122357" cy="570380"/>
        </a:xfrm>
        <a:prstGeom prst="round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r>
            <a:rPr lang="en-IN" sz="1200" b="0" i="0" u="none" strike="noStrike" baseline="0">
              <a:solidFill>
                <a:schemeClr val="bg1"/>
              </a:solidFill>
              <a:latin typeface="+mn-lt"/>
              <a:ea typeface="+mn-ea"/>
              <a:cs typeface="Arial" panose="020B0604020202020204" pitchFamily="34" charset="0"/>
            </a:rPr>
            <a:t>Consultant </a:t>
          </a:r>
        </a:p>
        <a:p>
          <a:pPr marL="0" indent="0" algn="l"/>
          <a:r>
            <a:rPr lang="en-IN" sz="1050" b="0" i="0" u="none" strike="noStrike" baseline="0">
              <a:solidFill>
                <a:schemeClr val="bg1">
                  <a:lumMod val="95000"/>
                </a:schemeClr>
              </a:solidFill>
              <a:latin typeface="+mn-lt"/>
              <a:ea typeface="+mn-ea"/>
              <a:cs typeface="Arial" panose="020B0604020202020204" pitchFamily="34" charset="0"/>
            </a:rPr>
            <a:t>by Total Sales</a:t>
          </a:r>
          <a:r>
            <a:rPr lang="en-IN" sz="1200" b="0" i="0" u="none" strike="noStrike" baseline="0">
              <a:solidFill>
                <a:schemeClr val="bg1">
                  <a:lumMod val="95000"/>
                </a:schemeClr>
              </a:solidFill>
              <a:latin typeface="+mn-lt"/>
              <a:ea typeface="+mn-ea"/>
              <a:cs typeface="Arial" panose="020B0604020202020204" pitchFamily="34" charset="0"/>
            </a:rPr>
            <a:t> </a:t>
          </a:r>
        </a:p>
      </xdr:txBody>
    </xdr:sp>
    <xdr:clientData/>
  </xdr:twoCellAnchor>
  <xdr:twoCellAnchor editAs="absolute">
    <xdr:from>
      <xdr:col>9</xdr:col>
      <xdr:colOff>571029</xdr:colOff>
      <xdr:row>28</xdr:row>
      <xdr:rowOff>17972</xdr:rowOff>
    </xdr:from>
    <xdr:to>
      <xdr:col>16</xdr:col>
      <xdr:colOff>322372</xdr:colOff>
      <xdr:row>35</xdr:row>
      <xdr:rowOff>111424</xdr:rowOff>
    </xdr:to>
    <xdr:graphicFrame macro="">
      <xdr:nvGraphicFramePr>
        <xdr:cNvPr id="190" name="Chart 189">
          <a:extLst>
            <a:ext uri="{FF2B5EF4-FFF2-40B4-BE49-F238E27FC236}">
              <a16:creationId xmlns:a16="http://schemas.microsoft.com/office/drawing/2014/main" id="{D31B09E0-B7C9-464C-B2F5-79A11FB3B8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twoCellAnchor editAs="absolute">
    <xdr:from>
      <xdr:col>14</xdr:col>
      <xdr:colOff>257261</xdr:colOff>
      <xdr:row>24</xdr:row>
      <xdr:rowOff>80872</xdr:rowOff>
    </xdr:from>
    <xdr:to>
      <xdr:col>16</xdr:col>
      <xdr:colOff>348555</xdr:colOff>
      <xdr:row>27</xdr:row>
      <xdr:rowOff>109292</xdr:rowOff>
    </xdr:to>
    <xdr:grpSp>
      <xdr:nvGrpSpPr>
        <xdr:cNvPr id="191" name="Group 190">
          <a:extLst>
            <a:ext uri="{FF2B5EF4-FFF2-40B4-BE49-F238E27FC236}">
              <a16:creationId xmlns:a16="http://schemas.microsoft.com/office/drawing/2014/main" id="{C6FCD2AB-223F-4D1B-898C-A913B0C59D93}"/>
            </a:ext>
          </a:extLst>
        </xdr:cNvPr>
        <xdr:cNvGrpSpPr/>
      </xdr:nvGrpSpPr>
      <xdr:grpSpPr>
        <a:xfrm>
          <a:off x="9836690" y="4746178"/>
          <a:ext cx="1459783" cy="611583"/>
          <a:chOff x="5183302" y="4774294"/>
          <a:chExt cx="1456866" cy="621486"/>
        </a:xfrm>
      </xdr:grpSpPr>
      <xdr:sp macro="" textlink="PivotTable!CZ5">
        <xdr:nvSpPr>
          <xdr:cNvPr id="192" name="Rectangle: Rounded Corners 191">
            <a:extLst>
              <a:ext uri="{FF2B5EF4-FFF2-40B4-BE49-F238E27FC236}">
                <a16:creationId xmlns:a16="http://schemas.microsoft.com/office/drawing/2014/main" id="{7A4AE747-0BF1-42D9-9CA7-3EB8099A787C}"/>
              </a:ext>
            </a:extLst>
          </xdr:cNvPr>
          <xdr:cNvSpPr/>
        </xdr:nvSpPr>
        <xdr:spPr>
          <a:xfrm>
            <a:off x="5510801" y="4941661"/>
            <a:ext cx="543918" cy="340749"/>
          </a:xfrm>
          <a:prstGeom prst="round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D8CE80FA-E328-4310-956C-B3813A9CF28A}" type="TxLink">
              <a:rPr lang="en-US" sz="1800" b="0" i="0" u="none" strike="noStrike" baseline="0">
                <a:solidFill>
                  <a:schemeClr val="bg1"/>
                </a:solidFill>
                <a:latin typeface="Arial"/>
                <a:ea typeface="+mn-ea"/>
                <a:cs typeface="Arial"/>
              </a:rPr>
              <a:pPr marL="0" indent="0" algn="l"/>
              <a:t>1.7B</a:t>
            </a:fld>
            <a:endParaRPr lang="en-IN" sz="2800" b="0" i="0" u="none" strike="noStrike" baseline="0">
              <a:solidFill>
                <a:schemeClr val="bg1"/>
              </a:solidFill>
              <a:latin typeface="+mn-lt"/>
              <a:ea typeface="+mn-ea"/>
              <a:cs typeface="Arial" panose="020B0604020202020204" pitchFamily="34" charset="0"/>
            </a:endParaRPr>
          </a:p>
        </xdr:txBody>
      </xdr:sp>
      <xdr:sp macro="" textlink="PivotTable!CY5">
        <xdr:nvSpPr>
          <xdr:cNvPr id="193" name="Rectangle: Rounded Corners 192">
            <a:extLst>
              <a:ext uri="{FF2B5EF4-FFF2-40B4-BE49-F238E27FC236}">
                <a16:creationId xmlns:a16="http://schemas.microsoft.com/office/drawing/2014/main" id="{AB4B1579-0484-43A0-A19A-2899834B28B4}"/>
              </a:ext>
            </a:extLst>
          </xdr:cNvPr>
          <xdr:cNvSpPr/>
        </xdr:nvSpPr>
        <xdr:spPr>
          <a:xfrm>
            <a:off x="5481293" y="4774294"/>
            <a:ext cx="1158875" cy="340748"/>
          </a:xfrm>
          <a:prstGeom prst="round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CD018946-75D2-4E2F-B877-FAA91817754F}" type="TxLink">
              <a:rPr lang="en-US" sz="1200" b="0" i="0" u="none" strike="noStrike" baseline="0">
                <a:solidFill>
                  <a:schemeClr val="bg1"/>
                </a:solidFill>
                <a:latin typeface="Arial"/>
                <a:ea typeface="+mn-ea"/>
                <a:cs typeface="Arial"/>
              </a:rPr>
              <a:pPr marL="0" indent="0" algn="l"/>
              <a:t>Mohmed</a:t>
            </a:fld>
            <a:endParaRPr lang="en-IN" sz="1200" b="0" i="0" u="none" strike="noStrike" baseline="0">
              <a:solidFill>
                <a:schemeClr val="bg1"/>
              </a:solidFill>
              <a:latin typeface="+mn-lt"/>
              <a:ea typeface="+mn-ea"/>
              <a:cs typeface="Arial" panose="020B0604020202020204" pitchFamily="34" charset="0"/>
            </a:endParaRPr>
          </a:p>
        </xdr:txBody>
      </xdr:sp>
      <xdr:sp macro="" textlink="PivotTable!DC36">
        <xdr:nvSpPr>
          <xdr:cNvPr id="194" name="Rectangle: Rounded Corners 193">
            <a:extLst>
              <a:ext uri="{FF2B5EF4-FFF2-40B4-BE49-F238E27FC236}">
                <a16:creationId xmlns:a16="http://schemas.microsoft.com/office/drawing/2014/main" id="{CF4B662F-3AC6-4239-B8AE-35240E9B61C6}"/>
              </a:ext>
            </a:extLst>
          </xdr:cNvPr>
          <xdr:cNvSpPr/>
        </xdr:nvSpPr>
        <xdr:spPr>
          <a:xfrm>
            <a:off x="5286488" y="5175849"/>
            <a:ext cx="1327775" cy="219931"/>
          </a:xfrm>
          <a:prstGeom prst="round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r>
              <a:rPr lang="en-IN" sz="800" b="0" i="0" u="none" strike="noStrike" baseline="0">
                <a:solidFill>
                  <a:schemeClr val="bg1">
                    <a:lumMod val="95000"/>
                  </a:schemeClr>
                </a:solidFill>
                <a:latin typeface="+mn-lt"/>
                <a:ea typeface="+mn-ea"/>
                <a:cs typeface="Arial" panose="020B0604020202020204" pitchFamily="34" charset="0"/>
              </a:rPr>
              <a:t>Top Seelling Sales Team</a:t>
            </a:r>
          </a:p>
        </xdr:txBody>
      </xdr:sp>
      <xdr:pic>
        <xdr:nvPicPr>
          <xdr:cNvPr id="195" name="Graphic 194" descr="Ribbon with solid fill">
            <a:extLst>
              <a:ext uri="{FF2B5EF4-FFF2-40B4-BE49-F238E27FC236}">
                <a16:creationId xmlns:a16="http://schemas.microsoft.com/office/drawing/2014/main" id="{08C2CEF0-178F-4073-A7B4-126313741147}"/>
              </a:ext>
            </a:extLst>
          </xdr:cNvPr>
          <xdr:cNvPicPr>
            <a:picLocks noChangeAspect="1"/>
          </xdr:cNvPicPr>
        </xdr:nvPicPr>
        <xdr:blipFill>
          <a:blip xmlns:r="http://schemas.openxmlformats.org/officeDocument/2006/relationships" r:embed="rId25" cstate="print">
            <a:extLst>
              <a:ext uri="{28A0092B-C50C-407E-A947-70E740481C1C}">
                <a14:useLocalDpi xmlns:a14="http://schemas.microsoft.com/office/drawing/2010/main" val="0"/>
              </a:ext>
              <a:ext uri="{96DAC541-7B7A-43D3-8B79-37D633B846F1}">
                <asvg:svgBlip xmlns:asvg="http://schemas.microsoft.com/office/drawing/2016/SVG/main" r:embed="rId26"/>
              </a:ext>
            </a:extLst>
          </a:blip>
          <a:stretch>
            <a:fillRect/>
          </a:stretch>
        </xdr:blipFill>
        <xdr:spPr>
          <a:xfrm>
            <a:off x="5183302" y="4885090"/>
            <a:ext cx="327499" cy="327687"/>
          </a:xfrm>
          <a:prstGeom prst="rect">
            <a:avLst/>
          </a:prstGeom>
        </xdr:spPr>
      </xdr:pic>
    </xdr:grpSp>
    <xdr:clientData/>
  </xdr:twoCellAnchor>
  <xdr:twoCellAnchor editAs="absolute">
    <xdr:from>
      <xdr:col>0</xdr:col>
      <xdr:colOff>209550</xdr:colOff>
      <xdr:row>11</xdr:row>
      <xdr:rowOff>188703</xdr:rowOff>
    </xdr:from>
    <xdr:to>
      <xdr:col>5</xdr:col>
      <xdr:colOff>0</xdr:colOff>
      <xdr:row>32</xdr:row>
      <xdr:rowOff>140166</xdr:rowOff>
    </xdr:to>
    <xdr:sp macro="" textlink="">
      <xdr:nvSpPr>
        <xdr:cNvPr id="197" name="Rectangle: Rounded Corners 196">
          <a:extLst>
            <a:ext uri="{FF2B5EF4-FFF2-40B4-BE49-F238E27FC236}">
              <a16:creationId xmlns:a16="http://schemas.microsoft.com/office/drawing/2014/main" id="{08FA05FF-C7C5-41BB-AD54-4B4B079DF8C6}"/>
            </a:ext>
          </a:extLst>
        </xdr:cNvPr>
        <xdr:cNvSpPr/>
      </xdr:nvSpPr>
      <xdr:spPr>
        <a:xfrm>
          <a:off x="209550" y="2454108"/>
          <a:ext cx="3265788" cy="4276328"/>
        </a:xfrm>
        <a:prstGeom prst="roundRect">
          <a:avLst/>
        </a:prstGeom>
        <a:solidFill>
          <a:schemeClr val="tx1">
            <a:lumMod val="95000"/>
            <a:lumOff val="5000"/>
          </a:schemeClr>
        </a:solidFill>
        <a:ln>
          <a:noFill/>
        </a:ln>
        <a:effectLst>
          <a:outerShdw blurRad="279400" dist="50800" dir="2700000" algn="tl" rotWithShape="0">
            <a:prstClr val="black">
              <a:alpha val="12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editAs="absolute">
    <xdr:from>
      <xdr:col>0</xdr:col>
      <xdr:colOff>402979</xdr:colOff>
      <xdr:row>13</xdr:row>
      <xdr:rowOff>0</xdr:rowOff>
    </xdr:from>
    <xdr:to>
      <xdr:col>2</xdr:col>
      <xdr:colOff>652836</xdr:colOff>
      <xdr:row>15</xdr:row>
      <xdr:rowOff>114513</xdr:rowOff>
    </xdr:to>
    <xdr:sp macro="" textlink="">
      <xdr:nvSpPr>
        <xdr:cNvPr id="200" name="Rectangle: Rounded Corners 199">
          <a:extLst>
            <a:ext uri="{FF2B5EF4-FFF2-40B4-BE49-F238E27FC236}">
              <a16:creationId xmlns:a16="http://schemas.microsoft.com/office/drawing/2014/main" id="{51005145-72CB-4B66-93CF-541DC2B154E7}"/>
            </a:ext>
          </a:extLst>
        </xdr:cNvPr>
        <xdr:cNvSpPr/>
      </xdr:nvSpPr>
      <xdr:spPr>
        <a:xfrm>
          <a:off x="402979" y="2540000"/>
          <a:ext cx="1617549" cy="505282"/>
        </a:xfrm>
        <a:prstGeom prst="round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r>
            <a:rPr lang="en-IN" sz="1200" b="0" i="0" u="none" strike="noStrike" baseline="0">
              <a:solidFill>
                <a:schemeClr val="bg1"/>
              </a:solidFill>
              <a:latin typeface="+mn-lt"/>
              <a:ea typeface="+mn-ea"/>
              <a:cs typeface="Arial" panose="020B0604020202020204" pitchFamily="34" charset="0"/>
            </a:rPr>
            <a:t>Advertising</a:t>
          </a:r>
          <a:r>
            <a:rPr lang="en-IN" sz="1100" b="0" i="0" u="none" strike="noStrike" baseline="0">
              <a:solidFill>
                <a:schemeClr val="tx1">
                  <a:lumMod val="85000"/>
                  <a:lumOff val="15000"/>
                </a:schemeClr>
              </a:solidFill>
              <a:latin typeface="+mn-lt"/>
              <a:ea typeface="+mn-ea"/>
              <a:cs typeface="Arial" panose="020B0604020202020204" pitchFamily="34" charset="0"/>
            </a:rPr>
            <a:t> </a:t>
          </a:r>
          <a:r>
            <a:rPr lang="en-IN" sz="1200" b="0" i="0" u="none" strike="noStrike" baseline="0">
              <a:solidFill>
                <a:schemeClr val="bg1"/>
              </a:solidFill>
              <a:latin typeface="+mn-lt"/>
              <a:ea typeface="+mn-ea"/>
              <a:cs typeface="Arial" panose="020B0604020202020204" pitchFamily="34" charset="0"/>
            </a:rPr>
            <a:t>Channel</a:t>
          </a:r>
          <a:r>
            <a:rPr lang="en-IN" sz="1400" b="0" i="0" u="none" strike="noStrike" baseline="0">
              <a:solidFill>
                <a:schemeClr val="tx1">
                  <a:lumMod val="95000"/>
                  <a:lumOff val="5000"/>
                </a:schemeClr>
              </a:solidFill>
              <a:latin typeface="+mn-lt"/>
              <a:ea typeface="+mn-ea"/>
              <a:cs typeface="Arial" panose="020B0604020202020204" pitchFamily="34" charset="0"/>
            </a:rPr>
            <a:t> </a:t>
          </a:r>
        </a:p>
      </xdr:txBody>
    </xdr:sp>
    <xdr:clientData/>
  </xdr:twoCellAnchor>
  <xdr:twoCellAnchor editAs="absolute">
    <xdr:from>
      <xdr:col>0</xdr:col>
      <xdr:colOff>107664</xdr:colOff>
      <xdr:row>14</xdr:row>
      <xdr:rowOff>167442</xdr:rowOff>
    </xdr:from>
    <xdr:to>
      <xdr:col>4</xdr:col>
      <xdr:colOff>545814</xdr:colOff>
      <xdr:row>26</xdr:row>
      <xdr:rowOff>24567</xdr:rowOff>
    </xdr:to>
    <xdr:graphicFrame macro="">
      <xdr:nvGraphicFramePr>
        <xdr:cNvPr id="205" name="Chart 204">
          <a:extLst>
            <a:ext uri="{FF2B5EF4-FFF2-40B4-BE49-F238E27FC236}">
              <a16:creationId xmlns:a16="http://schemas.microsoft.com/office/drawing/2014/main" id="{F887B372-CD03-4AB3-844C-F6468BAA53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
        </a:graphicData>
      </a:graphic>
    </xdr:graphicFrame>
    <xdr:clientData/>
  </xdr:twoCellAnchor>
  <xdr:twoCellAnchor editAs="absolute">
    <xdr:from>
      <xdr:col>2</xdr:col>
      <xdr:colOff>191601</xdr:colOff>
      <xdr:row>18</xdr:row>
      <xdr:rowOff>89150</xdr:rowOff>
    </xdr:from>
    <xdr:to>
      <xdr:col>2</xdr:col>
      <xdr:colOff>520785</xdr:colOff>
      <xdr:row>20</xdr:row>
      <xdr:rowOff>13031</xdr:rowOff>
    </xdr:to>
    <xdr:sp macro="" textlink="">
      <xdr:nvSpPr>
        <xdr:cNvPr id="43" name="Oval 42">
          <a:extLst>
            <a:ext uri="{FF2B5EF4-FFF2-40B4-BE49-F238E27FC236}">
              <a16:creationId xmlns:a16="http://schemas.microsoft.com/office/drawing/2014/main" id="{E9CF5797-ECF1-44FE-8245-7989CFB3A2AE}"/>
            </a:ext>
          </a:extLst>
        </xdr:cNvPr>
        <xdr:cNvSpPr/>
      </xdr:nvSpPr>
      <xdr:spPr>
        <a:xfrm>
          <a:off x="1571754" y="3763079"/>
          <a:ext cx="329184" cy="332095"/>
        </a:xfrm>
        <a:prstGeom prst="ellipse">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2</xdr:col>
      <xdr:colOff>266192</xdr:colOff>
      <xdr:row>18</xdr:row>
      <xdr:rowOff>138459</xdr:rowOff>
    </xdr:from>
    <xdr:to>
      <xdr:col>2</xdr:col>
      <xdr:colOff>529858</xdr:colOff>
      <xdr:row>19</xdr:row>
      <xdr:rowOff>180578</xdr:rowOff>
    </xdr:to>
    <xdr:pic>
      <xdr:nvPicPr>
        <xdr:cNvPr id="48" name="Picture 47">
          <a:extLst>
            <a:ext uri="{FF2B5EF4-FFF2-40B4-BE49-F238E27FC236}">
              <a16:creationId xmlns:a16="http://schemas.microsoft.com/office/drawing/2014/main" id="{0DF9C1CB-5CCB-4457-8B90-6A2CEA2C5475}"/>
            </a:ext>
          </a:extLst>
        </xdr:cNvPr>
        <xdr:cNvPicPr>
          <a:picLocks noChangeAspect="1"/>
        </xdr:cNvPicPr>
      </xdr:nvPicPr>
      <xdr:blipFill>
        <a:blip xmlns:r="http://schemas.openxmlformats.org/officeDocument/2006/relationships" r:embed="rId29" cstate="print">
          <a:clrChange>
            <a:clrFrom>
              <a:srgbClr val="FFFFFF"/>
            </a:clrFrom>
            <a:clrTo>
              <a:srgbClr val="FFFFFF">
                <a:alpha val="0"/>
              </a:srgbClr>
            </a:clrTo>
          </a:clrChange>
          <a:lum bright="70000" contrast="-70000"/>
          <a:extLst>
            <a:ext uri="{28A0092B-C50C-407E-A947-70E740481C1C}">
              <a14:useLocalDpi xmlns:a14="http://schemas.microsoft.com/office/drawing/2010/main" val="0"/>
            </a:ext>
          </a:extLst>
        </a:blip>
        <a:stretch>
          <a:fillRect/>
        </a:stretch>
      </xdr:blipFill>
      <xdr:spPr>
        <a:xfrm>
          <a:off x="1646345" y="3812388"/>
          <a:ext cx="263666" cy="246226"/>
        </a:xfrm>
        <a:prstGeom prst="rect">
          <a:avLst/>
        </a:prstGeom>
      </xdr:spPr>
    </xdr:pic>
    <xdr:clientData/>
  </xdr:twoCellAnchor>
  <xdr:twoCellAnchor editAs="absolute">
    <xdr:from>
      <xdr:col>0</xdr:col>
      <xdr:colOff>331149</xdr:colOff>
      <xdr:row>25</xdr:row>
      <xdr:rowOff>50550</xdr:rowOff>
    </xdr:from>
    <xdr:to>
      <xdr:col>4</xdr:col>
      <xdr:colOff>471876</xdr:colOff>
      <xdr:row>32</xdr:row>
      <xdr:rowOff>169594</xdr:rowOff>
    </xdr:to>
    <xdr:grpSp>
      <xdr:nvGrpSpPr>
        <xdr:cNvPr id="53" name="Group 52">
          <a:extLst>
            <a:ext uri="{FF2B5EF4-FFF2-40B4-BE49-F238E27FC236}">
              <a16:creationId xmlns:a16="http://schemas.microsoft.com/office/drawing/2014/main" id="{3AD0CD57-BC49-4B1D-A416-3C7AE3CB33A9}"/>
            </a:ext>
          </a:extLst>
        </xdr:cNvPr>
        <xdr:cNvGrpSpPr/>
      </xdr:nvGrpSpPr>
      <xdr:grpSpPr>
        <a:xfrm>
          <a:off x="331149" y="4910244"/>
          <a:ext cx="2877707" cy="1479758"/>
          <a:chOff x="270927" y="4992767"/>
          <a:chExt cx="2872425" cy="1502865"/>
        </a:xfrm>
      </xdr:grpSpPr>
      <xdr:grpSp>
        <xdr:nvGrpSpPr>
          <xdr:cNvPr id="50" name="Group 49">
            <a:extLst>
              <a:ext uri="{FF2B5EF4-FFF2-40B4-BE49-F238E27FC236}">
                <a16:creationId xmlns:a16="http://schemas.microsoft.com/office/drawing/2014/main" id="{EAFA2F9F-9293-4DAF-BB33-73D5618C851B}"/>
              </a:ext>
            </a:extLst>
          </xdr:cNvPr>
          <xdr:cNvGrpSpPr/>
        </xdr:nvGrpSpPr>
        <xdr:grpSpPr>
          <a:xfrm>
            <a:off x="270927" y="4992767"/>
            <a:ext cx="1286523" cy="467309"/>
            <a:chOff x="270927" y="4992767"/>
            <a:chExt cx="1286523" cy="467309"/>
          </a:xfrm>
        </xdr:grpSpPr>
        <xdr:sp macro="" textlink="PivotTable!DH5">
          <xdr:nvSpPr>
            <xdr:cNvPr id="206" name="Rectangle: Rounded Corners 205">
              <a:extLst>
                <a:ext uri="{FF2B5EF4-FFF2-40B4-BE49-F238E27FC236}">
                  <a16:creationId xmlns:a16="http://schemas.microsoft.com/office/drawing/2014/main" id="{8393E830-811C-4D5A-85C3-8C9322F02B14}"/>
                </a:ext>
              </a:extLst>
            </xdr:cNvPr>
            <xdr:cNvSpPr/>
          </xdr:nvSpPr>
          <xdr:spPr>
            <a:xfrm>
              <a:off x="270927" y="4992767"/>
              <a:ext cx="1286523" cy="290199"/>
            </a:xfrm>
            <a:prstGeom prst="round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8D6A8866-0492-4E4E-8064-77929FC9AF0E}" type="TxLink">
                <a:rPr lang="en-US" sz="1100" b="0" i="0" u="none" strike="noStrike" baseline="0">
                  <a:solidFill>
                    <a:schemeClr val="bg1">
                      <a:lumMod val="95000"/>
                    </a:schemeClr>
                  </a:solidFill>
                  <a:latin typeface="+mn-lt"/>
                  <a:ea typeface="+mn-ea"/>
                  <a:cs typeface="Arial"/>
                </a:rPr>
                <a:pPr marL="0" indent="0" algn="l"/>
                <a:t>Youtube Channel</a:t>
              </a:fld>
              <a:endParaRPr lang="en-IN" sz="1200" b="0" i="0" u="none" strike="noStrike" baseline="0">
                <a:solidFill>
                  <a:schemeClr val="bg1">
                    <a:lumMod val="95000"/>
                  </a:schemeClr>
                </a:solidFill>
                <a:latin typeface="+mn-lt"/>
                <a:ea typeface="+mn-ea"/>
                <a:cs typeface="Arial" panose="020B0604020202020204" pitchFamily="34" charset="0"/>
              </a:endParaRPr>
            </a:p>
          </xdr:txBody>
        </xdr:sp>
        <xdr:sp macro="" textlink="PivotTable!DH6">
          <xdr:nvSpPr>
            <xdr:cNvPr id="212" name="Rectangle: Rounded Corners 211">
              <a:extLst>
                <a:ext uri="{FF2B5EF4-FFF2-40B4-BE49-F238E27FC236}">
                  <a16:creationId xmlns:a16="http://schemas.microsoft.com/office/drawing/2014/main" id="{99F71857-083D-4D6A-943B-A44C23575590}"/>
                </a:ext>
              </a:extLst>
            </xdr:cNvPr>
            <xdr:cNvSpPr/>
          </xdr:nvSpPr>
          <xdr:spPr>
            <a:xfrm>
              <a:off x="270927" y="5158324"/>
              <a:ext cx="1097280" cy="301752"/>
            </a:xfrm>
            <a:prstGeom prst="round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3FE73B51-D0FE-4D28-B433-F216FB76EB92}" type="TxLink">
                <a:rPr lang="en-US" sz="1100" b="0" i="0" u="none" strike="noStrike" baseline="0">
                  <a:solidFill>
                    <a:schemeClr val="bg1"/>
                  </a:solidFill>
                  <a:latin typeface="+mn-lt"/>
                  <a:ea typeface="+mn-ea"/>
                  <a:cs typeface="Arial"/>
                </a:rPr>
                <a:pPr marL="0" indent="0" algn="l"/>
                <a:t>806.0M</a:t>
              </a:fld>
              <a:endParaRPr lang="en-IN" sz="1100" b="0" i="0" u="none" strike="noStrike" baseline="0">
                <a:solidFill>
                  <a:schemeClr val="bg1"/>
                </a:solidFill>
                <a:latin typeface="+mn-lt"/>
                <a:ea typeface="+mn-ea"/>
                <a:cs typeface="Arial" panose="020B0604020202020204" pitchFamily="34" charset="0"/>
              </a:endParaRPr>
            </a:p>
          </xdr:txBody>
        </xdr:sp>
      </xdr:grpSp>
      <xdr:grpSp>
        <xdr:nvGrpSpPr>
          <xdr:cNvPr id="218" name="Group 217">
            <a:extLst>
              <a:ext uri="{FF2B5EF4-FFF2-40B4-BE49-F238E27FC236}">
                <a16:creationId xmlns:a16="http://schemas.microsoft.com/office/drawing/2014/main" id="{22282E6F-EE8D-4A74-9FF2-0D70A97EA02A}"/>
              </a:ext>
            </a:extLst>
          </xdr:cNvPr>
          <xdr:cNvGrpSpPr/>
        </xdr:nvGrpSpPr>
        <xdr:grpSpPr>
          <a:xfrm>
            <a:off x="282452" y="5492573"/>
            <a:ext cx="1286523" cy="467309"/>
            <a:chOff x="270927" y="4992767"/>
            <a:chExt cx="1286523" cy="467309"/>
          </a:xfrm>
        </xdr:grpSpPr>
        <xdr:sp macro="" textlink="PivotTable!DI5">
          <xdr:nvSpPr>
            <xdr:cNvPr id="219" name="Rectangle: Rounded Corners 218">
              <a:extLst>
                <a:ext uri="{FF2B5EF4-FFF2-40B4-BE49-F238E27FC236}">
                  <a16:creationId xmlns:a16="http://schemas.microsoft.com/office/drawing/2014/main" id="{45E50D90-39DF-4CE6-BA92-CD09DD774824}"/>
                </a:ext>
              </a:extLst>
            </xdr:cNvPr>
            <xdr:cNvSpPr/>
          </xdr:nvSpPr>
          <xdr:spPr>
            <a:xfrm>
              <a:off x="270927" y="4992767"/>
              <a:ext cx="1286523" cy="290199"/>
            </a:xfrm>
            <a:prstGeom prst="round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DCD2D092-FF62-4B21-B530-28CB61CF8404}" type="TxLink">
                <a:rPr lang="en-US" sz="1100" b="0" i="0" u="none" strike="noStrike" baseline="0">
                  <a:solidFill>
                    <a:schemeClr val="bg1">
                      <a:lumMod val="95000"/>
                    </a:schemeClr>
                  </a:solidFill>
                  <a:latin typeface="Calibri"/>
                  <a:ea typeface="+mn-ea"/>
                  <a:cs typeface="Calibri"/>
                </a:rPr>
                <a:pPr marL="0" indent="0" algn="l"/>
                <a:t>Google Ad</a:t>
              </a:fld>
              <a:endParaRPr lang="en-IN" sz="1200" b="0" i="0" u="none" strike="noStrike" baseline="0">
                <a:solidFill>
                  <a:schemeClr val="bg1">
                    <a:lumMod val="95000"/>
                  </a:schemeClr>
                </a:solidFill>
                <a:latin typeface="+mn-lt"/>
                <a:ea typeface="+mn-ea"/>
                <a:cs typeface="Arial" panose="020B0604020202020204" pitchFamily="34" charset="0"/>
              </a:endParaRPr>
            </a:p>
          </xdr:txBody>
        </xdr:sp>
        <xdr:sp macro="" textlink="PivotTable!DI6">
          <xdr:nvSpPr>
            <xdr:cNvPr id="220" name="Rectangle: Rounded Corners 219">
              <a:extLst>
                <a:ext uri="{FF2B5EF4-FFF2-40B4-BE49-F238E27FC236}">
                  <a16:creationId xmlns:a16="http://schemas.microsoft.com/office/drawing/2014/main" id="{D0A457DE-D86E-4A3B-B39B-8D5B3473077E}"/>
                </a:ext>
              </a:extLst>
            </xdr:cNvPr>
            <xdr:cNvSpPr/>
          </xdr:nvSpPr>
          <xdr:spPr>
            <a:xfrm>
              <a:off x="270927" y="5158324"/>
              <a:ext cx="1097280" cy="301752"/>
            </a:xfrm>
            <a:prstGeom prst="round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3D8CDD17-0F4B-4486-AB46-5A4988568978}" type="TxLink">
                <a:rPr lang="en-US" sz="1100" b="0" i="0" u="none" strike="noStrike" baseline="0">
                  <a:solidFill>
                    <a:schemeClr val="bg1"/>
                  </a:solidFill>
                  <a:latin typeface="Calibri"/>
                  <a:ea typeface="+mn-ea"/>
                  <a:cs typeface="Calibri"/>
                </a:rPr>
                <a:pPr marL="0" indent="0" algn="l"/>
                <a:t>1.8B</a:t>
              </a:fld>
              <a:endParaRPr lang="en-IN" sz="1100" b="0" i="0" u="none" strike="noStrike" baseline="0">
                <a:solidFill>
                  <a:schemeClr val="bg1"/>
                </a:solidFill>
                <a:latin typeface="+mn-lt"/>
                <a:ea typeface="+mn-ea"/>
                <a:cs typeface="Arial" panose="020B0604020202020204" pitchFamily="34" charset="0"/>
              </a:endParaRPr>
            </a:p>
          </xdr:txBody>
        </xdr:sp>
      </xdr:grpSp>
      <xdr:grpSp>
        <xdr:nvGrpSpPr>
          <xdr:cNvPr id="221" name="Group 220">
            <a:extLst>
              <a:ext uri="{FF2B5EF4-FFF2-40B4-BE49-F238E27FC236}">
                <a16:creationId xmlns:a16="http://schemas.microsoft.com/office/drawing/2014/main" id="{DEDA8229-51A4-4924-86FF-BE4FA499A78D}"/>
              </a:ext>
            </a:extLst>
          </xdr:cNvPr>
          <xdr:cNvGrpSpPr/>
        </xdr:nvGrpSpPr>
        <xdr:grpSpPr>
          <a:xfrm>
            <a:off x="1856829" y="4992767"/>
            <a:ext cx="1286523" cy="467309"/>
            <a:chOff x="270927" y="4992767"/>
            <a:chExt cx="1286523" cy="467309"/>
          </a:xfrm>
        </xdr:grpSpPr>
        <xdr:sp macro="" textlink="PivotTable!DK5">
          <xdr:nvSpPr>
            <xdr:cNvPr id="222" name="Rectangle: Rounded Corners 221">
              <a:extLst>
                <a:ext uri="{FF2B5EF4-FFF2-40B4-BE49-F238E27FC236}">
                  <a16:creationId xmlns:a16="http://schemas.microsoft.com/office/drawing/2014/main" id="{6FC12C78-E15A-441A-B846-941EFE476AA5}"/>
                </a:ext>
              </a:extLst>
            </xdr:cNvPr>
            <xdr:cNvSpPr/>
          </xdr:nvSpPr>
          <xdr:spPr>
            <a:xfrm>
              <a:off x="270927" y="4992767"/>
              <a:ext cx="1286523" cy="290199"/>
            </a:xfrm>
            <a:prstGeom prst="round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969C8519-D4FF-4939-848E-99D91375C79D}" type="TxLink">
                <a:rPr lang="en-US" sz="1100" b="0" i="0" u="none" strike="noStrike" baseline="0">
                  <a:solidFill>
                    <a:schemeClr val="bg1">
                      <a:lumMod val="95000"/>
                    </a:schemeClr>
                  </a:solidFill>
                  <a:latin typeface="Calibri"/>
                  <a:ea typeface="+mn-ea"/>
                  <a:cs typeface="Calibri"/>
                </a:rPr>
                <a:pPr marL="0" indent="0" algn="l"/>
                <a:t>Company Website</a:t>
              </a:fld>
              <a:endParaRPr lang="en-IN" sz="1200" b="0" i="0" u="none" strike="noStrike" baseline="0">
                <a:solidFill>
                  <a:schemeClr val="bg1">
                    <a:lumMod val="95000"/>
                  </a:schemeClr>
                </a:solidFill>
                <a:latin typeface="+mn-lt"/>
                <a:ea typeface="+mn-ea"/>
                <a:cs typeface="Arial" panose="020B0604020202020204" pitchFamily="34" charset="0"/>
              </a:endParaRPr>
            </a:p>
          </xdr:txBody>
        </xdr:sp>
        <xdr:sp macro="" textlink="PivotTable!DK6">
          <xdr:nvSpPr>
            <xdr:cNvPr id="223" name="Rectangle: Rounded Corners 222">
              <a:extLst>
                <a:ext uri="{FF2B5EF4-FFF2-40B4-BE49-F238E27FC236}">
                  <a16:creationId xmlns:a16="http://schemas.microsoft.com/office/drawing/2014/main" id="{2B054603-4942-4D1E-BB43-D7C120E59286}"/>
                </a:ext>
              </a:extLst>
            </xdr:cNvPr>
            <xdr:cNvSpPr/>
          </xdr:nvSpPr>
          <xdr:spPr>
            <a:xfrm>
              <a:off x="270927" y="5158324"/>
              <a:ext cx="1097280" cy="301752"/>
            </a:xfrm>
            <a:prstGeom prst="round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6974502D-CB7E-4969-8141-51C5EB4C8D04}" type="TxLink">
                <a:rPr lang="en-US" sz="1100" b="0" i="0" u="none" strike="noStrike" baseline="0">
                  <a:solidFill>
                    <a:schemeClr val="bg1"/>
                  </a:solidFill>
                  <a:latin typeface="Calibri"/>
                  <a:ea typeface="+mn-ea"/>
                  <a:cs typeface="Calibri"/>
                </a:rPr>
                <a:pPr marL="0" indent="0" algn="l"/>
                <a:t>2.7B</a:t>
              </a:fld>
              <a:endParaRPr lang="en-IN" sz="1100" b="0" i="0" u="none" strike="noStrike" baseline="0">
                <a:solidFill>
                  <a:schemeClr val="bg1"/>
                </a:solidFill>
                <a:latin typeface="+mn-lt"/>
                <a:ea typeface="+mn-ea"/>
                <a:cs typeface="Arial" panose="020B0604020202020204" pitchFamily="34" charset="0"/>
              </a:endParaRPr>
            </a:p>
          </xdr:txBody>
        </xdr:sp>
      </xdr:grpSp>
      <xdr:grpSp>
        <xdr:nvGrpSpPr>
          <xdr:cNvPr id="224" name="Group 223">
            <a:extLst>
              <a:ext uri="{FF2B5EF4-FFF2-40B4-BE49-F238E27FC236}">
                <a16:creationId xmlns:a16="http://schemas.microsoft.com/office/drawing/2014/main" id="{FEA5133E-5C22-4E6B-8444-AAF02A15CE2C}"/>
              </a:ext>
            </a:extLst>
          </xdr:cNvPr>
          <xdr:cNvGrpSpPr/>
        </xdr:nvGrpSpPr>
        <xdr:grpSpPr>
          <a:xfrm>
            <a:off x="1856829" y="5510545"/>
            <a:ext cx="1286523" cy="467309"/>
            <a:chOff x="270927" y="4992767"/>
            <a:chExt cx="1286523" cy="467309"/>
          </a:xfrm>
        </xdr:grpSpPr>
        <xdr:sp macro="" textlink="PivotTable!DL5">
          <xdr:nvSpPr>
            <xdr:cNvPr id="225" name="Rectangle: Rounded Corners 224">
              <a:extLst>
                <a:ext uri="{FF2B5EF4-FFF2-40B4-BE49-F238E27FC236}">
                  <a16:creationId xmlns:a16="http://schemas.microsoft.com/office/drawing/2014/main" id="{8E2E7F55-F44A-4EB6-94F9-4D877E8A8585}"/>
                </a:ext>
              </a:extLst>
            </xdr:cNvPr>
            <xdr:cNvSpPr/>
          </xdr:nvSpPr>
          <xdr:spPr>
            <a:xfrm>
              <a:off x="270927" y="4992767"/>
              <a:ext cx="1286523" cy="290199"/>
            </a:xfrm>
            <a:prstGeom prst="round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57BAC5A2-3E39-4D11-8BAA-864BB08A14D9}" type="TxLink">
                <a:rPr lang="en-US" sz="1100" b="0" i="0" u="none" strike="noStrike" baseline="0">
                  <a:solidFill>
                    <a:schemeClr val="bg1">
                      <a:lumMod val="95000"/>
                    </a:schemeClr>
                  </a:solidFill>
                  <a:latin typeface="Calibri"/>
                  <a:ea typeface="+mn-ea"/>
                  <a:cs typeface="Calibri"/>
                </a:rPr>
                <a:pPr marL="0" indent="0" algn="l"/>
                <a:t>Facebook Page</a:t>
              </a:fld>
              <a:endParaRPr lang="en-IN" sz="1200" b="0" i="0" u="none" strike="noStrike" baseline="0">
                <a:solidFill>
                  <a:schemeClr val="bg1">
                    <a:lumMod val="95000"/>
                  </a:schemeClr>
                </a:solidFill>
                <a:latin typeface="+mn-lt"/>
                <a:ea typeface="+mn-ea"/>
                <a:cs typeface="Arial" panose="020B0604020202020204" pitchFamily="34" charset="0"/>
              </a:endParaRPr>
            </a:p>
          </xdr:txBody>
        </xdr:sp>
        <xdr:sp macro="" textlink="PivotTable!DL6">
          <xdr:nvSpPr>
            <xdr:cNvPr id="226" name="Rectangle: Rounded Corners 225">
              <a:extLst>
                <a:ext uri="{FF2B5EF4-FFF2-40B4-BE49-F238E27FC236}">
                  <a16:creationId xmlns:a16="http://schemas.microsoft.com/office/drawing/2014/main" id="{8C217F4C-1860-464D-B4AD-BCCEC0555291}"/>
                </a:ext>
              </a:extLst>
            </xdr:cNvPr>
            <xdr:cNvSpPr/>
          </xdr:nvSpPr>
          <xdr:spPr>
            <a:xfrm>
              <a:off x="270927" y="5158324"/>
              <a:ext cx="1097280" cy="301752"/>
            </a:xfrm>
            <a:prstGeom prst="round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A133C595-D1BF-4B06-B2EC-87E4368C7319}" type="TxLink">
                <a:rPr lang="en-US" sz="1100" b="0" i="0" u="none" strike="noStrike" baseline="0">
                  <a:solidFill>
                    <a:schemeClr val="bg1"/>
                  </a:solidFill>
                  <a:latin typeface="Calibri"/>
                  <a:ea typeface="+mn-ea"/>
                  <a:cs typeface="Calibri"/>
                </a:rPr>
                <a:pPr marL="0" indent="0" algn="l"/>
                <a:t>3.5B</a:t>
              </a:fld>
              <a:endParaRPr lang="en-IN" sz="1100" b="0" i="0" u="none" strike="noStrike" baseline="0">
                <a:solidFill>
                  <a:schemeClr val="bg1"/>
                </a:solidFill>
                <a:latin typeface="+mn-lt"/>
                <a:ea typeface="+mn-ea"/>
                <a:cs typeface="Arial" panose="020B0604020202020204" pitchFamily="34" charset="0"/>
              </a:endParaRPr>
            </a:p>
          </xdr:txBody>
        </xdr:sp>
      </xdr:grpSp>
      <xdr:grpSp>
        <xdr:nvGrpSpPr>
          <xdr:cNvPr id="227" name="Group 226">
            <a:extLst>
              <a:ext uri="{FF2B5EF4-FFF2-40B4-BE49-F238E27FC236}">
                <a16:creationId xmlns:a16="http://schemas.microsoft.com/office/drawing/2014/main" id="{89581882-B7F7-4782-AC99-74EC41CE589F}"/>
              </a:ext>
            </a:extLst>
          </xdr:cNvPr>
          <xdr:cNvGrpSpPr/>
        </xdr:nvGrpSpPr>
        <xdr:grpSpPr>
          <a:xfrm>
            <a:off x="282452" y="5992380"/>
            <a:ext cx="1286523" cy="467309"/>
            <a:chOff x="270927" y="4992767"/>
            <a:chExt cx="1286523" cy="467309"/>
          </a:xfrm>
        </xdr:grpSpPr>
        <xdr:sp macro="" textlink="PivotTable!DJ5">
          <xdr:nvSpPr>
            <xdr:cNvPr id="228" name="Rectangle: Rounded Corners 227">
              <a:extLst>
                <a:ext uri="{FF2B5EF4-FFF2-40B4-BE49-F238E27FC236}">
                  <a16:creationId xmlns:a16="http://schemas.microsoft.com/office/drawing/2014/main" id="{754C8AAA-CE57-40F4-9C89-3311FBC5D999}"/>
                </a:ext>
              </a:extLst>
            </xdr:cNvPr>
            <xdr:cNvSpPr/>
          </xdr:nvSpPr>
          <xdr:spPr>
            <a:xfrm>
              <a:off x="270927" y="4992767"/>
              <a:ext cx="1286523" cy="290199"/>
            </a:xfrm>
            <a:prstGeom prst="round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0C068713-B4A5-4AD6-8469-0178AC57198B}" type="TxLink">
                <a:rPr lang="en-US" sz="1100" b="0" i="0" u="none" strike="noStrike" baseline="0">
                  <a:solidFill>
                    <a:schemeClr val="bg1">
                      <a:lumMod val="95000"/>
                    </a:schemeClr>
                  </a:solidFill>
                  <a:latin typeface="Calibri"/>
                  <a:ea typeface="+mn-ea"/>
                  <a:cs typeface="Calibri"/>
                </a:rPr>
                <a:pPr marL="0" indent="0" algn="l"/>
                <a:t>WhatsApp</a:t>
              </a:fld>
              <a:endParaRPr lang="en-IN" sz="1200" b="0" i="0" u="none" strike="noStrike" baseline="0">
                <a:solidFill>
                  <a:schemeClr val="bg1">
                    <a:lumMod val="95000"/>
                  </a:schemeClr>
                </a:solidFill>
                <a:latin typeface="+mn-lt"/>
                <a:ea typeface="+mn-ea"/>
                <a:cs typeface="Arial" panose="020B0604020202020204" pitchFamily="34" charset="0"/>
              </a:endParaRPr>
            </a:p>
          </xdr:txBody>
        </xdr:sp>
        <xdr:sp macro="" textlink="PivotTable!DJ6">
          <xdr:nvSpPr>
            <xdr:cNvPr id="229" name="Rectangle: Rounded Corners 228">
              <a:extLst>
                <a:ext uri="{FF2B5EF4-FFF2-40B4-BE49-F238E27FC236}">
                  <a16:creationId xmlns:a16="http://schemas.microsoft.com/office/drawing/2014/main" id="{35BEF1FB-E6BE-41D1-ACAE-7359FB265C05}"/>
                </a:ext>
              </a:extLst>
            </xdr:cNvPr>
            <xdr:cNvSpPr/>
          </xdr:nvSpPr>
          <xdr:spPr>
            <a:xfrm>
              <a:off x="270927" y="5158324"/>
              <a:ext cx="1097280" cy="301752"/>
            </a:xfrm>
            <a:prstGeom prst="round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7AE59065-BF7D-41A7-9D83-DA1813E2DF4C}" type="TxLink">
                <a:rPr lang="en-US" sz="1100" b="0" i="0" u="none" strike="noStrike" baseline="0">
                  <a:solidFill>
                    <a:schemeClr val="bg1"/>
                  </a:solidFill>
                  <a:latin typeface="Calibri"/>
                  <a:ea typeface="+mn-ea"/>
                  <a:cs typeface="Calibri"/>
                </a:rPr>
                <a:pPr marL="0" indent="0" algn="l"/>
                <a:t>2.5B</a:t>
              </a:fld>
              <a:endParaRPr lang="en-IN" sz="1100" b="0" i="0" u="none" strike="noStrike" baseline="0">
                <a:solidFill>
                  <a:schemeClr val="bg1"/>
                </a:solidFill>
                <a:latin typeface="+mn-lt"/>
                <a:ea typeface="+mn-ea"/>
                <a:cs typeface="Arial" panose="020B0604020202020204" pitchFamily="34" charset="0"/>
              </a:endParaRPr>
            </a:p>
          </xdr:txBody>
        </xdr:sp>
      </xdr:grpSp>
      <xdr:grpSp>
        <xdr:nvGrpSpPr>
          <xdr:cNvPr id="230" name="Group 229">
            <a:extLst>
              <a:ext uri="{FF2B5EF4-FFF2-40B4-BE49-F238E27FC236}">
                <a16:creationId xmlns:a16="http://schemas.microsoft.com/office/drawing/2014/main" id="{2AB95981-2D85-43F3-A001-B22D714B1E59}"/>
              </a:ext>
            </a:extLst>
          </xdr:cNvPr>
          <xdr:cNvGrpSpPr/>
        </xdr:nvGrpSpPr>
        <xdr:grpSpPr>
          <a:xfrm>
            <a:off x="1856829" y="6028323"/>
            <a:ext cx="1286523" cy="467309"/>
            <a:chOff x="270927" y="4992767"/>
            <a:chExt cx="1286523" cy="467309"/>
          </a:xfrm>
        </xdr:grpSpPr>
        <xdr:sp macro="" textlink="PivotTable!DM5">
          <xdr:nvSpPr>
            <xdr:cNvPr id="231" name="Rectangle: Rounded Corners 230">
              <a:extLst>
                <a:ext uri="{FF2B5EF4-FFF2-40B4-BE49-F238E27FC236}">
                  <a16:creationId xmlns:a16="http://schemas.microsoft.com/office/drawing/2014/main" id="{E8BE0F75-75A9-44C2-BA9E-603A0056344F}"/>
                </a:ext>
              </a:extLst>
            </xdr:cNvPr>
            <xdr:cNvSpPr/>
          </xdr:nvSpPr>
          <xdr:spPr>
            <a:xfrm>
              <a:off x="270927" y="4992767"/>
              <a:ext cx="1286523" cy="290199"/>
            </a:xfrm>
            <a:prstGeom prst="round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5ABE3E31-96FC-47BF-BA2D-6339281827DB}" type="TxLink">
                <a:rPr lang="en-US" sz="1100" b="0" i="0" u="none" strike="noStrike" baseline="0">
                  <a:solidFill>
                    <a:schemeClr val="bg1">
                      <a:lumMod val="95000"/>
                    </a:schemeClr>
                  </a:solidFill>
                  <a:latin typeface="Calibri"/>
                  <a:ea typeface="+mn-ea"/>
                  <a:cs typeface="Calibri"/>
                </a:rPr>
                <a:pPr marL="0" indent="0" algn="l"/>
                <a:t>Television Ad</a:t>
              </a:fld>
              <a:endParaRPr lang="en-IN" sz="1200" b="0" i="0" u="none" strike="noStrike" baseline="0">
                <a:solidFill>
                  <a:schemeClr val="bg1">
                    <a:lumMod val="95000"/>
                  </a:schemeClr>
                </a:solidFill>
                <a:latin typeface="+mn-lt"/>
                <a:ea typeface="+mn-ea"/>
                <a:cs typeface="Arial" panose="020B0604020202020204" pitchFamily="34" charset="0"/>
              </a:endParaRPr>
            </a:p>
          </xdr:txBody>
        </xdr:sp>
        <xdr:sp macro="" textlink="PivotTable!DM6">
          <xdr:nvSpPr>
            <xdr:cNvPr id="232" name="Rectangle: Rounded Corners 231">
              <a:extLst>
                <a:ext uri="{FF2B5EF4-FFF2-40B4-BE49-F238E27FC236}">
                  <a16:creationId xmlns:a16="http://schemas.microsoft.com/office/drawing/2014/main" id="{64F73149-536C-40B3-86CC-907961CC549F}"/>
                </a:ext>
              </a:extLst>
            </xdr:cNvPr>
            <xdr:cNvSpPr/>
          </xdr:nvSpPr>
          <xdr:spPr>
            <a:xfrm>
              <a:off x="270927" y="5158324"/>
              <a:ext cx="1097280" cy="301752"/>
            </a:xfrm>
            <a:prstGeom prst="round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96185526-FF18-4F05-A9B8-70140A31118F}" type="TxLink">
                <a:rPr lang="en-US" sz="1100" b="0" i="0" u="none" strike="noStrike" baseline="0">
                  <a:solidFill>
                    <a:schemeClr val="bg1"/>
                  </a:solidFill>
                  <a:latin typeface="Calibri"/>
                  <a:ea typeface="+mn-ea"/>
                  <a:cs typeface="Calibri"/>
                </a:rPr>
                <a:pPr marL="0" indent="0" algn="l"/>
                <a:t>4.6B</a:t>
              </a:fld>
              <a:endParaRPr lang="en-IN" sz="1100" b="0" i="0" u="none" strike="noStrike" baseline="0">
                <a:solidFill>
                  <a:schemeClr val="bg1"/>
                </a:solidFill>
                <a:latin typeface="+mn-lt"/>
                <a:ea typeface="+mn-ea"/>
                <a:cs typeface="Arial" panose="020B0604020202020204" pitchFamily="34" charset="0"/>
              </a:endParaRPr>
            </a:p>
          </xdr:txBody>
        </xdr:sp>
      </xdr:grpSp>
    </xdr:grpSp>
    <xdr:clientData/>
  </xdr:twoCellAnchor>
  <xdr:twoCellAnchor editAs="absolute">
    <xdr:from>
      <xdr:col>0</xdr:col>
      <xdr:colOff>249913</xdr:colOff>
      <xdr:row>33</xdr:row>
      <xdr:rowOff>57150</xdr:rowOff>
    </xdr:from>
    <xdr:to>
      <xdr:col>5</xdr:col>
      <xdr:colOff>40363</xdr:colOff>
      <xdr:row>35</xdr:row>
      <xdr:rowOff>195141</xdr:rowOff>
    </xdr:to>
    <xdr:sp macro="" textlink="">
      <xdr:nvSpPr>
        <xdr:cNvPr id="233" name="Rectangle: Rounded Corners 232">
          <a:extLst>
            <a:ext uri="{FF2B5EF4-FFF2-40B4-BE49-F238E27FC236}">
              <a16:creationId xmlns:a16="http://schemas.microsoft.com/office/drawing/2014/main" id="{EAECC9CE-74D0-45FA-8FE5-20B230DA077D}"/>
            </a:ext>
          </a:extLst>
        </xdr:cNvPr>
        <xdr:cNvSpPr/>
      </xdr:nvSpPr>
      <xdr:spPr>
        <a:xfrm>
          <a:off x="249913" y="6972300"/>
          <a:ext cx="3219450" cy="557091"/>
        </a:xfrm>
        <a:prstGeom prst="roundRect">
          <a:avLst/>
        </a:prstGeom>
        <a:solidFill>
          <a:schemeClr val="tx1">
            <a:lumMod val="95000"/>
            <a:lumOff val="5000"/>
          </a:schemeClr>
        </a:solidFill>
        <a:ln>
          <a:noFill/>
        </a:ln>
        <a:effectLst>
          <a:outerShdw blurRad="279400" dist="50800" dir="2700000" algn="tl" rotWithShape="0">
            <a:prstClr val="black">
              <a:alpha val="12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marL="0" indent="0" algn="l"/>
          <a:endParaRPr lang="en-IN" sz="1100">
            <a:solidFill>
              <a:schemeClr val="lt1"/>
            </a:solidFill>
            <a:latin typeface="+mn-lt"/>
            <a:ea typeface="+mn-ea"/>
            <a:cs typeface="+mn-cs"/>
          </a:endParaRPr>
        </a:p>
      </xdr:txBody>
    </xdr:sp>
    <xdr:clientData/>
  </xdr:twoCellAnchor>
  <xdr:twoCellAnchor editAs="absolute">
    <xdr:from>
      <xdr:col>0</xdr:col>
      <xdr:colOff>285626</xdr:colOff>
      <xdr:row>33</xdr:row>
      <xdr:rowOff>104564</xdr:rowOff>
    </xdr:from>
    <xdr:to>
      <xdr:col>2</xdr:col>
      <xdr:colOff>227314</xdr:colOff>
      <xdr:row>35</xdr:row>
      <xdr:rowOff>195141</xdr:rowOff>
    </xdr:to>
    <xdr:sp macro="" textlink="">
      <xdr:nvSpPr>
        <xdr:cNvPr id="234" name="Rectangle: Rounded Corners 233">
          <a:extLst>
            <a:ext uri="{FF2B5EF4-FFF2-40B4-BE49-F238E27FC236}">
              <a16:creationId xmlns:a16="http://schemas.microsoft.com/office/drawing/2014/main" id="{38B10642-D643-4FC1-BD01-FCB21960C48C}"/>
            </a:ext>
          </a:extLst>
        </xdr:cNvPr>
        <xdr:cNvSpPr/>
      </xdr:nvSpPr>
      <xdr:spPr>
        <a:xfrm>
          <a:off x="285626" y="6628290"/>
          <a:ext cx="1307537" cy="485955"/>
        </a:xfrm>
        <a:prstGeom prst="round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r>
            <a:rPr lang="en-IN" sz="1000" b="0" i="0" u="none" strike="noStrike" baseline="0">
              <a:solidFill>
                <a:schemeClr val="bg1">
                  <a:lumMod val="95000"/>
                </a:schemeClr>
              </a:solidFill>
              <a:latin typeface="+mn-lt"/>
              <a:ea typeface="+mn-ea"/>
              <a:cs typeface="Arial" panose="020B0604020202020204" pitchFamily="34" charset="0"/>
            </a:rPr>
            <a:t>Average </a:t>
          </a:r>
        </a:p>
        <a:p>
          <a:pPr marL="0" indent="0" algn="l"/>
          <a:r>
            <a:rPr lang="en-IN" sz="1200" b="0" i="0" u="none" strike="noStrike" baseline="0">
              <a:solidFill>
                <a:schemeClr val="bg1"/>
              </a:solidFill>
              <a:latin typeface="+mn-lt"/>
              <a:ea typeface="+mn-ea"/>
              <a:cs typeface="Arial" panose="020B0604020202020204" pitchFamily="34" charset="0"/>
            </a:rPr>
            <a:t>Calls by Month</a:t>
          </a:r>
          <a:endParaRPr lang="en-IN" sz="1400" b="0" i="0" u="none" strike="noStrike" baseline="0">
            <a:solidFill>
              <a:schemeClr val="bg1"/>
            </a:solidFill>
            <a:latin typeface="+mn-lt"/>
            <a:ea typeface="+mn-ea"/>
            <a:cs typeface="Arial" panose="020B0604020202020204" pitchFamily="34" charset="0"/>
          </a:endParaRPr>
        </a:p>
      </xdr:txBody>
    </xdr:sp>
    <xdr:clientData/>
  </xdr:twoCellAnchor>
  <xdr:twoCellAnchor editAs="absolute">
    <xdr:from>
      <xdr:col>1</xdr:col>
      <xdr:colOff>553141</xdr:colOff>
      <xdr:row>33</xdr:row>
      <xdr:rowOff>23813</xdr:rowOff>
    </xdr:from>
    <xdr:to>
      <xdr:col>5</xdr:col>
      <xdr:colOff>37373</xdr:colOff>
      <xdr:row>37</xdr:row>
      <xdr:rowOff>36068</xdr:rowOff>
    </xdr:to>
    <xdr:graphicFrame macro="">
      <xdr:nvGraphicFramePr>
        <xdr:cNvPr id="236" name="Chart 235">
          <a:extLst>
            <a:ext uri="{FF2B5EF4-FFF2-40B4-BE49-F238E27FC236}">
              <a16:creationId xmlns:a16="http://schemas.microsoft.com/office/drawing/2014/main" id="{A4FE0BF5-4A7D-4A83-B3BC-862D0A7A09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0"/>
        </a:graphicData>
      </a:graphic>
    </xdr:graphicFrame>
    <xdr:clientData/>
  </xdr:twoCellAnchor>
  <xdr:twoCellAnchor editAs="absolute">
    <xdr:from>
      <xdr:col>17</xdr:col>
      <xdr:colOff>321187</xdr:colOff>
      <xdr:row>37</xdr:row>
      <xdr:rowOff>36068</xdr:rowOff>
    </xdr:from>
    <xdr:to>
      <xdr:col>19</xdr:col>
      <xdr:colOff>243661</xdr:colOff>
      <xdr:row>40</xdr:row>
      <xdr:rowOff>13381</xdr:rowOff>
    </xdr:to>
    <xdr:sp macro="" textlink="">
      <xdr:nvSpPr>
        <xdr:cNvPr id="240" name="Rectangle: Rounded Corners 239">
          <a:extLst>
            <a:ext uri="{FF2B5EF4-FFF2-40B4-BE49-F238E27FC236}">
              <a16:creationId xmlns:a16="http://schemas.microsoft.com/office/drawing/2014/main" id="{E49DD743-5A9D-49B9-B13E-516B6DD003F6}"/>
            </a:ext>
          </a:extLst>
        </xdr:cNvPr>
        <xdr:cNvSpPr/>
      </xdr:nvSpPr>
      <xdr:spPr>
        <a:xfrm>
          <a:off x="12052488" y="7588032"/>
          <a:ext cx="1302627" cy="589635"/>
        </a:xfrm>
        <a:prstGeom prst="round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r>
            <a:rPr lang="en-IN" sz="1200" b="0" i="0" u="none" strike="noStrike" baseline="0">
              <a:solidFill>
                <a:schemeClr val="bg1"/>
              </a:solidFill>
              <a:latin typeface="+mn-lt"/>
              <a:ea typeface="+mn-ea"/>
              <a:cs typeface="Arial" panose="020B0604020202020204" pitchFamily="34" charset="0"/>
            </a:rPr>
            <a:t>Advertisements </a:t>
          </a:r>
        </a:p>
        <a:p>
          <a:pPr marL="0" indent="0" algn="l"/>
          <a:r>
            <a:rPr lang="en-IN" sz="1050" b="0" i="0" u="none" strike="noStrike" baseline="0">
              <a:solidFill>
                <a:schemeClr val="bg1"/>
              </a:solidFill>
              <a:latin typeface="+mn-lt"/>
              <a:ea typeface="+mn-ea"/>
              <a:cs typeface="Arial" panose="020B0604020202020204" pitchFamily="34" charset="0"/>
            </a:rPr>
            <a:t>by Total Sales</a:t>
          </a:r>
          <a:r>
            <a:rPr lang="en-IN" sz="1200" b="0" i="0" u="none" strike="noStrike" baseline="0">
              <a:solidFill>
                <a:schemeClr val="bg1"/>
              </a:solidFill>
              <a:latin typeface="+mn-lt"/>
              <a:ea typeface="+mn-ea"/>
              <a:cs typeface="Arial" panose="020B0604020202020204" pitchFamily="34" charset="0"/>
            </a:rPr>
            <a:t> </a:t>
          </a:r>
        </a:p>
      </xdr:txBody>
    </xdr:sp>
    <xdr:clientData/>
  </xdr:twoCellAnchor>
  <xdr:twoCellAnchor editAs="absolute">
    <xdr:from>
      <xdr:col>23</xdr:col>
      <xdr:colOff>133969</xdr:colOff>
      <xdr:row>37</xdr:row>
      <xdr:rowOff>190865</xdr:rowOff>
    </xdr:from>
    <xdr:to>
      <xdr:col>25</xdr:col>
      <xdr:colOff>223585</xdr:colOff>
      <xdr:row>40</xdr:row>
      <xdr:rowOff>0</xdr:rowOff>
    </xdr:to>
    <xdr:sp macro="" textlink="">
      <xdr:nvSpPr>
        <xdr:cNvPr id="55" name="Rectangle: Rounded Corners 54">
          <a:extLst>
            <a:ext uri="{FF2B5EF4-FFF2-40B4-BE49-F238E27FC236}">
              <a16:creationId xmlns:a16="http://schemas.microsoft.com/office/drawing/2014/main" id="{CAD81E9E-BE18-4E79-833C-01F1B2CEDB09}"/>
            </a:ext>
          </a:extLst>
        </xdr:cNvPr>
        <xdr:cNvSpPr/>
      </xdr:nvSpPr>
      <xdr:spPr>
        <a:xfrm>
          <a:off x="16005729" y="7742829"/>
          <a:ext cx="1469769" cy="421457"/>
        </a:xfrm>
        <a:prstGeom prst="roundRect">
          <a:avLst/>
        </a:prstGeom>
        <a:solidFill>
          <a:srgbClr val="7030A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23</xdr:col>
      <xdr:colOff>488578</xdr:colOff>
      <xdr:row>37</xdr:row>
      <xdr:rowOff>150619</xdr:rowOff>
    </xdr:from>
    <xdr:to>
      <xdr:col>25</xdr:col>
      <xdr:colOff>411052</xdr:colOff>
      <xdr:row>40</xdr:row>
      <xdr:rowOff>163860</xdr:rowOff>
    </xdr:to>
    <xdr:sp macro="" textlink="">
      <xdr:nvSpPr>
        <xdr:cNvPr id="242" name="Rectangle: Rounded Corners 241">
          <a:extLst>
            <a:ext uri="{FF2B5EF4-FFF2-40B4-BE49-F238E27FC236}">
              <a16:creationId xmlns:a16="http://schemas.microsoft.com/office/drawing/2014/main" id="{8FFCF89C-D82E-45B5-8EC3-8DDD8027B9E5}"/>
            </a:ext>
          </a:extLst>
        </xdr:cNvPr>
        <xdr:cNvSpPr/>
      </xdr:nvSpPr>
      <xdr:spPr>
        <a:xfrm>
          <a:off x="16224951" y="7596218"/>
          <a:ext cx="1290855" cy="616938"/>
        </a:xfrm>
        <a:prstGeom prst="round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r>
            <a:rPr lang="en-IN" sz="1100" b="0" i="0" u="none" strike="noStrike" baseline="0">
              <a:solidFill>
                <a:schemeClr val="bg1"/>
              </a:solidFill>
              <a:latin typeface="Arial" panose="020B0604020202020204" pitchFamily="34" charset="0"/>
              <a:ea typeface="+mn-ea"/>
              <a:cs typeface="Arial" panose="020B0604020202020204" pitchFamily="34" charset="0"/>
            </a:rPr>
            <a:t>Total</a:t>
          </a:r>
        </a:p>
        <a:p>
          <a:pPr marL="0" indent="0" algn="l"/>
          <a:r>
            <a:rPr lang="en-IN" sz="1000" b="0" i="0" u="none" strike="noStrike" baseline="0">
              <a:solidFill>
                <a:schemeClr val="bg1"/>
              </a:solidFill>
              <a:latin typeface="Arial" panose="020B0604020202020204" pitchFamily="34" charset="0"/>
              <a:ea typeface="+mn-ea"/>
              <a:cs typeface="Arial" panose="020B0604020202020204" pitchFamily="34" charset="0"/>
            </a:rPr>
            <a:t>Advertisement</a:t>
          </a:r>
          <a:r>
            <a:rPr lang="en-IN" sz="1100" b="0" i="0" u="none" strike="noStrike" baseline="0">
              <a:solidFill>
                <a:schemeClr val="bg1"/>
              </a:solidFill>
              <a:latin typeface="Arial" panose="020B0604020202020204" pitchFamily="34" charset="0"/>
              <a:ea typeface="+mn-ea"/>
              <a:cs typeface="Arial" panose="020B0604020202020204" pitchFamily="34" charset="0"/>
            </a:rPr>
            <a:t>s</a:t>
          </a:r>
          <a:r>
            <a:rPr lang="en-IN" sz="1200" b="0" i="0" u="none" strike="noStrike" baseline="0">
              <a:solidFill>
                <a:schemeClr val="bg1"/>
              </a:solidFill>
              <a:latin typeface="+mn-lt"/>
              <a:ea typeface="+mn-ea"/>
              <a:cs typeface="Arial" panose="020B0604020202020204" pitchFamily="34" charset="0"/>
            </a:rPr>
            <a:t> </a:t>
          </a:r>
        </a:p>
      </xdr:txBody>
    </xdr:sp>
    <xdr:clientData/>
  </xdr:twoCellAnchor>
  <xdr:twoCellAnchor editAs="absolute">
    <xdr:from>
      <xdr:col>23</xdr:col>
      <xdr:colOff>182878</xdr:colOff>
      <xdr:row>38</xdr:row>
      <xdr:rowOff>277</xdr:rowOff>
    </xdr:from>
    <xdr:to>
      <xdr:col>24</xdr:col>
      <xdr:colOff>26497</xdr:colOff>
      <xdr:row>39</xdr:row>
      <xdr:rowOff>145791</xdr:rowOff>
    </xdr:to>
    <xdr:sp macro="" textlink="PivotTable!EM5">
      <xdr:nvSpPr>
        <xdr:cNvPr id="243" name="Rectangle: Rounded Corners 242">
          <a:extLst>
            <a:ext uri="{FF2B5EF4-FFF2-40B4-BE49-F238E27FC236}">
              <a16:creationId xmlns:a16="http://schemas.microsoft.com/office/drawing/2014/main" id="{5B813D31-3DDF-4770-85B5-898790FA9FEF}"/>
            </a:ext>
          </a:extLst>
        </xdr:cNvPr>
        <xdr:cNvSpPr/>
      </xdr:nvSpPr>
      <xdr:spPr>
        <a:xfrm>
          <a:off x="16054638" y="7756348"/>
          <a:ext cx="533696" cy="349622"/>
        </a:xfrm>
        <a:prstGeom prst="round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CF29AC74-AC19-4F7A-8A9C-71AC6A5C71C9}" type="TxLink">
            <a:rPr lang="en-US" sz="1800" b="0" i="0" u="none" strike="noStrike" baseline="0">
              <a:solidFill>
                <a:schemeClr val="bg1"/>
              </a:solidFill>
              <a:latin typeface="Arial" panose="020B0604020202020204" pitchFamily="34" charset="0"/>
              <a:ea typeface="+mn-ea"/>
              <a:cs typeface="Arial" panose="020B0604020202020204" pitchFamily="34" charset="0"/>
            </a:rPr>
            <a:pPr marL="0" indent="0" algn="l"/>
            <a:t>5</a:t>
          </a:fld>
          <a:endParaRPr lang="en-IN" sz="1800" b="0" i="0" u="none" strike="noStrike" baseline="0">
            <a:solidFill>
              <a:schemeClr val="bg1"/>
            </a:solidFill>
            <a:latin typeface="Arial" panose="020B0604020202020204" pitchFamily="34" charset="0"/>
            <a:ea typeface="+mn-ea"/>
            <a:cs typeface="Arial" panose="020B0604020202020204" pitchFamily="34" charset="0"/>
          </a:endParaRPr>
        </a:p>
      </xdr:txBody>
    </xdr:sp>
    <xdr:clientData/>
  </xdr:twoCellAnchor>
  <xdr:twoCellAnchor editAs="absolute">
    <xdr:from>
      <xdr:col>23</xdr:col>
      <xdr:colOff>488578</xdr:colOff>
      <xdr:row>38</xdr:row>
      <xdr:rowOff>19716</xdr:rowOff>
    </xdr:from>
    <xdr:to>
      <xdr:col>23</xdr:col>
      <xdr:colOff>488578</xdr:colOff>
      <xdr:row>39</xdr:row>
      <xdr:rowOff>165230</xdr:rowOff>
    </xdr:to>
    <xdr:cxnSp macro="">
      <xdr:nvCxnSpPr>
        <xdr:cNvPr id="57" name="Straight Connector 56">
          <a:extLst>
            <a:ext uri="{FF2B5EF4-FFF2-40B4-BE49-F238E27FC236}">
              <a16:creationId xmlns:a16="http://schemas.microsoft.com/office/drawing/2014/main" id="{2F9EB36C-E9C6-4064-87A2-A9986792DE23}"/>
            </a:ext>
          </a:extLst>
        </xdr:cNvPr>
        <xdr:cNvCxnSpPr/>
      </xdr:nvCxnSpPr>
      <xdr:spPr>
        <a:xfrm>
          <a:off x="16360338" y="7775787"/>
          <a:ext cx="0" cy="349622"/>
        </a:xfrm>
        <a:prstGeom prst="line">
          <a:avLst/>
        </a:prstGeom>
        <a:ln>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11</xdr:col>
      <xdr:colOff>170727</xdr:colOff>
      <xdr:row>37</xdr:row>
      <xdr:rowOff>0</xdr:rowOff>
    </xdr:from>
    <xdr:to>
      <xdr:col>16</xdr:col>
      <xdr:colOff>240785</xdr:colOff>
      <xdr:row>49</xdr:row>
      <xdr:rowOff>13114</xdr:rowOff>
    </xdr:to>
    <xdr:sp macro="" textlink="">
      <xdr:nvSpPr>
        <xdr:cNvPr id="244" name="Rectangle: Rounded Corners 243">
          <a:extLst>
            <a:ext uri="{FF2B5EF4-FFF2-40B4-BE49-F238E27FC236}">
              <a16:creationId xmlns:a16="http://schemas.microsoft.com/office/drawing/2014/main" id="{9B607496-C46E-493D-8F94-11E4D292A042}"/>
            </a:ext>
          </a:extLst>
        </xdr:cNvPr>
        <xdr:cNvSpPr/>
      </xdr:nvSpPr>
      <xdr:spPr>
        <a:xfrm>
          <a:off x="7714527" y="7753350"/>
          <a:ext cx="3499058" cy="2527714"/>
        </a:xfrm>
        <a:prstGeom prst="roundRect">
          <a:avLst/>
        </a:prstGeom>
        <a:solidFill>
          <a:schemeClr val="tx1">
            <a:lumMod val="95000"/>
            <a:lumOff val="5000"/>
          </a:schemeClr>
        </a:solidFill>
        <a:ln>
          <a:noFill/>
        </a:ln>
        <a:effectLst>
          <a:outerShdw blurRad="279400" dist="50800" dir="2700000" algn="tl" rotWithShape="0">
            <a:prstClr val="black">
              <a:alpha val="12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marL="0" indent="0" algn="l"/>
          <a:endParaRPr lang="en-IN" sz="1100">
            <a:solidFill>
              <a:schemeClr val="lt1"/>
            </a:solidFill>
            <a:latin typeface="+mn-lt"/>
            <a:ea typeface="+mn-ea"/>
            <a:cs typeface="+mn-cs"/>
          </a:endParaRPr>
        </a:p>
      </xdr:txBody>
    </xdr:sp>
    <xdr:clientData/>
  </xdr:twoCellAnchor>
  <xdr:twoCellAnchor editAs="absolute">
    <xdr:from>
      <xdr:col>11</xdr:col>
      <xdr:colOff>680739</xdr:colOff>
      <xdr:row>37</xdr:row>
      <xdr:rowOff>187342</xdr:rowOff>
    </xdr:from>
    <xdr:to>
      <xdr:col>15</xdr:col>
      <xdr:colOff>489869</xdr:colOff>
      <xdr:row>39</xdr:row>
      <xdr:rowOff>113110</xdr:rowOff>
    </xdr:to>
    <xdr:sp macro="" textlink="">
      <xdr:nvSpPr>
        <xdr:cNvPr id="245" name="Rectangle: Rounded Corners 244">
          <a:extLst>
            <a:ext uri="{FF2B5EF4-FFF2-40B4-BE49-F238E27FC236}">
              <a16:creationId xmlns:a16="http://schemas.microsoft.com/office/drawing/2014/main" id="{C77FA92A-87A1-4B8D-9A45-F5D51F8A001E}"/>
            </a:ext>
          </a:extLst>
        </xdr:cNvPr>
        <xdr:cNvSpPr/>
      </xdr:nvSpPr>
      <xdr:spPr>
        <a:xfrm>
          <a:off x="8271581" y="7739306"/>
          <a:ext cx="2569436" cy="333983"/>
        </a:xfrm>
        <a:prstGeom prst="round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r>
            <a:rPr lang="en-IN" sz="1200" b="0" i="0" u="none" strike="noStrike" baseline="0">
              <a:solidFill>
                <a:schemeClr val="bg1"/>
              </a:solidFill>
              <a:latin typeface="+mn-lt"/>
              <a:ea typeface="+mn-ea"/>
              <a:cs typeface="Arial" panose="020B0604020202020204" pitchFamily="34" charset="0"/>
            </a:rPr>
            <a:t>Training Models Fees by Sales Team</a:t>
          </a:r>
        </a:p>
      </xdr:txBody>
    </xdr:sp>
    <xdr:clientData/>
  </xdr:twoCellAnchor>
  <xdr:twoCellAnchor editAs="absolute">
    <xdr:from>
      <xdr:col>11</xdr:col>
      <xdr:colOff>66451</xdr:colOff>
      <xdr:row>38</xdr:row>
      <xdr:rowOff>19716</xdr:rowOff>
    </xdr:from>
    <xdr:to>
      <xdr:col>16</xdr:col>
      <xdr:colOff>294498</xdr:colOff>
      <xdr:row>49</xdr:row>
      <xdr:rowOff>12589</xdr:rowOff>
    </xdr:to>
    <xdr:graphicFrame macro="">
      <xdr:nvGraphicFramePr>
        <xdr:cNvPr id="246" name="Chart 245">
          <a:extLst>
            <a:ext uri="{FF2B5EF4-FFF2-40B4-BE49-F238E27FC236}">
              <a16:creationId xmlns:a16="http://schemas.microsoft.com/office/drawing/2014/main" id="{EF721E62-3C39-4C85-907C-5549C957B1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1"/>
        </a:graphicData>
      </a:graphic>
    </xdr:graphicFrame>
    <xdr:clientData/>
  </xdr:twoCellAnchor>
  <xdr:twoCellAnchor editAs="absolute">
    <xdr:from>
      <xdr:col>8</xdr:col>
      <xdr:colOff>41654</xdr:colOff>
      <xdr:row>37</xdr:row>
      <xdr:rowOff>0</xdr:rowOff>
    </xdr:from>
    <xdr:to>
      <xdr:col>10</xdr:col>
      <xdr:colOff>638156</xdr:colOff>
      <xdr:row>49</xdr:row>
      <xdr:rowOff>13114</xdr:rowOff>
    </xdr:to>
    <xdr:sp macro="" textlink="">
      <xdr:nvSpPr>
        <xdr:cNvPr id="249" name="Rectangle: Rounded Corners 248">
          <a:extLst>
            <a:ext uri="{FF2B5EF4-FFF2-40B4-BE49-F238E27FC236}">
              <a16:creationId xmlns:a16="http://schemas.microsoft.com/office/drawing/2014/main" id="{628B3394-C299-44A5-9A6F-2B1AA461A635}"/>
            </a:ext>
          </a:extLst>
        </xdr:cNvPr>
        <xdr:cNvSpPr/>
      </xdr:nvSpPr>
      <xdr:spPr>
        <a:xfrm>
          <a:off x="5528054" y="7753350"/>
          <a:ext cx="1968102" cy="2527714"/>
        </a:xfrm>
        <a:prstGeom prst="roundRect">
          <a:avLst/>
        </a:prstGeom>
        <a:solidFill>
          <a:srgbClr val="7030A0"/>
        </a:solidFill>
        <a:ln>
          <a:noFill/>
        </a:ln>
        <a:effectLst>
          <a:outerShdw blurRad="279400" dist="50800" dir="2700000" algn="tl" rotWithShape="0">
            <a:prstClr val="black">
              <a:alpha val="12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marL="0" indent="0" algn="l"/>
          <a:endParaRPr lang="en-IN" sz="1100">
            <a:solidFill>
              <a:srgbClr val="6604C8"/>
            </a:solidFill>
            <a:latin typeface="+mn-lt"/>
            <a:ea typeface="+mn-ea"/>
            <a:cs typeface="+mn-cs"/>
          </a:endParaRPr>
        </a:p>
      </xdr:txBody>
    </xdr:sp>
    <xdr:clientData/>
  </xdr:twoCellAnchor>
  <xdr:twoCellAnchor editAs="absolute">
    <xdr:from>
      <xdr:col>8</xdr:col>
      <xdr:colOff>214740</xdr:colOff>
      <xdr:row>38</xdr:row>
      <xdr:rowOff>71469</xdr:rowOff>
    </xdr:from>
    <xdr:to>
      <xdr:col>9</xdr:col>
      <xdr:colOff>433972</xdr:colOff>
      <xdr:row>41</xdr:row>
      <xdr:rowOff>13606</xdr:rowOff>
    </xdr:to>
    <xdr:sp macro="" textlink="">
      <xdr:nvSpPr>
        <xdr:cNvPr id="252" name="TextBox 251">
          <a:extLst>
            <a:ext uri="{FF2B5EF4-FFF2-40B4-BE49-F238E27FC236}">
              <a16:creationId xmlns:a16="http://schemas.microsoft.com/office/drawing/2014/main" id="{274E9461-0F21-4675-98DF-D8B2FABD1421}"/>
            </a:ext>
          </a:extLst>
        </xdr:cNvPr>
        <xdr:cNvSpPr txBox="1"/>
      </xdr:nvSpPr>
      <xdr:spPr>
        <a:xfrm>
          <a:off x="5701140" y="7672419"/>
          <a:ext cx="905032" cy="5422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aseline="0">
              <a:solidFill>
                <a:schemeClr val="bg1"/>
              </a:solidFill>
            </a:rPr>
            <a:t>Sales Team</a:t>
          </a:r>
          <a:r>
            <a:rPr lang="en-IN" sz="1100" baseline="0">
              <a:solidFill>
                <a:schemeClr val="bg1">
                  <a:lumMod val="50000"/>
                </a:schemeClr>
              </a:solidFill>
            </a:rPr>
            <a:t> </a:t>
          </a:r>
          <a:r>
            <a:rPr lang="en-IN" sz="900" baseline="0">
              <a:solidFill>
                <a:schemeClr val="bg1"/>
              </a:solidFill>
            </a:rPr>
            <a:t>Slicer</a:t>
          </a:r>
          <a:endParaRPr lang="en-IN" sz="1100">
            <a:solidFill>
              <a:schemeClr val="bg1"/>
            </a:solidFill>
          </a:endParaRPr>
        </a:p>
      </xdr:txBody>
    </xdr:sp>
    <xdr:clientData/>
  </xdr:twoCellAnchor>
  <xdr:twoCellAnchor editAs="absolute">
    <xdr:from>
      <xdr:col>10</xdr:col>
      <xdr:colOff>109739</xdr:colOff>
      <xdr:row>38</xdr:row>
      <xdr:rowOff>19717</xdr:rowOff>
    </xdr:from>
    <xdr:to>
      <xdr:col>10</xdr:col>
      <xdr:colOff>534442</xdr:colOff>
      <xdr:row>40</xdr:row>
      <xdr:rowOff>60805</xdr:rowOff>
    </xdr:to>
    <xdr:pic>
      <xdr:nvPicPr>
        <xdr:cNvPr id="253" name="Picture 252">
          <a:hlinkClick xmlns:r="http://schemas.openxmlformats.org/officeDocument/2006/relationships" r:id="rId16" tooltip="Go To Database"/>
          <a:extLst>
            <a:ext uri="{FF2B5EF4-FFF2-40B4-BE49-F238E27FC236}">
              <a16:creationId xmlns:a16="http://schemas.microsoft.com/office/drawing/2014/main" id="{49C413C8-DF6B-42DD-B2D2-A78FB82D64AA}"/>
            </a:ext>
          </a:extLst>
        </xdr:cNvPr>
        <xdr:cNvPicPr>
          <a:picLocks noChangeAspect="1"/>
        </xdr:cNvPicPr>
      </xdr:nvPicPr>
      <xdr:blipFill>
        <a:blip xmlns:r="http://schemas.openxmlformats.org/officeDocument/2006/relationships" r:embed="rId17"/>
        <a:stretch>
          <a:fillRect/>
        </a:stretch>
      </xdr:blipFill>
      <xdr:spPr>
        <a:xfrm>
          <a:off x="7010504" y="7775788"/>
          <a:ext cx="424703" cy="449303"/>
        </a:xfrm>
        <a:prstGeom prst="rect">
          <a:avLst/>
        </a:prstGeom>
      </xdr:spPr>
    </xdr:pic>
    <xdr:clientData/>
  </xdr:twoCellAnchor>
  <xdr:twoCellAnchor editAs="absolute">
    <xdr:from>
      <xdr:col>8</xdr:col>
      <xdr:colOff>113327</xdr:colOff>
      <xdr:row>40</xdr:row>
      <xdr:rowOff>194529</xdr:rowOff>
    </xdr:from>
    <xdr:to>
      <xdr:col>10</xdr:col>
      <xdr:colOff>561974</xdr:colOff>
      <xdr:row>48</xdr:row>
      <xdr:rowOff>0</xdr:rowOff>
    </xdr:to>
    <mc:AlternateContent xmlns:mc="http://schemas.openxmlformats.org/markup-compatibility/2006" xmlns:a14="http://schemas.microsoft.com/office/drawing/2010/main">
      <mc:Choice Requires="a14">
        <xdr:graphicFrame macro="">
          <xdr:nvGraphicFramePr>
            <xdr:cNvPr id="255" name="Sale Team 1">
              <a:extLst>
                <a:ext uri="{FF2B5EF4-FFF2-40B4-BE49-F238E27FC236}">
                  <a16:creationId xmlns:a16="http://schemas.microsoft.com/office/drawing/2014/main" id="{DF173646-3871-45CF-8C28-C858738ADEAC}"/>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Sale Team 1"/>
            </a:graphicData>
          </a:graphic>
        </xdr:graphicFrame>
      </mc:Choice>
      <mc:Fallback xmlns="">
        <xdr:sp macro="" textlink="">
          <xdr:nvSpPr>
            <xdr:cNvPr id="0" name=""/>
            <xdr:cNvSpPr>
              <a:spLocks noTextEdit="1"/>
            </xdr:cNvSpPr>
          </xdr:nvSpPr>
          <xdr:spPr>
            <a:xfrm>
              <a:off x="5596010" y="8093309"/>
              <a:ext cx="1819318" cy="138522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0</xdr:col>
      <xdr:colOff>200800</xdr:colOff>
      <xdr:row>37</xdr:row>
      <xdr:rowOff>0</xdr:rowOff>
    </xdr:from>
    <xdr:to>
      <xdr:col>7</xdr:col>
      <xdr:colOff>506016</xdr:colOff>
      <xdr:row>49</xdr:row>
      <xdr:rowOff>15382</xdr:rowOff>
    </xdr:to>
    <xdr:sp macro="" textlink="">
      <xdr:nvSpPr>
        <xdr:cNvPr id="256" name="Rectangle: Rounded Corners 255">
          <a:extLst>
            <a:ext uri="{FF2B5EF4-FFF2-40B4-BE49-F238E27FC236}">
              <a16:creationId xmlns:a16="http://schemas.microsoft.com/office/drawing/2014/main" id="{A0F69D54-1165-4C99-85E8-EAE0D3AE2675}"/>
            </a:ext>
          </a:extLst>
        </xdr:cNvPr>
        <xdr:cNvSpPr/>
      </xdr:nvSpPr>
      <xdr:spPr>
        <a:xfrm>
          <a:off x="200800" y="7400925"/>
          <a:ext cx="5105816" cy="2415682"/>
        </a:xfrm>
        <a:prstGeom prst="roundRect">
          <a:avLst/>
        </a:prstGeom>
        <a:solidFill>
          <a:schemeClr val="bg1"/>
        </a:solidFill>
        <a:ln>
          <a:noFill/>
        </a:ln>
        <a:effectLst>
          <a:outerShdw blurRad="279400" dist="50800" dir="2700000" algn="tl" rotWithShape="0">
            <a:prstClr val="black">
              <a:alpha val="12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marL="0" indent="0" algn="l"/>
          <a:endParaRPr lang="en-IN" sz="1100">
            <a:solidFill>
              <a:schemeClr val="lt1"/>
            </a:solidFill>
            <a:latin typeface="+mn-lt"/>
            <a:ea typeface="+mn-ea"/>
            <a:cs typeface="+mn-cs"/>
          </a:endParaRPr>
        </a:p>
      </xdr:txBody>
    </xdr:sp>
    <xdr:clientData/>
  </xdr:twoCellAnchor>
  <xdr:twoCellAnchor editAs="absolute">
    <xdr:from>
      <xdr:col>0</xdr:col>
      <xdr:colOff>419667</xdr:colOff>
      <xdr:row>47</xdr:row>
      <xdr:rowOff>84789</xdr:rowOff>
    </xdr:from>
    <xdr:to>
      <xdr:col>4</xdr:col>
      <xdr:colOff>228797</xdr:colOff>
      <xdr:row>49</xdr:row>
      <xdr:rowOff>10557</xdr:rowOff>
    </xdr:to>
    <xdr:sp macro="" textlink="">
      <xdr:nvSpPr>
        <xdr:cNvPr id="257" name="Rectangle: Rounded Corners 256">
          <a:extLst>
            <a:ext uri="{FF2B5EF4-FFF2-40B4-BE49-F238E27FC236}">
              <a16:creationId xmlns:a16="http://schemas.microsoft.com/office/drawing/2014/main" id="{CB39117A-479F-41A1-A685-6FC12885C353}"/>
            </a:ext>
          </a:extLst>
        </xdr:cNvPr>
        <xdr:cNvSpPr/>
      </xdr:nvSpPr>
      <xdr:spPr>
        <a:xfrm>
          <a:off x="419667" y="9485964"/>
          <a:ext cx="2552330" cy="325818"/>
        </a:xfrm>
        <a:prstGeom prst="round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r>
            <a:rPr lang="en-IN" sz="1200" b="0" i="0" u="none" strike="noStrike" baseline="0">
              <a:solidFill>
                <a:schemeClr val="tx1">
                  <a:lumMod val="95000"/>
                  <a:lumOff val="5000"/>
                </a:schemeClr>
              </a:solidFill>
              <a:latin typeface="+mn-lt"/>
              <a:ea typeface="+mn-ea"/>
              <a:cs typeface="Arial" panose="020B0604020202020204" pitchFamily="34" charset="0"/>
            </a:rPr>
            <a:t>Training Models Fees </a:t>
          </a:r>
          <a:r>
            <a:rPr lang="en-IN" sz="1200" b="0" i="0" u="none" strike="noStrike" baseline="0">
              <a:solidFill>
                <a:schemeClr val="tx1">
                  <a:lumMod val="50000"/>
                  <a:lumOff val="50000"/>
                </a:schemeClr>
              </a:solidFill>
              <a:latin typeface="+mn-lt"/>
              <a:ea typeface="+mn-ea"/>
              <a:cs typeface="Arial" panose="020B0604020202020204" pitchFamily="34" charset="0"/>
            </a:rPr>
            <a:t>by Consultant</a:t>
          </a:r>
        </a:p>
      </xdr:txBody>
    </xdr:sp>
    <xdr:clientData/>
  </xdr:twoCellAnchor>
  <xdr:twoCellAnchor editAs="absolute">
    <xdr:from>
      <xdr:col>0</xdr:col>
      <xdr:colOff>200800</xdr:colOff>
      <xdr:row>37</xdr:row>
      <xdr:rowOff>0</xdr:rowOff>
    </xdr:from>
    <xdr:to>
      <xdr:col>7</xdr:col>
      <xdr:colOff>506016</xdr:colOff>
      <xdr:row>49</xdr:row>
      <xdr:rowOff>76200</xdr:rowOff>
    </xdr:to>
    <xdr:graphicFrame macro="">
      <xdr:nvGraphicFramePr>
        <xdr:cNvPr id="258" name="Chart 257">
          <a:extLst>
            <a:ext uri="{FF2B5EF4-FFF2-40B4-BE49-F238E27FC236}">
              <a16:creationId xmlns:a16="http://schemas.microsoft.com/office/drawing/2014/main" id="{DF384DB3-1DA1-4BBB-BD8A-F86F3326DE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2"/>
        </a:graphicData>
      </a:graphic>
    </xdr:graphicFrame>
    <xdr:clientData/>
  </xdr:twoCellAnchor>
  <xdr:twoCellAnchor>
    <xdr:from>
      <xdr:col>0</xdr:col>
      <xdr:colOff>331304</xdr:colOff>
      <xdr:row>47</xdr:row>
      <xdr:rowOff>1</xdr:rowOff>
    </xdr:from>
    <xdr:to>
      <xdr:col>3</xdr:col>
      <xdr:colOff>552174</xdr:colOff>
      <xdr:row>49</xdr:row>
      <xdr:rowOff>41413</xdr:rowOff>
    </xdr:to>
    <xdr:sp macro="" textlink="">
      <xdr:nvSpPr>
        <xdr:cNvPr id="15" name="TextBox 14">
          <a:extLst>
            <a:ext uri="{FF2B5EF4-FFF2-40B4-BE49-F238E27FC236}">
              <a16:creationId xmlns:a16="http://schemas.microsoft.com/office/drawing/2014/main" id="{21C34771-4D04-4F42-9C65-532859750426}"/>
            </a:ext>
          </a:extLst>
        </xdr:cNvPr>
        <xdr:cNvSpPr txBox="1"/>
      </xdr:nvSpPr>
      <xdr:spPr>
        <a:xfrm>
          <a:off x="331304" y="9083262"/>
          <a:ext cx="2291522" cy="4279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a:solidFill>
                <a:schemeClr val="bg1"/>
              </a:solidFill>
            </a:rPr>
            <a:t>Training Model Fees </a:t>
          </a:r>
          <a:r>
            <a:rPr lang="en-IN" sz="1100">
              <a:solidFill>
                <a:schemeClr val="bg1">
                  <a:lumMod val="95000"/>
                </a:schemeClr>
              </a:solidFill>
            </a:rPr>
            <a:t>by Consultant</a:t>
          </a:r>
        </a:p>
      </xdr:txBody>
    </xdr:sp>
    <xdr:clientData/>
  </xdr:twoCellAnchor>
</xdr:wsDr>
</file>

<file path=xl/drawings/drawing4.xml><?xml version="1.0" encoding="utf-8"?>
<c:userShapes xmlns:c="http://schemas.openxmlformats.org/drawingml/2006/chart">
  <cdr:relSizeAnchor xmlns:cdr="http://schemas.openxmlformats.org/drawingml/2006/chartDrawing">
    <cdr:from>
      <cdr:x>0.23364</cdr:x>
      <cdr:y>0.18909</cdr:y>
    </cdr:from>
    <cdr:to>
      <cdr:x>0.45977</cdr:x>
      <cdr:y>0.43739</cdr:y>
    </cdr:to>
    <cdr:sp macro="" textlink="">
      <cdr:nvSpPr>
        <cdr:cNvPr id="2" name="TextBox 127">
          <a:extLst xmlns:a="http://schemas.openxmlformats.org/drawingml/2006/main">
            <a:ext uri="{FF2B5EF4-FFF2-40B4-BE49-F238E27FC236}">
              <a16:creationId xmlns:a16="http://schemas.microsoft.com/office/drawing/2014/main" id="{289C5299-FB25-4049-8FF9-27C20143967F}"/>
            </a:ext>
          </a:extLst>
        </cdr:cNvPr>
        <cdr:cNvSpPr txBox="1"/>
      </cdr:nvSpPr>
      <cdr:spPr>
        <a:xfrm xmlns:a="http://schemas.openxmlformats.org/drawingml/2006/main">
          <a:off x="365305" y="239503"/>
          <a:ext cx="353563" cy="314505"/>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600" b="1" i="0" u="none" strike="noStrike">
              <a:solidFill>
                <a:srgbClr val="FFC000"/>
              </a:solidFill>
              <a:latin typeface="Arial"/>
              <a:cs typeface="Arial"/>
            </a:rPr>
            <a:t>~</a:t>
          </a:r>
          <a:endParaRPr lang="en-IN" sz="3600" b="1">
            <a:solidFill>
              <a:srgbClr val="FFC000"/>
            </a:solidFill>
          </a:endParaRPr>
        </a:p>
      </cdr:txBody>
    </cdr:sp>
  </cdr:relSizeAnchor>
</c:userShapes>
</file>

<file path=xl/drawings/drawing5.xml><?xml version="1.0" encoding="utf-8"?>
<c:userShapes xmlns:c="http://schemas.openxmlformats.org/drawingml/2006/chart">
  <cdr:relSizeAnchor xmlns:cdr="http://schemas.openxmlformats.org/drawingml/2006/chartDrawing">
    <cdr:from>
      <cdr:x>0.12207</cdr:x>
      <cdr:y>0.80685</cdr:y>
    </cdr:from>
    <cdr:to>
      <cdr:x>0.96029</cdr:x>
      <cdr:y>0.90422</cdr:y>
    </cdr:to>
    <cdr:sp macro="" textlink="">
      <cdr:nvSpPr>
        <cdr:cNvPr id="2" name="Rectangle 1">
          <a:extLst xmlns:a="http://schemas.openxmlformats.org/drawingml/2006/main">
            <a:ext uri="{FF2B5EF4-FFF2-40B4-BE49-F238E27FC236}">
              <a16:creationId xmlns:a16="http://schemas.microsoft.com/office/drawing/2014/main" id="{912A515E-9D39-465E-82ED-2F355B43C752}"/>
            </a:ext>
          </a:extLst>
        </cdr:cNvPr>
        <cdr:cNvSpPr/>
      </cdr:nvSpPr>
      <cdr:spPr>
        <a:xfrm xmlns:a="http://schemas.openxmlformats.org/drawingml/2006/main">
          <a:off x="446485" y="1726404"/>
          <a:ext cx="3065860" cy="208361"/>
        </a:xfrm>
        <a:prstGeom xmlns:a="http://schemas.openxmlformats.org/drawingml/2006/main" prst="rect">
          <a:avLst/>
        </a:prstGeom>
        <a:solidFill xmlns:a="http://schemas.openxmlformats.org/drawingml/2006/main">
          <a:schemeClr val="tx1">
            <a:lumMod val="95000"/>
            <a:lumOff val="5000"/>
          </a:schemeClr>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userShapes>
</file>

<file path=xl/drawings/drawing6.xml><?xml version="1.0" encoding="utf-8"?>
<c:userShapes xmlns:c="http://schemas.openxmlformats.org/drawingml/2006/chart">
  <cdr:relSizeAnchor xmlns:cdr="http://schemas.openxmlformats.org/drawingml/2006/chartDrawing">
    <cdr:from>
      <cdr:x>0.36535</cdr:x>
      <cdr:y>0.43636</cdr:y>
    </cdr:from>
    <cdr:to>
      <cdr:x>0.67569</cdr:x>
      <cdr:y>0.53351</cdr:y>
    </cdr:to>
    <cdr:sp macro="" textlink="">
      <cdr:nvSpPr>
        <cdr:cNvPr id="2" name="Rectangle: Rounded Corners 1">
          <a:extLst xmlns:a="http://schemas.openxmlformats.org/drawingml/2006/main">
            <a:ext uri="{FF2B5EF4-FFF2-40B4-BE49-F238E27FC236}">
              <a16:creationId xmlns:a16="http://schemas.microsoft.com/office/drawing/2014/main" id="{51005145-72CB-4B66-93CF-541DC2B154E7}"/>
            </a:ext>
          </a:extLst>
        </cdr:cNvPr>
        <cdr:cNvSpPr/>
      </cdr:nvSpPr>
      <cdr:spPr>
        <a:xfrm xmlns:a="http://schemas.openxmlformats.org/drawingml/2006/main">
          <a:off x="1169256" y="997518"/>
          <a:ext cx="993207" cy="222080"/>
        </a:xfrm>
        <a:prstGeom xmlns:a="http://schemas.openxmlformats.org/drawingml/2006/main" prst="round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marL="0" indent="0" algn="l"/>
          <a:r>
            <a:rPr lang="en-IN" sz="700" b="0" i="0" u="none" strike="noStrike" baseline="0">
              <a:solidFill>
                <a:schemeClr val="bg1"/>
              </a:solidFill>
              <a:latin typeface="Arial" panose="020B0604020202020204" pitchFamily="34" charset="0"/>
              <a:ea typeface="+mn-ea"/>
              <a:cs typeface="Arial" panose="020B0604020202020204" pitchFamily="34" charset="0"/>
            </a:rPr>
            <a:t>Paid</a:t>
          </a:r>
          <a:r>
            <a:rPr lang="en-IN" sz="900" b="0" i="0" u="none" strike="noStrike" baseline="0">
              <a:solidFill>
                <a:schemeClr val="tx1">
                  <a:lumMod val="65000"/>
                  <a:lumOff val="35000"/>
                </a:schemeClr>
              </a:solidFill>
              <a:latin typeface="+mn-lt"/>
              <a:ea typeface="+mn-ea"/>
              <a:cs typeface="Arial" panose="020B0604020202020204" pitchFamily="34" charset="0"/>
            </a:rPr>
            <a:t> </a:t>
          </a:r>
          <a:r>
            <a:rPr lang="en-IN" sz="700" b="0" i="0" u="none" strike="noStrike" baseline="0">
              <a:solidFill>
                <a:schemeClr val="bg1"/>
              </a:solidFill>
              <a:latin typeface="Arial" panose="020B0604020202020204" pitchFamily="34" charset="0"/>
              <a:ea typeface="+mn-ea"/>
              <a:cs typeface="Arial" panose="020B0604020202020204" pitchFamily="34" charset="0"/>
            </a:rPr>
            <a:t>Advertisemet</a:t>
          </a:r>
          <a:r>
            <a:rPr lang="en-IN" sz="1000" b="0" i="0" u="none" strike="noStrike" baseline="0">
              <a:solidFill>
                <a:schemeClr val="tx1">
                  <a:lumMod val="65000"/>
                  <a:lumOff val="35000"/>
                </a:schemeClr>
              </a:solidFill>
              <a:latin typeface="+mn-lt"/>
              <a:ea typeface="+mn-ea"/>
              <a:cs typeface="Arial" panose="020B0604020202020204" pitchFamily="34" charset="0"/>
            </a:rPr>
            <a:t> </a:t>
          </a:r>
        </a:p>
      </cdr:txBody>
    </cdr:sp>
  </cdr:relSizeAnchor>
  <cdr:relSizeAnchor xmlns:cdr="http://schemas.openxmlformats.org/drawingml/2006/chartDrawing">
    <cdr:from>
      <cdr:x>0.379</cdr:x>
      <cdr:y>0.49073</cdr:y>
    </cdr:from>
    <cdr:to>
      <cdr:x>0.67922</cdr:x>
      <cdr:y>0.58787</cdr:y>
    </cdr:to>
    <cdr:sp macro="" textlink="PivotTable!$DP$6">
      <cdr:nvSpPr>
        <cdr:cNvPr id="3" name="Rectangle: Rounded Corners 2">
          <a:extLst xmlns:a="http://schemas.openxmlformats.org/drawingml/2006/main">
            <a:ext uri="{FF2B5EF4-FFF2-40B4-BE49-F238E27FC236}">
              <a16:creationId xmlns:a16="http://schemas.microsoft.com/office/drawing/2014/main" id="{76251F01-D48F-4DF3-9654-A1517C8C1628}"/>
            </a:ext>
          </a:extLst>
        </cdr:cNvPr>
        <cdr:cNvSpPr/>
      </cdr:nvSpPr>
      <cdr:spPr>
        <a:xfrm xmlns:a="http://schemas.openxmlformats.org/drawingml/2006/main">
          <a:off x="1201367" y="1094020"/>
          <a:ext cx="951665" cy="216580"/>
        </a:xfrm>
        <a:prstGeom xmlns:a="http://schemas.openxmlformats.org/drawingml/2006/main" prst="round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marL="0" indent="0" algn="l"/>
          <a:fld id="{3951C544-6B23-41F8-8CBE-110C1F45A808}" type="TxLink">
            <a:rPr lang="en-US" sz="1800" b="0" i="0" u="none" strike="noStrike" baseline="0">
              <a:solidFill>
                <a:srgbClr val="000000"/>
              </a:solidFill>
              <a:latin typeface="Arial"/>
              <a:ea typeface="+mn-ea"/>
              <a:cs typeface="Arial"/>
            </a:rPr>
            <a:pPr marL="0" indent="0" algn="l"/>
            <a:t>16.0B</a:t>
          </a:fld>
          <a:endParaRPr lang="en-IN" sz="1600" b="0" i="0" u="none" strike="noStrike" baseline="0">
            <a:solidFill>
              <a:schemeClr val="tx1">
                <a:lumMod val="65000"/>
                <a:lumOff val="35000"/>
              </a:schemeClr>
            </a:solidFill>
            <a:latin typeface="Arial" panose="020B0604020202020204" pitchFamily="34" charset="0"/>
            <a:ea typeface="+mn-ea"/>
            <a:cs typeface="Arial" panose="020B0604020202020204" pitchFamily="34" charset="0"/>
          </a:endParaRPr>
        </a:p>
      </cdr:txBody>
    </cdr:sp>
  </cdr:relSizeAnchor>
</c:userShapes>
</file>

<file path=xl/drawings/drawing7.xml><?xml version="1.0" encoding="utf-8"?>
<c:userShapes xmlns:c="http://schemas.openxmlformats.org/drawingml/2006/chart">
  <cdr:relSizeAnchor xmlns:cdr="http://schemas.openxmlformats.org/drawingml/2006/chartDrawing">
    <cdr:from>
      <cdr:x>0.02753</cdr:x>
      <cdr:y>0.13494</cdr:y>
    </cdr:from>
    <cdr:to>
      <cdr:x>0.30761</cdr:x>
      <cdr:y>0.57094</cdr:y>
    </cdr:to>
    <cdr:sp macro="" textlink="PivotTable!$DX$5">
      <cdr:nvSpPr>
        <cdr:cNvPr id="2" name="Rectangle: Rounded Corners 1">
          <a:extLst xmlns:a="http://schemas.openxmlformats.org/drawingml/2006/main">
            <a:ext uri="{FF2B5EF4-FFF2-40B4-BE49-F238E27FC236}">
              <a16:creationId xmlns:a16="http://schemas.microsoft.com/office/drawing/2014/main" id="{51005145-72CB-4B66-93CF-541DC2B154E7}"/>
            </a:ext>
          </a:extLst>
        </cdr:cNvPr>
        <cdr:cNvSpPr/>
      </cdr:nvSpPr>
      <cdr:spPr>
        <a:xfrm xmlns:a="http://schemas.openxmlformats.org/drawingml/2006/main">
          <a:off x="61179" y="107111"/>
          <a:ext cx="622542" cy="346075"/>
        </a:xfrm>
        <a:prstGeom xmlns:a="http://schemas.openxmlformats.org/drawingml/2006/main" prst="roundRect">
          <a:avLst/>
        </a:prstGeom>
        <a:noFill xmlns:a="http://schemas.openxmlformats.org/drawingml/2006/main"/>
        <a:ln xmlns:a="http://schemas.openxmlformats.org/drawingml/2006/main">
          <a:noFill/>
        </a:ln>
        <a:effectLst xmlns:a="http://schemas.openxmlformats.org/drawingml/2006/main">
          <a:outerShdw blurRad="279400" dist="50800" dir="2700000" algn="tl" rotWithShape="0">
            <a:prstClr val="black">
              <a:alpha val="12000"/>
            </a:prstClr>
          </a:outerShdw>
        </a:effectLst>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horzOverflow="clip"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marL="0" indent="0" algn="l"/>
          <a:fld id="{39B7C8A0-C8AD-4F0B-A845-0A40E192D474}" type="TxLink">
            <a:rPr lang="en-US" sz="1100">
              <a:solidFill>
                <a:schemeClr val="lt1"/>
              </a:solidFill>
              <a:latin typeface="+mn-lt"/>
              <a:ea typeface="+mn-ea"/>
              <a:cs typeface="+mn-cs"/>
            </a:rPr>
            <a:pPr marL="0" indent="0" algn="l"/>
            <a:t>103</a:t>
          </a:fld>
          <a:endParaRPr lang="en-IN" sz="1100">
            <a:solidFill>
              <a:schemeClr val="lt1"/>
            </a:solidFill>
            <a:latin typeface="+mn-lt"/>
            <a:ea typeface="+mn-ea"/>
            <a:cs typeface="+mn-cs"/>
          </a:endParaRPr>
        </a:p>
      </cdr:txBody>
    </cdr:sp>
  </cdr:relSizeAnchor>
  <cdr:relSizeAnchor xmlns:cdr="http://schemas.openxmlformats.org/drawingml/2006/chartDrawing">
    <cdr:from>
      <cdr:x>0.22259</cdr:x>
      <cdr:y>0.25</cdr:y>
    </cdr:from>
    <cdr:to>
      <cdr:x>0.45209</cdr:x>
      <cdr:y>0.54562</cdr:y>
    </cdr:to>
    <cdr:sp macro="" textlink="">
      <cdr:nvSpPr>
        <cdr:cNvPr id="3" name="Rectangle: Rounded Corners 2">
          <a:extLst xmlns:a="http://schemas.openxmlformats.org/drawingml/2006/main">
            <a:ext uri="{FF2B5EF4-FFF2-40B4-BE49-F238E27FC236}">
              <a16:creationId xmlns:a16="http://schemas.microsoft.com/office/drawing/2014/main" id="{EF686667-11E5-49D3-9897-541F8D50A743}"/>
            </a:ext>
          </a:extLst>
        </cdr:cNvPr>
        <cdr:cNvSpPr/>
      </cdr:nvSpPr>
      <cdr:spPr>
        <a:xfrm xmlns:a="http://schemas.openxmlformats.org/drawingml/2006/main">
          <a:off x="494750" y="198437"/>
          <a:ext cx="510087" cy="234651"/>
        </a:xfrm>
        <a:prstGeom xmlns:a="http://schemas.openxmlformats.org/drawingml/2006/main" prst="round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marL="0" indent="0" algn="l"/>
          <a:r>
            <a:rPr lang="en-IN" sz="1000" b="0" i="0" u="none" strike="noStrike" baseline="0">
              <a:solidFill>
                <a:schemeClr val="bg1"/>
              </a:solidFill>
              <a:latin typeface="+mn-lt"/>
              <a:ea typeface="+mn-ea"/>
              <a:cs typeface="Arial" panose="020B0604020202020204" pitchFamily="34" charset="0"/>
            </a:rPr>
            <a:t>Call</a:t>
          </a:r>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upa Navale" refreshedDate="45047.56065162037" createdVersion="7" refreshedVersion="7" minRefreshableVersion="3" recordCount="1237" xr:uid="{C23DF072-C748-4730-8E9E-DFDB4F00F7C8}">
  <cacheSource type="worksheet">
    <worksheetSource name="Table2"/>
  </cacheSource>
  <cacheFields count="14">
    <cacheField name="Fees Status" numFmtId="0">
      <sharedItems count="2">
        <s v="Paid"/>
        <s v="Not Paid"/>
      </sharedItems>
    </cacheField>
    <cacheField name="Day" numFmtId="1">
      <sharedItems containsSemiMixedTypes="0" containsString="0" containsNumber="1" containsInteger="1" minValue="1" maxValue="31"/>
    </cacheField>
    <cacheField name="Month" numFmtId="14">
      <sharedItems count="12">
        <s v="Apr"/>
        <s v="Aug"/>
        <s v="Sep"/>
        <s v="Oct"/>
        <s v="Nov"/>
        <s v="Jan"/>
        <s v="Feb"/>
        <s v="Mar"/>
        <s v="May"/>
        <s v="Jun"/>
        <s v="Dec"/>
        <s v="Jul"/>
      </sharedItems>
    </cacheField>
    <cacheField name="Advertising Channel" numFmtId="0">
      <sharedItems count="6">
        <s v="Television Ad"/>
        <s v="Company Website"/>
        <s v="Facebook Page"/>
        <s v="WhatsApp"/>
        <s v="Google Ad"/>
        <s v="Youtube Channel"/>
      </sharedItems>
    </cacheField>
    <cacheField name="Advertisement " numFmtId="0">
      <sharedItems count="5">
        <s v="AD01-9364"/>
        <s v="AD01-9361"/>
        <s v="AD01-9362"/>
        <s v="AD01-9363"/>
        <s v="AD01-9365"/>
      </sharedItems>
    </cacheField>
    <cacheField name="Enrolled Courses" numFmtId="3">
      <sharedItems containsSemiMixedTypes="0" containsString="0" containsNumber="1" containsInteger="1" minValue="0" maxValue="5"/>
    </cacheField>
    <cacheField name="Paid Fees" numFmtId="165">
      <sharedItems containsSemiMixedTypes="0" containsString="0" containsNumber="1" containsInteger="1" minValue="0" maxValue="38000000"/>
    </cacheField>
    <cacheField name="Number of phone calls" numFmtId="0">
      <sharedItems containsSemiMixedTypes="0" containsString="0" containsNumber="1" containsInteger="1" minValue="1" maxValue="7"/>
    </cacheField>
    <cacheField name="Average call duration" numFmtId="45">
      <sharedItems containsSemiMixedTypes="0" containsNonDate="0" containsDate="1" containsString="0" minDate="1899-12-30T00:02:00" maxDate="1899-12-30T00:12:55"/>
    </cacheField>
    <cacheField name="Training Models" numFmtId="0">
      <sharedItems containsBlank="1" count="5">
        <s v="GK"/>
        <s v="BE"/>
        <s v="CNI"/>
        <m/>
        <s v="FC"/>
      </sharedItems>
    </cacheField>
    <cacheField name="Training Levels" numFmtId="0">
      <sharedItems containsBlank="1" count="10">
        <s v="KJI. L4"/>
        <s v="Pre. L8"/>
        <s v="Fndn. L5"/>
        <s v="Fndn. L3"/>
        <s v="Fndn. L1"/>
        <s v="Pre. L2"/>
        <s v="Fndn. L6"/>
        <s v="Pre. L3"/>
        <s v="Pre. L4"/>
        <m/>
      </sharedItems>
    </cacheField>
    <cacheField name="Area Code" numFmtId="0">
      <sharedItems count="8">
        <s v="A7"/>
        <s v="B13"/>
        <s v="A1"/>
        <s v="A2"/>
        <s v="A4"/>
        <s v="B12"/>
        <s v="B18"/>
        <s v="C8"/>
      </sharedItems>
    </cacheField>
    <cacheField name="Sale Team" numFmtId="0">
      <sharedItems count="4">
        <s v="Salah"/>
        <s v="Mohammed"/>
        <s v="Abdullah"/>
        <s v="Ahmed"/>
      </sharedItems>
    </cacheField>
    <cacheField name="Consultant" numFmtId="0">
      <sharedItems count="16">
        <s v="Jood"/>
        <s v="Kisho"/>
        <s v="Rony"/>
        <s v="Adam"/>
        <s v="Khalil"/>
        <s v="Sahar"/>
        <s v="Mohmed"/>
        <s v="Dary"/>
        <s v="Reham"/>
        <s v="Dina"/>
        <s v="John"/>
        <s v="Hisham"/>
        <s v="Ahmed"/>
        <s v="Hany"/>
        <s v="Kenza"/>
        <s v="Habib"/>
      </sharedItems>
    </cacheField>
  </cacheFields>
  <extLst>
    <ext xmlns:x14="http://schemas.microsoft.com/office/spreadsheetml/2009/9/main" uri="{725AE2AE-9491-48be-B2B4-4EB974FC3084}">
      <x14:pivotCacheDefinition pivotCacheId="76668978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37">
  <r>
    <x v="0"/>
    <n v="1"/>
    <x v="0"/>
    <x v="0"/>
    <x v="0"/>
    <n v="1"/>
    <n v="7000000"/>
    <n v="3"/>
    <d v="1899-12-30T00:02:00"/>
    <x v="0"/>
    <x v="0"/>
    <x v="0"/>
    <x v="0"/>
    <x v="0"/>
  </r>
  <r>
    <x v="0"/>
    <n v="10"/>
    <x v="1"/>
    <x v="0"/>
    <x v="1"/>
    <n v="3"/>
    <n v="11000000"/>
    <n v="1"/>
    <d v="1899-12-30T00:02:00"/>
    <x v="0"/>
    <x v="1"/>
    <x v="1"/>
    <x v="1"/>
    <x v="1"/>
  </r>
  <r>
    <x v="0"/>
    <n v="20"/>
    <x v="2"/>
    <x v="1"/>
    <x v="0"/>
    <n v="2"/>
    <n v="12000000"/>
    <n v="3"/>
    <d v="1899-12-30T00:02:00"/>
    <x v="0"/>
    <x v="2"/>
    <x v="2"/>
    <x v="1"/>
    <x v="2"/>
  </r>
  <r>
    <x v="0"/>
    <n v="23"/>
    <x v="2"/>
    <x v="2"/>
    <x v="0"/>
    <n v="4"/>
    <n v="15000000"/>
    <n v="1"/>
    <d v="1899-12-30T00:02:00"/>
    <x v="0"/>
    <x v="2"/>
    <x v="3"/>
    <x v="2"/>
    <x v="3"/>
  </r>
  <r>
    <x v="0"/>
    <n v="11"/>
    <x v="2"/>
    <x v="0"/>
    <x v="0"/>
    <n v="5"/>
    <n v="25000000"/>
    <n v="2"/>
    <d v="1899-12-30T00:02:00"/>
    <x v="0"/>
    <x v="3"/>
    <x v="1"/>
    <x v="3"/>
    <x v="4"/>
  </r>
  <r>
    <x v="0"/>
    <n v="2"/>
    <x v="3"/>
    <x v="3"/>
    <x v="1"/>
    <n v="3"/>
    <n v="12000000"/>
    <n v="1"/>
    <d v="1899-12-30T00:02:00"/>
    <x v="0"/>
    <x v="4"/>
    <x v="4"/>
    <x v="0"/>
    <x v="5"/>
  </r>
  <r>
    <x v="0"/>
    <n v="6"/>
    <x v="3"/>
    <x v="3"/>
    <x v="2"/>
    <n v="5"/>
    <n v="20000000"/>
    <n v="2"/>
    <d v="1899-12-30T00:02:00"/>
    <x v="0"/>
    <x v="0"/>
    <x v="5"/>
    <x v="3"/>
    <x v="4"/>
  </r>
  <r>
    <x v="0"/>
    <n v="26"/>
    <x v="4"/>
    <x v="2"/>
    <x v="3"/>
    <n v="1"/>
    <n v="19000000"/>
    <n v="2"/>
    <d v="1899-12-30T00:02:00"/>
    <x v="1"/>
    <x v="5"/>
    <x v="3"/>
    <x v="0"/>
    <x v="5"/>
  </r>
  <r>
    <x v="0"/>
    <n v="15"/>
    <x v="4"/>
    <x v="3"/>
    <x v="2"/>
    <n v="2"/>
    <n v="38000000"/>
    <n v="2"/>
    <d v="1899-12-30T00:02:00"/>
    <x v="1"/>
    <x v="4"/>
    <x v="6"/>
    <x v="1"/>
    <x v="1"/>
  </r>
  <r>
    <x v="0"/>
    <n v="17"/>
    <x v="4"/>
    <x v="4"/>
    <x v="1"/>
    <n v="2"/>
    <n v="12000000"/>
    <n v="2"/>
    <d v="1899-12-30T00:02:00"/>
    <x v="0"/>
    <x v="6"/>
    <x v="7"/>
    <x v="1"/>
    <x v="6"/>
  </r>
  <r>
    <x v="0"/>
    <n v="1"/>
    <x v="0"/>
    <x v="0"/>
    <x v="0"/>
    <n v="1"/>
    <n v="7000000"/>
    <n v="3"/>
    <d v="1899-12-30T00:02:00"/>
    <x v="0"/>
    <x v="0"/>
    <x v="0"/>
    <x v="0"/>
    <x v="0"/>
  </r>
  <r>
    <x v="0"/>
    <n v="2"/>
    <x v="3"/>
    <x v="3"/>
    <x v="1"/>
    <n v="3"/>
    <n v="12000000"/>
    <n v="1"/>
    <d v="1899-12-30T00:02:00"/>
    <x v="0"/>
    <x v="4"/>
    <x v="4"/>
    <x v="0"/>
    <x v="1"/>
  </r>
  <r>
    <x v="0"/>
    <n v="6"/>
    <x v="3"/>
    <x v="3"/>
    <x v="2"/>
    <n v="5"/>
    <n v="20000000"/>
    <n v="2"/>
    <d v="1899-12-30T00:02:00"/>
    <x v="0"/>
    <x v="0"/>
    <x v="5"/>
    <x v="3"/>
    <x v="7"/>
  </r>
  <r>
    <x v="0"/>
    <n v="26"/>
    <x v="4"/>
    <x v="2"/>
    <x v="3"/>
    <n v="1"/>
    <n v="19000000"/>
    <n v="2"/>
    <d v="1899-12-30T00:02:00"/>
    <x v="1"/>
    <x v="5"/>
    <x v="3"/>
    <x v="0"/>
    <x v="8"/>
  </r>
  <r>
    <x v="0"/>
    <n v="2"/>
    <x v="3"/>
    <x v="3"/>
    <x v="1"/>
    <n v="3"/>
    <n v="12000000"/>
    <n v="1"/>
    <d v="1899-12-30T00:02:00"/>
    <x v="0"/>
    <x v="4"/>
    <x v="4"/>
    <x v="0"/>
    <x v="2"/>
  </r>
  <r>
    <x v="0"/>
    <n v="6"/>
    <x v="3"/>
    <x v="3"/>
    <x v="2"/>
    <n v="5"/>
    <n v="20000000"/>
    <n v="2"/>
    <d v="1899-12-30T00:02:00"/>
    <x v="0"/>
    <x v="0"/>
    <x v="5"/>
    <x v="3"/>
    <x v="7"/>
  </r>
  <r>
    <x v="0"/>
    <n v="26"/>
    <x v="4"/>
    <x v="2"/>
    <x v="3"/>
    <n v="1"/>
    <n v="19000000"/>
    <n v="2"/>
    <d v="1899-12-30T00:02:00"/>
    <x v="1"/>
    <x v="5"/>
    <x v="3"/>
    <x v="0"/>
    <x v="8"/>
  </r>
  <r>
    <x v="0"/>
    <n v="12"/>
    <x v="5"/>
    <x v="0"/>
    <x v="2"/>
    <n v="3"/>
    <n v="11000000"/>
    <n v="1"/>
    <d v="1899-12-30T00:02:00"/>
    <x v="0"/>
    <x v="7"/>
    <x v="7"/>
    <x v="1"/>
    <x v="6"/>
  </r>
  <r>
    <x v="0"/>
    <n v="11"/>
    <x v="6"/>
    <x v="1"/>
    <x v="1"/>
    <n v="5"/>
    <n v="25000000"/>
    <n v="1"/>
    <d v="1899-12-30T00:02:00"/>
    <x v="0"/>
    <x v="2"/>
    <x v="5"/>
    <x v="1"/>
    <x v="2"/>
  </r>
  <r>
    <x v="0"/>
    <n v="11"/>
    <x v="7"/>
    <x v="2"/>
    <x v="2"/>
    <n v="2"/>
    <n v="38000000"/>
    <n v="2"/>
    <d v="1899-12-30T00:02:00"/>
    <x v="1"/>
    <x v="7"/>
    <x v="5"/>
    <x v="0"/>
    <x v="7"/>
  </r>
  <r>
    <x v="0"/>
    <n v="3"/>
    <x v="0"/>
    <x v="3"/>
    <x v="2"/>
    <n v="4"/>
    <n v="15000000"/>
    <n v="1"/>
    <d v="1899-12-30T00:02:00"/>
    <x v="0"/>
    <x v="7"/>
    <x v="0"/>
    <x v="0"/>
    <x v="5"/>
  </r>
  <r>
    <x v="0"/>
    <n v="11"/>
    <x v="8"/>
    <x v="0"/>
    <x v="1"/>
    <n v="1"/>
    <n v="19000000"/>
    <n v="1"/>
    <d v="1899-12-30T00:02:00"/>
    <x v="1"/>
    <x v="0"/>
    <x v="1"/>
    <x v="2"/>
    <x v="8"/>
  </r>
  <r>
    <x v="0"/>
    <n v="10"/>
    <x v="8"/>
    <x v="3"/>
    <x v="0"/>
    <n v="4"/>
    <n v="20000000"/>
    <n v="3"/>
    <d v="1899-12-30T00:02:00"/>
    <x v="0"/>
    <x v="5"/>
    <x v="3"/>
    <x v="2"/>
    <x v="8"/>
  </r>
  <r>
    <x v="0"/>
    <n v="5"/>
    <x v="8"/>
    <x v="3"/>
    <x v="1"/>
    <n v="1"/>
    <n v="7000000"/>
    <n v="2"/>
    <d v="1899-12-30T00:02:00"/>
    <x v="0"/>
    <x v="7"/>
    <x v="6"/>
    <x v="1"/>
    <x v="6"/>
  </r>
  <r>
    <x v="0"/>
    <n v="12"/>
    <x v="9"/>
    <x v="1"/>
    <x v="1"/>
    <n v="2"/>
    <n v="38000000"/>
    <n v="3"/>
    <d v="1899-12-30T00:02:00"/>
    <x v="1"/>
    <x v="4"/>
    <x v="4"/>
    <x v="0"/>
    <x v="7"/>
  </r>
  <r>
    <x v="0"/>
    <n v="26"/>
    <x v="1"/>
    <x v="0"/>
    <x v="2"/>
    <n v="4"/>
    <n v="20000000"/>
    <n v="3"/>
    <d v="1899-12-30T00:02:00"/>
    <x v="2"/>
    <x v="0"/>
    <x v="0"/>
    <x v="3"/>
    <x v="4"/>
  </r>
  <r>
    <x v="0"/>
    <n v="25"/>
    <x v="2"/>
    <x v="0"/>
    <x v="0"/>
    <n v="3"/>
    <n v="15000000"/>
    <n v="3"/>
    <d v="1899-12-30T00:02:00"/>
    <x v="0"/>
    <x v="7"/>
    <x v="2"/>
    <x v="1"/>
    <x v="6"/>
  </r>
  <r>
    <x v="0"/>
    <n v="11"/>
    <x v="2"/>
    <x v="0"/>
    <x v="2"/>
    <n v="3"/>
    <n v="12000000"/>
    <n v="4"/>
    <d v="1899-12-30T00:02:00"/>
    <x v="0"/>
    <x v="1"/>
    <x v="0"/>
    <x v="3"/>
    <x v="4"/>
  </r>
  <r>
    <x v="0"/>
    <n v="18"/>
    <x v="2"/>
    <x v="0"/>
    <x v="1"/>
    <n v="4"/>
    <n v="15000000"/>
    <n v="2"/>
    <d v="1899-12-30T00:02:00"/>
    <x v="0"/>
    <x v="4"/>
    <x v="6"/>
    <x v="0"/>
    <x v="9"/>
  </r>
  <r>
    <x v="0"/>
    <n v="1"/>
    <x v="3"/>
    <x v="2"/>
    <x v="2"/>
    <n v="3"/>
    <n v="15000000"/>
    <n v="3"/>
    <d v="1899-12-30T00:02:00"/>
    <x v="0"/>
    <x v="4"/>
    <x v="2"/>
    <x v="1"/>
    <x v="6"/>
  </r>
  <r>
    <x v="0"/>
    <n v="1"/>
    <x v="3"/>
    <x v="0"/>
    <x v="2"/>
    <n v="2"/>
    <n v="12000000"/>
    <n v="6"/>
    <d v="1899-12-30T00:02:00"/>
    <x v="0"/>
    <x v="4"/>
    <x v="2"/>
    <x v="0"/>
    <x v="5"/>
  </r>
  <r>
    <x v="0"/>
    <n v="8"/>
    <x v="3"/>
    <x v="0"/>
    <x v="2"/>
    <n v="3"/>
    <n v="15000000"/>
    <n v="3"/>
    <d v="1899-12-30T00:02:00"/>
    <x v="0"/>
    <x v="3"/>
    <x v="0"/>
    <x v="0"/>
    <x v="9"/>
  </r>
  <r>
    <x v="0"/>
    <n v="20"/>
    <x v="3"/>
    <x v="1"/>
    <x v="1"/>
    <n v="5"/>
    <n v="25000000"/>
    <n v="4"/>
    <d v="1899-12-30T00:02:00"/>
    <x v="0"/>
    <x v="3"/>
    <x v="2"/>
    <x v="0"/>
    <x v="10"/>
  </r>
  <r>
    <x v="0"/>
    <n v="20"/>
    <x v="3"/>
    <x v="4"/>
    <x v="0"/>
    <n v="2"/>
    <n v="12000000"/>
    <n v="4"/>
    <d v="1899-12-30T00:02:00"/>
    <x v="0"/>
    <x v="8"/>
    <x v="3"/>
    <x v="2"/>
    <x v="11"/>
  </r>
  <r>
    <x v="0"/>
    <n v="1"/>
    <x v="3"/>
    <x v="1"/>
    <x v="1"/>
    <n v="3"/>
    <n v="15000000"/>
    <n v="5"/>
    <d v="1899-12-30T00:02:00"/>
    <x v="0"/>
    <x v="2"/>
    <x v="4"/>
    <x v="2"/>
    <x v="8"/>
  </r>
  <r>
    <x v="0"/>
    <n v="20"/>
    <x v="3"/>
    <x v="1"/>
    <x v="2"/>
    <n v="2"/>
    <n v="10000000"/>
    <n v="1"/>
    <d v="1899-12-30T00:02:00"/>
    <x v="0"/>
    <x v="8"/>
    <x v="5"/>
    <x v="0"/>
    <x v="12"/>
  </r>
  <r>
    <x v="0"/>
    <n v="1"/>
    <x v="3"/>
    <x v="1"/>
    <x v="0"/>
    <n v="3"/>
    <n v="12000000"/>
    <n v="2"/>
    <d v="1899-12-30T00:02:00"/>
    <x v="0"/>
    <x v="3"/>
    <x v="1"/>
    <x v="0"/>
    <x v="7"/>
  </r>
  <r>
    <x v="0"/>
    <n v="4"/>
    <x v="3"/>
    <x v="0"/>
    <x v="1"/>
    <n v="3"/>
    <n v="11000000"/>
    <n v="6"/>
    <d v="1899-12-30T00:02:00"/>
    <x v="0"/>
    <x v="4"/>
    <x v="6"/>
    <x v="1"/>
    <x v="2"/>
  </r>
  <r>
    <x v="0"/>
    <n v="3"/>
    <x v="4"/>
    <x v="2"/>
    <x v="0"/>
    <n v="1"/>
    <n v="19000000"/>
    <n v="3"/>
    <d v="1899-12-30T00:02:00"/>
    <x v="1"/>
    <x v="8"/>
    <x v="6"/>
    <x v="0"/>
    <x v="7"/>
  </r>
  <r>
    <x v="0"/>
    <n v="22"/>
    <x v="4"/>
    <x v="2"/>
    <x v="0"/>
    <n v="1"/>
    <n v="19000000"/>
    <n v="1"/>
    <d v="1899-12-30T00:02:00"/>
    <x v="1"/>
    <x v="1"/>
    <x v="7"/>
    <x v="3"/>
    <x v="13"/>
  </r>
  <r>
    <x v="0"/>
    <n v="13"/>
    <x v="4"/>
    <x v="4"/>
    <x v="4"/>
    <n v="4"/>
    <n v="20000000"/>
    <n v="3"/>
    <d v="1899-12-30T00:02:00"/>
    <x v="2"/>
    <x v="0"/>
    <x v="2"/>
    <x v="2"/>
    <x v="8"/>
  </r>
  <r>
    <x v="0"/>
    <n v="17"/>
    <x v="4"/>
    <x v="4"/>
    <x v="2"/>
    <n v="1"/>
    <n v="7000000"/>
    <n v="1"/>
    <d v="1899-12-30T00:02:00"/>
    <x v="0"/>
    <x v="0"/>
    <x v="3"/>
    <x v="0"/>
    <x v="7"/>
  </r>
  <r>
    <x v="0"/>
    <n v="30"/>
    <x v="4"/>
    <x v="4"/>
    <x v="1"/>
    <n v="2"/>
    <n v="10000000"/>
    <n v="1"/>
    <d v="1899-12-30T00:02:00"/>
    <x v="0"/>
    <x v="2"/>
    <x v="3"/>
    <x v="2"/>
    <x v="11"/>
  </r>
  <r>
    <x v="0"/>
    <n v="29"/>
    <x v="4"/>
    <x v="2"/>
    <x v="2"/>
    <n v="3"/>
    <n v="15000000"/>
    <n v="1"/>
    <d v="1899-12-30T00:02:00"/>
    <x v="0"/>
    <x v="0"/>
    <x v="1"/>
    <x v="1"/>
    <x v="1"/>
  </r>
  <r>
    <x v="0"/>
    <n v="6"/>
    <x v="4"/>
    <x v="4"/>
    <x v="4"/>
    <n v="1"/>
    <n v="7000000"/>
    <n v="3"/>
    <d v="1899-12-30T00:02:00"/>
    <x v="0"/>
    <x v="8"/>
    <x v="7"/>
    <x v="3"/>
    <x v="13"/>
  </r>
  <r>
    <x v="0"/>
    <n v="22"/>
    <x v="10"/>
    <x v="1"/>
    <x v="0"/>
    <n v="5"/>
    <n v="25000000"/>
    <n v="6"/>
    <d v="1899-12-30T00:02:00"/>
    <x v="0"/>
    <x v="7"/>
    <x v="5"/>
    <x v="3"/>
    <x v="4"/>
  </r>
  <r>
    <x v="0"/>
    <n v="3"/>
    <x v="10"/>
    <x v="2"/>
    <x v="1"/>
    <n v="5"/>
    <n v="20000000"/>
    <n v="4"/>
    <d v="1899-12-30T00:02:00"/>
    <x v="0"/>
    <x v="4"/>
    <x v="7"/>
    <x v="1"/>
    <x v="6"/>
  </r>
  <r>
    <x v="0"/>
    <n v="12"/>
    <x v="5"/>
    <x v="0"/>
    <x v="2"/>
    <n v="3"/>
    <n v="11000000"/>
    <n v="1"/>
    <d v="1899-12-30T00:02:00"/>
    <x v="0"/>
    <x v="7"/>
    <x v="7"/>
    <x v="1"/>
    <x v="6"/>
  </r>
  <r>
    <x v="0"/>
    <n v="11"/>
    <x v="6"/>
    <x v="1"/>
    <x v="1"/>
    <n v="5"/>
    <n v="25000000"/>
    <n v="1"/>
    <d v="1899-12-30T00:02:00"/>
    <x v="0"/>
    <x v="2"/>
    <x v="5"/>
    <x v="1"/>
    <x v="2"/>
  </r>
  <r>
    <x v="0"/>
    <n v="11"/>
    <x v="7"/>
    <x v="2"/>
    <x v="2"/>
    <n v="2"/>
    <n v="38000000"/>
    <n v="2"/>
    <d v="1899-12-30T00:02:00"/>
    <x v="1"/>
    <x v="7"/>
    <x v="5"/>
    <x v="0"/>
    <x v="7"/>
  </r>
  <r>
    <x v="0"/>
    <n v="3"/>
    <x v="0"/>
    <x v="3"/>
    <x v="2"/>
    <n v="4"/>
    <n v="15000000"/>
    <n v="1"/>
    <d v="1899-12-30T00:02:00"/>
    <x v="0"/>
    <x v="7"/>
    <x v="0"/>
    <x v="0"/>
    <x v="5"/>
  </r>
  <r>
    <x v="0"/>
    <n v="11"/>
    <x v="8"/>
    <x v="0"/>
    <x v="1"/>
    <n v="1"/>
    <n v="19000000"/>
    <n v="1"/>
    <d v="1899-12-30T00:02:00"/>
    <x v="1"/>
    <x v="0"/>
    <x v="1"/>
    <x v="2"/>
    <x v="8"/>
  </r>
  <r>
    <x v="0"/>
    <n v="10"/>
    <x v="8"/>
    <x v="3"/>
    <x v="0"/>
    <n v="4"/>
    <n v="20000000"/>
    <n v="3"/>
    <d v="1899-12-30T00:02:00"/>
    <x v="0"/>
    <x v="5"/>
    <x v="3"/>
    <x v="2"/>
    <x v="8"/>
  </r>
  <r>
    <x v="0"/>
    <n v="5"/>
    <x v="8"/>
    <x v="3"/>
    <x v="1"/>
    <n v="1"/>
    <n v="7000000"/>
    <n v="2"/>
    <d v="1899-12-30T00:02:00"/>
    <x v="0"/>
    <x v="7"/>
    <x v="6"/>
    <x v="1"/>
    <x v="6"/>
  </r>
  <r>
    <x v="0"/>
    <n v="12"/>
    <x v="9"/>
    <x v="1"/>
    <x v="1"/>
    <n v="2"/>
    <n v="38000000"/>
    <n v="3"/>
    <d v="1899-12-30T00:02:00"/>
    <x v="1"/>
    <x v="4"/>
    <x v="4"/>
    <x v="0"/>
    <x v="7"/>
  </r>
  <r>
    <x v="0"/>
    <n v="26"/>
    <x v="1"/>
    <x v="0"/>
    <x v="2"/>
    <n v="4"/>
    <n v="20000000"/>
    <n v="3"/>
    <d v="1899-12-30T00:02:00"/>
    <x v="2"/>
    <x v="0"/>
    <x v="0"/>
    <x v="3"/>
    <x v="4"/>
  </r>
  <r>
    <x v="1"/>
    <n v="11"/>
    <x v="7"/>
    <x v="2"/>
    <x v="0"/>
    <n v="0"/>
    <n v="0"/>
    <n v="1"/>
    <d v="1899-12-30T00:02:00"/>
    <x v="3"/>
    <x v="9"/>
    <x v="2"/>
    <x v="0"/>
    <x v="9"/>
  </r>
  <r>
    <x v="1"/>
    <n v="14"/>
    <x v="0"/>
    <x v="0"/>
    <x v="1"/>
    <n v="0"/>
    <n v="0"/>
    <n v="5"/>
    <d v="1899-12-30T00:02:00"/>
    <x v="3"/>
    <x v="9"/>
    <x v="3"/>
    <x v="1"/>
    <x v="6"/>
  </r>
  <r>
    <x v="1"/>
    <n v="1"/>
    <x v="8"/>
    <x v="0"/>
    <x v="1"/>
    <n v="0"/>
    <n v="0"/>
    <n v="1"/>
    <d v="1899-12-30T00:02:00"/>
    <x v="3"/>
    <x v="9"/>
    <x v="0"/>
    <x v="2"/>
    <x v="8"/>
  </r>
  <r>
    <x v="1"/>
    <n v="12"/>
    <x v="9"/>
    <x v="1"/>
    <x v="0"/>
    <n v="0"/>
    <n v="0"/>
    <n v="2"/>
    <d v="1899-12-30T00:02:00"/>
    <x v="3"/>
    <x v="9"/>
    <x v="3"/>
    <x v="1"/>
    <x v="1"/>
  </r>
  <r>
    <x v="1"/>
    <n v="7"/>
    <x v="3"/>
    <x v="4"/>
    <x v="1"/>
    <n v="0"/>
    <n v="0"/>
    <n v="6"/>
    <d v="1899-12-30T00:02:00"/>
    <x v="3"/>
    <x v="9"/>
    <x v="5"/>
    <x v="3"/>
    <x v="13"/>
  </r>
  <r>
    <x v="1"/>
    <n v="5"/>
    <x v="3"/>
    <x v="2"/>
    <x v="2"/>
    <n v="0"/>
    <n v="0"/>
    <n v="4"/>
    <d v="1899-12-30T00:02:00"/>
    <x v="3"/>
    <x v="9"/>
    <x v="7"/>
    <x v="1"/>
    <x v="1"/>
  </r>
  <r>
    <x v="1"/>
    <n v="23"/>
    <x v="4"/>
    <x v="0"/>
    <x v="1"/>
    <n v="0"/>
    <n v="0"/>
    <n v="3"/>
    <d v="1899-12-30T00:02:00"/>
    <x v="3"/>
    <x v="9"/>
    <x v="0"/>
    <x v="3"/>
    <x v="4"/>
  </r>
  <r>
    <x v="1"/>
    <n v="19"/>
    <x v="4"/>
    <x v="2"/>
    <x v="1"/>
    <n v="0"/>
    <n v="0"/>
    <n v="1"/>
    <d v="1899-12-30T00:02:00"/>
    <x v="3"/>
    <x v="9"/>
    <x v="6"/>
    <x v="0"/>
    <x v="10"/>
  </r>
  <r>
    <x v="1"/>
    <n v="10"/>
    <x v="10"/>
    <x v="4"/>
    <x v="0"/>
    <n v="0"/>
    <n v="0"/>
    <n v="1"/>
    <d v="1899-12-30T00:02:00"/>
    <x v="3"/>
    <x v="9"/>
    <x v="6"/>
    <x v="0"/>
    <x v="5"/>
  </r>
  <r>
    <x v="1"/>
    <n v="11"/>
    <x v="7"/>
    <x v="2"/>
    <x v="0"/>
    <n v="0"/>
    <n v="0"/>
    <n v="1"/>
    <d v="1899-12-30T00:02:00"/>
    <x v="3"/>
    <x v="9"/>
    <x v="2"/>
    <x v="0"/>
    <x v="9"/>
  </r>
  <r>
    <x v="1"/>
    <n v="14"/>
    <x v="0"/>
    <x v="0"/>
    <x v="1"/>
    <n v="0"/>
    <n v="0"/>
    <n v="5"/>
    <d v="1899-12-30T00:02:00"/>
    <x v="3"/>
    <x v="9"/>
    <x v="3"/>
    <x v="1"/>
    <x v="6"/>
  </r>
  <r>
    <x v="1"/>
    <n v="1"/>
    <x v="8"/>
    <x v="0"/>
    <x v="1"/>
    <n v="0"/>
    <n v="0"/>
    <n v="1"/>
    <d v="1899-12-30T00:02:00"/>
    <x v="3"/>
    <x v="9"/>
    <x v="0"/>
    <x v="2"/>
    <x v="8"/>
  </r>
  <r>
    <x v="1"/>
    <n v="12"/>
    <x v="9"/>
    <x v="1"/>
    <x v="0"/>
    <n v="0"/>
    <n v="0"/>
    <n v="2"/>
    <d v="1899-12-30T00:02:00"/>
    <x v="3"/>
    <x v="9"/>
    <x v="3"/>
    <x v="1"/>
    <x v="1"/>
  </r>
  <r>
    <x v="0"/>
    <n v="1"/>
    <x v="8"/>
    <x v="2"/>
    <x v="1"/>
    <n v="5"/>
    <n v="25000000"/>
    <n v="1"/>
    <d v="1899-12-30T00:02:00"/>
    <x v="0"/>
    <x v="5"/>
    <x v="2"/>
    <x v="3"/>
    <x v="13"/>
  </r>
  <r>
    <x v="0"/>
    <n v="12"/>
    <x v="9"/>
    <x v="0"/>
    <x v="2"/>
    <n v="2"/>
    <n v="12000000"/>
    <n v="2"/>
    <d v="1899-12-30T00:02:00"/>
    <x v="0"/>
    <x v="0"/>
    <x v="2"/>
    <x v="1"/>
    <x v="1"/>
  </r>
  <r>
    <x v="0"/>
    <n v="12"/>
    <x v="9"/>
    <x v="0"/>
    <x v="2"/>
    <n v="3"/>
    <n v="15000000"/>
    <n v="5"/>
    <d v="1899-12-30T00:02:00"/>
    <x v="0"/>
    <x v="4"/>
    <x v="6"/>
    <x v="0"/>
    <x v="10"/>
  </r>
  <r>
    <x v="0"/>
    <n v="10"/>
    <x v="1"/>
    <x v="0"/>
    <x v="4"/>
    <n v="2"/>
    <n v="12000000"/>
    <n v="4"/>
    <d v="1899-12-30T00:02:00"/>
    <x v="0"/>
    <x v="6"/>
    <x v="3"/>
    <x v="1"/>
    <x v="2"/>
  </r>
  <r>
    <x v="0"/>
    <n v="23"/>
    <x v="2"/>
    <x v="0"/>
    <x v="2"/>
    <n v="5"/>
    <n v="20000000"/>
    <n v="1"/>
    <d v="1899-12-30T00:02:00"/>
    <x v="0"/>
    <x v="5"/>
    <x v="2"/>
    <x v="2"/>
    <x v="11"/>
  </r>
  <r>
    <x v="0"/>
    <n v="8"/>
    <x v="2"/>
    <x v="2"/>
    <x v="0"/>
    <n v="5"/>
    <n v="21000000"/>
    <n v="4"/>
    <d v="1899-12-30T00:02:00"/>
    <x v="0"/>
    <x v="0"/>
    <x v="5"/>
    <x v="0"/>
    <x v="12"/>
  </r>
  <r>
    <x v="0"/>
    <n v="22"/>
    <x v="2"/>
    <x v="0"/>
    <x v="2"/>
    <n v="4"/>
    <n v="15000000"/>
    <n v="3"/>
    <d v="1899-12-30T00:02:00"/>
    <x v="0"/>
    <x v="4"/>
    <x v="5"/>
    <x v="1"/>
    <x v="2"/>
  </r>
  <r>
    <x v="0"/>
    <n v="30"/>
    <x v="2"/>
    <x v="0"/>
    <x v="3"/>
    <n v="2"/>
    <n v="12000000"/>
    <n v="3"/>
    <d v="1899-12-30T00:02:00"/>
    <x v="0"/>
    <x v="5"/>
    <x v="6"/>
    <x v="0"/>
    <x v="10"/>
  </r>
  <r>
    <x v="0"/>
    <n v="8"/>
    <x v="3"/>
    <x v="0"/>
    <x v="1"/>
    <n v="4"/>
    <n v="20000000"/>
    <n v="3"/>
    <d v="1899-12-30T00:02:00"/>
    <x v="0"/>
    <x v="8"/>
    <x v="5"/>
    <x v="2"/>
    <x v="8"/>
  </r>
  <r>
    <x v="0"/>
    <n v="30"/>
    <x v="3"/>
    <x v="3"/>
    <x v="2"/>
    <n v="3"/>
    <n v="15000000"/>
    <n v="1"/>
    <d v="1899-12-30T00:02:00"/>
    <x v="0"/>
    <x v="0"/>
    <x v="1"/>
    <x v="1"/>
    <x v="1"/>
  </r>
  <r>
    <x v="0"/>
    <n v="9"/>
    <x v="3"/>
    <x v="1"/>
    <x v="2"/>
    <n v="3"/>
    <n v="15000000"/>
    <n v="3"/>
    <d v="1899-12-30T00:02:00"/>
    <x v="0"/>
    <x v="4"/>
    <x v="7"/>
    <x v="1"/>
    <x v="14"/>
  </r>
  <r>
    <x v="0"/>
    <n v="11"/>
    <x v="3"/>
    <x v="3"/>
    <x v="2"/>
    <n v="3"/>
    <n v="15000000"/>
    <n v="2"/>
    <d v="1899-12-30T00:02:00"/>
    <x v="0"/>
    <x v="7"/>
    <x v="7"/>
    <x v="1"/>
    <x v="6"/>
  </r>
  <r>
    <x v="0"/>
    <n v="26"/>
    <x v="3"/>
    <x v="0"/>
    <x v="1"/>
    <n v="1"/>
    <n v="7000000"/>
    <n v="2"/>
    <d v="1899-12-30T00:02:00"/>
    <x v="0"/>
    <x v="8"/>
    <x v="7"/>
    <x v="0"/>
    <x v="9"/>
  </r>
  <r>
    <x v="0"/>
    <n v="22"/>
    <x v="4"/>
    <x v="2"/>
    <x v="1"/>
    <n v="2"/>
    <n v="38000000"/>
    <n v="4"/>
    <d v="1899-12-30T00:02:00"/>
    <x v="1"/>
    <x v="7"/>
    <x v="3"/>
    <x v="3"/>
    <x v="13"/>
  </r>
  <r>
    <x v="0"/>
    <n v="3"/>
    <x v="4"/>
    <x v="4"/>
    <x v="1"/>
    <n v="1"/>
    <n v="19000000"/>
    <n v="1"/>
    <d v="1899-12-30T00:02:00"/>
    <x v="1"/>
    <x v="4"/>
    <x v="0"/>
    <x v="1"/>
    <x v="2"/>
  </r>
  <r>
    <x v="0"/>
    <n v="8"/>
    <x v="4"/>
    <x v="4"/>
    <x v="0"/>
    <n v="2"/>
    <n v="38000000"/>
    <n v="1"/>
    <d v="1899-12-30T00:02:00"/>
    <x v="1"/>
    <x v="6"/>
    <x v="1"/>
    <x v="0"/>
    <x v="0"/>
  </r>
  <r>
    <x v="0"/>
    <n v="19"/>
    <x v="4"/>
    <x v="1"/>
    <x v="1"/>
    <n v="2"/>
    <n v="12000000"/>
    <n v="1"/>
    <d v="1899-12-30T00:02:00"/>
    <x v="0"/>
    <x v="0"/>
    <x v="0"/>
    <x v="3"/>
    <x v="13"/>
  </r>
  <r>
    <x v="0"/>
    <n v="1"/>
    <x v="8"/>
    <x v="2"/>
    <x v="1"/>
    <n v="5"/>
    <n v="25000000"/>
    <n v="1"/>
    <d v="1899-12-30T00:02:00"/>
    <x v="0"/>
    <x v="5"/>
    <x v="2"/>
    <x v="3"/>
    <x v="13"/>
  </r>
  <r>
    <x v="0"/>
    <n v="12"/>
    <x v="9"/>
    <x v="0"/>
    <x v="2"/>
    <n v="2"/>
    <n v="12000000"/>
    <n v="2"/>
    <d v="1899-12-30T00:02:00"/>
    <x v="0"/>
    <x v="0"/>
    <x v="2"/>
    <x v="1"/>
    <x v="1"/>
  </r>
  <r>
    <x v="0"/>
    <n v="12"/>
    <x v="9"/>
    <x v="0"/>
    <x v="2"/>
    <n v="3"/>
    <n v="15000000"/>
    <n v="5"/>
    <d v="1899-12-30T00:02:00"/>
    <x v="0"/>
    <x v="4"/>
    <x v="6"/>
    <x v="0"/>
    <x v="10"/>
  </r>
  <r>
    <x v="0"/>
    <n v="10"/>
    <x v="1"/>
    <x v="0"/>
    <x v="4"/>
    <n v="2"/>
    <n v="12000000"/>
    <n v="4"/>
    <d v="1899-12-30T00:02:00"/>
    <x v="0"/>
    <x v="6"/>
    <x v="3"/>
    <x v="1"/>
    <x v="2"/>
  </r>
  <r>
    <x v="1"/>
    <n v="3"/>
    <x v="9"/>
    <x v="1"/>
    <x v="1"/>
    <n v="0"/>
    <n v="0"/>
    <n v="2"/>
    <d v="1899-12-30T00:02:00"/>
    <x v="3"/>
    <x v="9"/>
    <x v="6"/>
    <x v="1"/>
    <x v="1"/>
  </r>
  <r>
    <x v="1"/>
    <n v="13"/>
    <x v="1"/>
    <x v="1"/>
    <x v="0"/>
    <n v="0"/>
    <n v="0"/>
    <n v="1"/>
    <d v="1899-12-30T00:02:00"/>
    <x v="3"/>
    <x v="9"/>
    <x v="3"/>
    <x v="0"/>
    <x v="0"/>
  </r>
  <r>
    <x v="1"/>
    <n v="29"/>
    <x v="3"/>
    <x v="1"/>
    <x v="0"/>
    <n v="0"/>
    <n v="0"/>
    <n v="4"/>
    <d v="1899-12-30T00:02:00"/>
    <x v="3"/>
    <x v="9"/>
    <x v="3"/>
    <x v="2"/>
    <x v="11"/>
  </r>
  <r>
    <x v="1"/>
    <n v="5"/>
    <x v="3"/>
    <x v="1"/>
    <x v="1"/>
    <n v="0"/>
    <n v="0"/>
    <n v="5"/>
    <d v="1899-12-30T00:02:00"/>
    <x v="3"/>
    <x v="9"/>
    <x v="1"/>
    <x v="1"/>
    <x v="6"/>
  </r>
  <r>
    <x v="1"/>
    <n v="19"/>
    <x v="4"/>
    <x v="4"/>
    <x v="2"/>
    <n v="0"/>
    <n v="0"/>
    <n v="2"/>
    <d v="1899-12-30T00:02:00"/>
    <x v="3"/>
    <x v="9"/>
    <x v="7"/>
    <x v="3"/>
    <x v="13"/>
  </r>
  <r>
    <x v="1"/>
    <n v="18"/>
    <x v="10"/>
    <x v="0"/>
    <x v="2"/>
    <n v="0"/>
    <n v="0"/>
    <n v="1"/>
    <d v="1899-12-30T00:02:00"/>
    <x v="3"/>
    <x v="9"/>
    <x v="2"/>
    <x v="3"/>
    <x v="4"/>
  </r>
  <r>
    <x v="1"/>
    <n v="29"/>
    <x v="10"/>
    <x v="4"/>
    <x v="0"/>
    <n v="0"/>
    <n v="0"/>
    <n v="1"/>
    <d v="1899-12-30T00:02:00"/>
    <x v="3"/>
    <x v="9"/>
    <x v="2"/>
    <x v="0"/>
    <x v="9"/>
  </r>
  <r>
    <x v="1"/>
    <n v="1"/>
    <x v="10"/>
    <x v="4"/>
    <x v="1"/>
    <n v="0"/>
    <n v="0"/>
    <n v="2"/>
    <d v="1899-12-30T00:02:00"/>
    <x v="3"/>
    <x v="9"/>
    <x v="5"/>
    <x v="0"/>
    <x v="0"/>
  </r>
  <r>
    <x v="1"/>
    <n v="30"/>
    <x v="10"/>
    <x v="1"/>
    <x v="1"/>
    <n v="0"/>
    <n v="0"/>
    <n v="1"/>
    <d v="1899-12-30T00:02:00"/>
    <x v="3"/>
    <x v="9"/>
    <x v="6"/>
    <x v="2"/>
    <x v="8"/>
  </r>
  <r>
    <x v="1"/>
    <n v="3"/>
    <x v="9"/>
    <x v="1"/>
    <x v="1"/>
    <n v="0"/>
    <n v="0"/>
    <n v="2"/>
    <d v="1899-12-30T00:02:00"/>
    <x v="3"/>
    <x v="9"/>
    <x v="6"/>
    <x v="1"/>
    <x v="1"/>
  </r>
  <r>
    <x v="0"/>
    <n v="11"/>
    <x v="5"/>
    <x v="4"/>
    <x v="0"/>
    <n v="4"/>
    <n v="20000000"/>
    <n v="2"/>
    <d v="1899-12-30T00:02:00"/>
    <x v="2"/>
    <x v="3"/>
    <x v="2"/>
    <x v="3"/>
    <x v="13"/>
  </r>
  <r>
    <x v="0"/>
    <n v="14"/>
    <x v="5"/>
    <x v="4"/>
    <x v="0"/>
    <n v="3"/>
    <n v="15000000"/>
    <n v="2"/>
    <d v="1899-12-30T00:02:00"/>
    <x v="0"/>
    <x v="7"/>
    <x v="2"/>
    <x v="1"/>
    <x v="6"/>
  </r>
  <r>
    <x v="0"/>
    <n v="11"/>
    <x v="6"/>
    <x v="4"/>
    <x v="2"/>
    <n v="2"/>
    <n v="10000000"/>
    <n v="1"/>
    <d v="1899-12-30T00:02:00"/>
    <x v="0"/>
    <x v="4"/>
    <x v="3"/>
    <x v="0"/>
    <x v="10"/>
  </r>
  <r>
    <x v="0"/>
    <n v="1"/>
    <x v="0"/>
    <x v="1"/>
    <x v="2"/>
    <n v="5"/>
    <n v="25000000"/>
    <n v="1"/>
    <d v="1899-12-30T00:02:00"/>
    <x v="0"/>
    <x v="4"/>
    <x v="4"/>
    <x v="0"/>
    <x v="5"/>
  </r>
  <r>
    <x v="0"/>
    <n v="1"/>
    <x v="11"/>
    <x v="5"/>
    <x v="1"/>
    <n v="2"/>
    <n v="12000000"/>
    <n v="5"/>
    <d v="1899-12-30T00:02:00"/>
    <x v="0"/>
    <x v="7"/>
    <x v="6"/>
    <x v="2"/>
    <x v="8"/>
  </r>
  <r>
    <x v="0"/>
    <n v="30"/>
    <x v="2"/>
    <x v="0"/>
    <x v="2"/>
    <n v="2"/>
    <n v="12000000"/>
    <n v="1"/>
    <d v="1899-12-30T00:02:00"/>
    <x v="0"/>
    <x v="0"/>
    <x v="2"/>
    <x v="3"/>
    <x v="13"/>
  </r>
  <r>
    <x v="0"/>
    <n v="13"/>
    <x v="2"/>
    <x v="3"/>
    <x v="2"/>
    <n v="3"/>
    <n v="12000000"/>
    <n v="1"/>
    <d v="1899-12-30T00:02:00"/>
    <x v="0"/>
    <x v="5"/>
    <x v="6"/>
    <x v="0"/>
    <x v="9"/>
  </r>
  <r>
    <x v="0"/>
    <n v="1"/>
    <x v="2"/>
    <x v="0"/>
    <x v="2"/>
    <n v="1"/>
    <n v="7000000"/>
    <n v="4"/>
    <d v="1899-12-30T00:02:00"/>
    <x v="0"/>
    <x v="3"/>
    <x v="7"/>
    <x v="0"/>
    <x v="9"/>
  </r>
  <r>
    <x v="0"/>
    <n v="21"/>
    <x v="3"/>
    <x v="2"/>
    <x v="2"/>
    <n v="1"/>
    <n v="19000000"/>
    <n v="1"/>
    <d v="1899-12-30T00:02:00"/>
    <x v="1"/>
    <x v="4"/>
    <x v="2"/>
    <x v="0"/>
    <x v="10"/>
  </r>
  <r>
    <x v="0"/>
    <n v="3"/>
    <x v="3"/>
    <x v="2"/>
    <x v="2"/>
    <n v="2"/>
    <n v="38000000"/>
    <n v="2"/>
    <d v="1899-12-30T00:02:00"/>
    <x v="1"/>
    <x v="0"/>
    <x v="7"/>
    <x v="1"/>
    <x v="2"/>
  </r>
  <r>
    <x v="0"/>
    <n v="8"/>
    <x v="3"/>
    <x v="4"/>
    <x v="2"/>
    <n v="4"/>
    <n v="20000000"/>
    <n v="2"/>
    <d v="1899-12-30T00:02:00"/>
    <x v="2"/>
    <x v="4"/>
    <x v="2"/>
    <x v="1"/>
    <x v="1"/>
  </r>
  <r>
    <x v="0"/>
    <n v="14"/>
    <x v="3"/>
    <x v="0"/>
    <x v="1"/>
    <n v="1"/>
    <n v="7000000"/>
    <n v="5"/>
    <d v="1899-12-30T00:02:00"/>
    <x v="0"/>
    <x v="3"/>
    <x v="5"/>
    <x v="3"/>
    <x v="13"/>
  </r>
  <r>
    <x v="0"/>
    <n v="31"/>
    <x v="3"/>
    <x v="1"/>
    <x v="1"/>
    <n v="3"/>
    <n v="15000000"/>
    <n v="3"/>
    <d v="1899-12-30T00:02:00"/>
    <x v="0"/>
    <x v="2"/>
    <x v="1"/>
    <x v="2"/>
    <x v="11"/>
  </r>
  <r>
    <x v="0"/>
    <n v="20"/>
    <x v="3"/>
    <x v="2"/>
    <x v="3"/>
    <n v="3"/>
    <n v="15000000"/>
    <n v="1"/>
    <d v="1899-12-30T00:02:00"/>
    <x v="0"/>
    <x v="8"/>
    <x v="6"/>
    <x v="2"/>
    <x v="8"/>
  </r>
  <r>
    <x v="0"/>
    <n v="25"/>
    <x v="4"/>
    <x v="0"/>
    <x v="1"/>
    <n v="2"/>
    <n v="38000000"/>
    <n v="1"/>
    <d v="1899-12-30T00:02:00"/>
    <x v="1"/>
    <x v="5"/>
    <x v="2"/>
    <x v="0"/>
    <x v="7"/>
  </r>
  <r>
    <x v="0"/>
    <n v="5"/>
    <x v="4"/>
    <x v="2"/>
    <x v="3"/>
    <n v="3"/>
    <n v="12000000"/>
    <n v="2"/>
    <d v="1899-12-30T00:02:00"/>
    <x v="0"/>
    <x v="1"/>
    <x v="5"/>
    <x v="1"/>
    <x v="6"/>
  </r>
  <r>
    <x v="0"/>
    <n v="16"/>
    <x v="4"/>
    <x v="1"/>
    <x v="2"/>
    <n v="2"/>
    <n v="12000000"/>
    <n v="3"/>
    <d v="1899-12-30T00:02:00"/>
    <x v="0"/>
    <x v="0"/>
    <x v="7"/>
    <x v="1"/>
    <x v="1"/>
  </r>
  <r>
    <x v="0"/>
    <n v="26"/>
    <x v="10"/>
    <x v="3"/>
    <x v="1"/>
    <n v="5"/>
    <n v="25000000"/>
    <n v="5"/>
    <d v="1899-12-30T00:02:00"/>
    <x v="0"/>
    <x v="8"/>
    <x v="4"/>
    <x v="2"/>
    <x v="8"/>
  </r>
  <r>
    <x v="0"/>
    <n v="11"/>
    <x v="5"/>
    <x v="4"/>
    <x v="0"/>
    <n v="4"/>
    <n v="20000000"/>
    <n v="2"/>
    <d v="1899-12-30T00:02:00"/>
    <x v="2"/>
    <x v="3"/>
    <x v="2"/>
    <x v="3"/>
    <x v="13"/>
  </r>
  <r>
    <x v="0"/>
    <n v="14"/>
    <x v="5"/>
    <x v="4"/>
    <x v="0"/>
    <n v="3"/>
    <n v="15000000"/>
    <n v="2"/>
    <d v="1899-12-30T00:02:00"/>
    <x v="0"/>
    <x v="7"/>
    <x v="2"/>
    <x v="1"/>
    <x v="6"/>
  </r>
  <r>
    <x v="0"/>
    <n v="11"/>
    <x v="6"/>
    <x v="4"/>
    <x v="2"/>
    <n v="2"/>
    <n v="10000000"/>
    <n v="1"/>
    <d v="1899-12-30T00:02:00"/>
    <x v="0"/>
    <x v="4"/>
    <x v="3"/>
    <x v="0"/>
    <x v="10"/>
  </r>
  <r>
    <x v="0"/>
    <n v="1"/>
    <x v="0"/>
    <x v="1"/>
    <x v="2"/>
    <n v="5"/>
    <n v="25000000"/>
    <n v="1"/>
    <d v="1899-12-30T00:02:00"/>
    <x v="0"/>
    <x v="4"/>
    <x v="4"/>
    <x v="0"/>
    <x v="5"/>
  </r>
  <r>
    <x v="0"/>
    <n v="1"/>
    <x v="11"/>
    <x v="5"/>
    <x v="1"/>
    <n v="2"/>
    <n v="12000000"/>
    <n v="5"/>
    <d v="1899-12-30T00:02:00"/>
    <x v="0"/>
    <x v="7"/>
    <x v="6"/>
    <x v="2"/>
    <x v="8"/>
  </r>
  <r>
    <x v="1"/>
    <n v="13"/>
    <x v="9"/>
    <x v="0"/>
    <x v="4"/>
    <n v="0"/>
    <n v="0"/>
    <n v="3"/>
    <d v="1899-12-30T00:02:00"/>
    <x v="3"/>
    <x v="9"/>
    <x v="1"/>
    <x v="1"/>
    <x v="1"/>
  </r>
  <r>
    <x v="1"/>
    <n v="15"/>
    <x v="2"/>
    <x v="3"/>
    <x v="1"/>
    <n v="0"/>
    <n v="0"/>
    <n v="4"/>
    <d v="1899-12-30T00:02:00"/>
    <x v="3"/>
    <x v="9"/>
    <x v="0"/>
    <x v="0"/>
    <x v="12"/>
  </r>
  <r>
    <x v="1"/>
    <n v="28"/>
    <x v="3"/>
    <x v="2"/>
    <x v="1"/>
    <n v="0"/>
    <n v="0"/>
    <n v="3"/>
    <d v="1899-12-30T00:02:00"/>
    <x v="3"/>
    <x v="9"/>
    <x v="3"/>
    <x v="1"/>
    <x v="2"/>
  </r>
  <r>
    <x v="1"/>
    <n v="20"/>
    <x v="3"/>
    <x v="0"/>
    <x v="2"/>
    <n v="0"/>
    <n v="0"/>
    <n v="2"/>
    <d v="1899-12-30T00:02:00"/>
    <x v="3"/>
    <x v="9"/>
    <x v="0"/>
    <x v="0"/>
    <x v="9"/>
  </r>
  <r>
    <x v="1"/>
    <n v="14"/>
    <x v="3"/>
    <x v="0"/>
    <x v="2"/>
    <n v="0"/>
    <n v="0"/>
    <n v="1"/>
    <d v="1899-12-30T00:02:00"/>
    <x v="3"/>
    <x v="9"/>
    <x v="6"/>
    <x v="3"/>
    <x v="13"/>
  </r>
  <r>
    <x v="1"/>
    <n v="13"/>
    <x v="4"/>
    <x v="0"/>
    <x v="1"/>
    <n v="0"/>
    <n v="0"/>
    <n v="1"/>
    <d v="1899-12-30T00:02:00"/>
    <x v="3"/>
    <x v="9"/>
    <x v="3"/>
    <x v="0"/>
    <x v="5"/>
  </r>
  <r>
    <x v="1"/>
    <n v="15"/>
    <x v="4"/>
    <x v="4"/>
    <x v="1"/>
    <n v="0"/>
    <n v="0"/>
    <n v="4"/>
    <d v="1899-12-30T00:02:00"/>
    <x v="3"/>
    <x v="9"/>
    <x v="3"/>
    <x v="2"/>
    <x v="8"/>
  </r>
  <r>
    <x v="1"/>
    <n v="26"/>
    <x v="4"/>
    <x v="0"/>
    <x v="2"/>
    <n v="0"/>
    <n v="0"/>
    <n v="2"/>
    <d v="1899-12-30T00:02:00"/>
    <x v="3"/>
    <x v="9"/>
    <x v="7"/>
    <x v="1"/>
    <x v="2"/>
  </r>
  <r>
    <x v="1"/>
    <n v="13"/>
    <x v="9"/>
    <x v="0"/>
    <x v="4"/>
    <n v="0"/>
    <n v="0"/>
    <n v="3"/>
    <d v="1899-12-30T00:02:00"/>
    <x v="3"/>
    <x v="9"/>
    <x v="1"/>
    <x v="1"/>
    <x v="1"/>
  </r>
  <r>
    <x v="0"/>
    <n v="16"/>
    <x v="5"/>
    <x v="3"/>
    <x v="1"/>
    <n v="5"/>
    <n v="25000000"/>
    <n v="1"/>
    <d v="1899-12-30T00:02:00"/>
    <x v="0"/>
    <x v="5"/>
    <x v="6"/>
    <x v="1"/>
    <x v="2"/>
  </r>
  <r>
    <x v="0"/>
    <n v="1"/>
    <x v="6"/>
    <x v="2"/>
    <x v="1"/>
    <n v="1"/>
    <n v="7000000"/>
    <n v="2"/>
    <d v="1899-12-30T00:02:00"/>
    <x v="0"/>
    <x v="1"/>
    <x v="3"/>
    <x v="1"/>
    <x v="2"/>
  </r>
  <r>
    <x v="0"/>
    <n v="11"/>
    <x v="6"/>
    <x v="2"/>
    <x v="3"/>
    <n v="2"/>
    <n v="12000000"/>
    <n v="2"/>
    <d v="1899-12-30T00:02:00"/>
    <x v="0"/>
    <x v="1"/>
    <x v="4"/>
    <x v="0"/>
    <x v="10"/>
  </r>
  <r>
    <x v="0"/>
    <n v="11"/>
    <x v="6"/>
    <x v="0"/>
    <x v="1"/>
    <n v="3"/>
    <n v="15000000"/>
    <n v="1"/>
    <d v="1899-12-30T00:02:00"/>
    <x v="0"/>
    <x v="4"/>
    <x v="6"/>
    <x v="3"/>
    <x v="4"/>
  </r>
  <r>
    <x v="0"/>
    <n v="1"/>
    <x v="0"/>
    <x v="0"/>
    <x v="0"/>
    <n v="1"/>
    <n v="19000000"/>
    <n v="1"/>
    <d v="1899-12-30T00:02:00"/>
    <x v="1"/>
    <x v="4"/>
    <x v="5"/>
    <x v="0"/>
    <x v="12"/>
  </r>
  <r>
    <x v="0"/>
    <n v="1"/>
    <x v="0"/>
    <x v="3"/>
    <x v="1"/>
    <n v="4"/>
    <n v="20000000"/>
    <n v="3"/>
    <d v="1899-12-30T00:02:00"/>
    <x v="2"/>
    <x v="4"/>
    <x v="6"/>
    <x v="3"/>
    <x v="13"/>
  </r>
  <r>
    <x v="0"/>
    <n v="1"/>
    <x v="0"/>
    <x v="0"/>
    <x v="2"/>
    <n v="3"/>
    <n v="15000000"/>
    <n v="1"/>
    <d v="1899-12-30T00:02:00"/>
    <x v="0"/>
    <x v="7"/>
    <x v="7"/>
    <x v="2"/>
    <x v="3"/>
  </r>
  <r>
    <x v="0"/>
    <n v="1"/>
    <x v="8"/>
    <x v="0"/>
    <x v="0"/>
    <n v="4"/>
    <n v="20000000"/>
    <n v="4"/>
    <d v="1899-12-30T00:02:00"/>
    <x v="2"/>
    <x v="4"/>
    <x v="1"/>
    <x v="0"/>
    <x v="9"/>
  </r>
  <r>
    <x v="0"/>
    <n v="4"/>
    <x v="8"/>
    <x v="5"/>
    <x v="0"/>
    <n v="3"/>
    <n v="15000000"/>
    <n v="1"/>
    <d v="1899-12-30T00:02:00"/>
    <x v="0"/>
    <x v="3"/>
    <x v="5"/>
    <x v="1"/>
    <x v="2"/>
  </r>
  <r>
    <x v="0"/>
    <n v="11"/>
    <x v="8"/>
    <x v="3"/>
    <x v="1"/>
    <n v="5"/>
    <n v="25000000"/>
    <n v="4"/>
    <d v="1899-12-30T00:02:00"/>
    <x v="0"/>
    <x v="2"/>
    <x v="5"/>
    <x v="1"/>
    <x v="6"/>
  </r>
  <r>
    <x v="0"/>
    <n v="12"/>
    <x v="11"/>
    <x v="3"/>
    <x v="1"/>
    <n v="2"/>
    <n v="12000000"/>
    <n v="4"/>
    <d v="1899-12-30T00:02:00"/>
    <x v="0"/>
    <x v="3"/>
    <x v="1"/>
    <x v="2"/>
    <x v="8"/>
  </r>
  <r>
    <x v="0"/>
    <n v="31"/>
    <x v="1"/>
    <x v="0"/>
    <x v="1"/>
    <n v="1"/>
    <n v="19000000"/>
    <n v="3"/>
    <d v="1899-12-30T00:02:00"/>
    <x v="1"/>
    <x v="7"/>
    <x v="1"/>
    <x v="1"/>
    <x v="6"/>
  </r>
  <r>
    <x v="0"/>
    <n v="2"/>
    <x v="1"/>
    <x v="1"/>
    <x v="3"/>
    <n v="2"/>
    <n v="12000000"/>
    <n v="2"/>
    <d v="1899-12-30T00:02:00"/>
    <x v="0"/>
    <x v="7"/>
    <x v="2"/>
    <x v="0"/>
    <x v="12"/>
  </r>
  <r>
    <x v="0"/>
    <n v="9"/>
    <x v="1"/>
    <x v="0"/>
    <x v="2"/>
    <n v="3"/>
    <n v="12000000"/>
    <n v="5"/>
    <d v="1899-12-30T00:02:00"/>
    <x v="0"/>
    <x v="8"/>
    <x v="4"/>
    <x v="1"/>
    <x v="6"/>
  </r>
  <r>
    <x v="0"/>
    <n v="25"/>
    <x v="1"/>
    <x v="2"/>
    <x v="2"/>
    <n v="2"/>
    <n v="10000000"/>
    <n v="4"/>
    <d v="1899-12-30T00:02:00"/>
    <x v="0"/>
    <x v="8"/>
    <x v="3"/>
    <x v="1"/>
    <x v="2"/>
  </r>
  <r>
    <x v="0"/>
    <n v="9"/>
    <x v="1"/>
    <x v="0"/>
    <x v="2"/>
    <n v="2"/>
    <n v="12000000"/>
    <n v="1"/>
    <d v="1899-12-30T00:02:00"/>
    <x v="0"/>
    <x v="5"/>
    <x v="4"/>
    <x v="0"/>
    <x v="10"/>
  </r>
  <r>
    <x v="0"/>
    <n v="10"/>
    <x v="1"/>
    <x v="2"/>
    <x v="2"/>
    <n v="3"/>
    <n v="15000000"/>
    <n v="1"/>
    <d v="1899-12-30T00:02:00"/>
    <x v="0"/>
    <x v="7"/>
    <x v="4"/>
    <x v="1"/>
    <x v="6"/>
  </r>
  <r>
    <x v="0"/>
    <n v="14"/>
    <x v="1"/>
    <x v="4"/>
    <x v="1"/>
    <n v="4"/>
    <n v="20000000"/>
    <n v="3"/>
    <d v="1899-12-30T00:02:00"/>
    <x v="0"/>
    <x v="2"/>
    <x v="0"/>
    <x v="0"/>
    <x v="10"/>
  </r>
  <r>
    <x v="0"/>
    <n v="10"/>
    <x v="2"/>
    <x v="1"/>
    <x v="3"/>
    <n v="4"/>
    <n v="11000000"/>
    <n v="1"/>
    <d v="1899-12-30T00:02:00"/>
    <x v="2"/>
    <x v="0"/>
    <x v="5"/>
    <x v="2"/>
    <x v="3"/>
  </r>
  <r>
    <x v="0"/>
    <n v="27"/>
    <x v="2"/>
    <x v="2"/>
    <x v="0"/>
    <n v="3"/>
    <n v="12000000"/>
    <n v="3"/>
    <d v="1899-12-30T00:02:00"/>
    <x v="0"/>
    <x v="2"/>
    <x v="2"/>
    <x v="0"/>
    <x v="9"/>
  </r>
  <r>
    <x v="0"/>
    <n v="28"/>
    <x v="2"/>
    <x v="0"/>
    <x v="2"/>
    <n v="3"/>
    <n v="15000000"/>
    <n v="1"/>
    <d v="1899-12-30T00:02:00"/>
    <x v="0"/>
    <x v="2"/>
    <x v="6"/>
    <x v="1"/>
    <x v="2"/>
  </r>
  <r>
    <x v="0"/>
    <n v="28"/>
    <x v="2"/>
    <x v="0"/>
    <x v="2"/>
    <n v="5"/>
    <n v="25000000"/>
    <n v="2"/>
    <d v="1899-12-30T00:02:00"/>
    <x v="0"/>
    <x v="3"/>
    <x v="2"/>
    <x v="1"/>
    <x v="1"/>
  </r>
  <r>
    <x v="0"/>
    <n v="29"/>
    <x v="2"/>
    <x v="2"/>
    <x v="1"/>
    <n v="1"/>
    <n v="7000000"/>
    <n v="3"/>
    <d v="1899-12-30T00:02:00"/>
    <x v="0"/>
    <x v="4"/>
    <x v="3"/>
    <x v="3"/>
    <x v="13"/>
  </r>
  <r>
    <x v="0"/>
    <n v="30"/>
    <x v="2"/>
    <x v="5"/>
    <x v="1"/>
    <n v="2"/>
    <n v="12000000"/>
    <n v="4"/>
    <d v="1899-12-30T00:02:00"/>
    <x v="0"/>
    <x v="2"/>
    <x v="2"/>
    <x v="0"/>
    <x v="7"/>
  </r>
  <r>
    <x v="0"/>
    <n v="11"/>
    <x v="2"/>
    <x v="3"/>
    <x v="2"/>
    <n v="3"/>
    <n v="15000000"/>
    <n v="1"/>
    <d v="1899-12-30T00:02:00"/>
    <x v="0"/>
    <x v="0"/>
    <x v="3"/>
    <x v="3"/>
    <x v="13"/>
  </r>
  <r>
    <x v="0"/>
    <n v="15"/>
    <x v="2"/>
    <x v="1"/>
    <x v="1"/>
    <n v="4"/>
    <n v="15000000"/>
    <n v="3"/>
    <d v="1899-12-30T00:02:00"/>
    <x v="0"/>
    <x v="2"/>
    <x v="5"/>
    <x v="0"/>
    <x v="9"/>
  </r>
  <r>
    <x v="0"/>
    <n v="20"/>
    <x v="3"/>
    <x v="2"/>
    <x v="1"/>
    <n v="2"/>
    <n v="38000000"/>
    <n v="1"/>
    <d v="1899-12-30T00:02:00"/>
    <x v="4"/>
    <x v="0"/>
    <x v="5"/>
    <x v="3"/>
    <x v="13"/>
  </r>
  <r>
    <x v="0"/>
    <n v="8"/>
    <x v="3"/>
    <x v="3"/>
    <x v="3"/>
    <n v="2"/>
    <n v="38000000"/>
    <n v="4"/>
    <d v="1899-12-30T00:02:00"/>
    <x v="1"/>
    <x v="0"/>
    <x v="3"/>
    <x v="3"/>
    <x v="13"/>
  </r>
  <r>
    <x v="0"/>
    <n v="27"/>
    <x v="3"/>
    <x v="0"/>
    <x v="4"/>
    <n v="2"/>
    <n v="38000000"/>
    <n v="1"/>
    <d v="1899-12-30T00:02:00"/>
    <x v="1"/>
    <x v="3"/>
    <x v="6"/>
    <x v="3"/>
    <x v="13"/>
  </r>
  <r>
    <x v="0"/>
    <n v="5"/>
    <x v="3"/>
    <x v="4"/>
    <x v="1"/>
    <n v="4"/>
    <n v="15000000"/>
    <n v="1"/>
    <d v="1899-12-30T00:02:00"/>
    <x v="0"/>
    <x v="0"/>
    <x v="3"/>
    <x v="3"/>
    <x v="4"/>
  </r>
  <r>
    <x v="0"/>
    <n v="27"/>
    <x v="3"/>
    <x v="1"/>
    <x v="1"/>
    <n v="4"/>
    <n v="15000000"/>
    <n v="1"/>
    <d v="1899-12-30T00:02:00"/>
    <x v="0"/>
    <x v="0"/>
    <x v="0"/>
    <x v="2"/>
    <x v="8"/>
  </r>
  <r>
    <x v="0"/>
    <n v="30"/>
    <x v="3"/>
    <x v="3"/>
    <x v="1"/>
    <n v="3"/>
    <n v="15000000"/>
    <n v="1"/>
    <d v="1899-12-30T00:02:00"/>
    <x v="0"/>
    <x v="5"/>
    <x v="0"/>
    <x v="2"/>
    <x v="8"/>
  </r>
  <r>
    <x v="0"/>
    <n v="1"/>
    <x v="3"/>
    <x v="3"/>
    <x v="2"/>
    <n v="2"/>
    <n v="10000000"/>
    <n v="1"/>
    <d v="1899-12-30T00:02:00"/>
    <x v="0"/>
    <x v="4"/>
    <x v="5"/>
    <x v="0"/>
    <x v="12"/>
  </r>
  <r>
    <x v="0"/>
    <n v="2"/>
    <x v="3"/>
    <x v="0"/>
    <x v="2"/>
    <n v="3"/>
    <n v="11000000"/>
    <n v="1"/>
    <d v="1899-12-30T00:02:00"/>
    <x v="0"/>
    <x v="5"/>
    <x v="7"/>
    <x v="2"/>
    <x v="8"/>
  </r>
  <r>
    <x v="0"/>
    <n v="6"/>
    <x v="3"/>
    <x v="0"/>
    <x v="1"/>
    <n v="5"/>
    <n v="20000000"/>
    <n v="1"/>
    <d v="1899-12-30T00:02:00"/>
    <x v="0"/>
    <x v="2"/>
    <x v="7"/>
    <x v="3"/>
    <x v="4"/>
  </r>
  <r>
    <x v="0"/>
    <n v="29"/>
    <x v="3"/>
    <x v="3"/>
    <x v="0"/>
    <n v="5"/>
    <n v="25000000"/>
    <n v="6"/>
    <d v="1899-12-30T00:02:00"/>
    <x v="0"/>
    <x v="0"/>
    <x v="7"/>
    <x v="0"/>
    <x v="0"/>
  </r>
  <r>
    <x v="0"/>
    <n v="22"/>
    <x v="4"/>
    <x v="2"/>
    <x v="2"/>
    <n v="1"/>
    <n v="19000000"/>
    <n v="5"/>
    <d v="1899-12-30T00:02:00"/>
    <x v="1"/>
    <x v="2"/>
    <x v="0"/>
    <x v="0"/>
    <x v="7"/>
  </r>
  <r>
    <x v="0"/>
    <n v="22"/>
    <x v="4"/>
    <x v="0"/>
    <x v="1"/>
    <n v="4"/>
    <n v="20000000"/>
    <n v="4"/>
    <d v="1899-12-30T00:02:00"/>
    <x v="2"/>
    <x v="7"/>
    <x v="0"/>
    <x v="1"/>
    <x v="6"/>
  </r>
  <r>
    <x v="0"/>
    <n v="15"/>
    <x v="4"/>
    <x v="1"/>
    <x v="2"/>
    <n v="2"/>
    <n v="12000000"/>
    <n v="2"/>
    <d v="1899-12-30T00:02:00"/>
    <x v="0"/>
    <x v="2"/>
    <x v="2"/>
    <x v="0"/>
    <x v="0"/>
  </r>
  <r>
    <x v="0"/>
    <n v="19"/>
    <x v="4"/>
    <x v="0"/>
    <x v="0"/>
    <n v="3"/>
    <n v="15000000"/>
    <n v="3"/>
    <d v="1899-12-30T00:02:00"/>
    <x v="0"/>
    <x v="4"/>
    <x v="2"/>
    <x v="1"/>
    <x v="1"/>
  </r>
  <r>
    <x v="0"/>
    <n v="17"/>
    <x v="4"/>
    <x v="1"/>
    <x v="2"/>
    <n v="1"/>
    <n v="7000000"/>
    <n v="3"/>
    <d v="1899-12-30T00:02:00"/>
    <x v="0"/>
    <x v="0"/>
    <x v="5"/>
    <x v="0"/>
    <x v="5"/>
  </r>
  <r>
    <x v="0"/>
    <n v="19"/>
    <x v="4"/>
    <x v="5"/>
    <x v="2"/>
    <n v="2"/>
    <n v="12000000"/>
    <n v="1"/>
    <d v="1899-12-30T00:02:00"/>
    <x v="0"/>
    <x v="1"/>
    <x v="6"/>
    <x v="1"/>
    <x v="2"/>
  </r>
  <r>
    <x v="0"/>
    <n v="14"/>
    <x v="4"/>
    <x v="3"/>
    <x v="0"/>
    <n v="5"/>
    <n v="25000000"/>
    <n v="1"/>
    <d v="1899-12-30T00:02:00"/>
    <x v="0"/>
    <x v="4"/>
    <x v="7"/>
    <x v="2"/>
    <x v="11"/>
  </r>
  <r>
    <x v="0"/>
    <n v="29"/>
    <x v="10"/>
    <x v="1"/>
    <x v="2"/>
    <n v="1"/>
    <n v="19000000"/>
    <n v="1"/>
    <d v="1899-12-30T00:02:00"/>
    <x v="1"/>
    <x v="6"/>
    <x v="0"/>
    <x v="1"/>
    <x v="15"/>
  </r>
  <r>
    <x v="0"/>
    <n v="13"/>
    <x v="10"/>
    <x v="4"/>
    <x v="2"/>
    <n v="2"/>
    <n v="12000000"/>
    <n v="5"/>
    <d v="1899-12-30T00:02:00"/>
    <x v="0"/>
    <x v="0"/>
    <x v="2"/>
    <x v="0"/>
    <x v="9"/>
  </r>
  <r>
    <x v="0"/>
    <n v="26"/>
    <x v="10"/>
    <x v="2"/>
    <x v="1"/>
    <n v="5"/>
    <n v="25000000"/>
    <n v="2"/>
    <d v="1899-12-30T00:02:00"/>
    <x v="0"/>
    <x v="2"/>
    <x v="2"/>
    <x v="3"/>
    <x v="4"/>
  </r>
  <r>
    <x v="0"/>
    <n v="16"/>
    <x v="10"/>
    <x v="0"/>
    <x v="1"/>
    <n v="3"/>
    <n v="15000000"/>
    <n v="3"/>
    <d v="1899-12-30T00:02:00"/>
    <x v="0"/>
    <x v="1"/>
    <x v="3"/>
    <x v="1"/>
    <x v="2"/>
  </r>
  <r>
    <x v="0"/>
    <n v="14"/>
    <x v="10"/>
    <x v="2"/>
    <x v="0"/>
    <n v="1"/>
    <n v="7000000"/>
    <n v="1"/>
    <d v="1899-12-30T00:02:00"/>
    <x v="0"/>
    <x v="4"/>
    <x v="6"/>
    <x v="0"/>
    <x v="7"/>
  </r>
  <r>
    <x v="0"/>
    <n v="16"/>
    <x v="5"/>
    <x v="3"/>
    <x v="1"/>
    <n v="5"/>
    <n v="25000000"/>
    <n v="1"/>
    <d v="1899-12-30T00:02:00"/>
    <x v="0"/>
    <x v="5"/>
    <x v="6"/>
    <x v="1"/>
    <x v="2"/>
  </r>
  <r>
    <x v="0"/>
    <n v="1"/>
    <x v="6"/>
    <x v="2"/>
    <x v="1"/>
    <n v="1"/>
    <n v="7000000"/>
    <n v="2"/>
    <d v="1899-12-30T00:02:00"/>
    <x v="0"/>
    <x v="1"/>
    <x v="3"/>
    <x v="1"/>
    <x v="2"/>
  </r>
  <r>
    <x v="0"/>
    <n v="11"/>
    <x v="6"/>
    <x v="2"/>
    <x v="3"/>
    <n v="2"/>
    <n v="12000000"/>
    <n v="2"/>
    <d v="1899-12-30T00:02:00"/>
    <x v="0"/>
    <x v="1"/>
    <x v="4"/>
    <x v="0"/>
    <x v="10"/>
  </r>
  <r>
    <x v="0"/>
    <n v="11"/>
    <x v="6"/>
    <x v="0"/>
    <x v="1"/>
    <n v="3"/>
    <n v="15000000"/>
    <n v="1"/>
    <d v="1899-12-30T00:02:00"/>
    <x v="0"/>
    <x v="4"/>
    <x v="6"/>
    <x v="3"/>
    <x v="4"/>
  </r>
  <r>
    <x v="0"/>
    <n v="1"/>
    <x v="0"/>
    <x v="0"/>
    <x v="0"/>
    <n v="1"/>
    <n v="19000000"/>
    <n v="1"/>
    <d v="1899-12-30T00:02:00"/>
    <x v="1"/>
    <x v="4"/>
    <x v="5"/>
    <x v="0"/>
    <x v="12"/>
  </r>
  <r>
    <x v="0"/>
    <n v="1"/>
    <x v="0"/>
    <x v="3"/>
    <x v="1"/>
    <n v="4"/>
    <n v="20000000"/>
    <n v="3"/>
    <d v="1899-12-30T00:02:00"/>
    <x v="2"/>
    <x v="4"/>
    <x v="6"/>
    <x v="3"/>
    <x v="13"/>
  </r>
  <r>
    <x v="0"/>
    <n v="1"/>
    <x v="0"/>
    <x v="0"/>
    <x v="2"/>
    <n v="3"/>
    <n v="15000000"/>
    <n v="1"/>
    <d v="1899-12-30T00:02:00"/>
    <x v="0"/>
    <x v="7"/>
    <x v="7"/>
    <x v="2"/>
    <x v="3"/>
  </r>
  <r>
    <x v="0"/>
    <n v="1"/>
    <x v="8"/>
    <x v="0"/>
    <x v="0"/>
    <n v="4"/>
    <n v="20000000"/>
    <n v="4"/>
    <d v="1899-12-30T00:02:00"/>
    <x v="2"/>
    <x v="4"/>
    <x v="1"/>
    <x v="0"/>
    <x v="9"/>
  </r>
  <r>
    <x v="0"/>
    <n v="4"/>
    <x v="8"/>
    <x v="5"/>
    <x v="0"/>
    <n v="3"/>
    <n v="15000000"/>
    <n v="1"/>
    <d v="1899-12-30T00:02:00"/>
    <x v="0"/>
    <x v="3"/>
    <x v="5"/>
    <x v="1"/>
    <x v="2"/>
  </r>
  <r>
    <x v="0"/>
    <n v="11"/>
    <x v="8"/>
    <x v="3"/>
    <x v="1"/>
    <n v="5"/>
    <n v="25000000"/>
    <n v="4"/>
    <d v="1899-12-30T00:02:00"/>
    <x v="0"/>
    <x v="2"/>
    <x v="5"/>
    <x v="1"/>
    <x v="6"/>
  </r>
  <r>
    <x v="0"/>
    <n v="12"/>
    <x v="11"/>
    <x v="3"/>
    <x v="1"/>
    <n v="2"/>
    <n v="12000000"/>
    <n v="4"/>
    <d v="1899-12-30T00:02:00"/>
    <x v="0"/>
    <x v="3"/>
    <x v="1"/>
    <x v="2"/>
    <x v="8"/>
  </r>
  <r>
    <x v="0"/>
    <n v="31"/>
    <x v="1"/>
    <x v="0"/>
    <x v="1"/>
    <n v="1"/>
    <n v="19000000"/>
    <n v="3"/>
    <d v="1899-12-30T00:02:00"/>
    <x v="1"/>
    <x v="7"/>
    <x v="1"/>
    <x v="1"/>
    <x v="6"/>
  </r>
  <r>
    <x v="0"/>
    <n v="2"/>
    <x v="1"/>
    <x v="1"/>
    <x v="3"/>
    <n v="2"/>
    <n v="12000000"/>
    <n v="2"/>
    <d v="1899-12-30T00:02:00"/>
    <x v="0"/>
    <x v="7"/>
    <x v="2"/>
    <x v="0"/>
    <x v="12"/>
  </r>
  <r>
    <x v="0"/>
    <n v="9"/>
    <x v="1"/>
    <x v="0"/>
    <x v="2"/>
    <n v="3"/>
    <n v="12000000"/>
    <n v="5"/>
    <d v="1899-12-30T00:02:00"/>
    <x v="0"/>
    <x v="8"/>
    <x v="4"/>
    <x v="1"/>
    <x v="6"/>
  </r>
  <r>
    <x v="0"/>
    <n v="25"/>
    <x v="1"/>
    <x v="2"/>
    <x v="2"/>
    <n v="2"/>
    <n v="10000000"/>
    <n v="4"/>
    <d v="1899-12-30T00:02:00"/>
    <x v="0"/>
    <x v="8"/>
    <x v="3"/>
    <x v="1"/>
    <x v="2"/>
  </r>
  <r>
    <x v="1"/>
    <n v="8"/>
    <x v="11"/>
    <x v="1"/>
    <x v="0"/>
    <n v="0"/>
    <n v="0"/>
    <n v="3"/>
    <d v="1899-12-30T00:02:00"/>
    <x v="3"/>
    <x v="9"/>
    <x v="2"/>
    <x v="1"/>
    <x v="6"/>
  </r>
  <r>
    <x v="1"/>
    <n v="5"/>
    <x v="11"/>
    <x v="3"/>
    <x v="2"/>
    <n v="0"/>
    <n v="0"/>
    <n v="1"/>
    <d v="1899-12-30T00:02:00"/>
    <x v="3"/>
    <x v="9"/>
    <x v="3"/>
    <x v="0"/>
    <x v="5"/>
  </r>
  <r>
    <x v="1"/>
    <n v="2"/>
    <x v="2"/>
    <x v="4"/>
    <x v="2"/>
    <n v="0"/>
    <n v="0"/>
    <n v="2"/>
    <d v="1899-12-30T00:02:00"/>
    <x v="3"/>
    <x v="9"/>
    <x v="2"/>
    <x v="2"/>
    <x v="11"/>
  </r>
  <r>
    <x v="1"/>
    <n v="20"/>
    <x v="2"/>
    <x v="3"/>
    <x v="2"/>
    <n v="0"/>
    <n v="0"/>
    <n v="1"/>
    <d v="1899-12-30T00:02:00"/>
    <x v="3"/>
    <x v="9"/>
    <x v="4"/>
    <x v="1"/>
    <x v="2"/>
  </r>
  <r>
    <x v="1"/>
    <n v="22"/>
    <x v="2"/>
    <x v="0"/>
    <x v="1"/>
    <n v="0"/>
    <n v="0"/>
    <n v="3"/>
    <d v="1899-12-30T00:02:00"/>
    <x v="3"/>
    <x v="9"/>
    <x v="5"/>
    <x v="1"/>
    <x v="2"/>
  </r>
  <r>
    <x v="1"/>
    <n v="15"/>
    <x v="2"/>
    <x v="0"/>
    <x v="1"/>
    <n v="0"/>
    <n v="0"/>
    <n v="3"/>
    <d v="1899-12-30T00:02:00"/>
    <x v="3"/>
    <x v="9"/>
    <x v="7"/>
    <x v="3"/>
    <x v="13"/>
  </r>
  <r>
    <x v="1"/>
    <n v="21"/>
    <x v="2"/>
    <x v="3"/>
    <x v="2"/>
    <n v="0"/>
    <n v="0"/>
    <n v="2"/>
    <d v="1899-12-30T00:02:00"/>
    <x v="3"/>
    <x v="9"/>
    <x v="7"/>
    <x v="2"/>
    <x v="3"/>
  </r>
  <r>
    <x v="1"/>
    <n v="24"/>
    <x v="3"/>
    <x v="3"/>
    <x v="1"/>
    <n v="0"/>
    <n v="0"/>
    <n v="1"/>
    <d v="1899-12-30T00:02:00"/>
    <x v="3"/>
    <x v="9"/>
    <x v="3"/>
    <x v="3"/>
    <x v="13"/>
  </r>
  <r>
    <x v="1"/>
    <n v="5"/>
    <x v="3"/>
    <x v="2"/>
    <x v="0"/>
    <n v="0"/>
    <n v="0"/>
    <n v="5"/>
    <d v="1899-12-30T00:02:00"/>
    <x v="3"/>
    <x v="9"/>
    <x v="6"/>
    <x v="0"/>
    <x v="12"/>
  </r>
  <r>
    <x v="1"/>
    <n v="15"/>
    <x v="4"/>
    <x v="0"/>
    <x v="1"/>
    <n v="0"/>
    <n v="0"/>
    <n v="1"/>
    <d v="1899-12-30T00:02:00"/>
    <x v="3"/>
    <x v="9"/>
    <x v="2"/>
    <x v="1"/>
    <x v="2"/>
  </r>
  <r>
    <x v="1"/>
    <n v="29"/>
    <x v="4"/>
    <x v="2"/>
    <x v="0"/>
    <n v="0"/>
    <n v="0"/>
    <n v="4"/>
    <d v="1899-12-30T00:02:00"/>
    <x v="3"/>
    <x v="9"/>
    <x v="4"/>
    <x v="0"/>
    <x v="10"/>
  </r>
  <r>
    <x v="1"/>
    <n v="11"/>
    <x v="4"/>
    <x v="2"/>
    <x v="1"/>
    <n v="0"/>
    <n v="0"/>
    <n v="3"/>
    <d v="1899-12-30T00:02:00"/>
    <x v="3"/>
    <x v="9"/>
    <x v="3"/>
    <x v="0"/>
    <x v="7"/>
  </r>
  <r>
    <x v="1"/>
    <n v="26"/>
    <x v="4"/>
    <x v="1"/>
    <x v="1"/>
    <n v="0"/>
    <n v="0"/>
    <n v="6"/>
    <d v="1899-12-30T00:02:00"/>
    <x v="3"/>
    <x v="9"/>
    <x v="7"/>
    <x v="1"/>
    <x v="2"/>
  </r>
  <r>
    <x v="1"/>
    <n v="31"/>
    <x v="10"/>
    <x v="3"/>
    <x v="0"/>
    <n v="0"/>
    <n v="0"/>
    <n v="1"/>
    <d v="1899-12-30T00:02:00"/>
    <x v="3"/>
    <x v="9"/>
    <x v="2"/>
    <x v="0"/>
    <x v="10"/>
  </r>
  <r>
    <x v="1"/>
    <n v="30"/>
    <x v="10"/>
    <x v="4"/>
    <x v="2"/>
    <n v="0"/>
    <n v="0"/>
    <n v="4"/>
    <d v="1899-12-30T00:02:00"/>
    <x v="3"/>
    <x v="9"/>
    <x v="4"/>
    <x v="3"/>
    <x v="4"/>
  </r>
  <r>
    <x v="1"/>
    <n v="14"/>
    <x v="10"/>
    <x v="2"/>
    <x v="2"/>
    <n v="0"/>
    <n v="0"/>
    <n v="1"/>
    <d v="1899-12-30T00:02:00"/>
    <x v="3"/>
    <x v="9"/>
    <x v="1"/>
    <x v="0"/>
    <x v="5"/>
  </r>
  <r>
    <x v="1"/>
    <n v="30"/>
    <x v="10"/>
    <x v="2"/>
    <x v="0"/>
    <n v="0"/>
    <n v="0"/>
    <n v="4"/>
    <d v="1899-12-30T00:02:00"/>
    <x v="3"/>
    <x v="9"/>
    <x v="6"/>
    <x v="1"/>
    <x v="6"/>
  </r>
  <r>
    <x v="1"/>
    <n v="8"/>
    <x v="11"/>
    <x v="1"/>
    <x v="0"/>
    <n v="0"/>
    <n v="0"/>
    <n v="3"/>
    <d v="1899-12-30T00:02:00"/>
    <x v="3"/>
    <x v="9"/>
    <x v="2"/>
    <x v="1"/>
    <x v="6"/>
  </r>
  <r>
    <x v="1"/>
    <n v="5"/>
    <x v="11"/>
    <x v="3"/>
    <x v="2"/>
    <n v="0"/>
    <n v="0"/>
    <n v="1"/>
    <d v="1899-12-30T00:02:00"/>
    <x v="3"/>
    <x v="9"/>
    <x v="3"/>
    <x v="0"/>
    <x v="5"/>
  </r>
  <r>
    <x v="0"/>
    <n v="11"/>
    <x v="6"/>
    <x v="5"/>
    <x v="0"/>
    <n v="2"/>
    <n v="38000000"/>
    <n v="3"/>
    <d v="1899-12-30T00:02:00"/>
    <x v="1"/>
    <x v="4"/>
    <x v="3"/>
    <x v="0"/>
    <x v="7"/>
  </r>
  <r>
    <x v="0"/>
    <n v="13"/>
    <x v="2"/>
    <x v="2"/>
    <x v="4"/>
    <n v="1"/>
    <n v="19000000"/>
    <n v="6"/>
    <d v="1899-12-30T00:02:00"/>
    <x v="1"/>
    <x v="3"/>
    <x v="0"/>
    <x v="0"/>
    <x v="9"/>
  </r>
  <r>
    <x v="0"/>
    <n v="25"/>
    <x v="2"/>
    <x v="2"/>
    <x v="2"/>
    <n v="3"/>
    <n v="15000000"/>
    <n v="4"/>
    <d v="1899-12-30T00:02:00"/>
    <x v="0"/>
    <x v="0"/>
    <x v="2"/>
    <x v="3"/>
    <x v="13"/>
  </r>
  <r>
    <x v="0"/>
    <n v="30"/>
    <x v="2"/>
    <x v="5"/>
    <x v="1"/>
    <n v="2"/>
    <n v="12000000"/>
    <n v="4"/>
    <d v="1899-12-30T00:02:00"/>
    <x v="0"/>
    <x v="0"/>
    <x v="2"/>
    <x v="1"/>
    <x v="1"/>
  </r>
  <r>
    <x v="0"/>
    <n v="26"/>
    <x v="3"/>
    <x v="0"/>
    <x v="3"/>
    <n v="4"/>
    <n v="11000000"/>
    <n v="1"/>
    <d v="1899-12-30T00:02:00"/>
    <x v="2"/>
    <x v="1"/>
    <x v="1"/>
    <x v="3"/>
    <x v="13"/>
  </r>
  <r>
    <x v="0"/>
    <n v="28"/>
    <x v="3"/>
    <x v="1"/>
    <x v="1"/>
    <n v="2"/>
    <n v="12000000"/>
    <n v="1"/>
    <d v="1899-12-30T00:02:00"/>
    <x v="0"/>
    <x v="8"/>
    <x v="2"/>
    <x v="3"/>
    <x v="4"/>
  </r>
  <r>
    <x v="0"/>
    <n v="28"/>
    <x v="3"/>
    <x v="4"/>
    <x v="1"/>
    <n v="1"/>
    <n v="7000000"/>
    <n v="3"/>
    <d v="1899-12-30T00:02:00"/>
    <x v="0"/>
    <x v="4"/>
    <x v="7"/>
    <x v="0"/>
    <x v="7"/>
  </r>
  <r>
    <x v="0"/>
    <n v="24"/>
    <x v="4"/>
    <x v="1"/>
    <x v="3"/>
    <n v="4"/>
    <n v="20000000"/>
    <n v="7"/>
    <d v="1899-12-30T00:02:00"/>
    <x v="0"/>
    <x v="2"/>
    <x v="2"/>
    <x v="1"/>
    <x v="15"/>
  </r>
  <r>
    <x v="0"/>
    <n v="26"/>
    <x v="4"/>
    <x v="0"/>
    <x v="2"/>
    <n v="5"/>
    <n v="25000000"/>
    <n v="3"/>
    <d v="1899-12-30T00:02:00"/>
    <x v="0"/>
    <x v="7"/>
    <x v="4"/>
    <x v="0"/>
    <x v="12"/>
  </r>
  <r>
    <x v="0"/>
    <n v="1"/>
    <x v="4"/>
    <x v="0"/>
    <x v="2"/>
    <n v="3"/>
    <n v="15000000"/>
    <n v="2"/>
    <d v="1899-12-30T00:02:00"/>
    <x v="0"/>
    <x v="3"/>
    <x v="5"/>
    <x v="1"/>
    <x v="1"/>
  </r>
  <r>
    <x v="0"/>
    <n v="30"/>
    <x v="4"/>
    <x v="3"/>
    <x v="1"/>
    <n v="5"/>
    <n v="21000000"/>
    <n v="3"/>
    <d v="1899-12-30T00:02:00"/>
    <x v="0"/>
    <x v="7"/>
    <x v="6"/>
    <x v="1"/>
    <x v="6"/>
  </r>
  <r>
    <x v="0"/>
    <n v="11"/>
    <x v="6"/>
    <x v="5"/>
    <x v="0"/>
    <n v="2"/>
    <n v="38000000"/>
    <n v="3"/>
    <d v="1899-12-30T00:02:00"/>
    <x v="1"/>
    <x v="4"/>
    <x v="3"/>
    <x v="0"/>
    <x v="7"/>
  </r>
  <r>
    <x v="1"/>
    <n v="11"/>
    <x v="4"/>
    <x v="4"/>
    <x v="2"/>
    <n v="0"/>
    <n v="0"/>
    <n v="2"/>
    <d v="1899-12-30T00:02:00"/>
    <x v="3"/>
    <x v="9"/>
    <x v="1"/>
    <x v="2"/>
    <x v="3"/>
  </r>
  <r>
    <x v="1"/>
    <n v="29"/>
    <x v="4"/>
    <x v="0"/>
    <x v="2"/>
    <n v="0"/>
    <n v="0"/>
    <n v="3"/>
    <d v="1899-12-30T00:02:00"/>
    <x v="3"/>
    <x v="9"/>
    <x v="6"/>
    <x v="1"/>
    <x v="6"/>
  </r>
  <r>
    <x v="0"/>
    <n v="12"/>
    <x v="6"/>
    <x v="2"/>
    <x v="0"/>
    <n v="1"/>
    <n v="19000000"/>
    <n v="5"/>
    <d v="1899-12-30T00:02:00"/>
    <x v="1"/>
    <x v="3"/>
    <x v="6"/>
    <x v="3"/>
    <x v="13"/>
  </r>
  <r>
    <x v="0"/>
    <n v="11"/>
    <x v="7"/>
    <x v="0"/>
    <x v="2"/>
    <n v="4"/>
    <n v="20000000"/>
    <n v="1"/>
    <d v="1899-12-30T00:02:00"/>
    <x v="0"/>
    <x v="2"/>
    <x v="2"/>
    <x v="1"/>
    <x v="2"/>
  </r>
  <r>
    <x v="0"/>
    <n v="19"/>
    <x v="3"/>
    <x v="4"/>
    <x v="1"/>
    <n v="4"/>
    <n v="11000000"/>
    <n v="1"/>
    <d v="1899-12-30T00:02:00"/>
    <x v="2"/>
    <x v="7"/>
    <x v="3"/>
    <x v="0"/>
    <x v="0"/>
  </r>
  <r>
    <x v="0"/>
    <n v="5"/>
    <x v="3"/>
    <x v="4"/>
    <x v="1"/>
    <n v="5"/>
    <n v="25000000"/>
    <n v="2"/>
    <d v="1899-12-30T00:02:00"/>
    <x v="0"/>
    <x v="7"/>
    <x v="2"/>
    <x v="2"/>
    <x v="8"/>
  </r>
  <r>
    <x v="0"/>
    <n v="22"/>
    <x v="3"/>
    <x v="5"/>
    <x v="1"/>
    <n v="2"/>
    <n v="12000000"/>
    <n v="2"/>
    <d v="1899-12-30T00:02:00"/>
    <x v="0"/>
    <x v="7"/>
    <x v="4"/>
    <x v="0"/>
    <x v="5"/>
  </r>
  <r>
    <x v="0"/>
    <n v="8"/>
    <x v="3"/>
    <x v="4"/>
    <x v="2"/>
    <n v="2"/>
    <n v="12000000"/>
    <n v="3"/>
    <d v="1899-12-30T00:02:00"/>
    <x v="0"/>
    <x v="0"/>
    <x v="5"/>
    <x v="1"/>
    <x v="2"/>
  </r>
  <r>
    <x v="0"/>
    <n v="22"/>
    <x v="4"/>
    <x v="3"/>
    <x v="2"/>
    <n v="3"/>
    <n v="15000000"/>
    <n v="1"/>
    <d v="1899-12-30T00:02:00"/>
    <x v="0"/>
    <x v="6"/>
    <x v="4"/>
    <x v="0"/>
    <x v="9"/>
  </r>
  <r>
    <x v="0"/>
    <n v="11"/>
    <x v="4"/>
    <x v="1"/>
    <x v="3"/>
    <n v="5"/>
    <n v="21000000"/>
    <n v="4"/>
    <d v="1899-12-30T00:02:00"/>
    <x v="0"/>
    <x v="0"/>
    <x v="0"/>
    <x v="1"/>
    <x v="1"/>
  </r>
  <r>
    <x v="0"/>
    <n v="17"/>
    <x v="4"/>
    <x v="0"/>
    <x v="2"/>
    <n v="3"/>
    <n v="15000000"/>
    <n v="1"/>
    <d v="1899-12-30T00:02:00"/>
    <x v="0"/>
    <x v="2"/>
    <x v="6"/>
    <x v="1"/>
    <x v="2"/>
  </r>
  <r>
    <x v="0"/>
    <n v="12"/>
    <x v="6"/>
    <x v="2"/>
    <x v="0"/>
    <n v="1"/>
    <n v="19000000"/>
    <n v="5"/>
    <d v="1899-12-30T00:02:00"/>
    <x v="1"/>
    <x v="3"/>
    <x v="6"/>
    <x v="3"/>
    <x v="13"/>
  </r>
  <r>
    <x v="0"/>
    <n v="11"/>
    <x v="7"/>
    <x v="0"/>
    <x v="2"/>
    <n v="4"/>
    <n v="20000000"/>
    <n v="1"/>
    <d v="1899-12-30T00:02:00"/>
    <x v="0"/>
    <x v="2"/>
    <x v="2"/>
    <x v="1"/>
    <x v="2"/>
  </r>
  <r>
    <x v="1"/>
    <n v="5"/>
    <x v="8"/>
    <x v="0"/>
    <x v="1"/>
    <n v="0"/>
    <n v="0"/>
    <n v="1"/>
    <d v="1899-12-30T00:02:00"/>
    <x v="3"/>
    <x v="9"/>
    <x v="5"/>
    <x v="0"/>
    <x v="10"/>
  </r>
  <r>
    <x v="1"/>
    <n v="29"/>
    <x v="2"/>
    <x v="0"/>
    <x v="2"/>
    <n v="0"/>
    <n v="0"/>
    <n v="4"/>
    <d v="1899-12-30T00:02:00"/>
    <x v="3"/>
    <x v="9"/>
    <x v="6"/>
    <x v="0"/>
    <x v="9"/>
  </r>
  <r>
    <x v="1"/>
    <n v="11"/>
    <x v="3"/>
    <x v="1"/>
    <x v="2"/>
    <n v="0"/>
    <n v="0"/>
    <n v="1"/>
    <d v="1899-12-30T00:02:00"/>
    <x v="3"/>
    <x v="9"/>
    <x v="7"/>
    <x v="2"/>
    <x v="11"/>
  </r>
  <r>
    <x v="1"/>
    <n v="23"/>
    <x v="4"/>
    <x v="3"/>
    <x v="1"/>
    <n v="0"/>
    <n v="0"/>
    <n v="1"/>
    <d v="1899-12-30T00:02:00"/>
    <x v="3"/>
    <x v="9"/>
    <x v="2"/>
    <x v="1"/>
    <x v="2"/>
  </r>
  <r>
    <x v="1"/>
    <n v="5"/>
    <x v="8"/>
    <x v="0"/>
    <x v="1"/>
    <n v="0"/>
    <n v="0"/>
    <n v="1"/>
    <d v="1899-12-30T00:02:00"/>
    <x v="3"/>
    <x v="9"/>
    <x v="5"/>
    <x v="0"/>
    <x v="10"/>
  </r>
  <r>
    <x v="0"/>
    <n v="2"/>
    <x v="5"/>
    <x v="2"/>
    <x v="2"/>
    <n v="4"/>
    <n v="15000000"/>
    <n v="3"/>
    <d v="1899-12-30T00:02:00"/>
    <x v="0"/>
    <x v="1"/>
    <x v="1"/>
    <x v="0"/>
    <x v="5"/>
  </r>
  <r>
    <x v="0"/>
    <n v="11"/>
    <x v="6"/>
    <x v="3"/>
    <x v="2"/>
    <n v="2"/>
    <n v="12000000"/>
    <n v="1"/>
    <d v="1899-12-30T00:02:00"/>
    <x v="0"/>
    <x v="0"/>
    <x v="1"/>
    <x v="0"/>
    <x v="7"/>
  </r>
  <r>
    <x v="0"/>
    <n v="1"/>
    <x v="8"/>
    <x v="2"/>
    <x v="3"/>
    <n v="1"/>
    <n v="19000000"/>
    <n v="2"/>
    <d v="1899-12-30T00:02:00"/>
    <x v="1"/>
    <x v="4"/>
    <x v="2"/>
    <x v="2"/>
    <x v="11"/>
  </r>
  <r>
    <x v="0"/>
    <n v="1"/>
    <x v="9"/>
    <x v="4"/>
    <x v="1"/>
    <n v="3"/>
    <n v="15000000"/>
    <n v="2"/>
    <d v="1899-12-30T00:02:00"/>
    <x v="0"/>
    <x v="7"/>
    <x v="7"/>
    <x v="1"/>
    <x v="2"/>
  </r>
  <r>
    <x v="0"/>
    <n v="12"/>
    <x v="2"/>
    <x v="5"/>
    <x v="2"/>
    <n v="2"/>
    <n v="38000000"/>
    <n v="6"/>
    <d v="1899-12-30T00:02:00"/>
    <x v="1"/>
    <x v="3"/>
    <x v="2"/>
    <x v="0"/>
    <x v="10"/>
  </r>
  <r>
    <x v="0"/>
    <n v="7"/>
    <x v="2"/>
    <x v="0"/>
    <x v="1"/>
    <n v="5"/>
    <n v="21000000"/>
    <n v="5"/>
    <d v="1899-12-30T00:02:00"/>
    <x v="0"/>
    <x v="1"/>
    <x v="5"/>
    <x v="1"/>
    <x v="1"/>
  </r>
  <r>
    <x v="0"/>
    <n v="11"/>
    <x v="2"/>
    <x v="1"/>
    <x v="2"/>
    <n v="5"/>
    <n v="25000000"/>
    <n v="5"/>
    <d v="1899-12-30T00:02:00"/>
    <x v="0"/>
    <x v="4"/>
    <x v="3"/>
    <x v="1"/>
    <x v="2"/>
  </r>
  <r>
    <x v="0"/>
    <n v="29"/>
    <x v="2"/>
    <x v="4"/>
    <x v="2"/>
    <n v="1"/>
    <n v="7000000"/>
    <n v="2"/>
    <d v="1899-12-30T00:02:00"/>
    <x v="0"/>
    <x v="5"/>
    <x v="4"/>
    <x v="3"/>
    <x v="13"/>
  </r>
  <r>
    <x v="0"/>
    <n v="3"/>
    <x v="3"/>
    <x v="3"/>
    <x v="2"/>
    <n v="2"/>
    <n v="38000000"/>
    <n v="3"/>
    <d v="1899-12-30T00:02:00"/>
    <x v="1"/>
    <x v="2"/>
    <x v="2"/>
    <x v="2"/>
    <x v="11"/>
  </r>
  <r>
    <x v="0"/>
    <n v="6"/>
    <x v="3"/>
    <x v="3"/>
    <x v="2"/>
    <n v="1"/>
    <n v="19000000"/>
    <n v="1"/>
    <d v="1899-12-30T00:02:00"/>
    <x v="1"/>
    <x v="0"/>
    <x v="4"/>
    <x v="3"/>
    <x v="4"/>
  </r>
  <r>
    <x v="0"/>
    <n v="26"/>
    <x v="3"/>
    <x v="0"/>
    <x v="1"/>
    <n v="4"/>
    <n v="20000000"/>
    <n v="3"/>
    <d v="1899-12-30T00:02:00"/>
    <x v="2"/>
    <x v="0"/>
    <x v="6"/>
    <x v="0"/>
    <x v="10"/>
  </r>
  <r>
    <x v="0"/>
    <n v="1"/>
    <x v="3"/>
    <x v="0"/>
    <x v="0"/>
    <n v="1"/>
    <n v="7000000"/>
    <n v="4"/>
    <d v="1899-12-30T00:02:00"/>
    <x v="0"/>
    <x v="2"/>
    <x v="2"/>
    <x v="1"/>
    <x v="2"/>
  </r>
  <r>
    <x v="0"/>
    <n v="1"/>
    <x v="3"/>
    <x v="2"/>
    <x v="1"/>
    <n v="2"/>
    <n v="12000000"/>
    <n v="4"/>
    <d v="1899-12-30T00:02:00"/>
    <x v="0"/>
    <x v="7"/>
    <x v="2"/>
    <x v="0"/>
    <x v="12"/>
  </r>
  <r>
    <x v="0"/>
    <n v="30"/>
    <x v="3"/>
    <x v="3"/>
    <x v="2"/>
    <n v="3"/>
    <n v="15000000"/>
    <n v="2"/>
    <d v="1899-12-30T00:02:00"/>
    <x v="0"/>
    <x v="6"/>
    <x v="6"/>
    <x v="1"/>
    <x v="1"/>
  </r>
  <r>
    <x v="0"/>
    <n v="3"/>
    <x v="4"/>
    <x v="2"/>
    <x v="1"/>
    <n v="4"/>
    <n v="20000000"/>
    <n v="6"/>
    <d v="1899-12-30T00:02:00"/>
    <x v="2"/>
    <x v="2"/>
    <x v="3"/>
    <x v="2"/>
    <x v="8"/>
  </r>
  <r>
    <x v="0"/>
    <n v="3"/>
    <x v="4"/>
    <x v="3"/>
    <x v="3"/>
    <n v="5"/>
    <n v="25000000"/>
    <n v="2"/>
    <d v="1899-12-30T00:02:00"/>
    <x v="0"/>
    <x v="8"/>
    <x v="5"/>
    <x v="0"/>
    <x v="7"/>
  </r>
  <r>
    <x v="0"/>
    <n v="10"/>
    <x v="4"/>
    <x v="2"/>
    <x v="2"/>
    <n v="2"/>
    <n v="12000000"/>
    <n v="1"/>
    <d v="1899-12-30T00:02:00"/>
    <x v="0"/>
    <x v="5"/>
    <x v="5"/>
    <x v="0"/>
    <x v="12"/>
  </r>
  <r>
    <x v="0"/>
    <n v="2"/>
    <x v="4"/>
    <x v="1"/>
    <x v="1"/>
    <n v="5"/>
    <n v="25000000"/>
    <n v="1"/>
    <d v="1899-12-30T00:02:00"/>
    <x v="0"/>
    <x v="2"/>
    <x v="6"/>
    <x v="1"/>
    <x v="6"/>
  </r>
  <r>
    <x v="0"/>
    <n v="16"/>
    <x v="10"/>
    <x v="0"/>
    <x v="1"/>
    <n v="3"/>
    <n v="12000000"/>
    <n v="3"/>
    <d v="1899-12-30T00:02:00"/>
    <x v="0"/>
    <x v="3"/>
    <x v="3"/>
    <x v="3"/>
    <x v="4"/>
  </r>
  <r>
    <x v="0"/>
    <n v="1"/>
    <x v="10"/>
    <x v="1"/>
    <x v="2"/>
    <n v="2"/>
    <n v="10000000"/>
    <n v="2"/>
    <d v="1899-12-30T00:02:00"/>
    <x v="0"/>
    <x v="4"/>
    <x v="7"/>
    <x v="2"/>
    <x v="11"/>
  </r>
  <r>
    <x v="0"/>
    <n v="2"/>
    <x v="5"/>
    <x v="2"/>
    <x v="2"/>
    <n v="4"/>
    <n v="15000000"/>
    <n v="3"/>
    <d v="1899-12-30T00:02:00"/>
    <x v="0"/>
    <x v="1"/>
    <x v="1"/>
    <x v="0"/>
    <x v="5"/>
  </r>
  <r>
    <x v="0"/>
    <n v="11"/>
    <x v="6"/>
    <x v="3"/>
    <x v="2"/>
    <n v="2"/>
    <n v="12000000"/>
    <n v="1"/>
    <d v="1899-12-30T00:02:00"/>
    <x v="0"/>
    <x v="0"/>
    <x v="1"/>
    <x v="0"/>
    <x v="7"/>
  </r>
  <r>
    <x v="0"/>
    <n v="1"/>
    <x v="8"/>
    <x v="2"/>
    <x v="3"/>
    <n v="1"/>
    <n v="19000000"/>
    <n v="2"/>
    <d v="1899-12-30T00:02:00"/>
    <x v="1"/>
    <x v="4"/>
    <x v="2"/>
    <x v="2"/>
    <x v="11"/>
  </r>
  <r>
    <x v="0"/>
    <n v="1"/>
    <x v="9"/>
    <x v="4"/>
    <x v="1"/>
    <n v="3"/>
    <n v="15000000"/>
    <n v="2"/>
    <d v="1899-12-30T00:02:00"/>
    <x v="0"/>
    <x v="7"/>
    <x v="7"/>
    <x v="1"/>
    <x v="2"/>
  </r>
  <r>
    <x v="1"/>
    <n v="23"/>
    <x v="2"/>
    <x v="5"/>
    <x v="1"/>
    <n v="0"/>
    <n v="0"/>
    <n v="1"/>
    <d v="1899-12-30T00:02:00"/>
    <x v="3"/>
    <x v="9"/>
    <x v="6"/>
    <x v="2"/>
    <x v="8"/>
  </r>
  <r>
    <x v="1"/>
    <n v="9"/>
    <x v="3"/>
    <x v="2"/>
    <x v="4"/>
    <n v="0"/>
    <n v="0"/>
    <n v="1"/>
    <d v="1899-12-30T00:02:00"/>
    <x v="3"/>
    <x v="9"/>
    <x v="3"/>
    <x v="2"/>
    <x v="8"/>
  </r>
  <r>
    <x v="1"/>
    <n v="23"/>
    <x v="3"/>
    <x v="2"/>
    <x v="3"/>
    <n v="0"/>
    <n v="0"/>
    <n v="1"/>
    <d v="1899-12-30T00:02:00"/>
    <x v="3"/>
    <x v="9"/>
    <x v="0"/>
    <x v="3"/>
    <x v="4"/>
  </r>
  <r>
    <x v="1"/>
    <n v="4"/>
    <x v="3"/>
    <x v="0"/>
    <x v="2"/>
    <n v="0"/>
    <n v="0"/>
    <n v="2"/>
    <d v="1899-12-30T00:02:00"/>
    <x v="3"/>
    <x v="9"/>
    <x v="5"/>
    <x v="1"/>
    <x v="6"/>
  </r>
  <r>
    <x v="1"/>
    <n v="8"/>
    <x v="10"/>
    <x v="0"/>
    <x v="0"/>
    <n v="0"/>
    <n v="0"/>
    <n v="6"/>
    <d v="1899-12-30T00:02:00"/>
    <x v="3"/>
    <x v="9"/>
    <x v="5"/>
    <x v="1"/>
    <x v="15"/>
  </r>
  <r>
    <x v="1"/>
    <n v="10"/>
    <x v="10"/>
    <x v="2"/>
    <x v="2"/>
    <n v="0"/>
    <n v="0"/>
    <n v="1"/>
    <d v="1899-12-30T00:02:00"/>
    <x v="3"/>
    <x v="9"/>
    <x v="7"/>
    <x v="3"/>
    <x v="4"/>
  </r>
  <r>
    <x v="0"/>
    <n v="11"/>
    <x v="6"/>
    <x v="0"/>
    <x v="1"/>
    <n v="4"/>
    <n v="20000000"/>
    <n v="1"/>
    <d v="1899-12-30T00:02:00"/>
    <x v="0"/>
    <x v="5"/>
    <x v="1"/>
    <x v="3"/>
    <x v="13"/>
  </r>
  <r>
    <x v="0"/>
    <n v="1"/>
    <x v="0"/>
    <x v="4"/>
    <x v="2"/>
    <n v="2"/>
    <n v="12000000"/>
    <n v="1"/>
    <d v="1899-12-30T00:02:00"/>
    <x v="0"/>
    <x v="2"/>
    <x v="3"/>
    <x v="1"/>
    <x v="14"/>
  </r>
  <r>
    <x v="0"/>
    <n v="13"/>
    <x v="9"/>
    <x v="0"/>
    <x v="1"/>
    <n v="5"/>
    <n v="21000000"/>
    <n v="4"/>
    <d v="1899-12-30T00:02:00"/>
    <x v="0"/>
    <x v="6"/>
    <x v="4"/>
    <x v="3"/>
    <x v="4"/>
  </r>
  <r>
    <x v="0"/>
    <n v="28"/>
    <x v="1"/>
    <x v="3"/>
    <x v="2"/>
    <n v="4"/>
    <n v="11000000"/>
    <n v="2"/>
    <d v="1899-12-30T00:02:00"/>
    <x v="2"/>
    <x v="0"/>
    <x v="4"/>
    <x v="2"/>
    <x v="8"/>
  </r>
  <r>
    <x v="0"/>
    <n v="27"/>
    <x v="3"/>
    <x v="0"/>
    <x v="2"/>
    <n v="1"/>
    <n v="19000000"/>
    <n v="2"/>
    <d v="1899-12-30T00:02:00"/>
    <x v="1"/>
    <x v="7"/>
    <x v="5"/>
    <x v="0"/>
    <x v="7"/>
  </r>
  <r>
    <x v="0"/>
    <n v="9"/>
    <x v="3"/>
    <x v="0"/>
    <x v="0"/>
    <n v="3"/>
    <n v="15000000"/>
    <n v="1"/>
    <d v="1899-12-30T00:02:00"/>
    <x v="0"/>
    <x v="5"/>
    <x v="7"/>
    <x v="1"/>
    <x v="1"/>
  </r>
  <r>
    <x v="0"/>
    <n v="19"/>
    <x v="3"/>
    <x v="0"/>
    <x v="2"/>
    <n v="5"/>
    <n v="25000000"/>
    <n v="3"/>
    <d v="1899-12-30T00:02:00"/>
    <x v="0"/>
    <x v="0"/>
    <x v="6"/>
    <x v="1"/>
    <x v="1"/>
  </r>
  <r>
    <x v="0"/>
    <n v="3"/>
    <x v="4"/>
    <x v="0"/>
    <x v="2"/>
    <n v="2"/>
    <n v="12000000"/>
    <n v="4"/>
    <d v="1899-12-30T00:02:00"/>
    <x v="0"/>
    <x v="0"/>
    <x v="0"/>
    <x v="2"/>
    <x v="11"/>
  </r>
  <r>
    <x v="0"/>
    <n v="12"/>
    <x v="4"/>
    <x v="4"/>
    <x v="0"/>
    <n v="3"/>
    <n v="15000000"/>
    <n v="2"/>
    <d v="1899-12-30T00:02:00"/>
    <x v="0"/>
    <x v="8"/>
    <x v="5"/>
    <x v="2"/>
    <x v="3"/>
  </r>
  <r>
    <x v="0"/>
    <n v="15"/>
    <x v="10"/>
    <x v="0"/>
    <x v="1"/>
    <n v="2"/>
    <n v="38000000"/>
    <n v="1"/>
    <d v="1899-12-30T00:02:00"/>
    <x v="1"/>
    <x v="2"/>
    <x v="3"/>
    <x v="1"/>
    <x v="14"/>
  </r>
  <r>
    <x v="0"/>
    <n v="11"/>
    <x v="6"/>
    <x v="0"/>
    <x v="1"/>
    <n v="4"/>
    <n v="20000000"/>
    <n v="1"/>
    <d v="1899-12-30T00:02:00"/>
    <x v="0"/>
    <x v="5"/>
    <x v="1"/>
    <x v="3"/>
    <x v="13"/>
  </r>
  <r>
    <x v="0"/>
    <n v="1"/>
    <x v="0"/>
    <x v="4"/>
    <x v="2"/>
    <n v="2"/>
    <n v="12000000"/>
    <n v="1"/>
    <d v="1899-12-30T00:02:00"/>
    <x v="0"/>
    <x v="2"/>
    <x v="3"/>
    <x v="1"/>
    <x v="14"/>
  </r>
  <r>
    <x v="0"/>
    <n v="13"/>
    <x v="9"/>
    <x v="0"/>
    <x v="1"/>
    <n v="5"/>
    <n v="21000000"/>
    <n v="4"/>
    <d v="1899-12-30T00:02:00"/>
    <x v="0"/>
    <x v="6"/>
    <x v="4"/>
    <x v="3"/>
    <x v="4"/>
  </r>
  <r>
    <x v="0"/>
    <n v="28"/>
    <x v="1"/>
    <x v="3"/>
    <x v="2"/>
    <n v="4"/>
    <n v="11000000"/>
    <n v="2"/>
    <d v="1899-12-30T00:02:00"/>
    <x v="2"/>
    <x v="0"/>
    <x v="4"/>
    <x v="2"/>
    <x v="8"/>
  </r>
  <r>
    <x v="1"/>
    <n v="12"/>
    <x v="5"/>
    <x v="0"/>
    <x v="1"/>
    <n v="0"/>
    <n v="0"/>
    <n v="1"/>
    <d v="1899-12-30T00:02:00"/>
    <x v="3"/>
    <x v="9"/>
    <x v="3"/>
    <x v="1"/>
    <x v="15"/>
  </r>
  <r>
    <x v="1"/>
    <n v="30"/>
    <x v="10"/>
    <x v="1"/>
    <x v="3"/>
    <n v="0"/>
    <n v="0"/>
    <n v="5"/>
    <d v="1899-12-30T00:02:00"/>
    <x v="3"/>
    <x v="9"/>
    <x v="2"/>
    <x v="0"/>
    <x v="12"/>
  </r>
  <r>
    <x v="1"/>
    <n v="30"/>
    <x v="10"/>
    <x v="1"/>
    <x v="2"/>
    <n v="0"/>
    <n v="0"/>
    <n v="3"/>
    <d v="1899-12-30T00:02:00"/>
    <x v="3"/>
    <x v="9"/>
    <x v="7"/>
    <x v="0"/>
    <x v="7"/>
  </r>
  <r>
    <x v="1"/>
    <n v="12"/>
    <x v="5"/>
    <x v="0"/>
    <x v="1"/>
    <n v="0"/>
    <n v="0"/>
    <n v="1"/>
    <d v="1899-12-30T00:02:00"/>
    <x v="3"/>
    <x v="9"/>
    <x v="3"/>
    <x v="1"/>
    <x v="15"/>
  </r>
  <r>
    <x v="0"/>
    <n v="11"/>
    <x v="6"/>
    <x v="3"/>
    <x v="2"/>
    <n v="2"/>
    <n v="38000000"/>
    <n v="5"/>
    <d v="1899-12-30T00:02:00"/>
    <x v="1"/>
    <x v="6"/>
    <x v="3"/>
    <x v="1"/>
    <x v="1"/>
  </r>
  <r>
    <x v="0"/>
    <n v="15"/>
    <x v="1"/>
    <x v="0"/>
    <x v="1"/>
    <n v="3"/>
    <n v="15000000"/>
    <n v="2"/>
    <d v="1899-12-30T00:02:00"/>
    <x v="0"/>
    <x v="7"/>
    <x v="5"/>
    <x v="0"/>
    <x v="7"/>
  </r>
  <r>
    <x v="0"/>
    <n v="30"/>
    <x v="2"/>
    <x v="3"/>
    <x v="1"/>
    <n v="1"/>
    <n v="19000000"/>
    <n v="4"/>
    <d v="1899-12-30T00:02:00"/>
    <x v="1"/>
    <x v="2"/>
    <x v="7"/>
    <x v="0"/>
    <x v="0"/>
  </r>
  <r>
    <x v="0"/>
    <n v="23"/>
    <x v="2"/>
    <x v="0"/>
    <x v="1"/>
    <n v="2"/>
    <n v="12000000"/>
    <n v="2"/>
    <d v="1899-12-30T00:02:00"/>
    <x v="0"/>
    <x v="4"/>
    <x v="1"/>
    <x v="2"/>
    <x v="8"/>
  </r>
  <r>
    <x v="0"/>
    <n v="30"/>
    <x v="2"/>
    <x v="3"/>
    <x v="2"/>
    <n v="4"/>
    <n v="20000000"/>
    <n v="4"/>
    <d v="1899-12-30T00:02:00"/>
    <x v="0"/>
    <x v="0"/>
    <x v="2"/>
    <x v="0"/>
    <x v="5"/>
  </r>
  <r>
    <x v="0"/>
    <n v="11"/>
    <x v="2"/>
    <x v="3"/>
    <x v="1"/>
    <n v="3"/>
    <n v="15000000"/>
    <n v="3"/>
    <d v="1899-12-30T00:02:00"/>
    <x v="0"/>
    <x v="2"/>
    <x v="4"/>
    <x v="1"/>
    <x v="6"/>
  </r>
  <r>
    <x v="0"/>
    <n v="4"/>
    <x v="2"/>
    <x v="0"/>
    <x v="0"/>
    <n v="3"/>
    <n v="11000000"/>
    <n v="2"/>
    <d v="1899-12-30T00:02:00"/>
    <x v="0"/>
    <x v="2"/>
    <x v="6"/>
    <x v="3"/>
    <x v="13"/>
  </r>
  <r>
    <x v="0"/>
    <n v="12"/>
    <x v="2"/>
    <x v="0"/>
    <x v="1"/>
    <n v="2"/>
    <n v="12000000"/>
    <n v="1"/>
    <d v="1899-12-30T00:02:00"/>
    <x v="0"/>
    <x v="7"/>
    <x v="6"/>
    <x v="1"/>
    <x v="6"/>
  </r>
  <r>
    <x v="0"/>
    <n v="9"/>
    <x v="2"/>
    <x v="3"/>
    <x v="4"/>
    <n v="5"/>
    <n v="21000000"/>
    <n v="1"/>
    <d v="1899-12-30T00:02:00"/>
    <x v="0"/>
    <x v="3"/>
    <x v="7"/>
    <x v="1"/>
    <x v="6"/>
  </r>
  <r>
    <x v="0"/>
    <n v="26"/>
    <x v="3"/>
    <x v="2"/>
    <x v="2"/>
    <n v="2"/>
    <n v="38000000"/>
    <n v="3"/>
    <d v="1899-12-30T00:02:00"/>
    <x v="1"/>
    <x v="4"/>
    <x v="6"/>
    <x v="0"/>
    <x v="7"/>
  </r>
  <r>
    <x v="0"/>
    <n v="18"/>
    <x v="3"/>
    <x v="4"/>
    <x v="2"/>
    <n v="4"/>
    <n v="11000000"/>
    <n v="2"/>
    <d v="1899-12-30T00:02:00"/>
    <x v="2"/>
    <x v="8"/>
    <x v="0"/>
    <x v="3"/>
    <x v="4"/>
  </r>
  <r>
    <x v="0"/>
    <n v="29"/>
    <x v="3"/>
    <x v="4"/>
    <x v="1"/>
    <n v="3"/>
    <n v="15000000"/>
    <n v="2"/>
    <d v="1899-12-30T00:02:00"/>
    <x v="0"/>
    <x v="0"/>
    <x v="3"/>
    <x v="2"/>
    <x v="3"/>
  </r>
  <r>
    <x v="0"/>
    <n v="27"/>
    <x v="3"/>
    <x v="4"/>
    <x v="2"/>
    <n v="5"/>
    <n v="25000000"/>
    <n v="4"/>
    <d v="1899-12-30T00:02:00"/>
    <x v="0"/>
    <x v="7"/>
    <x v="5"/>
    <x v="1"/>
    <x v="2"/>
  </r>
  <r>
    <x v="0"/>
    <n v="15"/>
    <x v="4"/>
    <x v="3"/>
    <x v="0"/>
    <n v="4"/>
    <n v="15000000"/>
    <n v="1"/>
    <d v="1899-12-30T00:02:00"/>
    <x v="0"/>
    <x v="7"/>
    <x v="2"/>
    <x v="1"/>
    <x v="6"/>
  </r>
  <r>
    <x v="0"/>
    <n v="16"/>
    <x v="4"/>
    <x v="5"/>
    <x v="1"/>
    <n v="2"/>
    <n v="12000000"/>
    <n v="3"/>
    <d v="1899-12-30T00:02:00"/>
    <x v="0"/>
    <x v="6"/>
    <x v="5"/>
    <x v="3"/>
    <x v="4"/>
  </r>
  <r>
    <x v="0"/>
    <n v="27"/>
    <x v="4"/>
    <x v="4"/>
    <x v="0"/>
    <n v="5"/>
    <n v="20000000"/>
    <n v="1"/>
    <d v="1899-12-30T00:02:00"/>
    <x v="0"/>
    <x v="0"/>
    <x v="2"/>
    <x v="0"/>
    <x v="10"/>
  </r>
  <r>
    <x v="0"/>
    <n v="3"/>
    <x v="4"/>
    <x v="2"/>
    <x v="1"/>
    <n v="2"/>
    <n v="12000000"/>
    <n v="4"/>
    <d v="1899-12-30T00:02:00"/>
    <x v="0"/>
    <x v="0"/>
    <x v="5"/>
    <x v="3"/>
    <x v="13"/>
  </r>
  <r>
    <x v="0"/>
    <n v="26"/>
    <x v="4"/>
    <x v="3"/>
    <x v="1"/>
    <n v="3"/>
    <n v="12000000"/>
    <n v="1"/>
    <d v="1899-12-30T00:02:00"/>
    <x v="0"/>
    <x v="0"/>
    <x v="7"/>
    <x v="2"/>
    <x v="11"/>
  </r>
  <r>
    <x v="0"/>
    <n v="22"/>
    <x v="10"/>
    <x v="0"/>
    <x v="2"/>
    <n v="2"/>
    <n v="12000000"/>
    <n v="4"/>
    <d v="1899-12-30T00:02:00"/>
    <x v="0"/>
    <x v="8"/>
    <x v="3"/>
    <x v="0"/>
    <x v="7"/>
  </r>
  <r>
    <x v="0"/>
    <n v="24"/>
    <x v="10"/>
    <x v="0"/>
    <x v="2"/>
    <n v="1"/>
    <n v="7000000"/>
    <n v="2"/>
    <d v="1899-12-30T00:02:00"/>
    <x v="0"/>
    <x v="7"/>
    <x v="3"/>
    <x v="2"/>
    <x v="11"/>
  </r>
  <r>
    <x v="0"/>
    <n v="24"/>
    <x v="10"/>
    <x v="0"/>
    <x v="4"/>
    <n v="5"/>
    <n v="25000000"/>
    <n v="2"/>
    <d v="1899-12-30T00:02:00"/>
    <x v="0"/>
    <x v="0"/>
    <x v="5"/>
    <x v="3"/>
    <x v="4"/>
  </r>
  <r>
    <x v="0"/>
    <n v="11"/>
    <x v="6"/>
    <x v="3"/>
    <x v="2"/>
    <n v="2"/>
    <n v="38000000"/>
    <n v="5"/>
    <d v="1899-12-30T00:02:00"/>
    <x v="1"/>
    <x v="6"/>
    <x v="3"/>
    <x v="1"/>
    <x v="1"/>
  </r>
  <r>
    <x v="0"/>
    <n v="15"/>
    <x v="1"/>
    <x v="0"/>
    <x v="1"/>
    <n v="3"/>
    <n v="15000000"/>
    <n v="2"/>
    <d v="1899-12-30T00:02:00"/>
    <x v="0"/>
    <x v="7"/>
    <x v="5"/>
    <x v="0"/>
    <x v="7"/>
  </r>
  <r>
    <x v="1"/>
    <n v="17"/>
    <x v="7"/>
    <x v="1"/>
    <x v="1"/>
    <n v="0"/>
    <n v="0"/>
    <n v="2"/>
    <d v="1899-12-30T00:02:00"/>
    <x v="3"/>
    <x v="9"/>
    <x v="2"/>
    <x v="1"/>
    <x v="2"/>
  </r>
  <r>
    <x v="1"/>
    <n v="6"/>
    <x v="1"/>
    <x v="0"/>
    <x v="0"/>
    <n v="0"/>
    <n v="0"/>
    <n v="1"/>
    <d v="1899-12-30T00:02:00"/>
    <x v="3"/>
    <x v="9"/>
    <x v="5"/>
    <x v="2"/>
    <x v="11"/>
  </r>
  <r>
    <x v="1"/>
    <n v="18"/>
    <x v="2"/>
    <x v="0"/>
    <x v="1"/>
    <n v="0"/>
    <n v="0"/>
    <n v="1"/>
    <d v="1899-12-30T00:02:00"/>
    <x v="3"/>
    <x v="9"/>
    <x v="7"/>
    <x v="2"/>
    <x v="8"/>
  </r>
  <r>
    <x v="1"/>
    <n v="11"/>
    <x v="4"/>
    <x v="5"/>
    <x v="2"/>
    <n v="0"/>
    <n v="0"/>
    <n v="4"/>
    <d v="1899-12-30T00:02:00"/>
    <x v="3"/>
    <x v="9"/>
    <x v="6"/>
    <x v="1"/>
    <x v="1"/>
  </r>
  <r>
    <x v="1"/>
    <n v="21"/>
    <x v="10"/>
    <x v="4"/>
    <x v="1"/>
    <n v="0"/>
    <n v="0"/>
    <n v="1"/>
    <d v="1899-12-30T00:02:00"/>
    <x v="3"/>
    <x v="9"/>
    <x v="4"/>
    <x v="0"/>
    <x v="10"/>
  </r>
  <r>
    <x v="1"/>
    <n v="17"/>
    <x v="7"/>
    <x v="1"/>
    <x v="1"/>
    <n v="0"/>
    <n v="0"/>
    <n v="2"/>
    <d v="1899-12-30T00:02:00"/>
    <x v="3"/>
    <x v="9"/>
    <x v="2"/>
    <x v="1"/>
    <x v="2"/>
  </r>
  <r>
    <x v="0"/>
    <n v="12"/>
    <x v="5"/>
    <x v="1"/>
    <x v="1"/>
    <n v="2"/>
    <n v="12000000"/>
    <n v="1"/>
    <d v="1899-12-30T00:02:00"/>
    <x v="0"/>
    <x v="2"/>
    <x v="3"/>
    <x v="1"/>
    <x v="14"/>
  </r>
  <r>
    <x v="0"/>
    <n v="1"/>
    <x v="0"/>
    <x v="2"/>
    <x v="2"/>
    <n v="4"/>
    <n v="20000000"/>
    <n v="1"/>
    <d v="1899-12-30T00:02:00"/>
    <x v="0"/>
    <x v="3"/>
    <x v="3"/>
    <x v="1"/>
    <x v="15"/>
  </r>
  <r>
    <x v="0"/>
    <n v="27"/>
    <x v="1"/>
    <x v="0"/>
    <x v="1"/>
    <n v="4"/>
    <n v="11000000"/>
    <n v="1"/>
    <d v="1899-12-30T00:02:00"/>
    <x v="2"/>
    <x v="5"/>
    <x v="1"/>
    <x v="2"/>
    <x v="8"/>
  </r>
  <r>
    <x v="0"/>
    <n v="26"/>
    <x v="1"/>
    <x v="5"/>
    <x v="0"/>
    <n v="3"/>
    <n v="15000000"/>
    <n v="1"/>
    <d v="1899-12-30T00:02:00"/>
    <x v="0"/>
    <x v="8"/>
    <x v="5"/>
    <x v="1"/>
    <x v="2"/>
  </r>
  <r>
    <x v="0"/>
    <n v="30"/>
    <x v="2"/>
    <x v="2"/>
    <x v="2"/>
    <n v="3"/>
    <n v="15000000"/>
    <n v="1"/>
    <d v="1899-12-30T00:02:00"/>
    <x v="0"/>
    <x v="2"/>
    <x v="5"/>
    <x v="2"/>
    <x v="11"/>
  </r>
  <r>
    <x v="0"/>
    <n v="11"/>
    <x v="2"/>
    <x v="2"/>
    <x v="0"/>
    <n v="2"/>
    <n v="12000000"/>
    <n v="5"/>
    <d v="1899-12-30T00:02:00"/>
    <x v="0"/>
    <x v="1"/>
    <x v="6"/>
    <x v="0"/>
    <x v="9"/>
  </r>
  <r>
    <x v="0"/>
    <n v="28"/>
    <x v="3"/>
    <x v="0"/>
    <x v="0"/>
    <n v="5"/>
    <n v="21000000"/>
    <n v="3"/>
    <d v="1899-12-30T00:02:00"/>
    <x v="0"/>
    <x v="4"/>
    <x v="1"/>
    <x v="1"/>
    <x v="6"/>
  </r>
  <r>
    <x v="0"/>
    <n v="8"/>
    <x v="3"/>
    <x v="4"/>
    <x v="0"/>
    <n v="2"/>
    <n v="12000000"/>
    <n v="2"/>
    <d v="1899-12-30T00:02:00"/>
    <x v="0"/>
    <x v="4"/>
    <x v="3"/>
    <x v="0"/>
    <x v="12"/>
  </r>
  <r>
    <x v="0"/>
    <n v="25"/>
    <x v="3"/>
    <x v="0"/>
    <x v="1"/>
    <n v="5"/>
    <n v="25000000"/>
    <n v="1"/>
    <d v="1899-12-30T00:02:00"/>
    <x v="0"/>
    <x v="0"/>
    <x v="6"/>
    <x v="3"/>
    <x v="4"/>
  </r>
  <r>
    <x v="0"/>
    <n v="2"/>
    <x v="3"/>
    <x v="2"/>
    <x v="1"/>
    <n v="3"/>
    <n v="15000000"/>
    <n v="3"/>
    <d v="1899-12-30T00:02:00"/>
    <x v="0"/>
    <x v="0"/>
    <x v="7"/>
    <x v="0"/>
    <x v="12"/>
  </r>
  <r>
    <x v="0"/>
    <n v="29"/>
    <x v="3"/>
    <x v="0"/>
    <x v="1"/>
    <n v="2"/>
    <n v="12000000"/>
    <n v="1"/>
    <d v="1899-12-30T00:02:00"/>
    <x v="0"/>
    <x v="7"/>
    <x v="7"/>
    <x v="1"/>
    <x v="2"/>
  </r>
  <r>
    <x v="0"/>
    <n v="6"/>
    <x v="4"/>
    <x v="1"/>
    <x v="1"/>
    <n v="3"/>
    <n v="15000000"/>
    <n v="1"/>
    <d v="1899-12-30T00:02:00"/>
    <x v="0"/>
    <x v="0"/>
    <x v="2"/>
    <x v="1"/>
    <x v="6"/>
  </r>
  <r>
    <x v="0"/>
    <n v="19"/>
    <x v="4"/>
    <x v="0"/>
    <x v="1"/>
    <n v="3"/>
    <n v="15000000"/>
    <n v="5"/>
    <d v="1899-12-30T00:02:00"/>
    <x v="0"/>
    <x v="7"/>
    <x v="2"/>
    <x v="1"/>
    <x v="6"/>
  </r>
  <r>
    <x v="0"/>
    <n v="22"/>
    <x v="4"/>
    <x v="4"/>
    <x v="1"/>
    <n v="2"/>
    <n v="12000000"/>
    <n v="2"/>
    <d v="1899-12-30T00:02:00"/>
    <x v="0"/>
    <x v="2"/>
    <x v="1"/>
    <x v="0"/>
    <x v="7"/>
  </r>
  <r>
    <x v="0"/>
    <n v="3"/>
    <x v="4"/>
    <x v="1"/>
    <x v="2"/>
    <n v="5"/>
    <n v="25000000"/>
    <n v="3"/>
    <d v="1899-12-30T00:02:00"/>
    <x v="0"/>
    <x v="4"/>
    <x v="4"/>
    <x v="0"/>
    <x v="5"/>
  </r>
  <r>
    <x v="0"/>
    <n v="2"/>
    <x v="4"/>
    <x v="1"/>
    <x v="2"/>
    <n v="5"/>
    <n v="25000000"/>
    <n v="1"/>
    <d v="1899-12-30T00:02:00"/>
    <x v="0"/>
    <x v="7"/>
    <x v="7"/>
    <x v="0"/>
    <x v="12"/>
  </r>
  <r>
    <x v="0"/>
    <n v="1"/>
    <x v="10"/>
    <x v="2"/>
    <x v="2"/>
    <n v="4"/>
    <n v="20000000"/>
    <n v="4"/>
    <d v="1899-12-30T00:02:00"/>
    <x v="0"/>
    <x v="1"/>
    <x v="7"/>
    <x v="1"/>
    <x v="6"/>
  </r>
  <r>
    <x v="0"/>
    <n v="17"/>
    <x v="10"/>
    <x v="5"/>
    <x v="0"/>
    <n v="3"/>
    <n v="15000000"/>
    <n v="5"/>
    <d v="1899-12-30T00:02:00"/>
    <x v="0"/>
    <x v="4"/>
    <x v="7"/>
    <x v="2"/>
    <x v="8"/>
  </r>
  <r>
    <x v="0"/>
    <n v="2"/>
    <x v="10"/>
    <x v="2"/>
    <x v="0"/>
    <n v="2"/>
    <n v="12000000"/>
    <n v="2"/>
    <d v="1899-12-30T00:02:00"/>
    <x v="0"/>
    <x v="7"/>
    <x v="0"/>
    <x v="0"/>
    <x v="5"/>
  </r>
  <r>
    <x v="0"/>
    <n v="12"/>
    <x v="5"/>
    <x v="1"/>
    <x v="1"/>
    <n v="2"/>
    <n v="12000000"/>
    <n v="1"/>
    <d v="1899-12-30T00:02:00"/>
    <x v="0"/>
    <x v="2"/>
    <x v="3"/>
    <x v="1"/>
    <x v="14"/>
  </r>
  <r>
    <x v="0"/>
    <n v="1"/>
    <x v="0"/>
    <x v="2"/>
    <x v="2"/>
    <n v="4"/>
    <n v="20000000"/>
    <n v="1"/>
    <d v="1899-12-30T00:02:00"/>
    <x v="0"/>
    <x v="3"/>
    <x v="3"/>
    <x v="1"/>
    <x v="15"/>
  </r>
  <r>
    <x v="0"/>
    <n v="27"/>
    <x v="1"/>
    <x v="0"/>
    <x v="1"/>
    <n v="4"/>
    <n v="11000000"/>
    <n v="1"/>
    <d v="1899-12-30T00:02:00"/>
    <x v="2"/>
    <x v="5"/>
    <x v="1"/>
    <x v="2"/>
    <x v="8"/>
  </r>
  <r>
    <x v="1"/>
    <n v="6"/>
    <x v="5"/>
    <x v="0"/>
    <x v="0"/>
    <n v="0"/>
    <n v="0"/>
    <n v="4"/>
    <d v="1899-12-30T00:02:00"/>
    <x v="3"/>
    <x v="9"/>
    <x v="7"/>
    <x v="0"/>
    <x v="7"/>
  </r>
  <r>
    <x v="1"/>
    <n v="28"/>
    <x v="8"/>
    <x v="3"/>
    <x v="0"/>
    <n v="0"/>
    <n v="0"/>
    <n v="1"/>
    <d v="1899-12-30T00:02:00"/>
    <x v="3"/>
    <x v="9"/>
    <x v="6"/>
    <x v="0"/>
    <x v="5"/>
  </r>
  <r>
    <x v="1"/>
    <n v="5"/>
    <x v="3"/>
    <x v="2"/>
    <x v="2"/>
    <n v="0"/>
    <n v="0"/>
    <n v="3"/>
    <d v="1899-12-30T00:02:00"/>
    <x v="3"/>
    <x v="9"/>
    <x v="2"/>
    <x v="3"/>
    <x v="4"/>
  </r>
  <r>
    <x v="1"/>
    <n v="4"/>
    <x v="10"/>
    <x v="3"/>
    <x v="4"/>
    <n v="0"/>
    <n v="0"/>
    <n v="4"/>
    <d v="1899-12-30T00:02:00"/>
    <x v="3"/>
    <x v="9"/>
    <x v="3"/>
    <x v="2"/>
    <x v="8"/>
  </r>
  <r>
    <x v="1"/>
    <n v="28"/>
    <x v="10"/>
    <x v="3"/>
    <x v="3"/>
    <n v="0"/>
    <n v="0"/>
    <n v="2"/>
    <d v="1899-12-30T00:02:00"/>
    <x v="3"/>
    <x v="9"/>
    <x v="3"/>
    <x v="1"/>
    <x v="2"/>
  </r>
  <r>
    <x v="1"/>
    <n v="10"/>
    <x v="10"/>
    <x v="0"/>
    <x v="1"/>
    <n v="0"/>
    <n v="0"/>
    <n v="1"/>
    <d v="1899-12-30T00:02:00"/>
    <x v="3"/>
    <x v="9"/>
    <x v="4"/>
    <x v="1"/>
    <x v="1"/>
  </r>
  <r>
    <x v="1"/>
    <n v="30"/>
    <x v="10"/>
    <x v="3"/>
    <x v="1"/>
    <n v="0"/>
    <n v="0"/>
    <n v="2"/>
    <d v="1899-12-30T00:02:00"/>
    <x v="3"/>
    <x v="9"/>
    <x v="0"/>
    <x v="0"/>
    <x v="9"/>
  </r>
  <r>
    <x v="1"/>
    <n v="6"/>
    <x v="5"/>
    <x v="0"/>
    <x v="0"/>
    <n v="0"/>
    <n v="0"/>
    <n v="4"/>
    <d v="1899-12-30T00:02:00"/>
    <x v="3"/>
    <x v="9"/>
    <x v="7"/>
    <x v="0"/>
    <x v="7"/>
  </r>
  <r>
    <x v="1"/>
    <n v="28"/>
    <x v="8"/>
    <x v="3"/>
    <x v="0"/>
    <n v="0"/>
    <n v="0"/>
    <n v="1"/>
    <d v="1899-12-30T00:02:00"/>
    <x v="3"/>
    <x v="9"/>
    <x v="6"/>
    <x v="0"/>
    <x v="5"/>
  </r>
  <r>
    <x v="0"/>
    <n v="4"/>
    <x v="0"/>
    <x v="1"/>
    <x v="2"/>
    <n v="5"/>
    <n v="20000000"/>
    <n v="1"/>
    <d v="1899-12-30T00:02:00"/>
    <x v="0"/>
    <x v="3"/>
    <x v="7"/>
    <x v="2"/>
    <x v="8"/>
  </r>
  <r>
    <x v="0"/>
    <n v="6"/>
    <x v="8"/>
    <x v="1"/>
    <x v="4"/>
    <n v="2"/>
    <n v="12000000"/>
    <n v="1"/>
    <d v="1899-12-30T00:02:00"/>
    <x v="0"/>
    <x v="3"/>
    <x v="3"/>
    <x v="1"/>
    <x v="6"/>
  </r>
  <r>
    <x v="0"/>
    <n v="12"/>
    <x v="9"/>
    <x v="2"/>
    <x v="3"/>
    <n v="2"/>
    <n v="12000000"/>
    <n v="5"/>
    <d v="1899-12-30T00:02:00"/>
    <x v="0"/>
    <x v="4"/>
    <x v="2"/>
    <x v="3"/>
    <x v="13"/>
  </r>
  <r>
    <x v="0"/>
    <n v="11"/>
    <x v="1"/>
    <x v="3"/>
    <x v="2"/>
    <n v="2"/>
    <n v="12000000"/>
    <n v="1"/>
    <d v="1899-12-30T00:02:00"/>
    <x v="0"/>
    <x v="1"/>
    <x v="5"/>
    <x v="1"/>
    <x v="1"/>
  </r>
  <r>
    <x v="0"/>
    <n v="2"/>
    <x v="3"/>
    <x v="0"/>
    <x v="1"/>
    <n v="3"/>
    <n v="15000000"/>
    <n v="1"/>
    <d v="1899-12-30T00:02:00"/>
    <x v="0"/>
    <x v="4"/>
    <x v="0"/>
    <x v="0"/>
    <x v="12"/>
  </r>
  <r>
    <x v="0"/>
    <n v="8"/>
    <x v="3"/>
    <x v="0"/>
    <x v="2"/>
    <n v="3"/>
    <n v="15000000"/>
    <n v="4"/>
    <d v="1899-12-30T00:02:00"/>
    <x v="0"/>
    <x v="5"/>
    <x v="7"/>
    <x v="2"/>
    <x v="8"/>
  </r>
  <r>
    <x v="0"/>
    <n v="17"/>
    <x v="4"/>
    <x v="2"/>
    <x v="1"/>
    <n v="4"/>
    <n v="11000000"/>
    <n v="2"/>
    <d v="1899-12-30T00:02:00"/>
    <x v="2"/>
    <x v="0"/>
    <x v="7"/>
    <x v="0"/>
    <x v="0"/>
  </r>
  <r>
    <x v="0"/>
    <n v="10"/>
    <x v="10"/>
    <x v="2"/>
    <x v="1"/>
    <n v="4"/>
    <n v="20000000"/>
    <n v="1"/>
    <d v="1899-12-30T00:02:00"/>
    <x v="0"/>
    <x v="0"/>
    <x v="6"/>
    <x v="3"/>
    <x v="13"/>
  </r>
  <r>
    <x v="0"/>
    <n v="17"/>
    <x v="10"/>
    <x v="4"/>
    <x v="0"/>
    <n v="1"/>
    <n v="7000000"/>
    <n v="5"/>
    <d v="1899-12-30T00:02:00"/>
    <x v="0"/>
    <x v="8"/>
    <x v="6"/>
    <x v="3"/>
    <x v="4"/>
  </r>
  <r>
    <x v="0"/>
    <n v="4"/>
    <x v="0"/>
    <x v="1"/>
    <x v="2"/>
    <n v="5"/>
    <n v="20000000"/>
    <n v="1"/>
    <d v="1899-12-30T00:02:00"/>
    <x v="0"/>
    <x v="3"/>
    <x v="7"/>
    <x v="2"/>
    <x v="8"/>
  </r>
  <r>
    <x v="0"/>
    <n v="6"/>
    <x v="8"/>
    <x v="1"/>
    <x v="4"/>
    <n v="2"/>
    <n v="12000000"/>
    <n v="1"/>
    <d v="1899-12-30T00:02:00"/>
    <x v="0"/>
    <x v="3"/>
    <x v="3"/>
    <x v="1"/>
    <x v="6"/>
  </r>
  <r>
    <x v="0"/>
    <n v="12"/>
    <x v="9"/>
    <x v="2"/>
    <x v="3"/>
    <n v="2"/>
    <n v="12000000"/>
    <n v="5"/>
    <d v="1899-12-30T00:02:00"/>
    <x v="0"/>
    <x v="4"/>
    <x v="2"/>
    <x v="3"/>
    <x v="13"/>
  </r>
  <r>
    <x v="1"/>
    <n v="2"/>
    <x v="8"/>
    <x v="0"/>
    <x v="2"/>
    <n v="0"/>
    <n v="0"/>
    <n v="1"/>
    <d v="1899-12-30T00:02:00"/>
    <x v="3"/>
    <x v="9"/>
    <x v="1"/>
    <x v="2"/>
    <x v="11"/>
  </r>
  <r>
    <x v="1"/>
    <n v="30"/>
    <x v="2"/>
    <x v="0"/>
    <x v="1"/>
    <n v="0"/>
    <n v="0"/>
    <n v="2"/>
    <d v="1899-12-30T00:02:00"/>
    <x v="3"/>
    <x v="9"/>
    <x v="5"/>
    <x v="1"/>
    <x v="2"/>
  </r>
  <r>
    <x v="1"/>
    <n v="8"/>
    <x v="3"/>
    <x v="3"/>
    <x v="1"/>
    <n v="0"/>
    <n v="0"/>
    <n v="1"/>
    <d v="1899-12-30T00:02:00"/>
    <x v="3"/>
    <x v="9"/>
    <x v="2"/>
    <x v="0"/>
    <x v="9"/>
  </r>
  <r>
    <x v="1"/>
    <n v="20"/>
    <x v="4"/>
    <x v="2"/>
    <x v="0"/>
    <n v="0"/>
    <n v="0"/>
    <n v="2"/>
    <d v="1899-12-30T00:02:00"/>
    <x v="3"/>
    <x v="9"/>
    <x v="3"/>
    <x v="0"/>
    <x v="9"/>
  </r>
  <r>
    <x v="1"/>
    <n v="2"/>
    <x v="8"/>
    <x v="0"/>
    <x v="2"/>
    <n v="0"/>
    <n v="0"/>
    <n v="1"/>
    <d v="1899-12-30T00:02:00"/>
    <x v="3"/>
    <x v="9"/>
    <x v="1"/>
    <x v="2"/>
    <x v="11"/>
  </r>
  <r>
    <x v="0"/>
    <n v="10"/>
    <x v="5"/>
    <x v="2"/>
    <x v="2"/>
    <n v="2"/>
    <n v="12000000"/>
    <n v="1"/>
    <d v="1899-12-30T00:02:00"/>
    <x v="0"/>
    <x v="0"/>
    <x v="0"/>
    <x v="2"/>
    <x v="3"/>
  </r>
  <r>
    <x v="0"/>
    <n v="1"/>
    <x v="5"/>
    <x v="2"/>
    <x v="2"/>
    <n v="3"/>
    <n v="11000000"/>
    <n v="2"/>
    <d v="1899-12-30T00:02:00"/>
    <x v="0"/>
    <x v="8"/>
    <x v="0"/>
    <x v="0"/>
    <x v="10"/>
  </r>
  <r>
    <x v="0"/>
    <n v="11"/>
    <x v="6"/>
    <x v="0"/>
    <x v="0"/>
    <n v="2"/>
    <n v="10000000"/>
    <n v="2"/>
    <d v="1899-12-30T00:02:00"/>
    <x v="0"/>
    <x v="7"/>
    <x v="6"/>
    <x v="3"/>
    <x v="4"/>
  </r>
  <r>
    <x v="0"/>
    <n v="3"/>
    <x v="8"/>
    <x v="4"/>
    <x v="2"/>
    <n v="2"/>
    <n v="38000000"/>
    <n v="1"/>
    <d v="1899-12-30T00:02:00"/>
    <x v="1"/>
    <x v="0"/>
    <x v="2"/>
    <x v="2"/>
    <x v="11"/>
  </r>
  <r>
    <x v="0"/>
    <n v="20"/>
    <x v="11"/>
    <x v="1"/>
    <x v="2"/>
    <n v="1"/>
    <n v="19000000"/>
    <n v="5"/>
    <d v="1899-12-30T00:02:00"/>
    <x v="1"/>
    <x v="2"/>
    <x v="5"/>
    <x v="3"/>
    <x v="13"/>
  </r>
  <r>
    <x v="0"/>
    <n v="11"/>
    <x v="1"/>
    <x v="0"/>
    <x v="2"/>
    <n v="3"/>
    <n v="15000000"/>
    <n v="4"/>
    <d v="1899-12-30T00:02:00"/>
    <x v="0"/>
    <x v="2"/>
    <x v="7"/>
    <x v="3"/>
    <x v="13"/>
  </r>
  <r>
    <x v="0"/>
    <n v="28"/>
    <x v="2"/>
    <x v="2"/>
    <x v="1"/>
    <n v="1"/>
    <n v="19000000"/>
    <n v="4"/>
    <d v="1899-12-30T00:02:00"/>
    <x v="4"/>
    <x v="3"/>
    <x v="5"/>
    <x v="3"/>
    <x v="4"/>
  </r>
  <r>
    <x v="0"/>
    <n v="30"/>
    <x v="2"/>
    <x v="2"/>
    <x v="2"/>
    <n v="2"/>
    <n v="38000000"/>
    <n v="1"/>
    <d v="1899-12-30T00:02:00"/>
    <x v="1"/>
    <x v="4"/>
    <x v="2"/>
    <x v="2"/>
    <x v="8"/>
  </r>
  <r>
    <x v="0"/>
    <n v="11"/>
    <x v="2"/>
    <x v="2"/>
    <x v="2"/>
    <n v="5"/>
    <n v="25000000"/>
    <n v="2"/>
    <d v="1899-12-30T00:02:00"/>
    <x v="0"/>
    <x v="2"/>
    <x v="2"/>
    <x v="1"/>
    <x v="15"/>
  </r>
  <r>
    <x v="0"/>
    <n v="12"/>
    <x v="2"/>
    <x v="2"/>
    <x v="2"/>
    <n v="5"/>
    <n v="25000000"/>
    <n v="5"/>
    <d v="1899-12-30T00:02:00"/>
    <x v="0"/>
    <x v="7"/>
    <x v="2"/>
    <x v="0"/>
    <x v="10"/>
  </r>
  <r>
    <x v="0"/>
    <n v="17"/>
    <x v="2"/>
    <x v="1"/>
    <x v="2"/>
    <n v="2"/>
    <n v="12000000"/>
    <n v="4"/>
    <d v="1899-12-30T00:02:00"/>
    <x v="0"/>
    <x v="4"/>
    <x v="6"/>
    <x v="2"/>
    <x v="8"/>
  </r>
  <r>
    <x v="0"/>
    <n v="29"/>
    <x v="2"/>
    <x v="2"/>
    <x v="1"/>
    <n v="4"/>
    <n v="15000000"/>
    <n v="3"/>
    <d v="1899-12-30T00:02:00"/>
    <x v="0"/>
    <x v="1"/>
    <x v="7"/>
    <x v="0"/>
    <x v="7"/>
  </r>
  <r>
    <x v="0"/>
    <n v="8"/>
    <x v="3"/>
    <x v="1"/>
    <x v="1"/>
    <n v="1"/>
    <n v="7000000"/>
    <n v="1"/>
    <d v="1899-12-30T00:02:00"/>
    <x v="0"/>
    <x v="7"/>
    <x v="6"/>
    <x v="0"/>
    <x v="5"/>
  </r>
  <r>
    <x v="0"/>
    <n v="27"/>
    <x v="3"/>
    <x v="3"/>
    <x v="1"/>
    <n v="1"/>
    <n v="7000000"/>
    <n v="1"/>
    <d v="1899-12-30T00:02:00"/>
    <x v="0"/>
    <x v="0"/>
    <x v="1"/>
    <x v="2"/>
    <x v="8"/>
  </r>
  <r>
    <x v="0"/>
    <n v="2"/>
    <x v="4"/>
    <x v="3"/>
    <x v="1"/>
    <n v="4"/>
    <n v="20000000"/>
    <n v="1"/>
    <d v="1899-12-30T00:02:00"/>
    <x v="2"/>
    <x v="1"/>
    <x v="4"/>
    <x v="1"/>
    <x v="6"/>
  </r>
  <r>
    <x v="0"/>
    <n v="1"/>
    <x v="4"/>
    <x v="1"/>
    <x v="3"/>
    <n v="4"/>
    <n v="20000000"/>
    <n v="1"/>
    <d v="1899-12-30T00:02:00"/>
    <x v="0"/>
    <x v="5"/>
    <x v="7"/>
    <x v="0"/>
    <x v="5"/>
  </r>
  <r>
    <x v="0"/>
    <n v="31"/>
    <x v="10"/>
    <x v="4"/>
    <x v="2"/>
    <n v="3"/>
    <n v="12000000"/>
    <n v="1"/>
    <d v="1899-12-30T00:02:00"/>
    <x v="0"/>
    <x v="0"/>
    <x v="3"/>
    <x v="0"/>
    <x v="7"/>
  </r>
  <r>
    <x v="0"/>
    <n v="30"/>
    <x v="10"/>
    <x v="1"/>
    <x v="1"/>
    <n v="2"/>
    <n v="12000000"/>
    <n v="1"/>
    <d v="1899-12-30T00:02:00"/>
    <x v="0"/>
    <x v="0"/>
    <x v="7"/>
    <x v="0"/>
    <x v="10"/>
  </r>
  <r>
    <x v="0"/>
    <n v="10"/>
    <x v="5"/>
    <x v="2"/>
    <x v="2"/>
    <n v="2"/>
    <n v="12000000"/>
    <n v="1"/>
    <d v="1899-12-30T00:02:00"/>
    <x v="0"/>
    <x v="0"/>
    <x v="0"/>
    <x v="2"/>
    <x v="3"/>
  </r>
  <r>
    <x v="0"/>
    <n v="1"/>
    <x v="5"/>
    <x v="2"/>
    <x v="2"/>
    <n v="3"/>
    <n v="11000000"/>
    <n v="2"/>
    <d v="1899-12-30T00:02:00"/>
    <x v="0"/>
    <x v="8"/>
    <x v="0"/>
    <x v="0"/>
    <x v="10"/>
  </r>
  <r>
    <x v="0"/>
    <n v="11"/>
    <x v="6"/>
    <x v="0"/>
    <x v="0"/>
    <n v="2"/>
    <n v="10000000"/>
    <n v="2"/>
    <d v="1899-12-30T00:02:00"/>
    <x v="0"/>
    <x v="7"/>
    <x v="6"/>
    <x v="3"/>
    <x v="4"/>
  </r>
  <r>
    <x v="0"/>
    <n v="3"/>
    <x v="8"/>
    <x v="4"/>
    <x v="2"/>
    <n v="2"/>
    <n v="38000000"/>
    <n v="1"/>
    <d v="1899-12-30T00:02:00"/>
    <x v="1"/>
    <x v="0"/>
    <x v="2"/>
    <x v="2"/>
    <x v="11"/>
  </r>
  <r>
    <x v="0"/>
    <n v="20"/>
    <x v="11"/>
    <x v="1"/>
    <x v="2"/>
    <n v="1"/>
    <n v="19000000"/>
    <n v="5"/>
    <d v="1899-12-30T00:02:00"/>
    <x v="1"/>
    <x v="2"/>
    <x v="5"/>
    <x v="3"/>
    <x v="13"/>
  </r>
  <r>
    <x v="0"/>
    <n v="11"/>
    <x v="1"/>
    <x v="0"/>
    <x v="2"/>
    <n v="3"/>
    <n v="15000000"/>
    <n v="4"/>
    <d v="1899-12-30T00:02:00"/>
    <x v="0"/>
    <x v="2"/>
    <x v="7"/>
    <x v="3"/>
    <x v="13"/>
  </r>
  <r>
    <x v="1"/>
    <n v="5"/>
    <x v="0"/>
    <x v="2"/>
    <x v="0"/>
    <n v="0"/>
    <n v="0"/>
    <n v="2"/>
    <d v="1899-12-30T00:02:00"/>
    <x v="3"/>
    <x v="9"/>
    <x v="6"/>
    <x v="1"/>
    <x v="6"/>
  </r>
  <r>
    <x v="1"/>
    <n v="22"/>
    <x v="3"/>
    <x v="2"/>
    <x v="0"/>
    <n v="0"/>
    <n v="0"/>
    <n v="1"/>
    <d v="1899-12-30T00:02:00"/>
    <x v="3"/>
    <x v="9"/>
    <x v="5"/>
    <x v="1"/>
    <x v="2"/>
  </r>
  <r>
    <x v="1"/>
    <n v="26"/>
    <x v="3"/>
    <x v="1"/>
    <x v="2"/>
    <n v="0"/>
    <n v="0"/>
    <n v="1"/>
    <d v="1899-12-30T00:02:00"/>
    <x v="3"/>
    <x v="9"/>
    <x v="4"/>
    <x v="0"/>
    <x v="5"/>
  </r>
  <r>
    <x v="1"/>
    <n v="8"/>
    <x v="3"/>
    <x v="2"/>
    <x v="1"/>
    <n v="0"/>
    <n v="0"/>
    <n v="5"/>
    <d v="1899-12-30T00:02:00"/>
    <x v="3"/>
    <x v="9"/>
    <x v="6"/>
    <x v="0"/>
    <x v="10"/>
  </r>
  <r>
    <x v="1"/>
    <n v="17"/>
    <x v="4"/>
    <x v="0"/>
    <x v="2"/>
    <n v="0"/>
    <n v="0"/>
    <n v="4"/>
    <d v="1899-12-30T00:02:00"/>
    <x v="3"/>
    <x v="9"/>
    <x v="6"/>
    <x v="3"/>
    <x v="13"/>
  </r>
  <r>
    <x v="1"/>
    <n v="11"/>
    <x v="10"/>
    <x v="1"/>
    <x v="1"/>
    <n v="0"/>
    <n v="0"/>
    <n v="2"/>
    <d v="1899-12-30T00:02:00"/>
    <x v="3"/>
    <x v="9"/>
    <x v="7"/>
    <x v="1"/>
    <x v="6"/>
  </r>
  <r>
    <x v="1"/>
    <n v="22"/>
    <x v="10"/>
    <x v="0"/>
    <x v="3"/>
    <n v="0"/>
    <n v="0"/>
    <n v="2"/>
    <d v="1899-12-30T00:02:00"/>
    <x v="3"/>
    <x v="9"/>
    <x v="3"/>
    <x v="1"/>
    <x v="15"/>
  </r>
  <r>
    <x v="1"/>
    <n v="1"/>
    <x v="10"/>
    <x v="1"/>
    <x v="1"/>
    <n v="0"/>
    <n v="0"/>
    <n v="3"/>
    <d v="1899-12-30T00:02:00"/>
    <x v="3"/>
    <x v="9"/>
    <x v="0"/>
    <x v="0"/>
    <x v="7"/>
  </r>
  <r>
    <x v="1"/>
    <n v="5"/>
    <x v="0"/>
    <x v="2"/>
    <x v="0"/>
    <n v="0"/>
    <n v="0"/>
    <n v="2"/>
    <d v="1899-12-30T00:02:00"/>
    <x v="3"/>
    <x v="9"/>
    <x v="6"/>
    <x v="1"/>
    <x v="6"/>
  </r>
  <r>
    <x v="0"/>
    <n v="11"/>
    <x v="6"/>
    <x v="0"/>
    <x v="0"/>
    <n v="2"/>
    <n v="12000000"/>
    <n v="3"/>
    <d v="1899-12-30T00:02:10"/>
    <x v="0"/>
    <x v="7"/>
    <x v="6"/>
    <x v="0"/>
    <x v="10"/>
  </r>
  <r>
    <x v="0"/>
    <n v="28"/>
    <x v="11"/>
    <x v="4"/>
    <x v="2"/>
    <n v="2"/>
    <n v="12000000"/>
    <n v="1"/>
    <d v="1899-12-30T00:02:10"/>
    <x v="0"/>
    <x v="0"/>
    <x v="6"/>
    <x v="2"/>
    <x v="8"/>
  </r>
  <r>
    <x v="0"/>
    <n v="12"/>
    <x v="1"/>
    <x v="1"/>
    <x v="1"/>
    <n v="2"/>
    <n v="38000000"/>
    <n v="4"/>
    <d v="1899-12-30T00:02:10"/>
    <x v="1"/>
    <x v="3"/>
    <x v="3"/>
    <x v="1"/>
    <x v="6"/>
  </r>
  <r>
    <x v="0"/>
    <n v="30"/>
    <x v="2"/>
    <x v="5"/>
    <x v="2"/>
    <n v="2"/>
    <n v="12000000"/>
    <n v="5"/>
    <d v="1899-12-30T00:02:10"/>
    <x v="0"/>
    <x v="4"/>
    <x v="2"/>
    <x v="1"/>
    <x v="6"/>
  </r>
  <r>
    <x v="0"/>
    <n v="14"/>
    <x v="2"/>
    <x v="5"/>
    <x v="2"/>
    <n v="1"/>
    <n v="7000000"/>
    <n v="1"/>
    <d v="1899-12-30T00:02:10"/>
    <x v="0"/>
    <x v="5"/>
    <x v="1"/>
    <x v="1"/>
    <x v="2"/>
  </r>
  <r>
    <x v="0"/>
    <n v="26"/>
    <x v="2"/>
    <x v="4"/>
    <x v="1"/>
    <n v="4"/>
    <n v="20000000"/>
    <n v="2"/>
    <d v="1899-12-30T00:02:10"/>
    <x v="0"/>
    <x v="7"/>
    <x v="7"/>
    <x v="0"/>
    <x v="10"/>
  </r>
  <r>
    <x v="0"/>
    <n v="5"/>
    <x v="3"/>
    <x v="1"/>
    <x v="2"/>
    <n v="1"/>
    <n v="19000000"/>
    <n v="1"/>
    <d v="1899-12-30T00:02:10"/>
    <x v="1"/>
    <x v="4"/>
    <x v="5"/>
    <x v="0"/>
    <x v="10"/>
  </r>
  <r>
    <x v="0"/>
    <n v="29"/>
    <x v="3"/>
    <x v="1"/>
    <x v="1"/>
    <n v="3"/>
    <n v="15000000"/>
    <n v="3"/>
    <d v="1899-12-30T00:02:10"/>
    <x v="0"/>
    <x v="8"/>
    <x v="4"/>
    <x v="3"/>
    <x v="13"/>
  </r>
  <r>
    <x v="0"/>
    <n v="2"/>
    <x v="4"/>
    <x v="0"/>
    <x v="2"/>
    <n v="4"/>
    <n v="20000000"/>
    <n v="4"/>
    <d v="1899-12-30T00:02:10"/>
    <x v="2"/>
    <x v="5"/>
    <x v="4"/>
    <x v="1"/>
    <x v="6"/>
  </r>
  <r>
    <x v="0"/>
    <n v="25"/>
    <x v="4"/>
    <x v="0"/>
    <x v="0"/>
    <n v="5"/>
    <n v="25000000"/>
    <n v="4"/>
    <d v="1899-12-30T00:02:10"/>
    <x v="0"/>
    <x v="0"/>
    <x v="6"/>
    <x v="0"/>
    <x v="7"/>
  </r>
  <r>
    <x v="0"/>
    <n v="17"/>
    <x v="4"/>
    <x v="2"/>
    <x v="0"/>
    <n v="5"/>
    <n v="21000000"/>
    <n v="1"/>
    <d v="1899-12-30T00:02:10"/>
    <x v="0"/>
    <x v="8"/>
    <x v="7"/>
    <x v="3"/>
    <x v="4"/>
  </r>
  <r>
    <x v="0"/>
    <n v="11"/>
    <x v="6"/>
    <x v="0"/>
    <x v="0"/>
    <n v="2"/>
    <n v="12000000"/>
    <n v="3"/>
    <d v="1899-12-30T00:02:10"/>
    <x v="0"/>
    <x v="7"/>
    <x v="6"/>
    <x v="0"/>
    <x v="10"/>
  </r>
  <r>
    <x v="0"/>
    <n v="28"/>
    <x v="11"/>
    <x v="4"/>
    <x v="2"/>
    <n v="2"/>
    <n v="12000000"/>
    <n v="1"/>
    <d v="1899-12-30T00:02:10"/>
    <x v="0"/>
    <x v="0"/>
    <x v="6"/>
    <x v="2"/>
    <x v="8"/>
  </r>
  <r>
    <x v="0"/>
    <n v="12"/>
    <x v="1"/>
    <x v="1"/>
    <x v="1"/>
    <n v="2"/>
    <n v="38000000"/>
    <n v="4"/>
    <d v="1899-12-30T00:02:10"/>
    <x v="1"/>
    <x v="3"/>
    <x v="3"/>
    <x v="1"/>
    <x v="6"/>
  </r>
  <r>
    <x v="1"/>
    <n v="30"/>
    <x v="4"/>
    <x v="0"/>
    <x v="3"/>
    <n v="0"/>
    <n v="0"/>
    <n v="2"/>
    <d v="1899-12-30T00:02:10"/>
    <x v="3"/>
    <x v="9"/>
    <x v="3"/>
    <x v="3"/>
    <x v="4"/>
  </r>
  <r>
    <x v="1"/>
    <n v="11"/>
    <x v="4"/>
    <x v="3"/>
    <x v="1"/>
    <n v="0"/>
    <n v="0"/>
    <n v="3"/>
    <d v="1899-12-30T00:02:10"/>
    <x v="3"/>
    <x v="9"/>
    <x v="0"/>
    <x v="1"/>
    <x v="6"/>
  </r>
  <r>
    <x v="0"/>
    <n v="11"/>
    <x v="5"/>
    <x v="4"/>
    <x v="0"/>
    <n v="5"/>
    <n v="25000000"/>
    <n v="3"/>
    <d v="1899-12-30T00:02:12"/>
    <x v="0"/>
    <x v="5"/>
    <x v="0"/>
    <x v="3"/>
    <x v="4"/>
  </r>
  <r>
    <x v="0"/>
    <n v="15"/>
    <x v="5"/>
    <x v="2"/>
    <x v="2"/>
    <n v="2"/>
    <n v="12000000"/>
    <n v="1"/>
    <d v="1899-12-30T00:02:12"/>
    <x v="0"/>
    <x v="2"/>
    <x v="5"/>
    <x v="1"/>
    <x v="2"/>
  </r>
  <r>
    <x v="0"/>
    <n v="14"/>
    <x v="6"/>
    <x v="1"/>
    <x v="1"/>
    <n v="2"/>
    <n v="12000000"/>
    <n v="1"/>
    <d v="1899-12-30T00:02:12"/>
    <x v="0"/>
    <x v="5"/>
    <x v="2"/>
    <x v="2"/>
    <x v="11"/>
  </r>
  <r>
    <x v="0"/>
    <n v="11"/>
    <x v="6"/>
    <x v="0"/>
    <x v="2"/>
    <n v="1"/>
    <n v="7000000"/>
    <n v="1"/>
    <d v="1899-12-30T00:02:12"/>
    <x v="0"/>
    <x v="4"/>
    <x v="3"/>
    <x v="1"/>
    <x v="2"/>
  </r>
  <r>
    <x v="0"/>
    <n v="1"/>
    <x v="8"/>
    <x v="1"/>
    <x v="0"/>
    <n v="4"/>
    <n v="20000000"/>
    <n v="2"/>
    <d v="1899-12-30T00:02:12"/>
    <x v="2"/>
    <x v="2"/>
    <x v="1"/>
    <x v="0"/>
    <x v="7"/>
  </r>
  <r>
    <x v="0"/>
    <n v="7"/>
    <x v="8"/>
    <x v="1"/>
    <x v="2"/>
    <n v="3"/>
    <n v="15000000"/>
    <n v="1"/>
    <d v="1899-12-30T00:02:12"/>
    <x v="0"/>
    <x v="5"/>
    <x v="5"/>
    <x v="0"/>
    <x v="5"/>
  </r>
  <r>
    <x v="0"/>
    <n v="1"/>
    <x v="8"/>
    <x v="2"/>
    <x v="1"/>
    <n v="3"/>
    <n v="15000000"/>
    <n v="2"/>
    <d v="1899-12-30T00:02:12"/>
    <x v="0"/>
    <x v="0"/>
    <x v="7"/>
    <x v="1"/>
    <x v="6"/>
  </r>
  <r>
    <x v="0"/>
    <n v="6"/>
    <x v="11"/>
    <x v="4"/>
    <x v="2"/>
    <n v="2"/>
    <n v="38000000"/>
    <n v="1"/>
    <d v="1899-12-30T00:02:12"/>
    <x v="1"/>
    <x v="2"/>
    <x v="0"/>
    <x v="0"/>
    <x v="9"/>
  </r>
  <r>
    <x v="0"/>
    <n v="31"/>
    <x v="1"/>
    <x v="1"/>
    <x v="1"/>
    <n v="1"/>
    <n v="19000000"/>
    <n v="2"/>
    <d v="1899-12-30T00:02:12"/>
    <x v="1"/>
    <x v="0"/>
    <x v="2"/>
    <x v="1"/>
    <x v="6"/>
  </r>
  <r>
    <x v="0"/>
    <n v="12"/>
    <x v="1"/>
    <x v="1"/>
    <x v="2"/>
    <n v="2"/>
    <n v="10000000"/>
    <n v="4"/>
    <d v="1899-12-30T00:02:12"/>
    <x v="0"/>
    <x v="1"/>
    <x v="4"/>
    <x v="3"/>
    <x v="4"/>
  </r>
  <r>
    <x v="0"/>
    <n v="28"/>
    <x v="2"/>
    <x v="5"/>
    <x v="4"/>
    <n v="5"/>
    <n v="21000000"/>
    <n v="3"/>
    <d v="1899-12-30T00:02:12"/>
    <x v="0"/>
    <x v="7"/>
    <x v="4"/>
    <x v="1"/>
    <x v="15"/>
  </r>
  <r>
    <x v="0"/>
    <n v="2"/>
    <x v="2"/>
    <x v="0"/>
    <x v="3"/>
    <n v="2"/>
    <n v="10000000"/>
    <n v="2"/>
    <d v="1899-12-30T00:02:12"/>
    <x v="0"/>
    <x v="5"/>
    <x v="2"/>
    <x v="1"/>
    <x v="2"/>
  </r>
  <r>
    <x v="0"/>
    <n v="21"/>
    <x v="2"/>
    <x v="2"/>
    <x v="1"/>
    <n v="2"/>
    <n v="12000000"/>
    <n v="3"/>
    <d v="1899-12-30T00:02:12"/>
    <x v="0"/>
    <x v="0"/>
    <x v="2"/>
    <x v="2"/>
    <x v="8"/>
  </r>
  <r>
    <x v="0"/>
    <n v="30"/>
    <x v="2"/>
    <x v="1"/>
    <x v="0"/>
    <n v="4"/>
    <n v="15000000"/>
    <n v="1"/>
    <d v="1899-12-30T00:02:12"/>
    <x v="0"/>
    <x v="4"/>
    <x v="1"/>
    <x v="1"/>
    <x v="15"/>
  </r>
  <r>
    <x v="0"/>
    <n v="24"/>
    <x v="2"/>
    <x v="5"/>
    <x v="2"/>
    <n v="5"/>
    <n v="25000000"/>
    <n v="2"/>
    <d v="1899-12-30T00:02:12"/>
    <x v="0"/>
    <x v="0"/>
    <x v="3"/>
    <x v="3"/>
    <x v="4"/>
  </r>
  <r>
    <x v="0"/>
    <n v="24"/>
    <x v="2"/>
    <x v="3"/>
    <x v="1"/>
    <n v="3"/>
    <n v="15000000"/>
    <n v="2"/>
    <d v="1899-12-30T00:02:12"/>
    <x v="0"/>
    <x v="6"/>
    <x v="4"/>
    <x v="1"/>
    <x v="1"/>
  </r>
  <r>
    <x v="0"/>
    <n v="30"/>
    <x v="2"/>
    <x v="4"/>
    <x v="0"/>
    <n v="2"/>
    <n v="12000000"/>
    <n v="2"/>
    <d v="1899-12-30T00:02:12"/>
    <x v="0"/>
    <x v="5"/>
    <x v="0"/>
    <x v="2"/>
    <x v="11"/>
  </r>
  <r>
    <x v="0"/>
    <n v="22"/>
    <x v="2"/>
    <x v="4"/>
    <x v="0"/>
    <n v="3"/>
    <n v="12000000"/>
    <n v="2"/>
    <d v="1899-12-30T00:02:12"/>
    <x v="0"/>
    <x v="0"/>
    <x v="5"/>
    <x v="2"/>
    <x v="8"/>
  </r>
  <r>
    <x v="0"/>
    <n v="26"/>
    <x v="2"/>
    <x v="2"/>
    <x v="4"/>
    <n v="5"/>
    <n v="25000000"/>
    <n v="3"/>
    <d v="1899-12-30T00:02:12"/>
    <x v="0"/>
    <x v="7"/>
    <x v="6"/>
    <x v="1"/>
    <x v="6"/>
  </r>
  <r>
    <x v="0"/>
    <n v="29"/>
    <x v="3"/>
    <x v="2"/>
    <x v="2"/>
    <n v="1"/>
    <n v="19000000"/>
    <n v="4"/>
    <d v="1899-12-30T00:02:12"/>
    <x v="1"/>
    <x v="3"/>
    <x v="6"/>
    <x v="0"/>
    <x v="7"/>
  </r>
  <r>
    <x v="0"/>
    <n v="20"/>
    <x v="3"/>
    <x v="1"/>
    <x v="2"/>
    <n v="2"/>
    <n v="38000000"/>
    <n v="5"/>
    <d v="1899-12-30T00:02:12"/>
    <x v="1"/>
    <x v="0"/>
    <x v="7"/>
    <x v="0"/>
    <x v="5"/>
  </r>
  <r>
    <x v="0"/>
    <n v="4"/>
    <x v="3"/>
    <x v="2"/>
    <x v="0"/>
    <n v="5"/>
    <n v="20000000"/>
    <n v="2"/>
    <d v="1899-12-30T00:02:12"/>
    <x v="0"/>
    <x v="1"/>
    <x v="2"/>
    <x v="0"/>
    <x v="10"/>
  </r>
  <r>
    <x v="0"/>
    <n v="20"/>
    <x v="3"/>
    <x v="2"/>
    <x v="1"/>
    <n v="2"/>
    <n v="12000000"/>
    <n v="2"/>
    <d v="1899-12-30T00:02:12"/>
    <x v="0"/>
    <x v="0"/>
    <x v="2"/>
    <x v="3"/>
    <x v="13"/>
  </r>
  <r>
    <x v="0"/>
    <n v="22"/>
    <x v="3"/>
    <x v="4"/>
    <x v="2"/>
    <n v="1"/>
    <n v="7000000"/>
    <n v="1"/>
    <d v="1899-12-30T00:02:12"/>
    <x v="0"/>
    <x v="4"/>
    <x v="3"/>
    <x v="0"/>
    <x v="5"/>
  </r>
  <r>
    <x v="0"/>
    <n v="30"/>
    <x v="3"/>
    <x v="3"/>
    <x v="1"/>
    <n v="3"/>
    <n v="15000000"/>
    <n v="2"/>
    <d v="1899-12-30T00:02:12"/>
    <x v="0"/>
    <x v="7"/>
    <x v="6"/>
    <x v="1"/>
    <x v="1"/>
  </r>
  <r>
    <x v="0"/>
    <n v="3"/>
    <x v="3"/>
    <x v="0"/>
    <x v="0"/>
    <n v="3"/>
    <n v="15000000"/>
    <n v="2"/>
    <d v="1899-12-30T00:02:12"/>
    <x v="0"/>
    <x v="0"/>
    <x v="1"/>
    <x v="0"/>
    <x v="9"/>
  </r>
  <r>
    <x v="0"/>
    <n v="8"/>
    <x v="3"/>
    <x v="0"/>
    <x v="3"/>
    <n v="4"/>
    <n v="20000000"/>
    <n v="3"/>
    <d v="1899-12-30T00:02:12"/>
    <x v="0"/>
    <x v="2"/>
    <x v="6"/>
    <x v="2"/>
    <x v="8"/>
  </r>
  <r>
    <x v="0"/>
    <n v="23"/>
    <x v="3"/>
    <x v="0"/>
    <x v="2"/>
    <n v="3"/>
    <n v="15000000"/>
    <n v="1"/>
    <d v="1899-12-30T00:02:12"/>
    <x v="0"/>
    <x v="2"/>
    <x v="7"/>
    <x v="3"/>
    <x v="13"/>
  </r>
  <r>
    <x v="0"/>
    <n v="22"/>
    <x v="4"/>
    <x v="2"/>
    <x v="2"/>
    <n v="2"/>
    <n v="38000000"/>
    <n v="3"/>
    <d v="1899-12-30T00:02:12"/>
    <x v="1"/>
    <x v="8"/>
    <x v="1"/>
    <x v="0"/>
    <x v="9"/>
  </r>
  <r>
    <x v="0"/>
    <n v="3"/>
    <x v="4"/>
    <x v="2"/>
    <x v="1"/>
    <n v="1"/>
    <n v="19000000"/>
    <n v="3"/>
    <d v="1899-12-30T00:02:12"/>
    <x v="1"/>
    <x v="2"/>
    <x v="6"/>
    <x v="1"/>
    <x v="2"/>
  </r>
  <r>
    <x v="0"/>
    <n v="6"/>
    <x v="4"/>
    <x v="2"/>
    <x v="1"/>
    <n v="3"/>
    <n v="11000000"/>
    <n v="5"/>
    <d v="1899-12-30T00:02:12"/>
    <x v="0"/>
    <x v="6"/>
    <x v="2"/>
    <x v="3"/>
    <x v="13"/>
  </r>
  <r>
    <x v="0"/>
    <n v="22"/>
    <x v="4"/>
    <x v="2"/>
    <x v="2"/>
    <n v="5"/>
    <n v="25000000"/>
    <n v="2"/>
    <d v="1899-12-30T00:02:12"/>
    <x v="0"/>
    <x v="4"/>
    <x v="5"/>
    <x v="0"/>
    <x v="5"/>
  </r>
  <r>
    <x v="0"/>
    <n v="22"/>
    <x v="4"/>
    <x v="4"/>
    <x v="0"/>
    <n v="2"/>
    <n v="12000000"/>
    <n v="1"/>
    <d v="1899-12-30T00:02:12"/>
    <x v="0"/>
    <x v="8"/>
    <x v="3"/>
    <x v="0"/>
    <x v="9"/>
  </r>
  <r>
    <x v="0"/>
    <n v="11"/>
    <x v="4"/>
    <x v="1"/>
    <x v="2"/>
    <n v="3"/>
    <n v="15000000"/>
    <n v="1"/>
    <d v="1899-12-30T00:02:12"/>
    <x v="0"/>
    <x v="6"/>
    <x v="6"/>
    <x v="0"/>
    <x v="5"/>
  </r>
  <r>
    <x v="0"/>
    <n v="17"/>
    <x v="4"/>
    <x v="0"/>
    <x v="1"/>
    <n v="3"/>
    <n v="15000000"/>
    <n v="5"/>
    <d v="1899-12-30T00:02:12"/>
    <x v="0"/>
    <x v="4"/>
    <x v="6"/>
    <x v="1"/>
    <x v="1"/>
  </r>
  <r>
    <x v="0"/>
    <n v="1"/>
    <x v="4"/>
    <x v="1"/>
    <x v="2"/>
    <n v="4"/>
    <n v="20000000"/>
    <n v="1"/>
    <d v="1899-12-30T00:02:12"/>
    <x v="0"/>
    <x v="2"/>
    <x v="7"/>
    <x v="1"/>
    <x v="6"/>
  </r>
  <r>
    <x v="0"/>
    <n v="11"/>
    <x v="10"/>
    <x v="4"/>
    <x v="1"/>
    <n v="4"/>
    <n v="20000000"/>
    <n v="3"/>
    <d v="1899-12-30T00:02:12"/>
    <x v="2"/>
    <x v="8"/>
    <x v="3"/>
    <x v="2"/>
    <x v="11"/>
  </r>
  <r>
    <x v="0"/>
    <n v="25"/>
    <x v="10"/>
    <x v="4"/>
    <x v="2"/>
    <n v="2"/>
    <n v="12000000"/>
    <n v="2"/>
    <d v="1899-12-30T00:02:12"/>
    <x v="0"/>
    <x v="2"/>
    <x v="3"/>
    <x v="2"/>
    <x v="11"/>
  </r>
  <r>
    <x v="0"/>
    <n v="24"/>
    <x v="10"/>
    <x v="0"/>
    <x v="0"/>
    <n v="3"/>
    <n v="15000000"/>
    <n v="3"/>
    <d v="1899-12-30T00:02:12"/>
    <x v="0"/>
    <x v="0"/>
    <x v="5"/>
    <x v="3"/>
    <x v="13"/>
  </r>
  <r>
    <x v="0"/>
    <n v="31"/>
    <x v="10"/>
    <x v="0"/>
    <x v="1"/>
    <n v="2"/>
    <n v="12000000"/>
    <n v="2"/>
    <d v="1899-12-30T00:02:12"/>
    <x v="0"/>
    <x v="1"/>
    <x v="7"/>
    <x v="1"/>
    <x v="1"/>
  </r>
  <r>
    <x v="0"/>
    <n v="11"/>
    <x v="5"/>
    <x v="4"/>
    <x v="0"/>
    <n v="5"/>
    <n v="25000000"/>
    <n v="3"/>
    <d v="1899-12-30T00:02:12"/>
    <x v="0"/>
    <x v="5"/>
    <x v="0"/>
    <x v="3"/>
    <x v="4"/>
  </r>
  <r>
    <x v="0"/>
    <n v="15"/>
    <x v="5"/>
    <x v="2"/>
    <x v="2"/>
    <n v="2"/>
    <n v="12000000"/>
    <n v="1"/>
    <d v="1899-12-30T00:02:12"/>
    <x v="0"/>
    <x v="2"/>
    <x v="5"/>
    <x v="1"/>
    <x v="2"/>
  </r>
  <r>
    <x v="0"/>
    <n v="14"/>
    <x v="6"/>
    <x v="1"/>
    <x v="1"/>
    <n v="2"/>
    <n v="12000000"/>
    <n v="1"/>
    <d v="1899-12-30T00:02:12"/>
    <x v="0"/>
    <x v="5"/>
    <x v="2"/>
    <x v="2"/>
    <x v="11"/>
  </r>
  <r>
    <x v="0"/>
    <n v="11"/>
    <x v="6"/>
    <x v="0"/>
    <x v="2"/>
    <n v="1"/>
    <n v="7000000"/>
    <n v="1"/>
    <d v="1899-12-30T00:02:12"/>
    <x v="0"/>
    <x v="4"/>
    <x v="3"/>
    <x v="1"/>
    <x v="2"/>
  </r>
  <r>
    <x v="0"/>
    <n v="1"/>
    <x v="8"/>
    <x v="1"/>
    <x v="0"/>
    <n v="4"/>
    <n v="20000000"/>
    <n v="2"/>
    <d v="1899-12-30T00:02:12"/>
    <x v="2"/>
    <x v="2"/>
    <x v="1"/>
    <x v="0"/>
    <x v="7"/>
  </r>
  <r>
    <x v="0"/>
    <n v="7"/>
    <x v="8"/>
    <x v="1"/>
    <x v="2"/>
    <n v="3"/>
    <n v="15000000"/>
    <n v="1"/>
    <d v="1899-12-30T00:02:12"/>
    <x v="0"/>
    <x v="5"/>
    <x v="5"/>
    <x v="0"/>
    <x v="5"/>
  </r>
  <r>
    <x v="0"/>
    <n v="1"/>
    <x v="8"/>
    <x v="2"/>
    <x v="1"/>
    <n v="3"/>
    <n v="15000000"/>
    <n v="2"/>
    <d v="1899-12-30T00:02:12"/>
    <x v="0"/>
    <x v="0"/>
    <x v="7"/>
    <x v="1"/>
    <x v="6"/>
  </r>
  <r>
    <x v="0"/>
    <n v="6"/>
    <x v="11"/>
    <x v="4"/>
    <x v="2"/>
    <n v="2"/>
    <n v="38000000"/>
    <n v="1"/>
    <d v="1899-12-30T00:02:12"/>
    <x v="1"/>
    <x v="2"/>
    <x v="0"/>
    <x v="0"/>
    <x v="9"/>
  </r>
  <r>
    <x v="0"/>
    <n v="31"/>
    <x v="1"/>
    <x v="1"/>
    <x v="1"/>
    <n v="1"/>
    <n v="19000000"/>
    <n v="2"/>
    <d v="1899-12-30T00:02:12"/>
    <x v="1"/>
    <x v="0"/>
    <x v="2"/>
    <x v="1"/>
    <x v="6"/>
  </r>
  <r>
    <x v="1"/>
    <n v="14"/>
    <x v="7"/>
    <x v="3"/>
    <x v="2"/>
    <n v="0"/>
    <n v="0"/>
    <n v="4"/>
    <d v="1899-12-30T00:02:12"/>
    <x v="3"/>
    <x v="9"/>
    <x v="3"/>
    <x v="1"/>
    <x v="6"/>
  </r>
  <r>
    <x v="1"/>
    <n v="3"/>
    <x v="8"/>
    <x v="0"/>
    <x v="3"/>
    <n v="0"/>
    <n v="0"/>
    <n v="1"/>
    <d v="1899-12-30T00:02:12"/>
    <x v="3"/>
    <x v="9"/>
    <x v="7"/>
    <x v="1"/>
    <x v="1"/>
  </r>
  <r>
    <x v="1"/>
    <n v="8"/>
    <x v="9"/>
    <x v="0"/>
    <x v="3"/>
    <n v="0"/>
    <n v="0"/>
    <n v="2"/>
    <d v="1899-12-30T00:02:12"/>
    <x v="3"/>
    <x v="9"/>
    <x v="3"/>
    <x v="0"/>
    <x v="10"/>
  </r>
  <r>
    <x v="1"/>
    <n v="30"/>
    <x v="1"/>
    <x v="2"/>
    <x v="2"/>
    <n v="0"/>
    <n v="0"/>
    <n v="1"/>
    <d v="1899-12-30T00:02:12"/>
    <x v="3"/>
    <x v="9"/>
    <x v="5"/>
    <x v="0"/>
    <x v="7"/>
  </r>
  <r>
    <x v="1"/>
    <n v="27"/>
    <x v="2"/>
    <x v="0"/>
    <x v="2"/>
    <n v="0"/>
    <n v="0"/>
    <n v="3"/>
    <d v="1899-12-30T00:02:12"/>
    <x v="3"/>
    <x v="9"/>
    <x v="5"/>
    <x v="3"/>
    <x v="13"/>
  </r>
  <r>
    <x v="1"/>
    <n v="16"/>
    <x v="2"/>
    <x v="1"/>
    <x v="3"/>
    <n v="0"/>
    <n v="0"/>
    <n v="5"/>
    <d v="1899-12-30T00:02:12"/>
    <x v="3"/>
    <x v="9"/>
    <x v="1"/>
    <x v="0"/>
    <x v="10"/>
  </r>
  <r>
    <x v="1"/>
    <n v="9"/>
    <x v="3"/>
    <x v="1"/>
    <x v="1"/>
    <n v="0"/>
    <n v="0"/>
    <n v="5"/>
    <d v="1899-12-30T00:02:12"/>
    <x v="3"/>
    <x v="9"/>
    <x v="2"/>
    <x v="2"/>
    <x v="11"/>
  </r>
  <r>
    <x v="1"/>
    <n v="9"/>
    <x v="3"/>
    <x v="3"/>
    <x v="1"/>
    <n v="0"/>
    <n v="0"/>
    <n v="2"/>
    <d v="1899-12-30T00:02:12"/>
    <x v="3"/>
    <x v="9"/>
    <x v="2"/>
    <x v="0"/>
    <x v="7"/>
  </r>
  <r>
    <x v="1"/>
    <n v="29"/>
    <x v="3"/>
    <x v="0"/>
    <x v="0"/>
    <n v="0"/>
    <n v="0"/>
    <n v="4"/>
    <d v="1899-12-30T00:02:12"/>
    <x v="3"/>
    <x v="9"/>
    <x v="5"/>
    <x v="0"/>
    <x v="5"/>
  </r>
  <r>
    <x v="1"/>
    <n v="29"/>
    <x v="3"/>
    <x v="5"/>
    <x v="2"/>
    <n v="0"/>
    <n v="0"/>
    <n v="2"/>
    <d v="1899-12-30T00:02:12"/>
    <x v="3"/>
    <x v="9"/>
    <x v="5"/>
    <x v="0"/>
    <x v="12"/>
  </r>
  <r>
    <x v="1"/>
    <n v="21"/>
    <x v="4"/>
    <x v="4"/>
    <x v="2"/>
    <n v="0"/>
    <n v="0"/>
    <n v="2"/>
    <d v="1899-12-30T00:02:12"/>
    <x v="3"/>
    <x v="9"/>
    <x v="5"/>
    <x v="2"/>
    <x v="8"/>
  </r>
  <r>
    <x v="1"/>
    <n v="21"/>
    <x v="10"/>
    <x v="0"/>
    <x v="2"/>
    <n v="0"/>
    <n v="0"/>
    <n v="1"/>
    <d v="1899-12-30T00:02:12"/>
    <x v="3"/>
    <x v="9"/>
    <x v="5"/>
    <x v="0"/>
    <x v="7"/>
  </r>
  <r>
    <x v="1"/>
    <n v="14"/>
    <x v="7"/>
    <x v="3"/>
    <x v="2"/>
    <n v="0"/>
    <n v="0"/>
    <n v="4"/>
    <d v="1899-12-30T00:02:12"/>
    <x v="3"/>
    <x v="9"/>
    <x v="3"/>
    <x v="1"/>
    <x v="6"/>
  </r>
  <r>
    <x v="1"/>
    <n v="3"/>
    <x v="8"/>
    <x v="0"/>
    <x v="3"/>
    <n v="0"/>
    <n v="0"/>
    <n v="1"/>
    <d v="1899-12-30T00:02:12"/>
    <x v="3"/>
    <x v="9"/>
    <x v="7"/>
    <x v="1"/>
    <x v="1"/>
  </r>
  <r>
    <x v="1"/>
    <n v="8"/>
    <x v="9"/>
    <x v="0"/>
    <x v="3"/>
    <n v="0"/>
    <n v="0"/>
    <n v="2"/>
    <d v="1899-12-30T00:02:12"/>
    <x v="3"/>
    <x v="9"/>
    <x v="3"/>
    <x v="0"/>
    <x v="10"/>
  </r>
  <r>
    <x v="0"/>
    <n v="11"/>
    <x v="5"/>
    <x v="3"/>
    <x v="4"/>
    <n v="3"/>
    <n v="15000000"/>
    <n v="2"/>
    <d v="1899-12-30T00:02:18"/>
    <x v="0"/>
    <x v="0"/>
    <x v="7"/>
    <x v="2"/>
    <x v="8"/>
  </r>
  <r>
    <x v="0"/>
    <n v="30"/>
    <x v="2"/>
    <x v="4"/>
    <x v="2"/>
    <n v="5"/>
    <n v="25000000"/>
    <n v="2"/>
    <d v="1899-12-30T00:02:18"/>
    <x v="0"/>
    <x v="4"/>
    <x v="2"/>
    <x v="1"/>
    <x v="2"/>
  </r>
  <r>
    <x v="0"/>
    <n v="1"/>
    <x v="3"/>
    <x v="4"/>
    <x v="2"/>
    <n v="4"/>
    <n v="11000000"/>
    <n v="2"/>
    <d v="1899-12-30T00:02:18"/>
    <x v="2"/>
    <x v="3"/>
    <x v="7"/>
    <x v="0"/>
    <x v="10"/>
  </r>
  <r>
    <x v="0"/>
    <n v="28"/>
    <x v="3"/>
    <x v="4"/>
    <x v="2"/>
    <n v="2"/>
    <n v="12000000"/>
    <n v="1"/>
    <d v="1899-12-30T00:02:18"/>
    <x v="0"/>
    <x v="8"/>
    <x v="2"/>
    <x v="0"/>
    <x v="9"/>
  </r>
  <r>
    <x v="0"/>
    <n v="4"/>
    <x v="4"/>
    <x v="0"/>
    <x v="2"/>
    <n v="2"/>
    <n v="12000000"/>
    <n v="5"/>
    <d v="1899-12-30T00:02:18"/>
    <x v="0"/>
    <x v="5"/>
    <x v="7"/>
    <x v="0"/>
    <x v="0"/>
  </r>
  <r>
    <x v="0"/>
    <n v="19"/>
    <x v="4"/>
    <x v="4"/>
    <x v="2"/>
    <n v="5"/>
    <n v="21000000"/>
    <n v="1"/>
    <d v="1899-12-30T00:02:18"/>
    <x v="0"/>
    <x v="4"/>
    <x v="3"/>
    <x v="1"/>
    <x v="6"/>
  </r>
  <r>
    <x v="0"/>
    <n v="8"/>
    <x v="4"/>
    <x v="0"/>
    <x v="0"/>
    <n v="4"/>
    <n v="20000000"/>
    <n v="1"/>
    <d v="1899-12-30T00:02:18"/>
    <x v="0"/>
    <x v="7"/>
    <x v="6"/>
    <x v="3"/>
    <x v="4"/>
  </r>
  <r>
    <x v="0"/>
    <n v="13"/>
    <x v="10"/>
    <x v="2"/>
    <x v="2"/>
    <n v="1"/>
    <n v="19000000"/>
    <n v="3"/>
    <d v="1899-12-30T00:02:18"/>
    <x v="1"/>
    <x v="0"/>
    <x v="1"/>
    <x v="3"/>
    <x v="4"/>
  </r>
  <r>
    <x v="0"/>
    <n v="16"/>
    <x v="10"/>
    <x v="0"/>
    <x v="0"/>
    <n v="3"/>
    <n v="15000000"/>
    <n v="3"/>
    <d v="1899-12-30T00:02:18"/>
    <x v="0"/>
    <x v="8"/>
    <x v="4"/>
    <x v="0"/>
    <x v="0"/>
  </r>
  <r>
    <x v="0"/>
    <n v="11"/>
    <x v="5"/>
    <x v="3"/>
    <x v="4"/>
    <n v="3"/>
    <n v="15000000"/>
    <n v="2"/>
    <d v="1899-12-30T00:02:18"/>
    <x v="0"/>
    <x v="0"/>
    <x v="7"/>
    <x v="2"/>
    <x v="8"/>
  </r>
  <r>
    <x v="1"/>
    <n v="11"/>
    <x v="5"/>
    <x v="5"/>
    <x v="2"/>
    <n v="0"/>
    <n v="0"/>
    <n v="4"/>
    <d v="1899-12-30T00:02:18"/>
    <x v="3"/>
    <x v="9"/>
    <x v="3"/>
    <x v="0"/>
    <x v="10"/>
  </r>
  <r>
    <x v="1"/>
    <n v="12"/>
    <x v="7"/>
    <x v="0"/>
    <x v="4"/>
    <n v="0"/>
    <n v="0"/>
    <n v="4"/>
    <d v="1899-12-30T00:02:18"/>
    <x v="3"/>
    <x v="9"/>
    <x v="0"/>
    <x v="1"/>
    <x v="6"/>
  </r>
  <r>
    <x v="1"/>
    <n v="30"/>
    <x v="8"/>
    <x v="1"/>
    <x v="2"/>
    <n v="0"/>
    <n v="0"/>
    <n v="3"/>
    <d v="1899-12-30T00:02:18"/>
    <x v="3"/>
    <x v="9"/>
    <x v="5"/>
    <x v="2"/>
    <x v="11"/>
  </r>
  <r>
    <x v="1"/>
    <n v="6"/>
    <x v="10"/>
    <x v="1"/>
    <x v="2"/>
    <n v="0"/>
    <n v="0"/>
    <n v="2"/>
    <d v="1899-12-30T00:02:18"/>
    <x v="3"/>
    <x v="9"/>
    <x v="6"/>
    <x v="1"/>
    <x v="14"/>
  </r>
  <r>
    <x v="1"/>
    <n v="11"/>
    <x v="5"/>
    <x v="5"/>
    <x v="2"/>
    <n v="0"/>
    <n v="0"/>
    <n v="4"/>
    <d v="1899-12-30T00:02:18"/>
    <x v="3"/>
    <x v="9"/>
    <x v="3"/>
    <x v="0"/>
    <x v="10"/>
  </r>
  <r>
    <x v="1"/>
    <n v="12"/>
    <x v="7"/>
    <x v="0"/>
    <x v="4"/>
    <n v="0"/>
    <n v="0"/>
    <n v="4"/>
    <d v="1899-12-30T00:02:18"/>
    <x v="3"/>
    <x v="9"/>
    <x v="0"/>
    <x v="1"/>
    <x v="6"/>
  </r>
  <r>
    <x v="1"/>
    <n v="30"/>
    <x v="8"/>
    <x v="1"/>
    <x v="2"/>
    <n v="0"/>
    <n v="0"/>
    <n v="3"/>
    <d v="1899-12-30T00:02:18"/>
    <x v="3"/>
    <x v="9"/>
    <x v="5"/>
    <x v="2"/>
    <x v="11"/>
  </r>
  <r>
    <x v="0"/>
    <n v="15"/>
    <x v="5"/>
    <x v="3"/>
    <x v="2"/>
    <n v="4"/>
    <n v="20000000"/>
    <n v="3"/>
    <d v="1899-12-30T00:02:25"/>
    <x v="2"/>
    <x v="3"/>
    <x v="7"/>
    <x v="0"/>
    <x v="5"/>
  </r>
  <r>
    <x v="0"/>
    <n v="1"/>
    <x v="8"/>
    <x v="3"/>
    <x v="2"/>
    <n v="2"/>
    <n v="38000000"/>
    <n v="2"/>
    <d v="1899-12-30T00:02:25"/>
    <x v="1"/>
    <x v="1"/>
    <x v="2"/>
    <x v="2"/>
    <x v="3"/>
  </r>
  <r>
    <x v="0"/>
    <n v="1"/>
    <x v="8"/>
    <x v="2"/>
    <x v="1"/>
    <n v="2"/>
    <n v="12000000"/>
    <n v="3"/>
    <d v="1899-12-30T00:02:25"/>
    <x v="0"/>
    <x v="2"/>
    <x v="6"/>
    <x v="0"/>
    <x v="7"/>
  </r>
  <r>
    <x v="0"/>
    <n v="20"/>
    <x v="8"/>
    <x v="2"/>
    <x v="3"/>
    <n v="3"/>
    <n v="15000000"/>
    <n v="2"/>
    <d v="1899-12-30T00:02:25"/>
    <x v="0"/>
    <x v="4"/>
    <x v="7"/>
    <x v="0"/>
    <x v="5"/>
  </r>
  <r>
    <x v="0"/>
    <n v="10"/>
    <x v="2"/>
    <x v="2"/>
    <x v="2"/>
    <n v="1"/>
    <n v="19000000"/>
    <n v="3"/>
    <d v="1899-12-30T00:02:25"/>
    <x v="1"/>
    <x v="7"/>
    <x v="1"/>
    <x v="1"/>
    <x v="6"/>
  </r>
  <r>
    <x v="0"/>
    <n v="14"/>
    <x v="2"/>
    <x v="3"/>
    <x v="0"/>
    <n v="3"/>
    <n v="11000000"/>
    <n v="2"/>
    <d v="1899-12-30T00:02:25"/>
    <x v="0"/>
    <x v="2"/>
    <x v="3"/>
    <x v="0"/>
    <x v="12"/>
  </r>
  <r>
    <x v="0"/>
    <n v="1"/>
    <x v="3"/>
    <x v="2"/>
    <x v="1"/>
    <n v="1"/>
    <n v="19000000"/>
    <n v="1"/>
    <d v="1899-12-30T00:02:25"/>
    <x v="1"/>
    <x v="4"/>
    <x v="2"/>
    <x v="1"/>
    <x v="14"/>
  </r>
  <r>
    <x v="0"/>
    <n v="11"/>
    <x v="3"/>
    <x v="0"/>
    <x v="1"/>
    <n v="5"/>
    <n v="21000000"/>
    <n v="1"/>
    <d v="1899-12-30T00:02:25"/>
    <x v="0"/>
    <x v="0"/>
    <x v="2"/>
    <x v="0"/>
    <x v="12"/>
  </r>
  <r>
    <x v="0"/>
    <n v="15"/>
    <x v="3"/>
    <x v="0"/>
    <x v="2"/>
    <n v="2"/>
    <n v="10000000"/>
    <n v="4"/>
    <d v="1899-12-30T00:02:25"/>
    <x v="0"/>
    <x v="5"/>
    <x v="7"/>
    <x v="3"/>
    <x v="13"/>
  </r>
  <r>
    <x v="0"/>
    <n v="29"/>
    <x v="3"/>
    <x v="0"/>
    <x v="2"/>
    <n v="3"/>
    <n v="15000000"/>
    <n v="1"/>
    <d v="1899-12-30T00:02:25"/>
    <x v="0"/>
    <x v="4"/>
    <x v="0"/>
    <x v="0"/>
    <x v="12"/>
  </r>
  <r>
    <x v="0"/>
    <n v="8"/>
    <x v="3"/>
    <x v="2"/>
    <x v="2"/>
    <n v="2"/>
    <n v="12000000"/>
    <n v="5"/>
    <d v="1899-12-30T00:02:25"/>
    <x v="0"/>
    <x v="6"/>
    <x v="1"/>
    <x v="1"/>
    <x v="6"/>
  </r>
  <r>
    <x v="0"/>
    <n v="8"/>
    <x v="3"/>
    <x v="3"/>
    <x v="0"/>
    <n v="5"/>
    <n v="25000000"/>
    <n v="3"/>
    <d v="1899-12-30T00:02:25"/>
    <x v="0"/>
    <x v="4"/>
    <x v="6"/>
    <x v="1"/>
    <x v="6"/>
  </r>
  <r>
    <x v="0"/>
    <n v="10"/>
    <x v="4"/>
    <x v="3"/>
    <x v="1"/>
    <n v="1"/>
    <n v="7000000"/>
    <n v="6"/>
    <d v="1899-12-30T00:02:25"/>
    <x v="0"/>
    <x v="0"/>
    <x v="5"/>
    <x v="2"/>
    <x v="11"/>
  </r>
  <r>
    <x v="0"/>
    <n v="11"/>
    <x v="4"/>
    <x v="1"/>
    <x v="1"/>
    <n v="4"/>
    <n v="20000000"/>
    <n v="2"/>
    <d v="1899-12-30T00:02:25"/>
    <x v="0"/>
    <x v="5"/>
    <x v="3"/>
    <x v="1"/>
    <x v="2"/>
  </r>
  <r>
    <x v="0"/>
    <n v="22"/>
    <x v="4"/>
    <x v="5"/>
    <x v="0"/>
    <n v="2"/>
    <n v="12000000"/>
    <n v="2"/>
    <d v="1899-12-30T00:02:25"/>
    <x v="0"/>
    <x v="7"/>
    <x v="3"/>
    <x v="1"/>
    <x v="1"/>
  </r>
  <r>
    <x v="0"/>
    <n v="18"/>
    <x v="4"/>
    <x v="2"/>
    <x v="4"/>
    <n v="5"/>
    <n v="25000000"/>
    <n v="4"/>
    <d v="1899-12-30T00:02:25"/>
    <x v="0"/>
    <x v="0"/>
    <x v="5"/>
    <x v="2"/>
    <x v="8"/>
  </r>
  <r>
    <x v="0"/>
    <n v="15"/>
    <x v="5"/>
    <x v="3"/>
    <x v="2"/>
    <n v="4"/>
    <n v="20000000"/>
    <n v="3"/>
    <d v="1899-12-30T00:02:25"/>
    <x v="2"/>
    <x v="3"/>
    <x v="7"/>
    <x v="0"/>
    <x v="5"/>
  </r>
  <r>
    <x v="0"/>
    <n v="1"/>
    <x v="8"/>
    <x v="3"/>
    <x v="2"/>
    <n v="2"/>
    <n v="38000000"/>
    <n v="2"/>
    <d v="1899-12-30T00:02:25"/>
    <x v="1"/>
    <x v="1"/>
    <x v="2"/>
    <x v="2"/>
    <x v="3"/>
  </r>
  <r>
    <x v="0"/>
    <n v="1"/>
    <x v="8"/>
    <x v="2"/>
    <x v="1"/>
    <n v="2"/>
    <n v="12000000"/>
    <n v="3"/>
    <d v="1899-12-30T00:02:25"/>
    <x v="0"/>
    <x v="2"/>
    <x v="6"/>
    <x v="0"/>
    <x v="7"/>
  </r>
  <r>
    <x v="0"/>
    <n v="20"/>
    <x v="8"/>
    <x v="2"/>
    <x v="3"/>
    <n v="3"/>
    <n v="15000000"/>
    <n v="2"/>
    <d v="1899-12-30T00:02:25"/>
    <x v="0"/>
    <x v="4"/>
    <x v="7"/>
    <x v="0"/>
    <x v="5"/>
  </r>
  <r>
    <x v="1"/>
    <n v="12"/>
    <x v="8"/>
    <x v="0"/>
    <x v="1"/>
    <n v="0"/>
    <n v="0"/>
    <n v="2"/>
    <d v="1899-12-30T00:02:25"/>
    <x v="3"/>
    <x v="9"/>
    <x v="5"/>
    <x v="3"/>
    <x v="13"/>
  </r>
  <r>
    <x v="1"/>
    <n v="14"/>
    <x v="9"/>
    <x v="0"/>
    <x v="2"/>
    <n v="0"/>
    <n v="0"/>
    <n v="1"/>
    <d v="1899-12-30T00:02:25"/>
    <x v="3"/>
    <x v="9"/>
    <x v="7"/>
    <x v="1"/>
    <x v="2"/>
  </r>
  <r>
    <x v="1"/>
    <n v="15"/>
    <x v="1"/>
    <x v="0"/>
    <x v="1"/>
    <n v="0"/>
    <n v="0"/>
    <n v="2"/>
    <d v="1899-12-30T00:02:25"/>
    <x v="3"/>
    <x v="9"/>
    <x v="4"/>
    <x v="0"/>
    <x v="9"/>
  </r>
  <r>
    <x v="1"/>
    <n v="20"/>
    <x v="2"/>
    <x v="4"/>
    <x v="1"/>
    <n v="0"/>
    <n v="0"/>
    <n v="1"/>
    <d v="1899-12-30T00:02:25"/>
    <x v="3"/>
    <x v="9"/>
    <x v="1"/>
    <x v="2"/>
    <x v="8"/>
  </r>
  <r>
    <x v="1"/>
    <n v="2"/>
    <x v="3"/>
    <x v="0"/>
    <x v="1"/>
    <n v="0"/>
    <n v="0"/>
    <n v="2"/>
    <d v="1899-12-30T00:02:25"/>
    <x v="3"/>
    <x v="9"/>
    <x v="2"/>
    <x v="1"/>
    <x v="15"/>
  </r>
  <r>
    <x v="1"/>
    <n v="21"/>
    <x v="3"/>
    <x v="2"/>
    <x v="2"/>
    <n v="0"/>
    <n v="0"/>
    <n v="3"/>
    <d v="1899-12-30T00:02:25"/>
    <x v="3"/>
    <x v="9"/>
    <x v="2"/>
    <x v="0"/>
    <x v="9"/>
  </r>
  <r>
    <x v="1"/>
    <n v="23"/>
    <x v="3"/>
    <x v="4"/>
    <x v="2"/>
    <n v="0"/>
    <n v="0"/>
    <n v="3"/>
    <d v="1899-12-30T00:02:25"/>
    <x v="3"/>
    <x v="9"/>
    <x v="6"/>
    <x v="3"/>
    <x v="13"/>
  </r>
  <r>
    <x v="1"/>
    <n v="14"/>
    <x v="4"/>
    <x v="0"/>
    <x v="2"/>
    <n v="0"/>
    <n v="0"/>
    <n v="2"/>
    <d v="1899-12-30T00:02:25"/>
    <x v="3"/>
    <x v="9"/>
    <x v="5"/>
    <x v="1"/>
    <x v="6"/>
  </r>
  <r>
    <x v="1"/>
    <n v="16"/>
    <x v="4"/>
    <x v="3"/>
    <x v="2"/>
    <n v="0"/>
    <n v="0"/>
    <n v="3"/>
    <d v="1899-12-30T00:02:25"/>
    <x v="3"/>
    <x v="9"/>
    <x v="5"/>
    <x v="2"/>
    <x v="11"/>
  </r>
  <r>
    <x v="1"/>
    <n v="12"/>
    <x v="8"/>
    <x v="0"/>
    <x v="1"/>
    <n v="0"/>
    <n v="0"/>
    <n v="2"/>
    <d v="1899-12-30T00:02:25"/>
    <x v="3"/>
    <x v="9"/>
    <x v="5"/>
    <x v="3"/>
    <x v="13"/>
  </r>
  <r>
    <x v="1"/>
    <n v="14"/>
    <x v="9"/>
    <x v="0"/>
    <x v="2"/>
    <n v="0"/>
    <n v="0"/>
    <n v="1"/>
    <d v="1899-12-30T00:02:25"/>
    <x v="3"/>
    <x v="9"/>
    <x v="7"/>
    <x v="1"/>
    <x v="2"/>
  </r>
  <r>
    <x v="0"/>
    <n v="11"/>
    <x v="5"/>
    <x v="3"/>
    <x v="2"/>
    <n v="5"/>
    <n v="20000000"/>
    <n v="1"/>
    <d v="1899-12-30T00:02:30"/>
    <x v="0"/>
    <x v="2"/>
    <x v="6"/>
    <x v="2"/>
    <x v="8"/>
  </r>
  <r>
    <x v="0"/>
    <n v="14"/>
    <x v="6"/>
    <x v="4"/>
    <x v="2"/>
    <n v="2"/>
    <n v="10000000"/>
    <n v="7"/>
    <d v="1899-12-30T00:02:30"/>
    <x v="0"/>
    <x v="2"/>
    <x v="5"/>
    <x v="0"/>
    <x v="7"/>
  </r>
  <r>
    <x v="0"/>
    <n v="10"/>
    <x v="11"/>
    <x v="2"/>
    <x v="1"/>
    <n v="1"/>
    <n v="7000000"/>
    <n v="1"/>
    <d v="1899-12-30T00:02:30"/>
    <x v="0"/>
    <x v="5"/>
    <x v="2"/>
    <x v="0"/>
    <x v="7"/>
  </r>
  <r>
    <x v="0"/>
    <n v="12"/>
    <x v="11"/>
    <x v="1"/>
    <x v="1"/>
    <n v="5"/>
    <n v="25000000"/>
    <n v="2"/>
    <d v="1899-12-30T00:02:30"/>
    <x v="0"/>
    <x v="0"/>
    <x v="0"/>
    <x v="2"/>
    <x v="11"/>
  </r>
  <r>
    <x v="0"/>
    <n v="22"/>
    <x v="2"/>
    <x v="2"/>
    <x v="2"/>
    <n v="1"/>
    <n v="19000000"/>
    <n v="2"/>
    <d v="1899-12-30T00:02:30"/>
    <x v="1"/>
    <x v="4"/>
    <x v="7"/>
    <x v="3"/>
    <x v="13"/>
  </r>
  <r>
    <x v="0"/>
    <n v="27"/>
    <x v="2"/>
    <x v="0"/>
    <x v="2"/>
    <n v="5"/>
    <n v="21000000"/>
    <n v="3"/>
    <d v="1899-12-30T00:02:30"/>
    <x v="0"/>
    <x v="4"/>
    <x v="5"/>
    <x v="1"/>
    <x v="6"/>
  </r>
  <r>
    <x v="0"/>
    <n v="21"/>
    <x v="3"/>
    <x v="3"/>
    <x v="0"/>
    <n v="2"/>
    <n v="38000000"/>
    <n v="3"/>
    <d v="1899-12-30T00:02:30"/>
    <x v="1"/>
    <x v="3"/>
    <x v="2"/>
    <x v="2"/>
    <x v="8"/>
  </r>
  <r>
    <x v="0"/>
    <n v="24"/>
    <x v="3"/>
    <x v="0"/>
    <x v="1"/>
    <n v="4"/>
    <n v="20000000"/>
    <n v="2"/>
    <d v="1899-12-30T00:02:30"/>
    <x v="2"/>
    <x v="5"/>
    <x v="2"/>
    <x v="2"/>
    <x v="8"/>
  </r>
  <r>
    <x v="0"/>
    <n v="5"/>
    <x v="3"/>
    <x v="0"/>
    <x v="0"/>
    <n v="4"/>
    <n v="11000000"/>
    <n v="4"/>
    <d v="1899-12-30T00:02:30"/>
    <x v="2"/>
    <x v="0"/>
    <x v="4"/>
    <x v="1"/>
    <x v="1"/>
  </r>
  <r>
    <x v="0"/>
    <n v="1"/>
    <x v="3"/>
    <x v="2"/>
    <x v="1"/>
    <n v="2"/>
    <n v="12000000"/>
    <n v="1"/>
    <d v="1899-12-30T00:02:30"/>
    <x v="0"/>
    <x v="2"/>
    <x v="2"/>
    <x v="1"/>
    <x v="2"/>
  </r>
  <r>
    <x v="0"/>
    <n v="8"/>
    <x v="3"/>
    <x v="3"/>
    <x v="2"/>
    <n v="3"/>
    <n v="15000000"/>
    <n v="1"/>
    <d v="1899-12-30T00:02:30"/>
    <x v="0"/>
    <x v="4"/>
    <x v="3"/>
    <x v="1"/>
    <x v="1"/>
  </r>
  <r>
    <x v="0"/>
    <n v="28"/>
    <x v="3"/>
    <x v="2"/>
    <x v="2"/>
    <n v="3"/>
    <n v="15000000"/>
    <n v="2"/>
    <d v="1899-12-30T00:02:30"/>
    <x v="0"/>
    <x v="6"/>
    <x v="3"/>
    <x v="0"/>
    <x v="7"/>
  </r>
  <r>
    <x v="0"/>
    <n v="7"/>
    <x v="3"/>
    <x v="3"/>
    <x v="4"/>
    <n v="2"/>
    <n v="12000000"/>
    <n v="1"/>
    <d v="1899-12-30T00:02:30"/>
    <x v="0"/>
    <x v="3"/>
    <x v="6"/>
    <x v="1"/>
    <x v="2"/>
  </r>
  <r>
    <x v="0"/>
    <n v="30"/>
    <x v="4"/>
    <x v="2"/>
    <x v="0"/>
    <n v="3"/>
    <n v="15000000"/>
    <n v="1"/>
    <d v="1899-12-30T00:02:30"/>
    <x v="0"/>
    <x v="2"/>
    <x v="5"/>
    <x v="2"/>
    <x v="8"/>
  </r>
  <r>
    <x v="0"/>
    <n v="1"/>
    <x v="4"/>
    <x v="1"/>
    <x v="2"/>
    <n v="4"/>
    <n v="20000000"/>
    <n v="3"/>
    <d v="1899-12-30T00:02:30"/>
    <x v="0"/>
    <x v="7"/>
    <x v="1"/>
    <x v="3"/>
    <x v="4"/>
  </r>
  <r>
    <x v="0"/>
    <n v="5"/>
    <x v="4"/>
    <x v="3"/>
    <x v="0"/>
    <n v="2"/>
    <n v="12000000"/>
    <n v="3"/>
    <d v="1899-12-30T00:02:30"/>
    <x v="0"/>
    <x v="0"/>
    <x v="7"/>
    <x v="0"/>
    <x v="7"/>
  </r>
  <r>
    <x v="0"/>
    <n v="1"/>
    <x v="10"/>
    <x v="2"/>
    <x v="1"/>
    <n v="2"/>
    <n v="12000000"/>
    <n v="4"/>
    <d v="1899-12-30T00:02:30"/>
    <x v="0"/>
    <x v="0"/>
    <x v="0"/>
    <x v="3"/>
    <x v="13"/>
  </r>
  <r>
    <x v="0"/>
    <n v="2"/>
    <x v="10"/>
    <x v="0"/>
    <x v="2"/>
    <n v="2"/>
    <n v="12000000"/>
    <n v="1"/>
    <d v="1899-12-30T00:02:30"/>
    <x v="0"/>
    <x v="8"/>
    <x v="7"/>
    <x v="3"/>
    <x v="13"/>
  </r>
  <r>
    <x v="0"/>
    <n v="11"/>
    <x v="5"/>
    <x v="3"/>
    <x v="2"/>
    <n v="5"/>
    <n v="20000000"/>
    <n v="1"/>
    <d v="1899-12-30T00:02:30"/>
    <x v="0"/>
    <x v="2"/>
    <x v="6"/>
    <x v="2"/>
    <x v="8"/>
  </r>
  <r>
    <x v="0"/>
    <n v="14"/>
    <x v="6"/>
    <x v="4"/>
    <x v="2"/>
    <n v="2"/>
    <n v="10000000"/>
    <n v="7"/>
    <d v="1899-12-30T00:02:30"/>
    <x v="0"/>
    <x v="2"/>
    <x v="5"/>
    <x v="0"/>
    <x v="7"/>
  </r>
  <r>
    <x v="0"/>
    <n v="10"/>
    <x v="11"/>
    <x v="2"/>
    <x v="1"/>
    <n v="1"/>
    <n v="7000000"/>
    <n v="1"/>
    <d v="1899-12-30T00:02:30"/>
    <x v="0"/>
    <x v="5"/>
    <x v="2"/>
    <x v="0"/>
    <x v="7"/>
  </r>
  <r>
    <x v="0"/>
    <n v="12"/>
    <x v="11"/>
    <x v="1"/>
    <x v="1"/>
    <n v="5"/>
    <n v="25000000"/>
    <n v="2"/>
    <d v="1899-12-30T00:02:30"/>
    <x v="0"/>
    <x v="0"/>
    <x v="0"/>
    <x v="2"/>
    <x v="11"/>
  </r>
  <r>
    <x v="1"/>
    <n v="11"/>
    <x v="8"/>
    <x v="0"/>
    <x v="1"/>
    <n v="0"/>
    <n v="0"/>
    <n v="2"/>
    <d v="1899-12-30T00:02:30"/>
    <x v="3"/>
    <x v="9"/>
    <x v="6"/>
    <x v="3"/>
    <x v="13"/>
  </r>
  <r>
    <x v="1"/>
    <n v="27"/>
    <x v="8"/>
    <x v="3"/>
    <x v="2"/>
    <n v="0"/>
    <n v="0"/>
    <n v="3"/>
    <d v="1899-12-30T00:02:30"/>
    <x v="3"/>
    <x v="9"/>
    <x v="2"/>
    <x v="0"/>
    <x v="5"/>
  </r>
  <r>
    <x v="1"/>
    <n v="20"/>
    <x v="2"/>
    <x v="0"/>
    <x v="1"/>
    <n v="0"/>
    <n v="0"/>
    <n v="2"/>
    <d v="1899-12-30T00:02:30"/>
    <x v="3"/>
    <x v="9"/>
    <x v="5"/>
    <x v="1"/>
    <x v="1"/>
  </r>
  <r>
    <x v="1"/>
    <n v="1"/>
    <x v="3"/>
    <x v="2"/>
    <x v="1"/>
    <n v="0"/>
    <n v="0"/>
    <n v="4"/>
    <d v="1899-12-30T00:02:30"/>
    <x v="3"/>
    <x v="9"/>
    <x v="6"/>
    <x v="0"/>
    <x v="7"/>
  </r>
  <r>
    <x v="1"/>
    <n v="1"/>
    <x v="4"/>
    <x v="0"/>
    <x v="2"/>
    <n v="0"/>
    <n v="0"/>
    <n v="4"/>
    <d v="1899-12-30T00:02:30"/>
    <x v="3"/>
    <x v="9"/>
    <x v="3"/>
    <x v="1"/>
    <x v="2"/>
  </r>
  <r>
    <x v="1"/>
    <n v="25"/>
    <x v="4"/>
    <x v="1"/>
    <x v="0"/>
    <n v="0"/>
    <n v="0"/>
    <n v="3"/>
    <d v="1899-12-30T00:02:30"/>
    <x v="3"/>
    <x v="9"/>
    <x v="1"/>
    <x v="0"/>
    <x v="7"/>
  </r>
  <r>
    <x v="1"/>
    <n v="3"/>
    <x v="10"/>
    <x v="3"/>
    <x v="1"/>
    <n v="0"/>
    <n v="0"/>
    <n v="1"/>
    <d v="1899-12-30T00:02:30"/>
    <x v="3"/>
    <x v="9"/>
    <x v="2"/>
    <x v="2"/>
    <x v="11"/>
  </r>
  <r>
    <x v="1"/>
    <n v="10"/>
    <x v="10"/>
    <x v="2"/>
    <x v="1"/>
    <n v="0"/>
    <n v="0"/>
    <n v="1"/>
    <d v="1899-12-30T00:02:30"/>
    <x v="3"/>
    <x v="9"/>
    <x v="3"/>
    <x v="1"/>
    <x v="2"/>
  </r>
  <r>
    <x v="1"/>
    <n v="11"/>
    <x v="8"/>
    <x v="0"/>
    <x v="1"/>
    <n v="0"/>
    <n v="0"/>
    <n v="2"/>
    <d v="1899-12-30T00:02:30"/>
    <x v="3"/>
    <x v="9"/>
    <x v="6"/>
    <x v="3"/>
    <x v="13"/>
  </r>
  <r>
    <x v="1"/>
    <n v="27"/>
    <x v="8"/>
    <x v="3"/>
    <x v="2"/>
    <n v="0"/>
    <n v="0"/>
    <n v="3"/>
    <d v="1899-12-30T00:02:30"/>
    <x v="3"/>
    <x v="9"/>
    <x v="2"/>
    <x v="0"/>
    <x v="5"/>
  </r>
  <r>
    <x v="0"/>
    <n v="11"/>
    <x v="6"/>
    <x v="0"/>
    <x v="2"/>
    <n v="4"/>
    <n v="20000000"/>
    <n v="2"/>
    <d v="1899-12-30T00:02:50"/>
    <x v="0"/>
    <x v="0"/>
    <x v="5"/>
    <x v="0"/>
    <x v="10"/>
  </r>
  <r>
    <x v="0"/>
    <n v="12"/>
    <x v="2"/>
    <x v="2"/>
    <x v="3"/>
    <n v="2"/>
    <n v="38000000"/>
    <n v="1"/>
    <d v="1899-12-30T00:02:50"/>
    <x v="1"/>
    <x v="7"/>
    <x v="2"/>
    <x v="1"/>
    <x v="14"/>
  </r>
  <r>
    <x v="0"/>
    <n v="30"/>
    <x v="2"/>
    <x v="2"/>
    <x v="1"/>
    <n v="5"/>
    <n v="25000000"/>
    <n v="2"/>
    <d v="1899-12-30T00:02:50"/>
    <x v="0"/>
    <x v="2"/>
    <x v="2"/>
    <x v="0"/>
    <x v="12"/>
  </r>
  <r>
    <x v="0"/>
    <n v="27"/>
    <x v="3"/>
    <x v="2"/>
    <x v="2"/>
    <n v="1"/>
    <n v="19000000"/>
    <n v="1"/>
    <d v="1899-12-30T00:02:50"/>
    <x v="1"/>
    <x v="4"/>
    <x v="3"/>
    <x v="0"/>
    <x v="5"/>
  </r>
  <r>
    <x v="0"/>
    <n v="31"/>
    <x v="3"/>
    <x v="1"/>
    <x v="1"/>
    <n v="2"/>
    <n v="12000000"/>
    <n v="2"/>
    <d v="1899-12-30T00:02:50"/>
    <x v="0"/>
    <x v="7"/>
    <x v="3"/>
    <x v="2"/>
    <x v="3"/>
  </r>
  <r>
    <x v="0"/>
    <n v="25"/>
    <x v="3"/>
    <x v="0"/>
    <x v="2"/>
    <n v="3"/>
    <n v="15000000"/>
    <n v="2"/>
    <d v="1899-12-30T00:02:50"/>
    <x v="0"/>
    <x v="2"/>
    <x v="0"/>
    <x v="1"/>
    <x v="6"/>
  </r>
  <r>
    <x v="0"/>
    <n v="27"/>
    <x v="3"/>
    <x v="3"/>
    <x v="0"/>
    <n v="2"/>
    <n v="12000000"/>
    <n v="2"/>
    <d v="1899-12-30T00:02:50"/>
    <x v="0"/>
    <x v="1"/>
    <x v="7"/>
    <x v="1"/>
    <x v="2"/>
  </r>
  <r>
    <x v="0"/>
    <n v="29"/>
    <x v="4"/>
    <x v="3"/>
    <x v="4"/>
    <n v="4"/>
    <n v="11000000"/>
    <n v="3"/>
    <d v="1899-12-30T00:02:50"/>
    <x v="2"/>
    <x v="7"/>
    <x v="7"/>
    <x v="2"/>
    <x v="8"/>
  </r>
  <r>
    <x v="0"/>
    <n v="18"/>
    <x v="4"/>
    <x v="2"/>
    <x v="0"/>
    <n v="5"/>
    <n v="21000000"/>
    <n v="1"/>
    <d v="1899-12-30T00:02:50"/>
    <x v="0"/>
    <x v="0"/>
    <x v="6"/>
    <x v="3"/>
    <x v="4"/>
  </r>
  <r>
    <x v="0"/>
    <n v="16"/>
    <x v="10"/>
    <x v="1"/>
    <x v="2"/>
    <n v="3"/>
    <n v="15000000"/>
    <n v="6"/>
    <d v="1899-12-30T00:02:50"/>
    <x v="0"/>
    <x v="2"/>
    <x v="6"/>
    <x v="1"/>
    <x v="6"/>
  </r>
  <r>
    <x v="0"/>
    <n v="11"/>
    <x v="6"/>
    <x v="0"/>
    <x v="2"/>
    <n v="4"/>
    <n v="20000000"/>
    <n v="2"/>
    <d v="1899-12-30T00:02:50"/>
    <x v="0"/>
    <x v="0"/>
    <x v="5"/>
    <x v="0"/>
    <x v="10"/>
  </r>
  <r>
    <x v="1"/>
    <n v="24"/>
    <x v="2"/>
    <x v="2"/>
    <x v="2"/>
    <n v="0"/>
    <n v="0"/>
    <n v="2"/>
    <d v="1899-12-30T00:02:50"/>
    <x v="3"/>
    <x v="9"/>
    <x v="7"/>
    <x v="3"/>
    <x v="4"/>
  </r>
  <r>
    <x v="1"/>
    <n v="28"/>
    <x v="4"/>
    <x v="0"/>
    <x v="2"/>
    <n v="0"/>
    <n v="0"/>
    <n v="2"/>
    <d v="1899-12-30T00:02:50"/>
    <x v="3"/>
    <x v="9"/>
    <x v="3"/>
    <x v="1"/>
    <x v="2"/>
  </r>
  <r>
    <x v="1"/>
    <n v="11"/>
    <x v="4"/>
    <x v="4"/>
    <x v="1"/>
    <n v="0"/>
    <n v="0"/>
    <n v="3"/>
    <d v="1899-12-30T00:02:50"/>
    <x v="3"/>
    <x v="9"/>
    <x v="4"/>
    <x v="2"/>
    <x v="11"/>
  </r>
  <r>
    <x v="0"/>
    <n v="12"/>
    <x v="5"/>
    <x v="0"/>
    <x v="1"/>
    <n v="2"/>
    <n v="12000000"/>
    <n v="3"/>
    <d v="1899-12-30T00:02:56"/>
    <x v="0"/>
    <x v="4"/>
    <x v="3"/>
    <x v="1"/>
    <x v="14"/>
  </r>
  <r>
    <x v="0"/>
    <n v="17"/>
    <x v="9"/>
    <x v="0"/>
    <x v="2"/>
    <n v="4"/>
    <n v="20000000"/>
    <n v="1"/>
    <d v="1899-12-30T00:02:56"/>
    <x v="2"/>
    <x v="1"/>
    <x v="6"/>
    <x v="0"/>
    <x v="12"/>
  </r>
  <r>
    <x v="0"/>
    <n v="27"/>
    <x v="2"/>
    <x v="4"/>
    <x v="1"/>
    <n v="5"/>
    <n v="25000000"/>
    <n v="1"/>
    <d v="1899-12-30T00:02:56"/>
    <x v="0"/>
    <x v="7"/>
    <x v="6"/>
    <x v="0"/>
    <x v="9"/>
  </r>
  <r>
    <x v="0"/>
    <n v="15"/>
    <x v="2"/>
    <x v="5"/>
    <x v="0"/>
    <n v="2"/>
    <n v="10000000"/>
    <n v="2"/>
    <d v="1899-12-30T00:02:56"/>
    <x v="0"/>
    <x v="2"/>
    <x v="7"/>
    <x v="1"/>
    <x v="1"/>
  </r>
  <r>
    <x v="0"/>
    <n v="30"/>
    <x v="2"/>
    <x v="5"/>
    <x v="0"/>
    <n v="3"/>
    <n v="15000000"/>
    <n v="4"/>
    <d v="1899-12-30T00:02:56"/>
    <x v="0"/>
    <x v="4"/>
    <x v="7"/>
    <x v="3"/>
    <x v="13"/>
  </r>
  <r>
    <x v="0"/>
    <n v="8"/>
    <x v="3"/>
    <x v="1"/>
    <x v="0"/>
    <n v="1"/>
    <n v="19000000"/>
    <n v="2"/>
    <d v="1899-12-30T00:02:56"/>
    <x v="1"/>
    <x v="5"/>
    <x v="5"/>
    <x v="0"/>
    <x v="7"/>
  </r>
  <r>
    <x v="0"/>
    <n v="6"/>
    <x v="3"/>
    <x v="0"/>
    <x v="1"/>
    <n v="1"/>
    <n v="7000000"/>
    <n v="2"/>
    <d v="1899-12-30T00:02:56"/>
    <x v="0"/>
    <x v="0"/>
    <x v="2"/>
    <x v="0"/>
    <x v="10"/>
  </r>
  <r>
    <x v="0"/>
    <n v="29"/>
    <x v="3"/>
    <x v="4"/>
    <x v="1"/>
    <n v="2"/>
    <n v="12000000"/>
    <n v="1"/>
    <d v="1899-12-30T00:02:56"/>
    <x v="0"/>
    <x v="3"/>
    <x v="0"/>
    <x v="2"/>
    <x v="8"/>
  </r>
  <r>
    <x v="0"/>
    <n v="3"/>
    <x v="4"/>
    <x v="0"/>
    <x v="1"/>
    <n v="5"/>
    <n v="25000000"/>
    <n v="2"/>
    <d v="1899-12-30T00:02:56"/>
    <x v="0"/>
    <x v="2"/>
    <x v="0"/>
    <x v="0"/>
    <x v="7"/>
  </r>
  <r>
    <x v="0"/>
    <n v="30"/>
    <x v="10"/>
    <x v="2"/>
    <x v="2"/>
    <n v="2"/>
    <n v="38000000"/>
    <n v="2"/>
    <d v="1899-12-30T00:02:56"/>
    <x v="1"/>
    <x v="8"/>
    <x v="2"/>
    <x v="0"/>
    <x v="10"/>
  </r>
  <r>
    <x v="0"/>
    <n v="21"/>
    <x v="10"/>
    <x v="3"/>
    <x v="1"/>
    <n v="3"/>
    <n v="15000000"/>
    <n v="3"/>
    <d v="1899-12-30T00:02:56"/>
    <x v="0"/>
    <x v="0"/>
    <x v="3"/>
    <x v="2"/>
    <x v="11"/>
  </r>
  <r>
    <x v="0"/>
    <n v="12"/>
    <x v="5"/>
    <x v="0"/>
    <x v="1"/>
    <n v="2"/>
    <n v="12000000"/>
    <n v="3"/>
    <d v="1899-12-30T00:02:56"/>
    <x v="0"/>
    <x v="4"/>
    <x v="3"/>
    <x v="1"/>
    <x v="14"/>
  </r>
  <r>
    <x v="0"/>
    <n v="17"/>
    <x v="9"/>
    <x v="0"/>
    <x v="2"/>
    <n v="4"/>
    <n v="20000000"/>
    <n v="1"/>
    <d v="1899-12-30T00:02:56"/>
    <x v="2"/>
    <x v="1"/>
    <x v="6"/>
    <x v="0"/>
    <x v="12"/>
  </r>
  <r>
    <x v="1"/>
    <n v="11"/>
    <x v="4"/>
    <x v="3"/>
    <x v="1"/>
    <n v="0"/>
    <n v="0"/>
    <n v="2"/>
    <d v="1899-12-30T00:02:56"/>
    <x v="3"/>
    <x v="9"/>
    <x v="1"/>
    <x v="1"/>
    <x v="2"/>
  </r>
  <r>
    <x v="1"/>
    <n v="1"/>
    <x v="10"/>
    <x v="0"/>
    <x v="1"/>
    <n v="0"/>
    <n v="0"/>
    <n v="2"/>
    <d v="1899-12-30T00:02:56"/>
    <x v="3"/>
    <x v="9"/>
    <x v="5"/>
    <x v="3"/>
    <x v="13"/>
  </r>
  <r>
    <x v="0"/>
    <n v="15"/>
    <x v="6"/>
    <x v="0"/>
    <x v="1"/>
    <n v="2"/>
    <n v="12000000"/>
    <n v="2"/>
    <d v="1899-12-30T00:03:00"/>
    <x v="0"/>
    <x v="2"/>
    <x v="7"/>
    <x v="1"/>
    <x v="1"/>
  </r>
  <r>
    <x v="0"/>
    <n v="8"/>
    <x v="8"/>
    <x v="0"/>
    <x v="2"/>
    <n v="3"/>
    <n v="15000000"/>
    <n v="3"/>
    <d v="1899-12-30T00:03:00"/>
    <x v="0"/>
    <x v="2"/>
    <x v="4"/>
    <x v="1"/>
    <x v="1"/>
  </r>
  <r>
    <x v="0"/>
    <n v="16"/>
    <x v="1"/>
    <x v="1"/>
    <x v="1"/>
    <n v="4"/>
    <n v="11000000"/>
    <n v="3"/>
    <d v="1899-12-30T00:03:00"/>
    <x v="2"/>
    <x v="2"/>
    <x v="3"/>
    <x v="0"/>
    <x v="7"/>
  </r>
  <r>
    <x v="0"/>
    <n v="8"/>
    <x v="3"/>
    <x v="0"/>
    <x v="0"/>
    <n v="5"/>
    <n v="25000000"/>
    <n v="2"/>
    <d v="1899-12-30T00:03:00"/>
    <x v="0"/>
    <x v="2"/>
    <x v="3"/>
    <x v="1"/>
    <x v="6"/>
  </r>
  <r>
    <x v="0"/>
    <n v="21"/>
    <x v="3"/>
    <x v="5"/>
    <x v="2"/>
    <n v="2"/>
    <n v="12000000"/>
    <n v="4"/>
    <d v="1899-12-30T00:03:00"/>
    <x v="0"/>
    <x v="7"/>
    <x v="5"/>
    <x v="0"/>
    <x v="5"/>
  </r>
  <r>
    <x v="0"/>
    <n v="20"/>
    <x v="3"/>
    <x v="4"/>
    <x v="0"/>
    <n v="3"/>
    <n v="15000000"/>
    <n v="6"/>
    <d v="1899-12-30T00:03:00"/>
    <x v="0"/>
    <x v="0"/>
    <x v="6"/>
    <x v="0"/>
    <x v="12"/>
  </r>
  <r>
    <x v="0"/>
    <n v="4"/>
    <x v="3"/>
    <x v="0"/>
    <x v="4"/>
    <n v="4"/>
    <n v="20000000"/>
    <n v="3"/>
    <d v="1899-12-30T00:03:00"/>
    <x v="0"/>
    <x v="0"/>
    <x v="7"/>
    <x v="2"/>
    <x v="11"/>
  </r>
  <r>
    <x v="0"/>
    <n v="22"/>
    <x v="4"/>
    <x v="3"/>
    <x v="2"/>
    <n v="3"/>
    <n v="15000000"/>
    <n v="6"/>
    <d v="1899-12-30T00:03:00"/>
    <x v="0"/>
    <x v="1"/>
    <x v="5"/>
    <x v="0"/>
    <x v="12"/>
  </r>
  <r>
    <x v="0"/>
    <n v="31"/>
    <x v="10"/>
    <x v="2"/>
    <x v="4"/>
    <n v="2"/>
    <n v="38000000"/>
    <n v="4"/>
    <d v="1899-12-30T00:03:00"/>
    <x v="1"/>
    <x v="7"/>
    <x v="2"/>
    <x v="1"/>
    <x v="14"/>
  </r>
  <r>
    <x v="0"/>
    <n v="15"/>
    <x v="6"/>
    <x v="0"/>
    <x v="1"/>
    <n v="2"/>
    <n v="12000000"/>
    <n v="2"/>
    <d v="1899-12-30T00:03:00"/>
    <x v="0"/>
    <x v="2"/>
    <x v="7"/>
    <x v="1"/>
    <x v="1"/>
  </r>
  <r>
    <x v="0"/>
    <n v="8"/>
    <x v="8"/>
    <x v="0"/>
    <x v="2"/>
    <n v="3"/>
    <n v="15000000"/>
    <n v="3"/>
    <d v="1899-12-30T00:03:00"/>
    <x v="0"/>
    <x v="2"/>
    <x v="4"/>
    <x v="1"/>
    <x v="1"/>
  </r>
  <r>
    <x v="0"/>
    <n v="16"/>
    <x v="1"/>
    <x v="1"/>
    <x v="1"/>
    <n v="4"/>
    <n v="11000000"/>
    <n v="3"/>
    <d v="1899-12-30T00:03:00"/>
    <x v="2"/>
    <x v="2"/>
    <x v="3"/>
    <x v="0"/>
    <x v="7"/>
  </r>
  <r>
    <x v="1"/>
    <n v="4"/>
    <x v="8"/>
    <x v="0"/>
    <x v="0"/>
    <n v="0"/>
    <n v="0"/>
    <n v="3"/>
    <d v="1899-12-30T00:03:00"/>
    <x v="3"/>
    <x v="9"/>
    <x v="2"/>
    <x v="1"/>
    <x v="1"/>
  </r>
  <r>
    <x v="1"/>
    <n v="28"/>
    <x v="2"/>
    <x v="0"/>
    <x v="0"/>
    <n v="0"/>
    <n v="0"/>
    <n v="3"/>
    <d v="1899-12-30T00:03:00"/>
    <x v="3"/>
    <x v="9"/>
    <x v="7"/>
    <x v="3"/>
    <x v="4"/>
  </r>
  <r>
    <x v="1"/>
    <n v="10"/>
    <x v="3"/>
    <x v="1"/>
    <x v="2"/>
    <n v="0"/>
    <n v="0"/>
    <n v="3"/>
    <d v="1899-12-30T00:03:00"/>
    <x v="3"/>
    <x v="9"/>
    <x v="2"/>
    <x v="0"/>
    <x v="12"/>
  </r>
  <r>
    <x v="1"/>
    <n v="22"/>
    <x v="4"/>
    <x v="4"/>
    <x v="1"/>
    <n v="0"/>
    <n v="0"/>
    <n v="1"/>
    <d v="1899-12-30T00:03:00"/>
    <x v="3"/>
    <x v="9"/>
    <x v="4"/>
    <x v="2"/>
    <x v="8"/>
  </r>
  <r>
    <x v="1"/>
    <n v="4"/>
    <x v="8"/>
    <x v="0"/>
    <x v="0"/>
    <n v="0"/>
    <n v="0"/>
    <n v="3"/>
    <d v="1899-12-30T00:03:00"/>
    <x v="3"/>
    <x v="9"/>
    <x v="2"/>
    <x v="1"/>
    <x v="1"/>
  </r>
  <r>
    <x v="0"/>
    <n v="4"/>
    <x v="8"/>
    <x v="3"/>
    <x v="2"/>
    <n v="1"/>
    <n v="19000000"/>
    <n v="1"/>
    <d v="1899-12-30T00:03:10"/>
    <x v="1"/>
    <x v="7"/>
    <x v="3"/>
    <x v="2"/>
    <x v="3"/>
  </r>
  <r>
    <x v="0"/>
    <n v="17"/>
    <x v="1"/>
    <x v="0"/>
    <x v="2"/>
    <n v="3"/>
    <n v="15000000"/>
    <n v="2"/>
    <d v="1899-12-30T00:03:10"/>
    <x v="0"/>
    <x v="4"/>
    <x v="5"/>
    <x v="1"/>
    <x v="15"/>
  </r>
  <r>
    <x v="0"/>
    <n v="30"/>
    <x v="2"/>
    <x v="0"/>
    <x v="0"/>
    <n v="1"/>
    <n v="7000000"/>
    <n v="2"/>
    <d v="1899-12-30T00:03:10"/>
    <x v="0"/>
    <x v="0"/>
    <x v="4"/>
    <x v="3"/>
    <x v="4"/>
  </r>
  <r>
    <x v="0"/>
    <n v="18"/>
    <x v="2"/>
    <x v="0"/>
    <x v="2"/>
    <n v="2"/>
    <n v="12000000"/>
    <n v="2"/>
    <d v="1899-12-30T00:03:10"/>
    <x v="0"/>
    <x v="4"/>
    <x v="0"/>
    <x v="1"/>
    <x v="6"/>
  </r>
  <r>
    <x v="0"/>
    <n v="27"/>
    <x v="2"/>
    <x v="3"/>
    <x v="2"/>
    <n v="3"/>
    <n v="11000000"/>
    <n v="4"/>
    <d v="1899-12-30T00:03:10"/>
    <x v="0"/>
    <x v="7"/>
    <x v="5"/>
    <x v="0"/>
    <x v="7"/>
  </r>
  <r>
    <x v="0"/>
    <n v="12"/>
    <x v="3"/>
    <x v="2"/>
    <x v="0"/>
    <n v="2"/>
    <n v="38000000"/>
    <n v="4"/>
    <d v="1899-12-30T00:03:10"/>
    <x v="1"/>
    <x v="2"/>
    <x v="6"/>
    <x v="1"/>
    <x v="14"/>
  </r>
  <r>
    <x v="0"/>
    <n v="8"/>
    <x v="3"/>
    <x v="0"/>
    <x v="1"/>
    <n v="2"/>
    <n v="12000000"/>
    <n v="2"/>
    <d v="1899-12-30T00:03:10"/>
    <x v="0"/>
    <x v="7"/>
    <x v="1"/>
    <x v="0"/>
    <x v="12"/>
  </r>
  <r>
    <x v="0"/>
    <n v="11"/>
    <x v="4"/>
    <x v="4"/>
    <x v="2"/>
    <n v="5"/>
    <n v="20000000"/>
    <n v="4"/>
    <d v="1899-12-30T00:03:10"/>
    <x v="0"/>
    <x v="8"/>
    <x v="6"/>
    <x v="2"/>
    <x v="8"/>
  </r>
  <r>
    <x v="0"/>
    <n v="2"/>
    <x v="10"/>
    <x v="0"/>
    <x v="0"/>
    <n v="4"/>
    <n v="15000000"/>
    <n v="1"/>
    <d v="1899-12-30T00:03:10"/>
    <x v="0"/>
    <x v="0"/>
    <x v="1"/>
    <x v="1"/>
    <x v="2"/>
  </r>
  <r>
    <x v="0"/>
    <n v="4"/>
    <x v="8"/>
    <x v="3"/>
    <x v="2"/>
    <n v="1"/>
    <n v="19000000"/>
    <n v="1"/>
    <d v="1899-12-30T00:03:10"/>
    <x v="1"/>
    <x v="7"/>
    <x v="3"/>
    <x v="2"/>
    <x v="3"/>
  </r>
  <r>
    <x v="0"/>
    <n v="17"/>
    <x v="1"/>
    <x v="0"/>
    <x v="2"/>
    <n v="3"/>
    <n v="15000000"/>
    <n v="2"/>
    <d v="1899-12-30T00:03:10"/>
    <x v="0"/>
    <x v="4"/>
    <x v="5"/>
    <x v="1"/>
    <x v="15"/>
  </r>
  <r>
    <x v="1"/>
    <n v="13"/>
    <x v="0"/>
    <x v="1"/>
    <x v="2"/>
    <n v="0"/>
    <n v="0"/>
    <n v="4"/>
    <d v="1899-12-30T00:03:10"/>
    <x v="3"/>
    <x v="9"/>
    <x v="6"/>
    <x v="0"/>
    <x v="12"/>
  </r>
  <r>
    <x v="1"/>
    <n v="27"/>
    <x v="3"/>
    <x v="1"/>
    <x v="2"/>
    <n v="0"/>
    <n v="0"/>
    <n v="2"/>
    <d v="1899-12-30T00:03:10"/>
    <x v="3"/>
    <x v="9"/>
    <x v="5"/>
    <x v="0"/>
    <x v="9"/>
  </r>
  <r>
    <x v="1"/>
    <n v="20"/>
    <x v="3"/>
    <x v="4"/>
    <x v="2"/>
    <n v="0"/>
    <n v="0"/>
    <n v="1"/>
    <d v="1899-12-30T00:03:10"/>
    <x v="3"/>
    <x v="9"/>
    <x v="3"/>
    <x v="3"/>
    <x v="13"/>
  </r>
  <r>
    <x v="1"/>
    <n v="18"/>
    <x v="4"/>
    <x v="2"/>
    <x v="2"/>
    <n v="0"/>
    <n v="0"/>
    <n v="5"/>
    <d v="1899-12-30T00:03:10"/>
    <x v="3"/>
    <x v="9"/>
    <x v="7"/>
    <x v="0"/>
    <x v="9"/>
  </r>
  <r>
    <x v="1"/>
    <n v="13"/>
    <x v="0"/>
    <x v="1"/>
    <x v="2"/>
    <n v="0"/>
    <n v="0"/>
    <n v="4"/>
    <d v="1899-12-30T00:03:10"/>
    <x v="3"/>
    <x v="9"/>
    <x v="6"/>
    <x v="0"/>
    <x v="12"/>
  </r>
  <r>
    <x v="0"/>
    <n v="17"/>
    <x v="5"/>
    <x v="4"/>
    <x v="4"/>
    <n v="3"/>
    <n v="15000000"/>
    <n v="1"/>
    <d v="1899-12-30T00:03:12"/>
    <x v="0"/>
    <x v="1"/>
    <x v="2"/>
    <x v="3"/>
    <x v="13"/>
  </r>
  <r>
    <x v="0"/>
    <n v="11"/>
    <x v="6"/>
    <x v="0"/>
    <x v="2"/>
    <n v="3"/>
    <n v="15000000"/>
    <n v="5"/>
    <d v="1899-12-30T00:03:12"/>
    <x v="0"/>
    <x v="0"/>
    <x v="7"/>
    <x v="3"/>
    <x v="4"/>
  </r>
  <r>
    <x v="0"/>
    <n v="1"/>
    <x v="8"/>
    <x v="4"/>
    <x v="2"/>
    <n v="4"/>
    <n v="20000000"/>
    <n v="3"/>
    <d v="1899-12-30T00:03:12"/>
    <x v="0"/>
    <x v="7"/>
    <x v="3"/>
    <x v="1"/>
    <x v="6"/>
  </r>
  <r>
    <x v="0"/>
    <n v="10"/>
    <x v="11"/>
    <x v="2"/>
    <x v="2"/>
    <n v="1"/>
    <n v="7000000"/>
    <n v="4"/>
    <d v="1899-12-30T00:03:12"/>
    <x v="0"/>
    <x v="0"/>
    <x v="7"/>
    <x v="0"/>
    <x v="7"/>
  </r>
  <r>
    <x v="0"/>
    <n v="30"/>
    <x v="2"/>
    <x v="0"/>
    <x v="2"/>
    <n v="1"/>
    <n v="19000000"/>
    <n v="1"/>
    <d v="1899-12-30T00:03:12"/>
    <x v="1"/>
    <x v="2"/>
    <x v="0"/>
    <x v="1"/>
    <x v="2"/>
  </r>
  <r>
    <x v="0"/>
    <n v="28"/>
    <x v="2"/>
    <x v="4"/>
    <x v="3"/>
    <n v="4"/>
    <n v="11000000"/>
    <n v="2"/>
    <d v="1899-12-30T00:03:12"/>
    <x v="2"/>
    <x v="7"/>
    <x v="0"/>
    <x v="1"/>
    <x v="1"/>
  </r>
  <r>
    <x v="0"/>
    <n v="22"/>
    <x v="2"/>
    <x v="0"/>
    <x v="2"/>
    <n v="5"/>
    <n v="25000000"/>
    <n v="3"/>
    <d v="1899-12-30T00:03:12"/>
    <x v="0"/>
    <x v="0"/>
    <x v="5"/>
    <x v="2"/>
    <x v="11"/>
  </r>
  <r>
    <x v="0"/>
    <n v="11"/>
    <x v="2"/>
    <x v="0"/>
    <x v="0"/>
    <n v="2"/>
    <n v="12000000"/>
    <n v="3"/>
    <d v="1899-12-30T00:03:12"/>
    <x v="0"/>
    <x v="0"/>
    <x v="7"/>
    <x v="1"/>
    <x v="14"/>
  </r>
  <r>
    <x v="0"/>
    <n v="30"/>
    <x v="2"/>
    <x v="3"/>
    <x v="1"/>
    <n v="3"/>
    <n v="15000000"/>
    <n v="5"/>
    <d v="1899-12-30T00:03:12"/>
    <x v="0"/>
    <x v="2"/>
    <x v="7"/>
    <x v="1"/>
    <x v="6"/>
  </r>
  <r>
    <x v="0"/>
    <n v="2"/>
    <x v="3"/>
    <x v="4"/>
    <x v="2"/>
    <n v="5"/>
    <n v="21000000"/>
    <n v="1"/>
    <d v="1899-12-30T00:03:12"/>
    <x v="0"/>
    <x v="5"/>
    <x v="2"/>
    <x v="2"/>
    <x v="8"/>
  </r>
  <r>
    <x v="0"/>
    <n v="25"/>
    <x v="3"/>
    <x v="2"/>
    <x v="0"/>
    <n v="5"/>
    <n v="25000000"/>
    <n v="2"/>
    <d v="1899-12-30T00:03:12"/>
    <x v="0"/>
    <x v="4"/>
    <x v="2"/>
    <x v="0"/>
    <x v="10"/>
  </r>
  <r>
    <x v="0"/>
    <n v="28"/>
    <x v="3"/>
    <x v="5"/>
    <x v="1"/>
    <n v="1"/>
    <n v="7000000"/>
    <n v="2"/>
    <d v="1899-12-30T00:03:12"/>
    <x v="0"/>
    <x v="1"/>
    <x v="7"/>
    <x v="1"/>
    <x v="1"/>
  </r>
  <r>
    <x v="0"/>
    <n v="22"/>
    <x v="3"/>
    <x v="2"/>
    <x v="1"/>
    <n v="3"/>
    <n v="15000000"/>
    <n v="2"/>
    <d v="1899-12-30T00:03:12"/>
    <x v="0"/>
    <x v="2"/>
    <x v="6"/>
    <x v="2"/>
    <x v="8"/>
  </r>
  <r>
    <x v="0"/>
    <n v="25"/>
    <x v="3"/>
    <x v="4"/>
    <x v="2"/>
    <n v="2"/>
    <n v="12000000"/>
    <n v="1"/>
    <d v="1899-12-30T00:03:12"/>
    <x v="0"/>
    <x v="2"/>
    <x v="6"/>
    <x v="2"/>
    <x v="11"/>
  </r>
  <r>
    <x v="0"/>
    <n v="29"/>
    <x v="3"/>
    <x v="4"/>
    <x v="2"/>
    <n v="2"/>
    <n v="12000000"/>
    <n v="1"/>
    <d v="1899-12-30T00:03:12"/>
    <x v="0"/>
    <x v="1"/>
    <x v="7"/>
    <x v="1"/>
    <x v="1"/>
  </r>
  <r>
    <x v="0"/>
    <n v="20"/>
    <x v="4"/>
    <x v="3"/>
    <x v="2"/>
    <n v="2"/>
    <n v="38000000"/>
    <n v="4"/>
    <d v="1899-12-30T00:03:12"/>
    <x v="4"/>
    <x v="0"/>
    <x v="5"/>
    <x v="3"/>
    <x v="13"/>
  </r>
  <r>
    <x v="0"/>
    <n v="9"/>
    <x v="4"/>
    <x v="2"/>
    <x v="2"/>
    <n v="5"/>
    <n v="25000000"/>
    <n v="2"/>
    <d v="1899-12-30T00:03:12"/>
    <x v="0"/>
    <x v="3"/>
    <x v="3"/>
    <x v="3"/>
    <x v="4"/>
  </r>
  <r>
    <x v="0"/>
    <n v="17"/>
    <x v="10"/>
    <x v="0"/>
    <x v="1"/>
    <n v="4"/>
    <n v="11000000"/>
    <n v="1"/>
    <d v="1899-12-30T00:03:12"/>
    <x v="2"/>
    <x v="8"/>
    <x v="0"/>
    <x v="1"/>
    <x v="1"/>
  </r>
  <r>
    <x v="0"/>
    <n v="10"/>
    <x v="10"/>
    <x v="4"/>
    <x v="2"/>
    <n v="2"/>
    <n v="12000000"/>
    <n v="4"/>
    <d v="1899-12-30T00:03:12"/>
    <x v="0"/>
    <x v="4"/>
    <x v="0"/>
    <x v="1"/>
    <x v="6"/>
  </r>
  <r>
    <x v="0"/>
    <n v="24"/>
    <x v="10"/>
    <x v="4"/>
    <x v="2"/>
    <n v="2"/>
    <n v="12000000"/>
    <n v="2"/>
    <d v="1899-12-30T00:03:12"/>
    <x v="0"/>
    <x v="2"/>
    <x v="5"/>
    <x v="2"/>
    <x v="8"/>
  </r>
  <r>
    <x v="0"/>
    <n v="20"/>
    <x v="10"/>
    <x v="3"/>
    <x v="1"/>
    <n v="4"/>
    <n v="20000000"/>
    <n v="4"/>
    <d v="1899-12-30T00:03:12"/>
    <x v="0"/>
    <x v="4"/>
    <x v="6"/>
    <x v="2"/>
    <x v="11"/>
  </r>
  <r>
    <x v="0"/>
    <n v="17"/>
    <x v="5"/>
    <x v="4"/>
    <x v="4"/>
    <n v="3"/>
    <n v="15000000"/>
    <n v="1"/>
    <d v="1899-12-30T00:03:12"/>
    <x v="0"/>
    <x v="1"/>
    <x v="2"/>
    <x v="3"/>
    <x v="13"/>
  </r>
  <r>
    <x v="0"/>
    <n v="11"/>
    <x v="6"/>
    <x v="0"/>
    <x v="2"/>
    <n v="3"/>
    <n v="15000000"/>
    <n v="5"/>
    <d v="1899-12-30T00:03:12"/>
    <x v="0"/>
    <x v="0"/>
    <x v="7"/>
    <x v="3"/>
    <x v="4"/>
  </r>
  <r>
    <x v="0"/>
    <n v="1"/>
    <x v="8"/>
    <x v="4"/>
    <x v="2"/>
    <n v="4"/>
    <n v="20000000"/>
    <n v="3"/>
    <d v="1899-12-30T00:03:12"/>
    <x v="0"/>
    <x v="7"/>
    <x v="3"/>
    <x v="1"/>
    <x v="6"/>
  </r>
  <r>
    <x v="0"/>
    <n v="10"/>
    <x v="11"/>
    <x v="2"/>
    <x v="2"/>
    <n v="1"/>
    <n v="7000000"/>
    <n v="4"/>
    <d v="1899-12-30T00:03:12"/>
    <x v="0"/>
    <x v="0"/>
    <x v="7"/>
    <x v="0"/>
    <x v="7"/>
  </r>
  <r>
    <x v="1"/>
    <n v="21"/>
    <x v="6"/>
    <x v="5"/>
    <x v="2"/>
    <n v="0"/>
    <n v="0"/>
    <n v="2"/>
    <d v="1899-12-30T00:03:12"/>
    <x v="3"/>
    <x v="9"/>
    <x v="5"/>
    <x v="0"/>
    <x v="7"/>
  </r>
  <r>
    <x v="1"/>
    <n v="16"/>
    <x v="7"/>
    <x v="1"/>
    <x v="0"/>
    <n v="0"/>
    <n v="0"/>
    <n v="5"/>
    <d v="1899-12-30T00:03:12"/>
    <x v="3"/>
    <x v="9"/>
    <x v="4"/>
    <x v="0"/>
    <x v="7"/>
  </r>
  <r>
    <x v="1"/>
    <n v="25"/>
    <x v="2"/>
    <x v="1"/>
    <x v="2"/>
    <n v="0"/>
    <n v="0"/>
    <n v="1"/>
    <d v="1899-12-30T00:03:12"/>
    <x v="3"/>
    <x v="9"/>
    <x v="2"/>
    <x v="0"/>
    <x v="10"/>
  </r>
  <r>
    <x v="1"/>
    <n v="7"/>
    <x v="10"/>
    <x v="0"/>
    <x v="0"/>
    <n v="0"/>
    <n v="0"/>
    <n v="1"/>
    <d v="1899-12-30T00:03:12"/>
    <x v="3"/>
    <x v="9"/>
    <x v="3"/>
    <x v="0"/>
    <x v="5"/>
  </r>
  <r>
    <x v="1"/>
    <n v="23"/>
    <x v="10"/>
    <x v="2"/>
    <x v="2"/>
    <n v="0"/>
    <n v="0"/>
    <n v="5"/>
    <d v="1899-12-30T00:03:12"/>
    <x v="3"/>
    <x v="9"/>
    <x v="1"/>
    <x v="1"/>
    <x v="2"/>
  </r>
  <r>
    <x v="1"/>
    <n v="21"/>
    <x v="6"/>
    <x v="5"/>
    <x v="2"/>
    <n v="0"/>
    <n v="0"/>
    <n v="2"/>
    <d v="1899-12-30T00:03:12"/>
    <x v="3"/>
    <x v="9"/>
    <x v="5"/>
    <x v="0"/>
    <x v="7"/>
  </r>
  <r>
    <x v="1"/>
    <n v="16"/>
    <x v="7"/>
    <x v="1"/>
    <x v="0"/>
    <n v="0"/>
    <n v="0"/>
    <n v="5"/>
    <d v="1899-12-30T00:03:12"/>
    <x v="3"/>
    <x v="9"/>
    <x v="4"/>
    <x v="0"/>
    <x v="7"/>
  </r>
  <r>
    <x v="0"/>
    <n v="30"/>
    <x v="1"/>
    <x v="1"/>
    <x v="1"/>
    <n v="5"/>
    <n v="25000000"/>
    <n v="1"/>
    <d v="1899-12-30T00:03:14"/>
    <x v="0"/>
    <x v="8"/>
    <x v="1"/>
    <x v="1"/>
    <x v="1"/>
  </r>
  <r>
    <x v="0"/>
    <n v="25"/>
    <x v="2"/>
    <x v="0"/>
    <x v="1"/>
    <n v="4"/>
    <n v="20000000"/>
    <n v="2"/>
    <d v="1899-12-30T00:03:14"/>
    <x v="2"/>
    <x v="0"/>
    <x v="7"/>
    <x v="0"/>
    <x v="10"/>
  </r>
  <r>
    <x v="0"/>
    <n v="9"/>
    <x v="2"/>
    <x v="1"/>
    <x v="1"/>
    <n v="1"/>
    <n v="7000000"/>
    <n v="2"/>
    <d v="1899-12-30T00:03:14"/>
    <x v="0"/>
    <x v="2"/>
    <x v="5"/>
    <x v="1"/>
    <x v="1"/>
  </r>
  <r>
    <x v="0"/>
    <n v="29"/>
    <x v="3"/>
    <x v="4"/>
    <x v="2"/>
    <n v="2"/>
    <n v="12000000"/>
    <n v="1"/>
    <d v="1899-12-30T00:03:14"/>
    <x v="0"/>
    <x v="7"/>
    <x v="2"/>
    <x v="2"/>
    <x v="3"/>
  </r>
  <r>
    <x v="0"/>
    <n v="13"/>
    <x v="3"/>
    <x v="1"/>
    <x v="1"/>
    <n v="2"/>
    <n v="12000000"/>
    <n v="2"/>
    <d v="1899-12-30T00:03:14"/>
    <x v="0"/>
    <x v="0"/>
    <x v="3"/>
    <x v="3"/>
    <x v="4"/>
  </r>
  <r>
    <x v="0"/>
    <n v="29"/>
    <x v="3"/>
    <x v="2"/>
    <x v="4"/>
    <n v="2"/>
    <n v="12000000"/>
    <n v="1"/>
    <d v="1899-12-30T00:03:14"/>
    <x v="0"/>
    <x v="5"/>
    <x v="6"/>
    <x v="2"/>
    <x v="8"/>
  </r>
  <r>
    <x v="0"/>
    <n v="1"/>
    <x v="4"/>
    <x v="1"/>
    <x v="1"/>
    <n v="2"/>
    <n v="38000000"/>
    <n v="4"/>
    <d v="1899-12-30T00:03:14"/>
    <x v="1"/>
    <x v="0"/>
    <x v="2"/>
    <x v="0"/>
    <x v="5"/>
  </r>
  <r>
    <x v="0"/>
    <n v="22"/>
    <x v="4"/>
    <x v="0"/>
    <x v="3"/>
    <n v="4"/>
    <n v="20000000"/>
    <n v="5"/>
    <d v="1899-12-30T00:03:14"/>
    <x v="0"/>
    <x v="4"/>
    <x v="5"/>
    <x v="0"/>
    <x v="7"/>
  </r>
  <r>
    <x v="0"/>
    <n v="1"/>
    <x v="10"/>
    <x v="0"/>
    <x v="1"/>
    <n v="5"/>
    <n v="21000000"/>
    <n v="2"/>
    <d v="1899-12-30T00:03:14"/>
    <x v="0"/>
    <x v="5"/>
    <x v="4"/>
    <x v="0"/>
    <x v="12"/>
  </r>
  <r>
    <x v="0"/>
    <n v="15"/>
    <x v="10"/>
    <x v="1"/>
    <x v="2"/>
    <n v="3"/>
    <n v="15000000"/>
    <n v="2"/>
    <d v="1899-12-30T00:03:14"/>
    <x v="0"/>
    <x v="2"/>
    <x v="0"/>
    <x v="0"/>
    <x v="9"/>
  </r>
  <r>
    <x v="1"/>
    <n v="20"/>
    <x v="7"/>
    <x v="0"/>
    <x v="1"/>
    <n v="0"/>
    <n v="0"/>
    <n v="2"/>
    <d v="1899-12-30T00:03:14"/>
    <x v="3"/>
    <x v="9"/>
    <x v="7"/>
    <x v="3"/>
    <x v="4"/>
  </r>
  <r>
    <x v="1"/>
    <n v="10"/>
    <x v="10"/>
    <x v="1"/>
    <x v="2"/>
    <n v="0"/>
    <n v="0"/>
    <n v="4"/>
    <d v="1899-12-30T00:03:14"/>
    <x v="3"/>
    <x v="9"/>
    <x v="5"/>
    <x v="0"/>
    <x v="12"/>
  </r>
  <r>
    <x v="1"/>
    <n v="20"/>
    <x v="10"/>
    <x v="0"/>
    <x v="1"/>
    <n v="0"/>
    <n v="0"/>
    <n v="1"/>
    <d v="1899-12-30T00:03:14"/>
    <x v="3"/>
    <x v="9"/>
    <x v="3"/>
    <x v="1"/>
    <x v="14"/>
  </r>
  <r>
    <x v="1"/>
    <n v="20"/>
    <x v="7"/>
    <x v="0"/>
    <x v="1"/>
    <n v="0"/>
    <n v="0"/>
    <n v="2"/>
    <d v="1899-12-30T00:03:14"/>
    <x v="3"/>
    <x v="9"/>
    <x v="7"/>
    <x v="3"/>
    <x v="4"/>
  </r>
  <r>
    <x v="0"/>
    <n v="12"/>
    <x v="5"/>
    <x v="0"/>
    <x v="1"/>
    <n v="5"/>
    <n v="25000000"/>
    <n v="1"/>
    <d v="1899-12-30T00:03:16"/>
    <x v="0"/>
    <x v="1"/>
    <x v="2"/>
    <x v="1"/>
    <x v="6"/>
  </r>
  <r>
    <x v="0"/>
    <n v="1"/>
    <x v="9"/>
    <x v="0"/>
    <x v="1"/>
    <n v="4"/>
    <n v="20000000"/>
    <n v="4"/>
    <d v="1899-12-30T00:03:16"/>
    <x v="2"/>
    <x v="4"/>
    <x v="3"/>
    <x v="3"/>
    <x v="13"/>
  </r>
  <r>
    <x v="0"/>
    <n v="28"/>
    <x v="9"/>
    <x v="4"/>
    <x v="0"/>
    <n v="4"/>
    <n v="15000000"/>
    <n v="2"/>
    <d v="1899-12-30T00:03:16"/>
    <x v="0"/>
    <x v="2"/>
    <x v="6"/>
    <x v="3"/>
    <x v="13"/>
  </r>
  <r>
    <x v="0"/>
    <n v="3"/>
    <x v="2"/>
    <x v="0"/>
    <x v="0"/>
    <n v="3"/>
    <n v="12000000"/>
    <n v="1"/>
    <d v="1899-12-30T00:03:16"/>
    <x v="0"/>
    <x v="2"/>
    <x v="2"/>
    <x v="1"/>
    <x v="1"/>
  </r>
  <r>
    <x v="0"/>
    <n v="28"/>
    <x v="3"/>
    <x v="3"/>
    <x v="3"/>
    <n v="2"/>
    <n v="38000000"/>
    <n v="2"/>
    <d v="1899-12-30T00:03:16"/>
    <x v="1"/>
    <x v="2"/>
    <x v="1"/>
    <x v="0"/>
    <x v="9"/>
  </r>
  <r>
    <x v="0"/>
    <n v="28"/>
    <x v="3"/>
    <x v="0"/>
    <x v="0"/>
    <n v="1"/>
    <n v="19000000"/>
    <n v="1"/>
    <d v="1899-12-30T00:03:16"/>
    <x v="1"/>
    <x v="0"/>
    <x v="6"/>
    <x v="0"/>
    <x v="7"/>
  </r>
  <r>
    <x v="0"/>
    <n v="23"/>
    <x v="3"/>
    <x v="4"/>
    <x v="2"/>
    <n v="2"/>
    <n v="10000000"/>
    <n v="2"/>
    <d v="1899-12-30T00:03:16"/>
    <x v="0"/>
    <x v="0"/>
    <x v="1"/>
    <x v="0"/>
    <x v="7"/>
  </r>
  <r>
    <x v="0"/>
    <n v="26"/>
    <x v="3"/>
    <x v="2"/>
    <x v="1"/>
    <n v="1"/>
    <n v="7000000"/>
    <n v="2"/>
    <d v="1899-12-30T00:03:16"/>
    <x v="0"/>
    <x v="2"/>
    <x v="3"/>
    <x v="1"/>
    <x v="2"/>
  </r>
  <r>
    <x v="0"/>
    <n v="1"/>
    <x v="3"/>
    <x v="3"/>
    <x v="4"/>
    <n v="3"/>
    <n v="11000000"/>
    <n v="3"/>
    <d v="1899-12-30T00:03:16"/>
    <x v="0"/>
    <x v="0"/>
    <x v="4"/>
    <x v="2"/>
    <x v="11"/>
  </r>
  <r>
    <x v="0"/>
    <n v="12"/>
    <x v="4"/>
    <x v="4"/>
    <x v="0"/>
    <n v="5"/>
    <n v="25000000"/>
    <n v="4"/>
    <d v="1899-12-30T00:03:16"/>
    <x v="0"/>
    <x v="1"/>
    <x v="5"/>
    <x v="1"/>
    <x v="2"/>
  </r>
  <r>
    <x v="0"/>
    <n v="12"/>
    <x v="5"/>
    <x v="0"/>
    <x v="1"/>
    <n v="5"/>
    <n v="25000000"/>
    <n v="1"/>
    <d v="1899-12-30T00:03:16"/>
    <x v="0"/>
    <x v="1"/>
    <x v="2"/>
    <x v="1"/>
    <x v="6"/>
  </r>
  <r>
    <x v="0"/>
    <n v="1"/>
    <x v="9"/>
    <x v="0"/>
    <x v="1"/>
    <n v="4"/>
    <n v="20000000"/>
    <n v="4"/>
    <d v="1899-12-30T00:03:16"/>
    <x v="2"/>
    <x v="4"/>
    <x v="3"/>
    <x v="3"/>
    <x v="13"/>
  </r>
  <r>
    <x v="0"/>
    <n v="28"/>
    <x v="9"/>
    <x v="4"/>
    <x v="0"/>
    <n v="4"/>
    <n v="15000000"/>
    <n v="2"/>
    <d v="1899-12-30T00:03:16"/>
    <x v="0"/>
    <x v="2"/>
    <x v="6"/>
    <x v="3"/>
    <x v="13"/>
  </r>
  <r>
    <x v="1"/>
    <n v="9"/>
    <x v="9"/>
    <x v="0"/>
    <x v="0"/>
    <n v="0"/>
    <n v="0"/>
    <n v="3"/>
    <d v="1899-12-30T00:03:16"/>
    <x v="3"/>
    <x v="9"/>
    <x v="5"/>
    <x v="0"/>
    <x v="12"/>
  </r>
  <r>
    <x v="1"/>
    <n v="17"/>
    <x v="2"/>
    <x v="1"/>
    <x v="0"/>
    <n v="0"/>
    <n v="0"/>
    <n v="2"/>
    <d v="1899-12-30T00:03:16"/>
    <x v="3"/>
    <x v="9"/>
    <x v="7"/>
    <x v="2"/>
    <x v="8"/>
  </r>
  <r>
    <x v="1"/>
    <n v="11"/>
    <x v="4"/>
    <x v="5"/>
    <x v="2"/>
    <n v="0"/>
    <n v="0"/>
    <n v="3"/>
    <d v="1899-12-30T00:03:16"/>
    <x v="3"/>
    <x v="9"/>
    <x v="4"/>
    <x v="1"/>
    <x v="1"/>
  </r>
  <r>
    <x v="1"/>
    <n v="9"/>
    <x v="9"/>
    <x v="0"/>
    <x v="0"/>
    <n v="0"/>
    <n v="0"/>
    <n v="3"/>
    <d v="1899-12-30T00:03:16"/>
    <x v="3"/>
    <x v="9"/>
    <x v="5"/>
    <x v="0"/>
    <x v="12"/>
  </r>
  <r>
    <x v="0"/>
    <n v="3"/>
    <x v="1"/>
    <x v="2"/>
    <x v="2"/>
    <n v="1"/>
    <n v="19000000"/>
    <n v="2"/>
    <d v="1899-12-30T00:03:17"/>
    <x v="1"/>
    <x v="3"/>
    <x v="5"/>
    <x v="3"/>
    <x v="4"/>
  </r>
  <r>
    <x v="0"/>
    <n v="30"/>
    <x v="1"/>
    <x v="2"/>
    <x v="1"/>
    <n v="2"/>
    <n v="12000000"/>
    <n v="2"/>
    <d v="1899-12-30T00:03:17"/>
    <x v="0"/>
    <x v="2"/>
    <x v="2"/>
    <x v="1"/>
    <x v="2"/>
  </r>
  <r>
    <x v="0"/>
    <n v="21"/>
    <x v="2"/>
    <x v="0"/>
    <x v="3"/>
    <n v="3"/>
    <n v="15000000"/>
    <n v="1"/>
    <d v="1899-12-30T00:03:17"/>
    <x v="0"/>
    <x v="2"/>
    <x v="3"/>
    <x v="2"/>
    <x v="11"/>
  </r>
  <r>
    <x v="0"/>
    <n v="31"/>
    <x v="3"/>
    <x v="3"/>
    <x v="1"/>
    <n v="3"/>
    <n v="15000000"/>
    <n v="2"/>
    <d v="1899-12-30T00:03:17"/>
    <x v="0"/>
    <x v="0"/>
    <x v="0"/>
    <x v="3"/>
    <x v="13"/>
  </r>
  <r>
    <x v="0"/>
    <n v="27"/>
    <x v="3"/>
    <x v="0"/>
    <x v="1"/>
    <n v="2"/>
    <n v="12000000"/>
    <n v="5"/>
    <d v="1899-12-30T00:03:17"/>
    <x v="0"/>
    <x v="1"/>
    <x v="6"/>
    <x v="0"/>
    <x v="0"/>
  </r>
  <r>
    <x v="0"/>
    <n v="30"/>
    <x v="4"/>
    <x v="0"/>
    <x v="1"/>
    <n v="5"/>
    <n v="20000000"/>
    <n v="2"/>
    <d v="1899-12-30T00:03:17"/>
    <x v="0"/>
    <x v="0"/>
    <x v="4"/>
    <x v="3"/>
    <x v="4"/>
  </r>
  <r>
    <x v="0"/>
    <n v="20"/>
    <x v="4"/>
    <x v="0"/>
    <x v="0"/>
    <n v="3"/>
    <n v="15000000"/>
    <n v="5"/>
    <d v="1899-12-30T00:03:17"/>
    <x v="0"/>
    <x v="2"/>
    <x v="5"/>
    <x v="0"/>
    <x v="10"/>
  </r>
  <r>
    <x v="0"/>
    <n v="4"/>
    <x v="4"/>
    <x v="3"/>
    <x v="1"/>
    <n v="1"/>
    <n v="7000000"/>
    <n v="2"/>
    <d v="1899-12-30T00:03:17"/>
    <x v="0"/>
    <x v="4"/>
    <x v="1"/>
    <x v="1"/>
    <x v="1"/>
  </r>
  <r>
    <x v="0"/>
    <n v="3"/>
    <x v="1"/>
    <x v="2"/>
    <x v="2"/>
    <n v="1"/>
    <n v="19000000"/>
    <n v="2"/>
    <d v="1899-12-30T00:03:17"/>
    <x v="1"/>
    <x v="3"/>
    <x v="5"/>
    <x v="3"/>
    <x v="4"/>
  </r>
  <r>
    <x v="0"/>
    <n v="30"/>
    <x v="1"/>
    <x v="2"/>
    <x v="1"/>
    <n v="2"/>
    <n v="12000000"/>
    <n v="2"/>
    <d v="1899-12-30T00:03:17"/>
    <x v="0"/>
    <x v="2"/>
    <x v="2"/>
    <x v="1"/>
    <x v="2"/>
  </r>
  <r>
    <x v="1"/>
    <n v="14"/>
    <x v="3"/>
    <x v="4"/>
    <x v="2"/>
    <n v="0"/>
    <n v="0"/>
    <n v="4"/>
    <d v="1899-12-30T00:03:17"/>
    <x v="3"/>
    <x v="9"/>
    <x v="1"/>
    <x v="0"/>
    <x v="7"/>
  </r>
  <r>
    <x v="1"/>
    <n v="5"/>
    <x v="3"/>
    <x v="1"/>
    <x v="1"/>
    <n v="0"/>
    <n v="0"/>
    <n v="1"/>
    <d v="1899-12-30T00:03:17"/>
    <x v="3"/>
    <x v="9"/>
    <x v="7"/>
    <x v="1"/>
    <x v="14"/>
  </r>
  <r>
    <x v="1"/>
    <n v="2"/>
    <x v="10"/>
    <x v="4"/>
    <x v="2"/>
    <n v="0"/>
    <n v="0"/>
    <n v="3"/>
    <d v="1899-12-30T00:03:17"/>
    <x v="3"/>
    <x v="9"/>
    <x v="2"/>
    <x v="0"/>
    <x v="7"/>
  </r>
  <r>
    <x v="1"/>
    <n v="30"/>
    <x v="10"/>
    <x v="3"/>
    <x v="1"/>
    <n v="0"/>
    <n v="0"/>
    <n v="2"/>
    <d v="1899-12-30T00:03:17"/>
    <x v="3"/>
    <x v="9"/>
    <x v="2"/>
    <x v="2"/>
    <x v="8"/>
  </r>
  <r>
    <x v="1"/>
    <n v="10"/>
    <x v="10"/>
    <x v="1"/>
    <x v="2"/>
    <n v="0"/>
    <n v="0"/>
    <n v="1"/>
    <d v="1899-12-30T00:03:17"/>
    <x v="3"/>
    <x v="9"/>
    <x v="3"/>
    <x v="2"/>
    <x v="3"/>
  </r>
  <r>
    <x v="0"/>
    <n v="1"/>
    <x v="5"/>
    <x v="4"/>
    <x v="1"/>
    <n v="1"/>
    <n v="7000000"/>
    <n v="3"/>
    <d v="1899-12-30T00:03:30"/>
    <x v="0"/>
    <x v="6"/>
    <x v="6"/>
    <x v="0"/>
    <x v="5"/>
  </r>
  <r>
    <x v="0"/>
    <n v="11"/>
    <x v="6"/>
    <x v="3"/>
    <x v="1"/>
    <n v="4"/>
    <n v="20000000"/>
    <n v="2"/>
    <d v="1899-12-30T00:03:30"/>
    <x v="2"/>
    <x v="2"/>
    <x v="7"/>
    <x v="1"/>
    <x v="14"/>
  </r>
  <r>
    <x v="0"/>
    <n v="25"/>
    <x v="1"/>
    <x v="0"/>
    <x v="0"/>
    <n v="3"/>
    <n v="15000000"/>
    <n v="1"/>
    <d v="1899-12-30T00:03:30"/>
    <x v="0"/>
    <x v="0"/>
    <x v="1"/>
    <x v="3"/>
    <x v="13"/>
  </r>
  <r>
    <x v="0"/>
    <n v="17"/>
    <x v="2"/>
    <x v="5"/>
    <x v="0"/>
    <n v="3"/>
    <n v="11000000"/>
    <n v="4"/>
    <d v="1899-12-30T00:03:30"/>
    <x v="0"/>
    <x v="0"/>
    <x v="1"/>
    <x v="3"/>
    <x v="13"/>
  </r>
  <r>
    <x v="0"/>
    <n v="30"/>
    <x v="2"/>
    <x v="0"/>
    <x v="1"/>
    <n v="5"/>
    <n v="25000000"/>
    <n v="3"/>
    <d v="1899-12-30T00:03:30"/>
    <x v="0"/>
    <x v="0"/>
    <x v="3"/>
    <x v="0"/>
    <x v="5"/>
  </r>
  <r>
    <x v="0"/>
    <n v="22"/>
    <x v="3"/>
    <x v="0"/>
    <x v="2"/>
    <n v="2"/>
    <n v="38000000"/>
    <n v="6"/>
    <d v="1899-12-30T00:03:30"/>
    <x v="1"/>
    <x v="2"/>
    <x v="5"/>
    <x v="0"/>
    <x v="12"/>
  </r>
  <r>
    <x v="0"/>
    <n v="7"/>
    <x v="3"/>
    <x v="0"/>
    <x v="2"/>
    <n v="2"/>
    <n v="10000000"/>
    <n v="5"/>
    <d v="1899-12-30T00:03:30"/>
    <x v="0"/>
    <x v="2"/>
    <x v="2"/>
    <x v="1"/>
    <x v="2"/>
  </r>
  <r>
    <x v="0"/>
    <n v="8"/>
    <x v="3"/>
    <x v="0"/>
    <x v="2"/>
    <n v="3"/>
    <n v="12000000"/>
    <n v="3"/>
    <d v="1899-12-30T00:03:30"/>
    <x v="0"/>
    <x v="7"/>
    <x v="2"/>
    <x v="2"/>
    <x v="8"/>
  </r>
  <r>
    <x v="0"/>
    <n v="19"/>
    <x v="3"/>
    <x v="1"/>
    <x v="4"/>
    <n v="4"/>
    <n v="20000000"/>
    <n v="1"/>
    <d v="1899-12-30T00:03:30"/>
    <x v="0"/>
    <x v="7"/>
    <x v="4"/>
    <x v="1"/>
    <x v="15"/>
  </r>
  <r>
    <x v="0"/>
    <n v="28"/>
    <x v="3"/>
    <x v="3"/>
    <x v="2"/>
    <n v="2"/>
    <n v="12000000"/>
    <n v="3"/>
    <d v="1899-12-30T00:03:30"/>
    <x v="0"/>
    <x v="5"/>
    <x v="5"/>
    <x v="2"/>
    <x v="11"/>
  </r>
  <r>
    <x v="0"/>
    <n v="5"/>
    <x v="4"/>
    <x v="0"/>
    <x v="2"/>
    <n v="1"/>
    <n v="19000000"/>
    <n v="2"/>
    <d v="1899-12-30T00:03:30"/>
    <x v="1"/>
    <x v="1"/>
    <x v="1"/>
    <x v="1"/>
    <x v="1"/>
  </r>
  <r>
    <x v="0"/>
    <n v="1"/>
    <x v="5"/>
    <x v="4"/>
    <x v="1"/>
    <n v="1"/>
    <n v="7000000"/>
    <n v="3"/>
    <d v="1899-12-30T00:03:30"/>
    <x v="0"/>
    <x v="6"/>
    <x v="6"/>
    <x v="0"/>
    <x v="5"/>
  </r>
  <r>
    <x v="0"/>
    <n v="11"/>
    <x v="6"/>
    <x v="3"/>
    <x v="1"/>
    <n v="4"/>
    <n v="20000000"/>
    <n v="2"/>
    <d v="1899-12-30T00:03:30"/>
    <x v="2"/>
    <x v="2"/>
    <x v="7"/>
    <x v="1"/>
    <x v="14"/>
  </r>
  <r>
    <x v="0"/>
    <n v="25"/>
    <x v="1"/>
    <x v="0"/>
    <x v="0"/>
    <n v="3"/>
    <n v="15000000"/>
    <n v="1"/>
    <d v="1899-12-30T00:03:30"/>
    <x v="0"/>
    <x v="0"/>
    <x v="1"/>
    <x v="3"/>
    <x v="13"/>
  </r>
  <r>
    <x v="1"/>
    <n v="12"/>
    <x v="2"/>
    <x v="2"/>
    <x v="2"/>
    <n v="0"/>
    <n v="0"/>
    <n v="1"/>
    <d v="1899-12-30T00:03:30"/>
    <x v="3"/>
    <x v="9"/>
    <x v="2"/>
    <x v="0"/>
    <x v="9"/>
  </r>
  <r>
    <x v="1"/>
    <n v="14"/>
    <x v="10"/>
    <x v="1"/>
    <x v="1"/>
    <n v="0"/>
    <n v="0"/>
    <n v="4"/>
    <d v="1899-12-30T00:03:30"/>
    <x v="3"/>
    <x v="9"/>
    <x v="2"/>
    <x v="1"/>
    <x v="2"/>
  </r>
  <r>
    <x v="0"/>
    <n v="11"/>
    <x v="6"/>
    <x v="0"/>
    <x v="4"/>
    <n v="3"/>
    <n v="15000000"/>
    <n v="1"/>
    <d v="1899-12-30T00:03:40"/>
    <x v="0"/>
    <x v="0"/>
    <x v="3"/>
    <x v="3"/>
    <x v="13"/>
  </r>
  <r>
    <x v="0"/>
    <n v="13"/>
    <x v="11"/>
    <x v="3"/>
    <x v="1"/>
    <n v="3"/>
    <n v="15000000"/>
    <n v="5"/>
    <d v="1899-12-30T00:03:40"/>
    <x v="0"/>
    <x v="5"/>
    <x v="7"/>
    <x v="2"/>
    <x v="11"/>
  </r>
  <r>
    <x v="0"/>
    <n v="10"/>
    <x v="1"/>
    <x v="0"/>
    <x v="1"/>
    <n v="2"/>
    <n v="12000000"/>
    <n v="2"/>
    <d v="1899-12-30T00:03:40"/>
    <x v="0"/>
    <x v="2"/>
    <x v="6"/>
    <x v="1"/>
    <x v="6"/>
  </r>
  <r>
    <x v="0"/>
    <n v="19"/>
    <x v="1"/>
    <x v="4"/>
    <x v="2"/>
    <n v="3"/>
    <n v="15000000"/>
    <n v="2"/>
    <d v="1899-12-30T00:03:40"/>
    <x v="0"/>
    <x v="0"/>
    <x v="4"/>
    <x v="2"/>
    <x v="11"/>
  </r>
  <r>
    <x v="0"/>
    <n v="11"/>
    <x v="2"/>
    <x v="0"/>
    <x v="1"/>
    <n v="5"/>
    <n v="21000000"/>
    <n v="5"/>
    <d v="1899-12-30T00:03:40"/>
    <x v="0"/>
    <x v="7"/>
    <x v="4"/>
    <x v="1"/>
    <x v="15"/>
  </r>
  <r>
    <x v="0"/>
    <n v="30"/>
    <x v="2"/>
    <x v="2"/>
    <x v="0"/>
    <n v="4"/>
    <n v="20000000"/>
    <n v="4"/>
    <d v="1899-12-30T00:03:40"/>
    <x v="0"/>
    <x v="6"/>
    <x v="5"/>
    <x v="1"/>
    <x v="1"/>
  </r>
  <r>
    <x v="0"/>
    <n v="30"/>
    <x v="3"/>
    <x v="1"/>
    <x v="2"/>
    <n v="2"/>
    <n v="12000000"/>
    <n v="1"/>
    <d v="1899-12-30T00:03:40"/>
    <x v="0"/>
    <x v="7"/>
    <x v="6"/>
    <x v="2"/>
    <x v="11"/>
  </r>
  <r>
    <x v="0"/>
    <n v="17"/>
    <x v="4"/>
    <x v="2"/>
    <x v="0"/>
    <n v="4"/>
    <n v="11000000"/>
    <n v="1"/>
    <d v="1899-12-30T00:03:40"/>
    <x v="2"/>
    <x v="2"/>
    <x v="4"/>
    <x v="3"/>
    <x v="13"/>
  </r>
  <r>
    <x v="0"/>
    <n v="16"/>
    <x v="4"/>
    <x v="3"/>
    <x v="4"/>
    <n v="5"/>
    <n v="25000000"/>
    <n v="1"/>
    <d v="1899-12-30T00:03:40"/>
    <x v="0"/>
    <x v="2"/>
    <x v="1"/>
    <x v="1"/>
    <x v="6"/>
  </r>
  <r>
    <x v="0"/>
    <n v="27"/>
    <x v="10"/>
    <x v="2"/>
    <x v="2"/>
    <n v="2"/>
    <n v="38000000"/>
    <n v="1"/>
    <d v="1899-12-30T00:03:40"/>
    <x v="1"/>
    <x v="0"/>
    <x v="2"/>
    <x v="0"/>
    <x v="10"/>
  </r>
  <r>
    <x v="0"/>
    <n v="11"/>
    <x v="6"/>
    <x v="0"/>
    <x v="4"/>
    <n v="3"/>
    <n v="15000000"/>
    <n v="1"/>
    <d v="1899-12-30T00:03:40"/>
    <x v="0"/>
    <x v="0"/>
    <x v="3"/>
    <x v="3"/>
    <x v="13"/>
  </r>
  <r>
    <x v="0"/>
    <n v="13"/>
    <x v="11"/>
    <x v="3"/>
    <x v="1"/>
    <n v="3"/>
    <n v="15000000"/>
    <n v="5"/>
    <d v="1899-12-30T00:03:40"/>
    <x v="0"/>
    <x v="5"/>
    <x v="7"/>
    <x v="2"/>
    <x v="11"/>
  </r>
  <r>
    <x v="0"/>
    <n v="10"/>
    <x v="1"/>
    <x v="0"/>
    <x v="1"/>
    <n v="2"/>
    <n v="12000000"/>
    <n v="2"/>
    <d v="1899-12-30T00:03:40"/>
    <x v="0"/>
    <x v="2"/>
    <x v="6"/>
    <x v="1"/>
    <x v="6"/>
  </r>
  <r>
    <x v="0"/>
    <n v="19"/>
    <x v="1"/>
    <x v="4"/>
    <x v="2"/>
    <n v="3"/>
    <n v="15000000"/>
    <n v="2"/>
    <d v="1899-12-30T00:03:40"/>
    <x v="0"/>
    <x v="0"/>
    <x v="4"/>
    <x v="2"/>
    <x v="11"/>
  </r>
  <r>
    <x v="1"/>
    <n v="23"/>
    <x v="2"/>
    <x v="2"/>
    <x v="2"/>
    <n v="0"/>
    <n v="0"/>
    <n v="1"/>
    <d v="1899-12-30T00:03:40"/>
    <x v="3"/>
    <x v="9"/>
    <x v="4"/>
    <x v="1"/>
    <x v="1"/>
  </r>
  <r>
    <x v="1"/>
    <n v="19"/>
    <x v="3"/>
    <x v="2"/>
    <x v="2"/>
    <n v="0"/>
    <n v="0"/>
    <n v="4"/>
    <d v="1899-12-30T00:03:40"/>
    <x v="3"/>
    <x v="9"/>
    <x v="5"/>
    <x v="0"/>
    <x v="10"/>
  </r>
  <r>
    <x v="1"/>
    <n v="27"/>
    <x v="4"/>
    <x v="0"/>
    <x v="2"/>
    <n v="0"/>
    <n v="0"/>
    <n v="1"/>
    <d v="1899-12-30T00:03:40"/>
    <x v="3"/>
    <x v="9"/>
    <x v="2"/>
    <x v="0"/>
    <x v="9"/>
  </r>
  <r>
    <x v="0"/>
    <n v="15"/>
    <x v="6"/>
    <x v="4"/>
    <x v="1"/>
    <n v="3"/>
    <n v="12000000"/>
    <n v="4"/>
    <d v="1899-12-30T00:04:00"/>
    <x v="0"/>
    <x v="2"/>
    <x v="2"/>
    <x v="0"/>
    <x v="7"/>
  </r>
  <r>
    <x v="0"/>
    <n v="4"/>
    <x v="11"/>
    <x v="1"/>
    <x v="1"/>
    <n v="1"/>
    <n v="19000000"/>
    <n v="2"/>
    <d v="1899-12-30T00:04:00"/>
    <x v="1"/>
    <x v="5"/>
    <x v="1"/>
    <x v="2"/>
    <x v="3"/>
  </r>
  <r>
    <x v="0"/>
    <n v="11"/>
    <x v="2"/>
    <x v="0"/>
    <x v="0"/>
    <n v="2"/>
    <n v="38000000"/>
    <n v="1"/>
    <d v="1899-12-30T00:04:00"/>
    <x v="4"/>
    <x v="4"/>
    <x v="4"/>
    <x v="1"/>
    <x v="15"/>
  </r>
  <r>
    <x v="0"/>
    <n v="23"/>
    <x v="2"/>
    <x v="2"/>
    <x v="0"/>
    <n v="1"/>
    <n v="7000000"/>
    <n v="3"/>
    <d v="1899-12-30T00:04:00"/>
    <x v="0"/>
    <x v="0"/>
    <x v="5"/>
    <x v="3"/>
    <x v="4"/>
  </r>
  <r>
    <x v="0"/>
    <n v="8"/>
    <x v="3"/>
    <x v="1"/>
    <x v="1"/>
    <n v="4"/>
    <n v="20000000"/>
    <n v="4"/>
    <d v="1899-12-30T00:04:00"/>
    <x v="2"/>
    <x v="0"/>
    <x v="0"/>
    <x v="1"/>
    <x v="2"/>
  </r>
  <r>
    <x v="0"/>
    <n v="8"/>
    <x v="3"/>
    <x v="1"/>
    <x v="0"/>
    <n v="3"/>
    <n v="15000000"/>
    <n v="1"/>
    <d v="1899-12-30T00:04:00"/>
    <x v="0"/>
    <x v="5"/>
    <x v="3"/>
    <x v="0"/>
    <x v="12"/>
  </r>
  <r>
    <x v="0"/>
    <n v="29"/>
    <x v="3"/>
    <x v="0"/>
    <x v="0"/>
    <n v="2"/>
    <n v="12000000"/>
    <n v="1"/>
    <d v="1899-12-30T00:04:00"/>
    <x v="0"/>
    <x v="8"/>
    <x v="6"/>
    <x v="0"/>
    <x v="9"/>
  </r>
  <r>
    <x v="0"/>
    <n v="25"/>
    <x v="3"/>
    <x v="2"/>
    <x v="1"/>
    <n v="5"/>
    <n v="25000000"/>
    <n v="3"/>
    <d v="1899-12-30T00:04:00"/>
    <x v="0"/>
    <x v="2"/>
    <x v="7"/>
    <x v="2"/>
    <x v="11"/>
  </r>
  <r>
    <x v="0"/>
    <n v="22"/>
    <x v="4"/>
    <x v="1"/>
    <x v="1"/>
    <n v="2"/>
    <n v="12000000"/>
    <n v="4"/>
    <d v="1899-12-30T00:04:00"/>
    <x v="0"/>
    <x v="4"/>
    <x v="1"/>
    <x v="1"/>
    <x v="6"/>
  </r>
  <r>
    <x v="0"/>
    <n v="15"/>
    <x v="6"/>
    <x v="4"/>
    <x v="1"/>
    <n v="3"/>
    <n v="12000000"/>
    <n v="4"/>
    <d v="1899-12-30T00:04:00"/>
    <x v="0"/>
    <x v="2"/>
    <x v="2"/>
    <x v="0"/>
    <x v="7"/>
  </r>
  <r>
    <x v="0"/>
    <n v="4"/>
    <x v="11"/>
    <x v="1"/>
    <x v="1"/>
    <n v="1"/>
    <n v="19000000"/>
    <n v="2"/>
    <d v="1899-12-30T00:04:00"/>
    <x v="1"/>
    <x v="5"/>
    <x v="1"/>
    <x v="2"/>
    <x v="3"/>
  </r>
  <r>
    <x v="1"/>
    <n v="25"/>
    <x v="3"/>
    <x v="2"/>
    <x v="2"/>
    <n v="0"/>
    <n v="0"/>
    <n v="5"/>
    <d v="1899-12-30T00:04:00"/>
    <x v="3"/>
    <x v="9"/>
    <x v="3"/>
    <x v="2"/>
    <x v="8"/>
  </r>
  <r>
    <x v="1"/>
    <n v="26"/>
    <x v="4"/>
    <x v="0"/>
    <x v="1"/>
    <n v="0"/>
    <n v="0"/>
    <n v="2"/>
    <d v="1899-12-30T00:04:00"/>
    <x v="3"/>
    <x v="9"/>
    <x v="5"/>
    <x v="1"/>
    <x v="1"/>
  </r>
  <r>
    <x v="1"/>
    <n v="26"/>
    <x v="4"/>
    <x v="1"/>
    <x v="1"/>
    <n v="0"/>
    <n v="0"/>
    <n v="3"/>
    <d v="1899-12-30T00:04:00"/>
    <x v="3"/>
    <x v="9"/>
    <x v="7"/>
    <x v="1"/>
    <x v="1"/>
  </r>
  <r>
    <x v="1"/>
    <n v="10"/>
    <x v="10"/>
    <x v="2"/>
    <x v="0"/>
    <n v="0"/>
    <n v="0"/>
    <n v="3"/>
    <d v="1899-12-30T00:04:00"/>
    <x v="3"/>
    <x v="9"/>
    <x v="5"/>
    <x v="3"/>
    <x v="4"/>
  </r>
  <r>
    <x v="0"/>
    <n v="16"/>
    <x v="5"/>
    <x v="2"/>
    <x v="1"/>
    <n v="2"/>
    <n v="12000000"/>
    <n v="1"/>
    <d v="1899-12-30T00:04:40"/>
    <x v="0"/>
    <x v="2"/>
    <x v="4"/>
    <x v="1"/>
    <x v="1"/>
  </r>
  <r>
    <x v="0"/>
    <n v="11"/>
    <x v="6"/>
    <x v="0"/>
    <x v="2"/>
    <n v="2"/>
    <n v="12000000"/>
    <n v="4"/>
    <d v="1899-12-30T00:04:40"/>
    <x v="0"/>
    <x v="0"/>
    <x v="5"/>
    <x v="3"/>
    <x v="4"/>
  </r>
  <r>
    <x v="0"/>
    <n v="1"/>
    <x v="8"/>
    <x v="2"/>
    <x v="1"/>
    <n v="2"/>
    <n v="12000000"/>
    <n v="2"/>
    <d v="1899-12-30T00:04:40"/>
    <x v="0"/>
    <x v="2"/>
    <x v="7"/>
    <x v="3"/>
    <x v="13"/>
  </r>
  <r>
    <x v="0"/>
    <n v="9"/>
    <x v="2"/>
    <x v="2"/>
    <x v="1"/>
    <n v="2"/>
    <n v="38000000"/>
    <n v="5"/>
    <d v="1899-12-30T00:04:40"/>
    <x v="1"/>
    <x v="0"/>
    <x v="6"/>
    <x v="1"/>
    <x v="2"/>
  </r>
  <r>
    <x v="0"/>
    <n v="11"/>
    <x v="2"/>
    <x v="2"/>
    <x v="2"/>
    <n v="2"/>
    <n v="12000000"/>
    <n v="5"/>
    <d v="1899-12-30T00:04:40"/>
    <x v="0"/>
    <x v="6"/>
    <x v="0"/>
    <x v="0"/>
    <x v="10"/>
  </r>
  <r>
    <x v="0"/>
    <n v="22"/>
    <x v="2"/>
    <x v="4"/>
    <x v="2"/>
    <n v="3"/>
    <n v="15000000"/>
    <n v="4"/>
    <d v="1899-12-30T00:04:40"/>
    <x v="0"/>
    <x v="7"/>
    <x v="2"/>
    <x v="2"/>
    <x v="11"/>
  </r>
  <r>
    <x v="0"/>
    <n v="30"/>
    <x v="2"/>
    <x v="4"/>
    <x v="1"/>
    <n v="3"/>
    <n v="15000000"/>
    <n v="3"/>
    <d v="1899-12-30T00:04:40"/>
    <x v="0"/>
    <x v="2"/>
    <x v="1"/>
    <x v="1"/>
    <x v="2"/>
  </r>
  <r>
    <x v="0"/>
    <n v="10"/>
    <x v="3"/>
    <x v="1"/>
    <x v="0"/>
    <n v="4"/>
    <n v="11000000"/>
    <n v="2"/>
    <d v="1899-12-30T00:04:40"/>
    <x v="2"/>
    <x v="0"/>
    <x v="2"/>
    <x v="1"/>
    <x v="15"/>
  </r>
  <r>
    <x v="0"/>
    <n v="24"/>
    <x v="3"/>
    <x v="0"/>
    <x v="2"/>
    <n v="4"/>
    <n v="20000000"/>
    <n v="1"/>
    <d v="1899-12-30T00:04:40"/>
    <x v="2"/>
    <x v="0"/>
    <x v="2"/>
    <x v="3"/>
    <x v="4"/>
  </r>
  <r>
    <x v="0"/>
    <n v="26"/>
    <x v="3"/>
    <x v="1"/>
    <x v="2"/>
    <n v="5"/>
    <n v="20000000"/>
    <n v="2"/>
    <d v="1899-12-30T00:04:40"/>
    <x v="0"/>
    <x v="0"/>
    <x v="2"/>
    <x v="0"/>
    <x v="5"/>
  </r>
  <r>
    <x v="0"/>
    <n v="1"/>
    <x v="3"/>
    <x v="2"/>
    <x v="3"/>
    <n v="4"/>
    <n v="20000000"/>
    <n v="2"/>
    <d v="1899-12-30T00:04:40"/>
    <x v="0"/>
    <x v="4"/>
    <x v="3"/>
    <x v="0"/>
    <x v="10"/>
  </r>
  <r>
    <x v="0"/>
    <n v="30"/>
    <x v="3"/>
    <x v="4"/>
    <x v="3"/>
    <n v="1"/>
    <n v="7000000"/>
    <n v="3"/>
    <d v="1899-12-30T00:04:40"/>
    <x v="0"/>
    <x v="5"/>
    <x v="3"/>
    <x v="2"/>
    <x v="8"/>
  </r>
  <r>
    <x v="0"/>
    <n v="8"/>
    <x v="3"/>
    <x v="2"/>
    <x v="1"/>
    <n v="5"/>
    <n v="25000000"/>
    <n v="4"/>
    <d v="1899-12-30T00:04:40"/>
    <x v="0"/>
    <x v="1"/>
    <x v="0"/>
    <x v="2"/>
    <x v="11"/>
  </r>
  <r>
    <x v="0"/>
    <n v="11"/>
    <x v="3"/>
    <x v="0"/>
    <x v="2"/>
    <n v="3"/>
    <n v="15000000"/>
    <n v="3"/>
    <d v="1899-12-30T00:04:40"/>
    <x v="0"/>
    <x v="4"/>
    <x v="1"/>
    <x v="0"/>
    <x v="10"/>
  </r>
  <r>
    <x v="0"/>
    <n v="11"/>
    <x v="3"/>
    <x v="3"/>
    <x v="2"/>
    <n v="3"/>
    <n v="15000000"/>
    <n v="1"/>
    <d v="1899-12-30T00:04:40"/>
    <x v="0"/>
    <x v="3"/>
    <x v="6"/>
    <x v="0"/>
    <x v="5"/>
  </r>
  <r>
    <x v="0"/>
    <n v="9"/>
    <x v="4"/>
    <x v="3"/>
    <x v="1"/>
    <n v="1"/>
    <n v="19000000"/>
    <n v="5"/>
    <d v="1899-12-30T00:04:40"/>
    <x v="1"/>
    <x v="2"/>
    <x v="7"/>
    <x v="2"/>
    <x v="8"/>
  </r>
  <r>
    <x v="0"/>
    <n v="22"/>
    <x v="4"/>
    <x v="2"/>
    <x v="2"/>
    <n v="1"/>
    <n v="19000000"/>
    <n v="1"/>
    <d v="1899-12-30T00:04:40"/>
    <x v="1"/>
    <x v="8"/>
    <x v="7"/>
    <x v="1"/>
    <x v="2"/>
  </r>
  <r>
    <x v="0"/>
    <n v="12"/>
    <x v="4"/>
    <x v="1"/>
    <x v="2"/>
    <n v="4"/>
    <n v="20000000"/>
    <n v="2"/>
    <d v="1899-12-30T00:04:40"/>
    <x v="0"/>
    <x v="2"/>
    <x v="3"/>
    <x v="0"/>
    <x v="7"/>
  </r>
  <r>
    <x v="0"/>
    <n v="22"/>
    <x v="4"/>
    <x v="2"/>
    <x v="2"/>
    <n v="3"/>
    <n v="15000000"/>
    <n v="1"/>
    <d v="1899-12-30T00:04:40"/>
    <x v="0"/>
    <x v="0"/>
    <x v="6"/>
    <x v="0"/>
    <x v="10"/>
  </r>
  <r>
    <x v="0"/>
    <n v="16"/>
    <x v="5"/>
    <x v="2"/>
    <x v="1"/>
    <n v="2"/>
    <n v="12000000"/>
    <n v="1"/>
    <d v="1899-12-30T00:04:40"/>
    <x v="0"/>
    <x v="2"/>
    <x v="4"/>
    <x v="1"/>
    <x v="1"/>
  </r>
  <r>
    <x v="0"/>
    <n v="11"/>
    <x v="6"/>
    <x v="0"/>
    <x v="2"/>
    <n v="2"/>
    <n v="12000000"/>
    <n v="4"/>
    <d v="1899-12-30T00:04:40"/>
    <x v="0"/>
    <x v="0"/>
    <x v="5"/>
    <x v="3"/>
    <x v="4"/>
  </r>
  <r>
    <x v="0"/>
    <n v="1"/>
    <x v="8"/>
    <x v="2"/>
    <x v="1"/>
    <n v="2"/>
    <n v="12000000"/>
    <n v="2"/>
    <d v="1899-12-30T00:04:40"/>
    <x v="0"/>
    <x v="2"/>
    <x v="7"/>
    <x v="3"/>
    <x v="13"/>
  </r>
  <r>
    <x v="1"/>
    <n v="15"/>
    <x v="7"/>
    <x v="3"/>
    <x v="0"/>
    <n v="0"/>
    <n v="0"/>
    <n v="2"/>
    <d v="1899-12-30T00:04:40"/>
    <x v="3"/>
    <x v="9"/>
    <x v="5"/>
    <x v="1"/>
    <x v="1"/>
  </r>
  <r>
    <x v="1"/>
    <n v="11"/>
    <x v="8"/>
    <x v="0"/>
    <x v="2"/>
    <n v="0"/>
    <n v="0"/>
    <n v="5"/>
    <d v="1899-12-30T00:04:40"/>
    <x v="3"/>
    <x v="9"/>
    <x v="3"/>
    <x v="3"/>
    <x v="13"/>
  </r>
  <r>
    <x v="1"/>
    <n v="14"/>
    <x v="1"/>
    <x v="1"/>
    <x v="2"/>
    <n v="0"/>
    <n v="0"/>
    <n v="4"/>
    <d v="1899-12-30T00:04:40"/>
    <x v="3"/>
    <x v="9"/>
    <x v="5"/>
    <x v="0"/>
    <x v="5"/>
  </r>
  <r>
    <x v="1"/>
    <n v="24"/>
    <x v="2"/>
    <x v="5"/>
    <x v="2"/>
    <n v="0"/>
    <n v="0"/>
    <n v="3"/>
    <d v="1899-12-30T00:04:40"/>
    <x v="3"/>
    <x v="9"/>
    <x v="0"/>
    <x v="0"/>
    <x v="10"/>
  </r>
  <r>
    <x v="1"/>
    <n v="1"/>
    <x v="3"/>
    <x v="0"/>
    <x v="2"/>
    <n v="0"/>
    <n v="0"/>
    <n v="1"/>
    <d v="1899-12-30T00:04:40"/>
    <x v="3"/>
    <x v="9"/>
    <x v="5"/>
    <x v="1"/>
    <x v="6"/>
  </r>
  <r>
    <x v="1"/>
    <n v="19"/>
    <x v="10"/>
    <x v="2"/>
    <x v="2"/>
    <n v="0"/>
    <n v="0"/>
    <n v="2"/>
    <d v="1899-12-30T00:04:40"/>
    <x v="3"/>
    <x v="9"/>
    <x v="2"/>
    <x v="3"/>
    <x v="13"/>
  </r>
  <r>
    <x v="1"/>
    <n v="15"/>
    <x v="7"/>
    <x v="3"/>
    <x v="0"/>
    <n v="0"/>
    <n v="0"/>
    <n v="2"/>
    <d v="1899-12-30T00:04:40"/>
    <x v="3"/>
    <x v="9"/>
    <x v="5"/>
    <x v="1"/>
    <x v="1"/>
  </r>
  <r>
    <x v="1"/>
    <n v="11"/>
    <x v="8"/>
    <x v="0"/>
    <x v="2"/>
    <n v="0"/>
    <n v="0"/>
    <n v="5"/>
    <d v="1899-12-30T00:04:40"/>
    <x v="3"/>
    <x v="9"/>
    <x v="3"/>
    <x v="3"/>
    <x v="13"/>
  </r>
  <r>
    <x v="0"/>
    <n v="19"/>
    <x v="1"/>
    <x v="1"/>
    <x v="3"/>
    <n v="1"/>
    <n v="7000000"/>
    <n v="5"/>
    <d v="1899-12-30T00:04:45"/>
    <x v="0"/>
    <x v="1"/>
    <x v="6"/>
    <x v="0"/>
    <x v="7"/>
  </r>
  <r>
    <x v="0"/>
    <n v="5"/>
    <x v="2"/>
    <x v="2"/>
    <x v="2"/>
    <n v="4"/>
    <n v="15000000"/>
    <n v="3"/>
    <d v="1899-12-30T00:04:45"/>
    <x v="0"/>
    <x v="0"/>
    <x v="3"/>
    <x v="3"/>
    <x v="13"/>
  </r>
  <r>
    <x v="0"/>
    <n v="11"/>
    <x v="3"/>
    <x v="0"/>
    <x v="3"/>
    <n v="2"/>
    <n v="38000000"/>
    <n v="1"/>
    <d v="1899-12-30T00:04:45"/>
    <x v="1"/>
    <x v="0"/>
    <x v="4"/>
    <x v="0"/>
    <x v="7"/>
  </r>
  <r>
    <x v="0"/>
    <n v="1"/>
    <x v="3"/>
    <x v="4"/>
    <x v="0"/>
    <n v="3"/>
    <n v="15000000"/>
    <n v="1"/>
    <d v="1899-12-30T00:04:45"/>
    <x v="0"/>
    <x v="4"/>
    <x v="2"/>
    <x v="3"/>
    <x v="4"/>
  </r>
  <r>
    <x v="0"/>
    <n v="21"/>
    <x v="3"/>
    <x v="1"/>
    <x v="0"/>
    <n v="5"/>
    <n v="20000000"/>
    <n v="5"/>
    <d v="1899-12-30T00:04:45"/>
    <x v="0"/>
    <x v="7"/>
    <x v="0"/>
    <x v="1"/>
    <x v="2"/>
  </r>
  <r>
    <x v="0"/>
    <n v="27"/>
    <x v="4"/>
    <x v="3"/>
    <x v="2"/>
    <n v="3"/>
    <n v="11000000"/>
    <n v="3"/>
    <d v="1899-12-30T00:04:45"/>
    <x v="0"/>
    <x v="7"/>
    <x v="6"/>
    <x v="2"/>
    <x v="3"/>
  </r>
  <r>
    <x v="0"/>
    <n v="28"/>
    <x v="4"/>
    <x v="3"/>
    <x v="1"/>
    <n v="2"/>
    <n v="12000000"/>
    <n v="3"/>
    <d v="1899-12-30T00:04:45"/>
    <x v="0"/>
    <x v="4"/>
    <x v="7"/>
    <x v="0"/>
    <x v="9"/>
  </r>
  <r>
    <x v="0"/>
    <n v="11"/>
    <x v="10"/>
    <x v="3"/>
    <x v="1"/>
    <n v="1"/>
    <n v="19000000"/>
    <n v="1"/>
    <d v="1899-12-30T00:04:45"/>
    <x v="1"/>
    <x v="2"/>
    <x v="2"/>
    <x v="0"/>
    <x v="12"/>
  </r>
  <r>
    <x v="0"/>
    <n v="25"/>
    <x v="10"/>
    <x v="0"/>
    <x v="1"/>
    <n v="2"/>
    <n v="12000000"/>
    <n v="1"/>
    <d v="1899-12-30T00:04:45"/>
    <x v="0"/>
    <x v="7"/>
    <x v="5"/>
    <x v="2"/>
    <x v="8"/>
  </r>
  <r>
    <x v="0"/>
    <n v="23"/>
    <x v="10"/>
    <x v="0"/>
    <x v="0"/>
    <n v="2"/>
    <n v="12000000"/>
    <n v="1"/>
    <d v="1899-12-30T00:04:45"/>
    <x v="0"/>
    <x v="8"/>
    <x v="6"/>
    <x v="1"/>
    <x v="1"/>
  </r>
  <r>
    <x v="0"/>
    <n v="19"/>
    <x v="1"/>
    <x v="1"/>
    <x v="3"/>
    <n v="1"/>
    <n v="7000000"/>
    <n v="5"/>
    <d v="1899-12-30T00:04:45"/>
    <x v="0"/>
    <x v="1"/>
    <x v="6"/>
    <x v="0"/>
    <x v="7"/>
  </r>
  <r>
    <x v="1"/>
    <n v="11"/>
    <x v="5"/>
    <x v="3"/>
    <x v="1"/>
    <n v="0"/>
    <n v="0"/>
    <n v="4"/>
    <d v="1899-12-30T00:04:45"/>
    <x v="3"/>
    <x v="9"/>
    <x v="2"/>
    <x v="2"/>
    <x v="11"/>
  </r>
  <r>
    <x v="1"/>
    <n v="19"/>
    <x v="2"/>
    <x v="0"/>
    <x v="2"/>
    <n v="0"/>
    <n v="0"/>
    <n v="6"/>
    <d v="1899-12-30T00:04:45"/>
    <x v="3"/>
    <x v="9"/>
    <x v="2"/>
    <x v="1"/>
    <x v="14"/>
  </r>
  <r>
    <x v="1"/>
    <n v="18"/>
    <x v="4"/>
    <x v="5"/>
    <x v="2"/>
    <n v="0"/>
    <n v="0"/>
    <n v="4"/>
    <d v="1899-12-30T00:04:45"/>
    <x v="3"/>
    <x v="9"/>
    <x v="7"/>
    <x v="3"/>
    <x v="13"/>
  </r>
  <r>
    <x v="1"/>
    <n v="11"/>
    <x v="5"/>
    <x v="3"/>
    <x v="1"/>
    <n v="0"/>
    <n v="0"/>
    <n v="4"/>
    <d v="1899-12-30T00:04:45"/>
    <x v="3"/>
    <x v="9"/>
    <x v="2"/>
    <x v="2"/>
    <x v="11"/>
  </r>
  <r>
    <x v="0"/>
    <n v="13"/>
    <x v="5"/>
    <x v="4"/>
    <x v="2"/>
    <n v="2"/>
    <n v="12000000"/>
    <n v="1"/>
    <d v="1899-12-30T00:04:48"/>
    <x v="0"/>
    <x v="7"/>
    <x v="2"/>
    <x v="1"/>
    <x v="1"/>
  </r>
  <r>
    <x v="0"/>
    <n v="1"/>
    <x v="8"/>
    <x v="4"/>
    <x v="1"/>
    <n v="4"/>
    <n v="20000000"/>
    <n v="4"/>
    <d v="1899-12-30T00:04:48"/>
    <x v="2"/>
    <x v="8"/>
    <x v="5"/>
    <x v="0"/>
    <x v="10"/>
  </r>
  <r>
    <x v="0"/>
    <n v="12"/>
    <x v="2"/>
    <x v="4"/>
    <x v="0"/>
    <n v="2"/>
    <n v="10000000"/>
    <n v="5"/>
    <d v="1899-12-30T00:04:48"/>
    <x v="0"/>
    <x v="3"/>
    <x v="7"/>
    <x v="3"/>
    <x v="13"/>
  </r>
  <r>
    <x v="0"/>
    <n v="13"/>
    <x v="3"/>
    <x v="0"/>
    <x v="1"/>
    <n v="1"/>
    <n v="19000000"/>
    <n v="4"/>
    <d v="1899-12-30T00:04:48"/>
    <x v="1"/>
    <x v="7"/>
    <x v="3"/>
    <x v="1"/>
    <x v="2"/>
  </r>
  <r>
    <x v="0"/>
    <n v="8"/>
    <x v="3"/>
    <x v="4"/>
    <x v="1"/>
    <n v="3"/>
    <n v="15000000"/>
    <n v="3"/>
    <d v="1899-12-30T00:04:48"/>
    <x v="0"/>
    <x v="0"/>
    <x v="4"/>
    <x v="0"/>
    <x v="5"/>
  </r>
  <r>
    <x v="0"/>
    <n v="17"/>
    <x v="4"/>
    <x v="0"/>
    <x v="2"/>
    <n v="2"/>
    <n v="12000000"/>
    <n v="3"/>
    <d v="1899-12-30T00:04:48"/>
    <x v="0"/>
    <x v="2"/>
    <x v="4"/>
    <x v="3"/>
    <x v="13"/>
  </r>
  <r>
    <x v="0"/>
    <n v="12"/>
    <x v="4"/>
    <x v="1"/>
    <x v="2"/>
    <n v="3"/>
    <n v="15000000"/>
    <n v="1"/>
    <d v="1899-12-30T00:04:48"/>
    <x v="0"/>
    <x v="4"/>
    <x v="6"/>
    <x v="1"/>
    <x v="6"/>
  </r>
  <r>
    <x v="0"/>
    <n v="16"/>
    <x v="10"/>
    <x v="5"/>
    <x v="1"/>
    <n v="5"/>
    <n v="25000000"/>
    <n v="2"/>
    <d v="1899-12-30T00:04:48"/>
    <x v="0"/>
    <x v="0"/>
    <x v="1"/>
    <x v="2"/>
    <x v="11"/>
  </r>
  <r>
    <x v="0"/>
    <n v="13"/>
    <x v="5"/>
    <x v="4"/>
    <x v="2"/>
    <n v="2"/>
    <n v="12000000"/>
    <n v="1"/>
    <d v="1899-12-30T00:04:48"/>
    <x v="0"/>
    <x v="7"/>
    <x v="2"/>
    <x v="1"/>
    <x v="1"/>
  </r>
  <r>
    <x v="0"/>
    <n v="1"/>
    <x v="8"/>
    <x v="4"/>
    <x v="1"/>
    <n v="4"/>
    <n v="20000000"/>
    <n v="4"/>
    <d v="1899-12-30T00:04:48"/>
    <x v="2"/>
    <x v="8"/>
    <x v="5"/>
    <x v="0"/>
    <x v="10"/>
  </r>
  <r>
    <x v="1"/>
    <n v="12"/>
    <x v="9"/>
    <x v="0"/>
    <x v="2"/>
    <n v="0"/>
    <n v="0"/>
    <n v="2"/>
    <d v="1899-12-30T00:04:48"/>
    <x v="3"/>
    <x v="9"/>
    <x v="0"/>
    <x v="2"/>
    <x v="3"/>
  </r>
  <r>
    <x v="1"/>
    <n v="6"/>
    <x v="2"/>
    <x v="0"/>
    <x v="1"/>
    <n v="0"/>
    <n v="0"/>
    <n v="1"/>
    <d v="1899-12-30T00:04:48"/>
    <x v="3"/>
    <x v="9"/>
    <x v="3"/>
    <x v="1"/>
    <x v="14"/>
  </r>
  <r>
    <x v="1"/>
    <n v="17"/>
    <x v="2"/>
    <x v="0"/>
    <x v="2"/>
    <n v="0"/>
    <n v="0"/>
    <n v="4"/>
    <d v="1899-12-30T00:04:48"/>
    <x v="3"/>
    <x v="9"/>
    <x v="0"/>
    <x v="0"/>
    <x v="12"/>
  </r>
  <r>
    <x v="1"/>
    <n v="11"/>
    <x v="4"/>
    <x v="4"/>
    <x v="0"/>
    <n v="0"/>
    <n v="0"/>
    <n v="2"/>
    <d v="1899-12-30T00:04:48"/>
    <x v="3"/>
    <x v="9"/>
    <x v="6"/>
    <x v="0"/>
    <x v="9"/>
  </r>
  <r>
    <x v="1"/>
    <n v="12"/>
    <x v="9"/>
    <x v="0"/>
    <x v="2"/>
    <n v="0"/>
    <n v="0"/>
    <n v="2"/>
    <d v="1899-12-30T00:04:48"/>
    <x v="3"/>
    <x v="9"/>
    <x v="0"/>
    <x v="2"/>
    <x v="3"/>
  </r>
  <r>
    <x v="0"/>
    <n v="18"/>
    <x v="6"/>
    <x v="1"/>
    <x v="2"/>
    <n v="5"/>
    <n v="20000000"/>
    <n v="1"/>
    <d v="1899-12-30T00:05:12"/>
    <x v="0"/>
    <x v="8"/>
    <x v="7"/>
    <x v="2"/>
    <x v="3"/>
  </r>
  <r>
    <x v="0"/>
    <n v="11"/>
    <x v="3"/>
    <x v="0"/>
    <x v="1"/>
    <n v="2"/>
    <n v="38000000"/>
    <n v="2"/>
    <d v="1899-12-30T00:05:12"/>
    <x v="1"/>
    <x v="1"/>
    <x v="5"/>
    <x v="3"/>
    <x v="13"/>
  </r>
  <r>
    <x v="0"/>
    <n v="23"/>
    <x v="3"/>
    <x v="0"/>
    <x v="0"/>
    <n v="1"/>
    <n v="19000000"/>
    <n v="2"/>
    <d v="1899-12-30T00:05:12"/>
    <x v="1"/>
    <x v="7"/>
    <x v="0"/>
    <x v="0"/>
    <x v="5"/>
  </r>
  <r>
    <x v="0"/>
    <n v="28"/>
    <x v="3"/>
    <x v="4"/>
    <x v="2"/>
    <n v="1"/>
    <n v="7000000"/>
    <n v="4"/>
    <d v="1899-12-30T00:05:12"/>
    <x v="0"/>
    <x v="4"/>
    <x v="5"/>
    <x v="0"/>
    <x v="9"/>
  </r>
  <r>
    <x v="0"/>
    <n v="30"/>
    <x v="3"/>
    <x v="0"/>
    <x v="1"/>
    <n v="3"/>
    <n v="12000000"/>
    <n v="1"/>
    <d v="1899-12-30T00:05:12"/>
    <x v="0"/>
    <x v="0"/>
    <x v="6"/>
    <x v="0"/>
    <x v="5"/>
  </r>
  <r>
    <x v="0"/>
    <n v="22"/>
    <x v="4"/>
    <x v="2"/>
    <x v="2"/>
    <n v="4"/>
    <n v="20000000"/>
    <n v="2"/>
    <d v="1899-12-30T00:05:12"/>
    <x v="2"/>
    <x v="0"/>
    <x v="2"/>
    <x v="1"/>
    <x v="2"/>
  </r>
  <r>
    <x v="0"/>
    <n v="1"/>
    <x v="4"/>
    <x v="2"/>
    <x v="0"/>
    <n v="5"/>
    <n v="25000000"/>
    <n v="2"/>
    <d v="1899-12-30T00:05:12"/>
    <x v="0"/>
    <x v="2"/>
    <x v="4"/>
    <x v="2"/>
    <x v="11"/>
  </r>
  <r>
    <x v="0"/>
    <n v="24"/>
    <x v="10"/>
    <x v="5"/>
    <x v="1"/>
    <n v="3"/>
    <n v="11000000"/>
    <n v="4"/>
    <d v="1899-12-30T00:05:12"/>
    <x v="0"/>
    <x v="7"/>
    <x v="3"/>
    <x v="0"/>
    <x v="7"/>
  </r>
  <r>
    <x v="0"/>
    <n v="18"/>
    <x v="6"/>
    <x v="1"/>
    <x v="2"/>
    <n v="5"/>
    <n v="20000000"/>
    <n v="1"/>
    <d v="1899-12-30T00:05:12"/>
    <x v="0"/>
    <x v="8"/>
    <x v="7"/>
    <x v="2"/>
    <x v="3"/>
  </r>
  <r>
    <x v="1"/>
    <n v="3"/>
    <x v="5"/>
    <x v="2"/>
    <x v="1"/>
    <n v="0"/>
    <n v="0"/>
    <n v="1"/>
    <d v="1899-12-30T00:05:12"/>
    <x v="3"/>
    <x v="9"/>
    <x v="1"/>
    <x v="0"/>
    <x v="7"/>
  </r>
  <r>
    <x v="1"/>
    <n v="22"/>
    <x v="2"/>
    <x v="3"/>
    <x v="4"/>
    <n v="0"/>
    <n v="0"/>
    <n v="6"/>
    <d v="1899-12-30T00:05:12"/>
    <x v="3"/>
    <x v="9"/>
    <x v="2"/>
    <x v="0"/>
    <x v="7"/>
  </r>
  <r>
    <x v="1"/>
    <n v="5"/>
    <x v="3"/>
    <x v="3"/>
    <x v="1"/>
    <n v="0"/>
    <n v="0"/>
    <n v="3"/>
    <d v="1899-12-30T00:05:12"/>
    <x v="3"/>
    <x v="9"/>
    <x v="2"/>
    <x v="1"/>
    <x v="15"/>
  </r>
  <r>
    <x v="1"/>
    <n v="20"/>
    <x v="4"/>
    <x v="2"/>
    <x v="3"/>
    <n v="0"/>
    <n v="0"/>
    <n v="3"/>
    <d v="1899-12-30T00:05:12"/>
    <x v="3"/>
    <x v="9"/>
    <x v="0"/>
    <x v="1"/>
    <x v="6"/>
  </r>
  <r>
    <x v="1"/>
    <n v="29"/>
    <x v="4"/>
    <x v="2"/>
    <x v="1"/>
    <n v="0"/>
    <n v="0"/>
    <n v="2"/>
    <d v="1899-12-30T00:05:12"/>
    <x v="3"/>
    <x v="9"/>
    <x v="6"/>
    <x v="3"/>
    <x v="13"/>
  </r>
  <r>
    <x v="1"/>
    <n v="3"/>
    <x v="5"/>
    <x v="2"/>
    <x v="1"/>
    <n v="0"/>
    <n v="0"/>
    <n v="1"/>
    <d v="1899-12-30T00:05:12"/>
    <x v="3"/>
    <x v="9"/>
    <x v="1"/>
    <x v="0"/>
    <x v="7"/>
  </r>
  <r>
    <x v="0"/>
    <n v="1"/>
    <x v="8"/>
    <x v="5"/>
    <x v="2"/>
    <n v="2"/>
    <n v="12000000"/>
    <n v="3"/>
    <d v="1899-12-30T00:05:14"/>
    <x v="0"/>
    <x v="0"/>
    <x v="3"/>
    <x v="1"/>
    <x v="1"/>
  </r>
  <r>
    <x v="0"/>
    <n v="17"/>
    <x v="1"/>
    <x v="5"/>
    <x v="2"/>
    <n v="2"/>
    <n v="12000000"/>
    <n v="4"/>
    <d v="1899-12-30T00:05:14"/>
    <x v="0"/>
    <x v="2"/>
    <x v="5"/>
    <x v="2"/>
    <x v="8"/>
  </r>
  <r>
    <x v="0"/>
    <n v="9"/>
    <x v="2"/>
    <x v="3"/>
    <x v="2"/>
    <n v="5"/>
    <n v="25000000"/>
    <n v="2"/>
    <d v="1899-12-30T00:05:14"/>
    <x v="0"/>
    <x v="3"/>
    <x v="3"/>
    <x v="0"/>
    <x v="10"/>
  </r>
  <r>
    <x v="0"/>
    <n v="29"/>
    <x v="2"/>
    <x v="0"/>
    <x v="3"/>
    <n v="1"/>
    <n v="7000000"/>
    <n v="4"/>
    <d v="1899-12-30T00:05:14"/>
    <x v="0"/>
    <x v="2"/>
    <x v="6"/>
    <x v="2"/>
    <x v="3"/>
  </r>
  <r>
    <x v="0"/>
    <n v="11"/>
    <x v="3"/>
    <x v="2"/>
    <x v="2"/>
    <n v="2"/>
    <n v="38000000"/>
    <n v="3"/>
    <d v="1899-12-30T00:05:14"/>
    <x v="1"/>
    <x v="4"/>
    <x v="5"/>
    <x v="0"/>
    <x v="5"/>
  </r>
  <r>
    <x v="0"/>
    <n v="17"/>
    <x v="3"/>
    <x v="1"/>
    <x v="0"/>
    <n v="1"/>
    <n v="19000000"/>
    <n v="2"/>
    <d v="1899-12-30T00:05:14"/>
    <x v="1"/>
    <x v="1"/>
    <x v="1"/>
    <x v="1"/>
    <x v="1"/>
  </r>
  <r>
    <x v="0"/>
    <n v="4"/>
    <x v="3"/>
    <x v="0"/>
    <x v="2"/>
    <n v="4"/>
    <n v="15000000"/>
    <n v="5"/>
    <d v="1899-12-30T00:05:14"/>
    <x v="0"/>
    <x v="2"/>
    <x v="4"/>
    <x v="0"/>
    <x v="12"/>
  </r>
  <r>
    <x v="0"/>
    <n v="1"/>
    <x v="3"/>
    <x v="3"/>
    <x v="0"/>
    <n v="3"/>
    <n v="15000000"/>
    <n v="5"/>
    <d v="1899-12-30T00:05:14"/>
    <x v="0"/>
    <x v="2"/>
    <x v="0"/>
    <x v="0"/>
    <x v="7"/>
  </r>
  <r>
    <x v="0"/>
    <n v="11"/>
    <x v="4"/>
    <x v="0"/>
    <x v="2"/>
    <n v="3"/>
    <n v="11000000"/>
    <n v="1"/>
    <d v="1899-12-30T00:05:14"/>
    <x v="0"/>
    <x v="0"/>
    <x v="3"/>
    <x v="1"/>
    <x v="1"/>
  </r>
  <r>
    <x v="0"/>
    <n v="4"/>
    <x v="4"/>
    <x v="0"/>
    <x v="1"/>
    <n v="2"/>
    <n v="12000000"/>
    <n v="1"/>
    <d v="1899-12-30T00:05:14"/>
    <x v="0"/>
    <x v="1"/>
    <x v="5"/>
    <x v="3"/>
    <x v="4"/>
  </r>
  <r>
    <x v="0"/>
    <n v="1"/>
    <x v="8"/>
    <x v="5"/>
    <x v="2"/>
    <n v="2"/>
    <n v="12000000"/>
    <n v="3"/>
    <d v="1899-12-30T00:05:14"/>
    <x v="0"/>
    <x v="0"/>
    <x v="3"/>
    <x v="1"/>
    <x v="1"/>
  </r>
  <r>
    <x v="0"/>
    <n v="17"/>
    <x v="1"/>
    <x v="5"/>
    <x v="2"/>
    <n v="2"/>
    <n v="12000000"/>
    <n v="4"/>
    <d v="1899-12-30T00:05:14"/>
    <x v="0"/>
    <x v="2"/>
    <x v="5"/>
    <x v="2"/>
    <x v="8"/>
  </r>
  <r>
    <x v="1"/>
    <n v="11"/>
    <x v="1"/>
    <x v="0"/>
    <x v="0"/>
    <n v="0"/>
    <n v="0"/>
    <n v="1"/>
    <d v="1899-12-30T00:05:14"/>
    <x v="3"/>
    <x v="9"/>
    <x v="0"/>
    <x v="1"/>
    <x v="14"/>
  </r>
  <r>
    <x v="1"/>
    <n v="12"/>
    <x v="1"/>
    <x v="4"/>
    <x v="2"/>
    <n v="0"/>
    <n v="0"/>
    <n v="1"/>
    <d v="1899-12-30T00:05:14"/>
    <x v="3"/>
    <x v="9"/>
    <x v="2"/>
    <x v="1"/>
    <x v="1"/>
  </r>
  <r>
    <x v="1"/>
    <n v="25"/>
    <x v="3"/>
    <x v="4"/>
    <x v="1"/>
    <n v="0"/>
    <n v="0"/>
    <n v="1"/>
    <d v="1899-12-30T00:05:14"/>
    <x v="3"/>
    <x v="9"/>
    <x v="7"/>
    <x v="0"/>
    <x v="5"/>
  </r>
  <r>
    <x v="0"/>
    <n v="8"/>
    <x v="5"/>
    <x v="2"/>
    <x v="0"/>
    <n v="3"/>
    <n v="15000000"/>
    <n v="5"/>
    <d v="1899-12-30T00:05:15"/>
    <x v="0"/>
    <x v="7"/>
    <x v="1"/>
    <x v="0"/>
    <x v="7"/>
  </r>
  <r>
    <x v="0"/>
    <n v="12"/>
    <x v="9"/>
    <x v="2"/>
    <x v="0"/>
    <n v="5"/>
    <n v="25000000"/>
    <n v="1"/>
    <d v="1899-12-30T00:05:15"/>
    <x v="0"/>
    <x v="8"/>
    <x v="5"/>
    <x v="1"/>
    <x v="6"/>
  </r>
  <r>
    <x v="0"/>
    <n v="30"/>
    <x v="2"/>
    <x v="2"/>
    <x v="2"/>
    <n v="4"/>
    <n v="20000000"/>
    <n v="3"/>
    <d v="1899-12-30T00:05:15"/>
    <x v="0"/>
    <x v="0"/>
    <x v="4"/>
    <x v="2"/>
    <x v="3"/>
  </r>
  <r>
    <x v="0"/>
    <n v="18"/>
    <x v="4"/>
    <x v="4"/>
    <x v="0"/>
    <n v="4"/>
    <n v="11000000"/>
    <n v="1"/>
    <d v="1899-12-30T00:05:15"/>
    <x v="2"/>
    <x v="4"/>
    <x v="6"/>
    <x v="1"/>
    <x v="6"/>
  </r>
  <r>
    <x v="0"/>
    <n v="3"/>
    <x v="4"/>
    <x v="1"/>
    <x v="2"/>
    <n v="2"/>
    <n v="12000000"/>
    <n v="4"/>
    <d v="1899-12-30T00:05:15"/>
    <x v="0"/>
    <x v="3"/>
    <x v="4"/>
    <x v="0"/>
    <x v="9"/>
  </r>
  <r>
    <x v="0"/>
    <n v="7"/>
    <x v="4"/>
    <x v="1"/>
    <x v="2"/>
    <n v="3"/>
    <n v="15000000"/>
    <n v="5"/>
    <d v="1899-12-30T00:05:15"/>
    <x v="0"/>
    <x v="7"/>
    <x v="3"/>
    <x v="1"/>
    <x v="2"/>
  </r>
  <r>
    <x v="0"/>
    <n v="19"/>
    <x v="4"/>
    <x v="4"/>
    <x v="1"/>
    <n v="3"/>
    <n v="15000000"/>
    <n v="3"/>
    <d v="1899-12-30T00:05:15"/>
    <x v="0"/>
    <x v="2"/>
    <x v="2"/>
    <x v="0"/>
    <x v="5"/>
  </r>
  <r>
    <x v="0"/>
    <n v="13"/>
    <x v="10"/>
    <x v="0"/>
    <x v="3"/>
    <n v="2"/>
    <n v="38000000"/>
    <n v="2"/>
    <d v="1899-12-30T00:05:15"/>
    <x v="1"/>
    <x v="4"/>
    <x v="0"/>
    <x v="3"/>
    <x v="13"/>
  </r>
  <r>
    <x v="0"/>
    <n v="14"/>
    <x v="10"/>
    <x v="1"/>
    <x v="0"/>
    <n v="2"/>
    <n v="12000000"/>
    <n v="2"/>
    <d v="1899-12-30T00:05:15"/>
    <x v="0"/>
    <x v="1"/>
    <x v="5"/>
    <x v="1"/>
    <x v="2"/>
  </r>
  <r>
    <x v="0"/>
    <n v="8"/>
    <x v="5"/>
    <x v="2"/>
    <x v="0"/>
    <n v="3"/>
    <n v="15000000"/>
    <n v="5"/>
    <d v="1899-12-30T00:05:15"/>
    <x v="0"/>
    <x v="7"/>
    <x v="1"/>
    <x v="0"/>
    <x v="7"/>
  </r>
  <r>
    <x v="0"/>
    <n v="12"/>
    <x v="9"/>
    <x v="2"/>
    <x v="0"/>
    <n v="5"/>
    <n v="25000000"/>
    <n v="1"/>
    <d v="1899-12-30T00:05:15"/>
    <x v="0"/>
    <x v="8"/>
    <x v="5"/>
    <x v="1"/>
    <x v="6"/>
  </r>
  <r>
    <x v="1"/>
    <n v="29"/>
    <x v="8"/>
    <x v="1"/>
    <x v="0"/>
    <n v="0"/>
    <n v="0"/>
    <n v="2"/>
    <d v="1899-12-30T00:05:15"/>
    <x v="3"/>
    <x v="9"/>
    <x v="3"/>
    <x v="2"/>
    <x v="8"/>
  </r>
  <r>
    <x v="1"/>
    <n v="5"/>
    <x v="3"/>
    <x v="2"/>
    <x v="0"/>
    <n v="0"/>
    <n v="0"/>
    <n v="5"/>
    <d v="1899-12-30T00:05:15"/>
    <x v="3"/>
    <x v="9"/>
    <x v="6"/>
    <x v="0"/>
    <x v="5"/>
  </r>
  <r>
    <x v="1"/>
    <n v="10"/>
    <x v="10"/>
    <x v="0"/>
    <x v="3"/>
    <n v="0"/>
    <n v="0"/>
    <n v="3"/>
    <d v="1899-12-30T00:05:15"/>
    <x v="3"/>
    <x v="9"/>
    <x v="1"/>
    <x v="0"/>
    <x v="0"/>
  </r>
  <r>
    <x v="1"/>
    <n v="5"/>
    <x v="10"/>
    <x v="1"/>
    <x v="2"/>
    <n v="0"/>
    <n v="0"/>
    <n v="5"/>
    <d v="1899-12-30T00:05:15"/>
    <x v="3"/>
    <x v="9"/>
    <x v="7"/>
    <x v="1"/>
    <x v="15"/>
  </r>
  <r>
    <x v="1"/>
    <n v="29"/>
    <x v="8"/>
    <x v="1"/>
    <x v="0"/>
    <n v="0"/>
    <n v="0"/>
    <n v="2"/>
    <d v="1899-12-30T00:05:15"/>
    <x v="3"/>
    <x v="9"/>
    <x v="3"/>
    <x v="2"/>
    <x v="8"/>
  </r>
  <r>
    <x v="0"/>
    <n v="18"/>
    <x v="9"/>
    <x v="0"/>
    <x v="0"/>
    <n v="5"/>
    <n v="25000000"/>
    <n v="5"/>
    <d v="1899-12-30T00:06:15"/>
    <x v="0"/>
    <x v="6"/>
    <x v="3"/>
    <x v="0"/>
    <x v="10"/>
  </r>
  <r>
    <x v="0"/>
    <n v="12"/>
    <x v="1"/>
    <x v="3"/>
    <x v="0"/>
    <n v="3"/>
    <n v="15000000"/>
    <n v="4"/>
    <d v="1899-12-30T00:06:15"/>
    <x v="0"/>
    <x v="5"/>
    <x v="1"/>
    <x v="2"/>
    <x v="3"/>
  </r>
  <r>
    <x v="0"/>
    <n v="30"/>
    <x v="2"/>
    <x v="5"/>
    <x v="2"/>
    <n v="4"/>
    <n v="20000000"/>
    <n v="5"/>
    <d v="1899-12-30T00:06:15"/>
    <x v="2"/>
    <x v="0"/>
    <x v="6"/>
    <x v="3"/>
    <x v="4"/>
  </r>
  <r>
    <x v="0"/>
    <n v="16"/>
    <x v="2"/>
    <x v="5"/>
    <x v="2"/>
    <n v="3"/>
    <n v="12000000"/>
    <n v="2"/>
    <d v="1899-12-30T00:06:15"/>
    <x v="0"/>
    <x v="2"/>
    <x v="4"/>
    <x v="3"/>
    <x v="4"/>
  </r>
  <r>
    <x v="0"/>
    <n v="28"/>
    <x v="2"/>
    <x v="3"/>
    <x v="0"/>
    <n v="2"/>
    <n v="12000000"/>
    <n v="2"/>
    <d v="1899-12-30T00:06:15"/>
    <x v="0"/>
    <x v="3"/>
    <x v="3"/>
    <x v="0"/>
    <x v="7"/>
  </r>
  <r>
    <x v="0"/>
    <n v="7"/>
    <x v="3"/>
    <x v="0"/>
    <x v="0"/>
    <n v="2"/>
    <n v="10000000"/>
    <n v="1"/>
    <d v="1899-12-30T00:06:15"/>
    <x v="0"/>
    <x v="0"/>
    <x v="2"/>
    <x v="2"/>
    <x v="8"/>
  </r>
  <r>
    <x v="0"/>
    <n v="9"/>
    <x v="3"/>
    <x v="0"/>
    <x v="0"/>
    <n v="1"/>
    <n v="7000000"/>
    <n v="4"/>
    <d v="1899-12-30T00:06:15"/>
    <x v="0"/>
    <x v="2"/>
    <x v="4"/>
    <x v="1"/>
    <x v="2"/>
  </r>
  <r>
    <x v="0"/>
    <n v="18"/>
    <x v="3"/>
    <x v="3"/>
    <x v="2"/>
    <n v="3"/>
    <n v="15000000"/>
    <n v="1"/>
    <d v="1899-12-30T00:06:15"/>
    <x v="0"/>
    <x v="7"/>
    <x v="5"/>
    <x v="1"/>
    <x v="2"/>
  </r>
  <r>
    <x v="0"/>
    <n v="4"/>
    <x v="4"/>
    <x v="0"/>
    <x v="2"/>
    <n v="2"/>
    <n v="38000000"/>
    <n v="5"/>
    <d v="1899-12-30T00:06:15"/>
    <x v="1"/>
    <x v="2"/>
    <x v="0"/>
    <x v="1"/>
    <x v="2"/>
  </r>
  <r>
    <x v="0"/>
    <n v="23"/>
    <x v="4"/>
    <x v="0"/>
    <x v="2"/>
    <n v="2"/>
    <n v="12000000"/>
    <n v="2"/>
    <d v="1899-12-30T00:06:15"/>
    <x v="0"/>
    <x v="4"/>
    <x v="5"/>
    <x v="1"/>
    <x v="15"/>
  </r>
  <r>
    <x v="0"/>
    <n v="31"/>
    <x v="10"/>
    <x v="2"/>
    <x v="1"/>
    <n v="1"/>
    <n v="19000000"/>
    <n v="3"/>
    <d v="1899-12-30T00:06:15"/>
    <x v="1"/>
    <x v="1"/>
    <x v="2"/>
    <x v="0"/>
    <x v="7"/>
  </r>
  <r>
    <x v="0"/>
    <n v="18"/>
    <x v="9"/>
    <x v="0"/>
    <x v="0"/>
    <n v="5"/>
    <n v="25000000"/>
    <n v="5"/>
    <d v="1899-12-30T00:06:15"/>
    <x v="0"/>
    <x v="6"/>
    <x v="3"/>
    <x v="0"/>
    <x v="10"/>
  </r>
  <r>
    <x v="1"/>
    <n v="15"/>
    <x v="2"/>
    <x v="2"/>
    <x v="2"/>
    <n v="0"/>
    <n v="0"/>
    <n v="1"/>
    <d v="1899-12-30T00:06:15"/>
    <x v="3"/>
    <x v="9"/>
    <x v="5"/>
    <x v="0"/>
    <x v="7"/>
  </r>
  <r>
    <x v="1"/>
    <n v="15"/>
    <x v="10"/>
    <x v="1"/>
    <x v="2"/>
    <n v="0"/>
    <n v="0"/>
    <n v="1"/>
    <d v="1899-12-30T00:06:15"/>
    <x v="3"/>
    <x v="9"/>
    <x v="7"/>
    <x v="0"/>
    <x v="5"/>
  </r>
  <r>
    <x v="0"/>
    <n v="1"/>
    <x v="8"/>
    <x v="0"/>
    <x v="2"/>
    <n v="5"/>
    <n v="25000000"/>
    <n v="1"/>
    <d v="1899-12-30T00:06:18"/>
    <x v="0"/>
    <x v="0"/>
    <x v="7"/>
    <x v="0"/>
    <x v="9"/>
  </r>
  <r>
    <x v="0"/>
    <n v="7"/>
    <x v="11"/>
    <x v="3"/>
    <x v="2"/>
    <n v="1"/>
    <n v="19000000"/>
    <n v="6"/>
    <d v="1899-12-30T00:06:18"/>
    <x v="1"/>
    <x v="2"/>
    <x v="0"/>
    <x v="0"/>
    <x v="0"/>
  </r>
  <r>
    <x v="0"/>
    <n v="27"/>
    <x v="2"/>
    <x v="2"/>
    <x v="1"/>
    <n v="2"/>
    <n v="38000000"/>
    <n v="3"/>
    <d v="1899-12-30T00:06:18"/>
    <x v="1"/>
    <x v="7"/>
    <x v="3"/>
    <x v="1"/>
    <x v="2"/>
  </r>
  <r>
    <x v="0"/>
    <n v="12"/>
    <x v="2"/>
    <x v="0"/>
    <x v="1"/>
    <n v="1"/>
    <n v="7000000"/>
    <n v="1"/>
    <d v="1899-12-30T00:06:18"/>
    <x v="0"/>
    <x v="7"/>
    <x v="7"/>
    <x v="1"/>
    <x v="15"/>
  </r>
  <r>
    <x v="0"/>
    <n v="11"/>
    <x v="3"/>
    <x v="0"/>
    <x v="1"/>
    <n v="2"/>
    <n v="12000000"/>
    <n v="3"/>
    <d v="1899-12-30T00:06:18"/>
    <x v="0"/>
    <x v="6"/>
    <x v="3"/>
    <x v="3"/>
    <x v="4"/>
  </r>
  <r>
    <x v="0"/>
    <n v="29"/>
    <x v="3"/>
    <x v="0"/>
    <x v="2"/>
    <n v="3"/>
    <n v="12000000"/>
    <n v="5"/>
    <d v="1899-12-30T00:06:18"/>
    <x v="0"/>
    <x v="8"/>
    <x v="3"/>
    <x v="3"/>
    <x v="4"/>
  </r>
  <r>
    <x v="0"/>
    <n v="31"/>
    <x v="3"/>
    <x v="3"/>
    <x v="2"/>
    <n v="3"/>
    <n v="15000000"/>
    <n v="1"/>
    <d v="1899-12-30T00:06:18"/>
    <x v="0"/>
    <x v="3"/>
    <x v="7"/>
    <x v="1"/>
    <x v="2"/>
  </r>
  <r>
    <x v="0"/>
    <n v="22"/>
    <x v="4"/>
    <x v="2"/>
    <x v="1"/>
    <n v="2"/>
    <n v="12000000"/>
    <n v="6"/>
    <d v="1899-12-30T00:06:18"/>
    <x v="0"/>
    <x v="0"/>
    <x v="3"/>
    <x v="2"/>
    <x v="11"/>
  </r>
  <r>
    <x v="0"/>
    <n v="1"/>
    <x v="4"/>
    <x v="4"/>
    <x v="2"/>
    <n v="3"/>
    <n v="15000000"/>
    <n v="3"/>
    <d v="1899-12-30T00:06:18"/>
    <x v="0"/>
    <x v="2"/>
    <x v="5"/>
    <x v="1"/>
    <x v="6"/>
  </r>
  <r>
    <x v="0"/>
    <n v="25"/>
    <x v="10"/>
    <x v="2"/>
    <x v="1"/>
    <n v="4"/>
    <n v="20000000"/>
    <n v="4"/>
    <d v="1899-12-30T00:06:18"/>
    <x v="2"/>
    <x v="7"/>
    <x v="2"/>
    <x v="0"/>
    <x v="7"/>
  </r>
  <r>
    <x v="0"/>
    <n v="1"/>
    <x v="8"/>
    <x v="0"/>
    <x v="2"/>
    <n v="5"/>
    <n v="25000000"/>
    <n v="1"/>
    <d v="1899-12-30T00:06:18"/>
    <x v="0"/>
    <x v="0"/>
    <x v="7"/>
    <x v="0"/>
    <x v="9"/>
  </r>
  <r>
    <x v="0"/>
    <n v="7"/>
    <x v="11"/>
    <x v="3"/>
    <x v="2"/>
    <n v="1"/>
    <n v="19000000"/>
    <n v="6"/>
    <d v="1899-12-30T00:06:18"/>
    <x v="1"/>
    <x v="2"/>
    <x v="0"/>
    <x v="0"/>
    <x v="0"/>
  </r>
  <r>
    <x v="1"/>
    <n v="7"/>
    <x v="3"/>
    <x v="2"/>
    <x v="1"/>
    <n v="0"/>
    <n v="0"/>
    <n v="1"/>
    <d v="1899-12-30T00:06:18"/>
    <x v="3"/>
    <x v="9"/>
    <x v="2"/>
    <x v="0"/>
    <x v="10"/>
  </r>
  <r>
    <x v="1"/>
    <n v="16"/>
    <x v="4"/>
    <x v="0"/>
    <x v="0"/>
    <n v="0"/>
    <n v="0"/>
    <n v="1"/>
    <d v="1899-12-30T00:06:18"/>
    <x v="3"/>
    <x v="9"/>
    <x v="6"/>
    <x v="2"/>
    <x v="8"/>
  </r>
  <r>
    <x v="1"/>
    <n v="11"/>
    <x v="10"/>
    <x v="2"/>
    <x v="1"/>
    <n v="0"/>
    <n v="0"/>
    <n v="2"/>
    <d v="1899-12-30T00:06:18"/>
    <x v="3"/>
    <x v="9"/>
    <x v="4"/>
    <x v="1"/>
    <x v="1"/>
  </r>
  <r>
    <x v="0"/>
    <n v="17"/>
    <x v="6"/>
    <x v="3"/>
    <x v="2"/>
    <n v="4"/>
    <n v="15000000"/>
    <n v="2"/>
    <d v="1899-12-30T00:06:20"/>
    <x v="0"/>
    <x v="8"/>
    <x v="2"/>
    <x v="2"/>
    <x v="11"/>
  </r>
  <r>
    <x v="0"/>
    <n v="27"/>
    <x v="3"/>
    <x v="2"/>
    <x v="2"/>
    <n v="1"/>
    <n v="19000000"/>
    <n v="2"/>
    <d v="1899-12-30T00:06:20"/>
    <x v="1"/>
    <x v="0"/>
    <x v="3"/>
    <x v="1"/>
    <x v="1"/>
  </r>
  <r>
    <x v="0"/>
    <n v="22"/>
    <x v="3"/>
    <x v="0"/>
    <x v="1"/>
    <n v="2"/>
    <n v="38000000"/>
    <n v="1"/>
    <d v="1899-12-30T00:06:20"/>
    <x v="1"/>
    <x v="7"/>
    <x v="7"/>
    <x v="3"/>
    <x v="13"/>
  </r>
  <r>
    <x v="0"/>
    <n v="31"/>
    <x v="3"/>
    <x v="2"/>
    <x v="1"/>
    <n v="4"/>
    <n v="20000000"/>
    <n v="1"/>
    <d v="1899-12-30T00:06:20"/>
    <x v="2"/>
    <x v="6"/>
    <x v="5"/>
    <x v="0"/>
    <x v="9"/>
  </r>
  <r>
    <x v="0"/>
    <n v="10"/>
    <x v="3"/>
    <x v="0"/>
    <x v="1"/>
    <n v="5"/>
    <n v="25000000"/>
    <n v="3"/>
    <d v="1899-12-30T00:06:20"/>
    <x v="0"/>
    <x v="2"/>
    <x v="2"/>
    <x v="1"/>
    <x v="1"/>
  </r>
  <r>
    <x v="0"/>
    <n v="29"/>
    <x v="3"/>
    <x v="0"/>
    <x v="1"/>
    <n v="2"/>
    <n v="10000000"/>
    <n v="1"/>
    <d v="1899-12-30T00:06:20"/>
    <x v="0"/>
    <x v="2"/>
    <x v="7"/>
    <x v="1"/>
    <x v="1"/>
  </r>
  <r>
    <x v="0"/>
    <n v="22"/>
    <x v="4"/>
    <x v="2"/>
    <x v="1"/>
    <n v="3"/>
    <n v="15000000"/>
    <n v="5"/>
    <d v="1899-12-30T00:06:20"/>
    <x v="0"/>
    <x v="0"/>
    <x v="6"/>
    <x v="0"/>
    <x v="0"/>
  </r>
  <r>
    <x v="0"/>
    <n v="17"/>
    <x v="10"/>
    <x v="5"/>
    <x v="3"/>
    <n v="3"/>
    <n v="12000000"/>
    <n v="1"/>
    <d v="1899-12-30T00:06:20"/>
    <x v="0"/>
    <x v="7"/>
    <x v="6"/>
    <x v="0"/>
    <x v="10"/>
  </r>
  <r>
    <x v="0"/>
    <n v="17"/>
    <x v="6"/>
    <x v="3"/>
    <x v="2"/>
    <n v="4"/>
    <n v="15000000"/>
    <n v="2"/>
    <d v="1899-12-30T00:06:20"/>
    <x v="0"/>
    <x v="8"/>
    <x v="2"/>
    <x v="2"/>
    <x v="11"/>
  </r>
  <r>
    <x v="1"/>
    <n v="13"/>
    <x v="2"/>
    <x v="2"/>
    <x v="1"/>
    <n v="0"/>
    <n v="0"/>
    <n v="1"/>
    <d v="1899-12-30T00:06:20"/>
    <x v="3"/>
    <x v="9"/>
    <x v="0"/>
    <x v="3"/>
    <x v="4"/>
  </r>
  <r>
    <x v="1"/>
    <n v="5"/>
    <x v="3"/>
    <x v="4"/>
    <x v="2"/>
    <n v="0"/>
    <n v="0"/>
    <n v="5"/>
    <d v="1899-12-30T00:06:20"/>
    <x v="3"/>
    <x v="9"/>
    <x v="4"/>
    <x v="1"/>
    <x v="1"/>
  </r>
  <r>
    <x v="1"/>
    <n v="19"/>
    <x v="4"/>
    <x v="2"/>
    <x v="0"/>
    <n v="0"/>
    <n v="0"/>
    <n v="2"/>
    <d v="1899-12-30T00:06:20"/>
    <x v="3"/>
    <x v="9"/>
    <x v="2"/>
    <x v="1"/>
    <x v="1"/>
  </r>
  <r>
    <x v="1"/>
    <n v="28"/>
    <x v="4"/>
    <x v="2"/>
    <x v="1"/>
    <n v="0"/>
    <n v="0"/>
    <n v="4"/>
    <d v="1899-12-30T00:06:20"/>
    <x v="3"/>
    <x v="9"/>
    <x v="5"/>
    <x v="3"/>
    <x v="4"/>
  </r>
  <r>
    <x v="1"/>
    <n v="10"/>
    <x v="10"/>
    <x v="4"/>
    <x v="2"/>
    <n v="0"/>
    <n v="0"/>
    <n v="5"/>
    <d v="1899-12-30T00:06:20"/>
    <x v="3"/>
    <x v="9"/>
    <x v="6"/>
    <x v="0"/>
    <x v="9"/>
  </r>
  <r>
    <x v="0"/>
    <n v="1"/>
    <x v="0"/>
    <x v="3"/>
    <x v="4"/>
    <n v="2"/>
    <n v="12000000"/>
    <n v="1"/>
    <d v="1899-12-30T00:06:30"/>
    <x v="0"/>
    <x v="5"/>
    <x v="1"/>
    <x v="3"/>
    <x v="4"/>
  </r>
  <r>
    <x v="0"/>
    <n v="1"/>
    <x v="0"/>
    <x v="1"/>
    <x v="1"/>
    <n v="2"/>
    <n v="12000000"/>
    <n v="1"/>
    <d v="1899-12-30T00:06:30"/>
    <x v="0"/>
    <x v="4"/>
    <x v="6"/>
    <x v="1"/>
    <x v="1"/>
  </r>
  <r>
    <x v="0"/>
    <n v="1"/>
    <x v="0"/>
    <x v="2"/>
    <x v="2"/>
    <n v="5"/>
    <n v="25000000"/>
    <n v="2"/>
    <d v="1899-12-30T00:06:30"/>
    <x v="0"/>
    <x v="5"/>
    <x v="6"/>
    <x v="0"/>
    <x v="7"/>
  </r>
  <r>
    <x v="0"/>
    <n v="12"/>
    <x v="9"/>
    <x v="5"/>
    <x v="2"/>
    <n v="4"/>
    <n v="11000000"/>
    <n v="1"/>
    <d v="1899-12-30T00:06:30"/>
    <x v="2"/>
    <x v="1"/>
    <x v="2"/>
    <x v="1"/>
    <x v="1"/>
  </r>
  <r>
    <x v="0"/>
    <n v="27"/>
    <x v="1"/>
    <x v="3"/>
    <x v="1"/>
    <n v="3"/>
    <n v="15000000"/>
    <n v="4"/>
    <d v="1899-12-30T00:06:30"/>
    <x v="0"/>
    <x v="4"/>
    <x v="5"/>
    <x v="0"/>
    <x v="10"/>
  </r>
  <r>
    <x v="0"/>
    <n v="16"/>
    <x v="1"/>
    <x v="5"/>
    <x v="1"/>
    <n v="5"/>
    <n v="20000000"/>
    <n v="3"/>
    <d v="1899-12-30T00:06:30"/>
    <x v="0"/>
    <x v="6"/>
    <x v="7"/>
    <x v="0"/>
    <x v="5"/>
  </r>
  <r>
    <x v="0"/>
    <n v="24"/>
    <x v="2"/>
    <x v="0"/>
    <x v="0"/>
    <n v="3"/>
    <n v="15000000"/>
    <n v="5"/>
    <d v="1899-12-30T00:06:30"/>
    <x v="0"/>
    <x v="0"/>
    <x v="2"/>
    <x v="1"/>
    <x v="6"/>
  </r>
  <r>
    <x v="0"/>
    <n v="30"/>
    <x v="2"/>
    <x v="4"/>
    <x v="2"/>
    <n v="2"/>
    <n v="12000000"/>
    <n v="4"/>
    <d v="1899-12-30T00:06:30"/>
    <x v="0"/>
    <x v="2"/>
    <x v="2"/>
    <x v="0"/>
    <x v="5"/>
  </r>
  <r>
    <x v="0"/>
    <n v="11"/>
    <x v="2"/>
    <x v="0"/>
    <x v="1"/>
    <n v="5"/>
    <n v="21000000"/>
    <n v="1"/>
    <d v="1899-12-30T00:06:30"/>
    <x v="0"/>
    <x v="2"/>
    <x v="7"/>
    <x v="2"/>
    <x v="11"/>
  </r>
  <r>
    <x v="0"/>
    <n v="8"/>
    <x v="3"/>
    <x v="1"/>
    <x v="1"/>
    <n v="1"/>
    <n v="19000000"/>
    <n v="3"/>
    <d v="1899-12-30T00:06:30"/>
    <x v="1"/>
    <x v="2"/>
    <x v="3"/>
    <x v="1"/>
    <x v="2"/>
  </r>
  <r>
    <x v="0"/>
    <n v="26"/>
    <x v="3"/>
    <x v="0"/>
    <x v="0"/>
    <n v="2"/>
    <n v="38000000"/>
    <n v="4"/>
    <d v="1899-12-30T00:06:30"/>
    <x v="1"/>
    <x v="0"/>
    <x v="3"/>
    <x v="3"/>
    <x v="13"/>
  </r>
  <r>
    <x v="0"/>
    <n v="10"/>
    <x v="3"/>
    <x v="0"/>
    <x v="1"/>
    <n v="4"/>
    <n v="11000000"/>
    <n v="5"/>
    <d v="1899-12-30T00:06:30"/>
    <x v="2"/>
    <x v="3"/>
    <x v="5"/>
    <x v="3"/>
    <x v="4"/>
  </r>
  <r>
    <x v="0"/>
    <n v="31"/>
    <x v="3"/>
    <x v="3"/>
    <x v="2"/>
    <n v="5"/>
    <n v="21000000"/>
    <n v="5"/>
    <d v="1899-12-30T00:06:30"/>
    <x v="0"/>
    <x v="4"/>
    <x v="0"/>
    <x v="1"/>
    <x v="1"/>
  </r>
  <r>
    <x v="0"/>
    <n v="11"/>
    <x v="3"/>
    <x v="2"/>
    <x v="0"/>
    <n v="5"/>
    <n v="25000000"/>
    <n v="2"/>
    <d v="1899-12-30T00:06:30"/>
    <x v="0"/>
    <x v="4"/>
    <x v="3"/>
    <x v="0"/>
    <x v="7"/>
  </r>
  <r>
    <x v="0"/>
    <n v="5"/>
    <x v="3"/>
    <x v="1"/>
    <x v="1"/>
    <n v="4"/>
    <n v="20000000"/>
    <n v="4"/>
    <d v="1899-12-30T00:06:30"/>
    <x v="0"/>
    <x v="8"/>
    <x v="0"/>
    <x v="0"/>
    <x v="10"/>
  </r>
  <r>
    <x v="0"/>
    <n v="28"/>
    <x v="3"/>
    <x v="4"/>
    <x v="0"/>
    <n v="1"/>
    <n v="7000000"/>
    <n v="5"/>
    <d v="1899-12-30T00:06:30"/>
    <x v="0"/>
    <x v="0"/>
    <x v="5"/>
    <x v="2"/>
    <x v="8"/>
  </r>
  <r>
    <x v="0"/>
    <n v="4"/>
    <x v="4"/>
    <x v="1"/>
    <x v="1"/>
    <n v="2"/>
    <n v="38000000"/>
    <n v="4"/>
    <d v="1899-12-30T00:06:30"/>
    <x v="1"/>
    <x v="8"/>
    <x v="0"/>
    <x v="1"/>
    <x v="2"/>
  </r>
  <r>
    <x v="0"/>
    <n v="15"/>
    <x v="4"/>
    <x v="1"/>
    <x v="3"/>
    <n v="1"/>
    <n v="19000000"/>
    <n v="7"/>
    <d v="1899-12-30T00:06:30"/>
    <x v="1"/>
    <x v="5"/>
    <x v="7"/>
    <x v="2"/>
    <x v="8"/>
  </r>
  <r>
    <x v="0"/>
    <n v="22"/>
    <x v="4"/>
    <x v="4"/>
    <x v="2"/>
    <n v="4"/>
    <n v="20000000"/>
    <n v="3"/>
    <d v="1899-12-30T00:06:30"/>
    <x v="2"/>
    <x v="7"/>
    <x v="6"/>
    <x v="1"/>
    <x v="6"/>
  </r>
  <r>
    <x v="0"/>
    <n v="3"/>
    <x v="4"/>
    <x v="1"/>
    <x v="2"/>
    <n v="2"/>
    <n v="12000000"/>
    <n v="2"/>
    <d v="1899-12-30T00:06:30"/>
    <x v="0"/>
    <x v="0"/>
    <x v="1"/>
    <x v="0"/>
    <x v="10"/>
  </r>
  <r>
    <x v="0"/>
    <n v="15"/>
    <x v="4"/>
    <x v="0"/>
    <x v="1"/>
    <n v="2"/>
    <n v="12000000"/>
    <n v="3"/>
    <d v="1899-12-30T00:06:30"/>
    <x v="0"/>
    <x v="3"/>
    <x v="2"/>
    <x v="0"/>
    <x v="7"/>
  </r>
  <r>
    <x v="0"/>
    <n v="3"/>
    <x v="4"/>
    <x v="0"/>
    <x v="0"/>
    <n v="2"/>
    <n v="12000000"/>
    <n v="3"/>
    <d v="1899-12-30T00:06:30"/>
    <x v="0"/>
    <x v="2"/>
    <x v="3"/>
    <x v="1"/>
    <x v="2"/>
  </r>
  <r>
    <x v="0"/>
    <n v="11"/>
    <x v="4"/>
    <x v="4"/>
    <x v="3"/>
    <n v="3"/>
    <n v="15000000"/>
    <n v="3"/>
    <d v="1899-12-30T00:06:30"/>
    <x v="0"/>
    <x v="8"/>
    <x v="3"/>
    <x v="2"/>
    <x v="8"/>
  </r>
  <r>
    <x v="0"/>
    <n v="22"/>
    <x v="4"/>
    <x v="5"/>
    <x v="2"/>
    <n v="3"/>
    <n v="15000000"/>
    <n v="4"/>
    <d v="1899-12-30T00:06:30"/>
    <x v="0"/>
    <x v="0"/>
    <x v="3"/>
    <x v="0"/>
    <x v="9"/>
  </r>
  <r>
    <x v="0"/>
    <n v="20"/>
    <x v="4"/>
    <x v="0"/>
    <x v="2"/>
    <n v="3"/>
    <n v="15000000"/>
    <n v="6"/>
    <d v="1899-12-30T00:06:30"/>
    <x v="0"/>
    <x v="3"/>
    <x v="0"/>
    <x v="3"/>
    <x v="13"/>
  </r>
  <r>
    <x v="0"/>
    <n v="30"/>
    <x v="4"/>
    <x v="5"/>
    <x v="2"/>
    <n v="1"/>
    <n v="7000000"/>
    <n v="3"/>
    <d v="1899-12-30T00:06:30"/>
    <x v="0"/>
    <x v="0"/>
    <x v="6"/>
    <x v="1"/>
    <x v="2"/>
  </r>
  <r>
    <x v="0"/>
    <n v="2"/>
    <x v="10"/>
    <x v="1"/>
    <x v="2"/>
    <n v="3"/>
    <n v="12000000"/>
    <n v="3"/>
    <d v="1899-12-30T00:06:30"/>
    <x v="0"/>
    <x v="4"/>
    <x v="2"/>
    <x v="1"/>
    <x v="2"/>
  </r>
  <r>
    <x v="0"/>
    <n v="17"/>
    <x v="10"/>
    <x v="0"/>
    <x v="2"/>
    <n v="3"/>
    <n v="11000000"/>
    <n v="4"/>
    <d v="1899-12-30T00:06:30"/>
    <x v="0"/>
    <x v="5"/>
    <x v="5"/>
    <x v="0"/>
    <x v="5"/>
  </r>
  <r>
    <x v="0"/>
    <n v="24"/>
    <x v="10"/>
    <x v="2"/>
    <x v="0"/>
    <n v="5"/>
    <n v="25000000"/>
    <n v="6"/>
    <d v="1899-12-30T00:06:30"/>
    <x v="0"/>
    <x v="3"/>
    <x v="7"/>
    <x v="0"/>
    <x v="9"/>
  </r>
  <r>
    <x v="0"/>
    <n v="28"/>
    <x v="10"/>
    <x v="5"/>
    <x v="2"/>
    <n v="4"/>
    <n v="20000000"/>
    <n v="2"/>
    <d v="1899-12-30T00:06:30"/>
    <x v="0"/>
    <x v="4"/>
    <x v="7"/>
    <x v="1"/>
    <x v="2"/>
  </r>
  <r>
    <x v="0"/>
    <n v="1"/>
    <x v="0"/>
    <x v="3"/>
    <x v="4"/>
    <n v="2"/>
    <n v="12000000"/>
    <n v="1"/>
    <d v="1899-12-30T00:06:30"/>
    <x v="0"/>
    <x v="5"/>
    <x v="1"/>
    <x v="3"/>
    <x v="4"/>
  </r>
  <r>
    <x v="0"/>
    <n v="1"/>
    <x v="0"/>
    <x v="1"/>
    <x v="1"/>
    <n v="2"/>
    <n v="12000000"/>
    <n v="1"/>
    <d v="1899-12-30T00:06:30"/>
    <x v="0"/>
    <x v="4"/>
    <x v="6"/>
    <x v="1"/>
    <x v="1"/>
  </r>
  <r>
    <x v="0"/>
    <n v="1"/>
    <x v="0"/>
    <x v="2"/>
    <x v="2"/>
    <n v="5"/>
    <n v="25000000"/>
    <n v="2"/>
    <d v="1899-12-30T00:06:30"/>
    <x v="0"/>
    <x v="5"/>
    <x v="6"/>
    <x v="0"/>
    <x v="7"/>
  </r>
  <r>
    <x v="0"/>
    <n v="12"/>
    <x v="9"/>
    <x v="5"/>
    <x v="2"/>
    <n v="4"/>
    <n v="11000000"/>
    <n v="1"/>
    <d v="1899-12-30T00:06:30"/>
    <x v="2"/>
    <x v="1"/>
    <x v="2"/>
    <x v="1"/>
    <x v="1"/>
  </r>
  <r>
    <x v="1"/>
    <n v="19"/>
    <x v="7"/>
    <x v="0"/>
    <x v="1"/>
    <n v="0"/>
    <n v="0"/>
    <n v="3"/>
    <d v="1899-12-30T00:06:30"/>
    <x v="3"/>
    <x v="9"/>
    <x v="1"/>
    <x v="3"/>
    <x v="4"/>
  </r>
  <r>
    <x v="1"/>
    <n v="3"/>
    <x v="11"/>
    <x v="0"/>
    <x v="1"/>
    <n v="0"/>
    <n v="0"/>
    <n v="1"/>
    <d v="1899-12-30T00:06:30"/>
    <x v="3"/>
    <x v="9"/>
    <x v="6"/>
    <x v="1"/>
    <x v="2"/>
  </r>
  <r>
    <x v="1"/>
    <n v="23"/>
    <x v="2"/>
    <x v="3"/>
    <x v="1"/>
    <n v="0"/>
    <n v="0"/>
    <n v="3"/>
    <d v="1899-12-30T00:06:30"/>
    <x v="3"/>
    <x v="9"/>
    <x v="7"/>
    <x v="0"/>
    <x v="5"/>
  </r>
  <r>
    <x v="1"/>
    <n v="5"/>
    <x v="3"/>
    <x v="0"/>
    <x v="0"/>
    <n v="0"/>
    <n v="0"/>
    <n v="1"/>
    <d v="1899-12-30T00:06:30"/>
    <x v="3"/>
    <x v="9"/>
    <x v="2"/>
    <x v="0"/>
    <x v="9"/>
  </r>
  <r>
    <x v="1"/>
    <n v="10"/>
    <x v="3"/>
    <x v="4"/>
    <x v="1"/>
    <n v="0"/>
    <n v="0"/>
    <n v="6"/>
    <d v="1899-12-30T00:06:30"/>
    <x v="3"/>
    <x v="9"/>
    <x v="5"/>
    <x v="2"/>
    <x v="11"/>
  </r>
  <r>
    <x v="1"/>
    <n v="24"/>
    <x v="3"/>
    <x v="4"/>
    <x v="2"/>
    <n v="0"/>
    <n v="0"/>
    <n v="3"/>
    <d v="1899-12-30T00:06:30"/>
    <x v="3"/>
    <x v="9"/>
    <x v="1"/>
    <x v="3"/>
    <x v="13"/>
  </r>
  <r>
    <x v="1"/>
    <n v="29"/>
    <x v="10"/>
    <x v="3"/>
    <x v="2"/>
    <n v="0"/>
    <n v="0"/>
    <n v="3"/>
    <d v="1899-12-30T00:06:30"/>
    <x v="3"/>
    <x v="9"/>
    <x v="5"/>
    <x v="1"/>
    <x v="1"/>
  </r>
  <r>
    <x v="1"/>
    <n v="30"/>
    <x v="10"/>
    <x v="1"/>
    <x v="4"/>
    <n v="0"/>
    <n v="0"/>
    <n v="1"/>
    <d v="1899-12-30T00:06:30"/>
    <x v="3"/>
    <x v="9"/>
    <x v="1"/>
    <x v="0"/>
    <x v="0"/>
  </r>
  <r>
    <x v="1"/>
    <n v="21"/>
    <x v="10"/>
    <x v="0"/>
    <x v="1"/>
    <n v="0"/>
    <n v="0"/>
    <n v="2"/>
    <d v="1899-12-30T00:06:30"/>
    <x v="3"/>
    <x v="9"/>
    <x v="6"/>
    <x v="1"/>
    <x v="1"/>
  </r>
  <r>
    <x v="1"/>
    <n v="19"/>
    <x v="7"/>
    <x v="0"/>
    <x v="1"/>
    <n v="0"/>
    <n v="0"/>
    <n v="3"/>
    <d v="1899-12-30T00:06:30"/>
    <x v="3"/>
    <x v="9"/>
    <x v="1"/>
    <x v="3"/>
    <x v="4"/>
  </r>
  <r>
    <x v="1"/>
    <n v="3"/>
    <x v="11"/>
    <x v="0"/>
    <x v="1"/>
    <n v="0"/>
    <n v="0"/>
    <n v="1"/>
    <d v="1899-12-30T00:06:30"/>
    <x v="3"/>
    <x v="9"/>
    <x v="6"/>
    <x v="1"/>
    <x v="2"/>
  </r>
  <r>
    <x v="0"/>
    <n v="19"/>
    <x v="6"/>
    <x v="1"/>
    <x v="3"/>
    <n v="2"/>
    <n v="12000000"/>
    <n v="3"/>
    <d v="1899-12-30T00:07:10"/>
    <x v="0"/>
    <x v="1"/>
    <x v="6"/>
    <x v="1"/>
    <x v="6"/>
  </r>
  <r>
    <x v="0"/>
    <n v="22"/>
    <x v="2"/>
    <x v="5"/>
    <x v="0"/>
    <n v="4"/>
    <n v="15000000"/>
    <n v="2"/>
    <d v="1899-12-30T00:07:10"/>
    <x v="0"/>
    <x v="3"/>
    <x v="5"/>
    <x v="2"/>
    <x v="8"/>
  </r>
  <r>
    <x v="0"/>
    <n v="25"/>
    <x v="3"/>
    <x v="0"/>
    <x v="2"/>
    <n v="1"/>
    <n v="19000000"/>
    <n v="4"/>
    <d v="1899-12-30T00:07:10"/>
    <x v="1"/>
    <x v="8"/>
    <x v="2"/>
    <x v="3"/>
    <x v="4"/>
  </r>
  <r>
    <x v="0"/>
    <n v="31"/>
    <x v="3"/>
    <x v="0"/>
    <x v="0"/>
    <n v="3"/>
    <n v="11000000"/>
    <n v="1"/>
    <d v="1899-12-30T00:07:10"/>
    <x v="0"/>
    <x v="4"/>
    <x v="3"/>
    <x v="1"/>
    <x v="1"/>
  </r>
  <r>
    <x v="0"/>
    <n v="29"/>
    <x v="3"/>
    <x v="4"/>
    <x v="1"/>
    <n v="2"/>
    <n v="12000000"/>
    <n v="3"/>
    <d v="1899-12-30T00:07:10"/>
    <x v="0"/>
    <x v="4"/>
    <x v="4"/>
    <x v="1"/>
    <x v="1"/>
  </r>
  <r>
    <x v="0"/>
    <n v="2"/>
    <x v="4"/>
    <x v="4"/>
    <x v="4"/>
    <n v="2"/>
    <n v="38000000"/>
    <n v="1"/>
    <d v="1899-12-30T00:07:10"/>
    <x v="1"/>
    <x v="0"/>
    <x v="2"/>
    <x v="2"/>
    <x v="8"/>
  </r>
  <r>
    <x v="0"/>
    <n v="22"/>
    <x v="4"/>
    <x v="5"/>
    <x v="1"/>
    <n v="5"/>
    <n v="25000000"/>
    <n v="3"/>
    <d v="1899-12-30T00:07:10"/>
    <x v="0"/>
    <x v="7"/>
    <x v="6"/>
    <x v="1"/>
    <x v="6"/>
  </r>
  <r>
    <x v="0"/>
    <n v="29"/>
    <x v="10"/>
    <x v="0"/>
    <x v="1"/>
    <n v="1"/>
    <n v="7000000"/>
    <n v="1"/>
    <d v="1899-12-30T00:07:10"/>
    <x v="0"/>
    <x v="3"/>
    <x v="2"/>
    <x v="0"/>
    <x v="9"/>
  </r>
  <r>
    <x v="0"/>
    <n v="19"/>
    <x v="6"/>
    <x v="1"/>
    <x v="3"/>
    <n v="2"/>
    <n v="12000000"/>
    <n v="3"/>
    <d v="1899-12-30T00:07:10"/>
    <x v="0"/>
    <x v="1"/>
    <x v="6"/>
    <x v="1"/>
    <x v="6"/>
  </r>
  <r>
    <x v="1"/>
    <n v="28"/>
    <x v="2"/>
    <x v="3"/>
    <x v="2"/>
    <n v="0"/>
    <n v="0"/>
    <n v="1"/>
    <d v="1899-12-30T00:07:10"/>
    <x v="3"/>
    <x v="9"/>
    <x v="7"/>
    <x v="0"/>
    <x v="12"/>
  </r>
  <r>
    <x v="1"/>
    <n v="5"/>
    <x v="3"/>
    <x v="3"/>
    <x v="2"/>
    <n v="0"/>
    <n v="0"/>
    <n v="2"/>
    <d v="1899-12-30T00:07:10"/>
    <x v="3"/>
    <x v="9"/>
    <x v="0"/>
    <x v="0"/>
    <x v="7"/>
  </r>
  <r>
    <x v="1"/>
    <n v="29"/>
    <x v="3"/>
    <x v="2"/>
    <x v="3"/>
    <n v="0"/>
    <n v="0"/>
    <n v="5"/>
    <d v="1899-12-30T00:07:10"/>
    <x v="3"/>
    <x v="9"/>
    <x v="1"/>
    <x v="3"/>
    <x v="4"/>
  </r>
  <r>
    <x v="1"/>
    <n v="30"/>
    <x v="4"/>
    <x v="2"/>
    <x v="2"/>
    <n v="0"/>
    <n v="0"/>
    <n v="1"/>
    <d v="1899-12-30T00:07:10"/>
    <x v="3"/>
    <x v="9"/>
    <x v="3"/>
    <x v="0"/>
    <x v="12"/>
  </r>
  <r>
    <x v="1"/>
    <n v="15"/>
    <x v="4"/>
    <x v="4"/>
    <x v="2"/>
    <n v="0"/>
    <n v="0"/>
    <n v="4"/>
    <d v="1899-12-30T00:07:10"/>
    <x v="3"/>
    <x v="9"/>
    <x v="7"/>
    <x v="0"/>
    <x v="12"/>
  </r>
  <r>
    <x v="0"/>
    <n v="14"/>
    <x v="5"/>
    <x v="2"/>
    <x v="0"/>
    <n v="5"/>
    <n v="20000000"/>
    <n v="6"/>
    <d v="1899-12-30T00:07:14"/>
    <x v="0"/>
    <x v="5"/>
    <x v="3"/>
    <x v="0"/>
    <x v="7"/>
  </r>
  <r>
    <x v="0"/>
    <n v="11"/>
    <x v="6"/>
    <x v="0"/>
    <x v="1"/>
    <n v="1"/>
    <n v="19000000"/>
    <n v="3"/>
    <d v="1899-12-30T00:07:14"/>
    <x v="1"/>
    <x v="4"/>
    <x v="6"/>
    <x v="1"/>
    <x v="1"/>
  </r>
  <r>
    <x v="0"/>
    <n v="13"/>
    <x v="8"/>
    <x v="2"/>
    <x v="2"/>
    <n v="2"/>
    <n v="12000000"/>
    <n v="1"/>
    <d v="1899-12-30T00:07:14"/>
    <x v="0"/>
    <x v="4"/>
    <x v="7"/>
    <x v="1"/>
    <x v="1"/>
  </r>
  <r>
    <x v="0"/>
    <n v="28"/>
    <x v="1"/>
    <x v="2"/>
    <x v="2"/>
    <n v="2"/>
    <n v="38000000"/>
    <n v="5"/>
    <d v="1899-12-30T00:07:14"/>
    <x v="1"/>
    <x v="7"/>
    <x v="7"/>
    <x v="0"/>
    <x v="5"/>
  </r>
  <r>
    <x v="0"/>
    <n v="30"/>
    <x v="2"/>
    <x v="2"/>
    <x v="0"/>
    <n v="1"/>
    <n v="7000000"/>
    <n v="1"/>
    <d v="1899-12-30T00:07:14"/>
    <x v="0"/>
    <x v="3"/>
    <x v="2"/>
    <x v="2"/>
    <x v="8"/>
  </r>
  <r>
    <x v="0"/>
    <n v="20"/>
    <x v="2"/>
    <x v="2"/>
    <x v="0"/>
    <n v="2"/>
    <n v="12000000"/>
    <n v="2"/>
    <d v="1899-12-30T00:07:14"/>
    <x v="0"/>
    <x v="0"/>
    <x v="5"/>
    <x v="0"/>
    <x v="5"/>
  </r>
  <r>
    <x v="0"/>
    <n v="22"/>
    <x v="3"/>
    <x v="0"/>
    <x v="0"/>
    <n v="2"/>
    <n v="12000000"/>
    <n v="2"/>
    <d v="1899-12-30T00:07:14"/>
    <x v="0"/>
    <x v="2"/>
    <x v="1"/>
    <x v="1"/>
    <x v="6"/>
  </r>
  <r>
    <x v="0"/>
    <n v="17"/>
    <x v="4"/>
    <x v="3"/>
    <x v="3"/>
    <n v="3"/>
    <n v="15000000"/>
    <n v="2"/>
    <d v="1899-12-30T00:07:14"/>
    <x v="0"/>
    <x v="1"/>
    <x v="1"/>
    <x v="0"/>
    <x v="12"/>
  </r>
  <r>
    <x v="0"/>
    <n v="20"/>
    <x v="4"/>
    <x v="3"/>
    <x v="2"/>
    <n v="3"/>
    <n v="11000000"/>
    <n v="2"/>
    <d v="1899-12-30T00:07:14"/>
    <x v="0"/>
    <x v="4"/>
    <x v="2"/>
    <x v="1"/>
    <x v="1"/>
  </r>
  <r>
    <x v="0"/>
    <n v="22"/>
    <x v="4"/>
    <x v="0"/>
    <x v="4"/>
    <n v="5"/>
    <n v="25000000"/>
    <n v="4"/>
    <d v="1899-12-30T00:07:14"/>
    <x v="0"/>
    <x v="1"/>
    <x v="0"/>
    <x v="1"/>
    <x v="6"/>
  </r>
  <r>
    <x v="0"/>
    <n v="3"/>
    <x v="4"/>
    <x v="2"/>
    <x v="0"/>
    <n v="4"/>
    <n v="15000000"/>
    <n v="3"/>
    <d v="1899-12-30T00:07:14"/>
    <x v="0"/>
    <x v="8"/>
    <x v="7"/>
    <x v="0"/>
    <x v="5"/>
  </r>
  <r>
    <x v="0"/>
    <n v="14"/>
    <x v="5"/>
    <x v="2"/>
    <x v="0"/>
    <n v="5"/>
    <n v="20000000"/>
    <n v="6"/>
    <d v="1899-12-30T00:07:14"/>
    <x v="0"/>
    <x v="5"/>
    <x v="3"/>
    <x v="0"/>
    <x v="7"/>
  </r>
  <r>
    <x v="0"/>
    <n v="11"/>
    <x v="6"/>
    <x v="0"/>
    <x v="1"/>
    <n v="1"/>
    <n v="19000000"/>
    <n v="3"/>
    <d v="1899-12-30T00:07:14"/>
    <x v="1"/>
    <x v="4"/>
    <x v="6"/>
    <x v="1"/>
    <x v="1"/>
  </r>
  <r>
    <x v="0"/>
    <n v="13"/>
    <x v="8"/>
    <x v="2"/>
    <x v="2"/>
    <n v="2"/>
    <n v="12000000"/>
    <n v="1"/>
    <d v="1899-12-30T00:07:14"/>
    <x v="0"/>
    <x v="4"/>
    <x v="7"/>
    <x v="1"/>
    <x v="1"/>
  </r>
  <r>
    <x v="0"/>
    <n v="28"/>
    <x v="1"/>
    <x v="2"/>
    <x v="2"/>
    <n v="2"/>
    <n v="38000000"/>
    <n v="5"/>
    <d v="1899-12-30T00:07:14"/>
    <x v="1"/>
    <x v="7"/>
    <x v="7"/>
    <x v="0"/>
    <x v="5"/>
  </r>
  <r>
    <x v="1"/>
    <n v="13"/>
    <x v="7"/>
    <x v="4"/>
    <x v="2"/>
    <n v="0"/>
    <n v="0"/>
    <n v="2"/>
    <d v="1899-12-30T00:07:14"/>
    <x v="3"/>
    <x v="9"/>
    <x v="6"/>
    <x v="2"/>
    <x v="11"/>
  </r>
  <r>
    <x v="1"/>
    <n v="11"/>
    <x v="4"/>
    <x v="2"/>
    <x v="1"/>
    <n v="0"/>
    <n v="0"/>
    <n v="2"/>
    <d v="1899-12-30T00:07:14"/>
    <x v="3"/>
    <x v="9"/>
    <x v="3"/>
    <x v="3"/>
    <x v="4"/>
  </r>
  <r>
    <x v="1"/>
    <n v="13"/>
    <x v="7"/>
    <x v="4"/>
    <x v="2"/>
    <n v="0"/>
    <n v="0"/>
    <n v="2"/>
    <d v="1899-12-30T00:07:14"/>
    <x v="3"/>
    <x v="9"/>
    <x v="6"/>
    <x v="2"/>
    <x v="11"/>
  </r>
  <r>
    <x v="0"/>
    <n v="11"/>
    <x v="5"/>
    <x v="0"/>
    <x v="2"/>
    <n v="2"/>
    <n v="38000000"/>
    <n v="4"/>
    <d v="1899-12-30T00:07:30"/>
    <x v="1"/>
    <x v="5"/>
    <x v="7"/>
    <x v="3"/>
    <x v="13"/>
  </r>
  <r>
    <x v="0"/>
    <n v="6"/>
    <x v="5"/>
    <x v="2"/>
    <x v="2"/>
    <n v="5"/>
    <n v="20000000"/>
    <n v="3"/>
    <d v="1899-12-30T00:07:30"/>
    <x v="0"/>
    <x v="2"/>
    <x v="1"/>
    <x v="1"/>
    <x v="1"/>
  </r>
  <r>
    <x v="0"/>
    <n v="1"/>
    <x v="0"/>
    <x v="0"/>
    <x v="3"/>
    <n v="2"/>
    <n v="12000000"/>
    <n v="1"/>
    <d v="1899-12-30T00:07:30"/>
    <x v="0"/>
    <x v="0"/>
    <x v="1"/>
    <x v="2"/>
    <x v="11"/>
  </r>
  <r>
    <x v="0"/>
    <n v="10"/>
    <x v="8"/>
    <x v="3"/>
    <x v="0"/>
    <n v="2"/>
    <n v="38000000"/>
    <n v="2"/>
    <d v="1899-12-30T00:07:30"/>
    <x v="4"/>
    <x v="5"/>
    <x v="5"/>
    <x v="1"/>
    <x v="6"/>
  </r>
  <r>
    <x v="0"/>
    <n v="1"/>
    <x v="8"/>
    <x v="5"/>
    <x v="2"/>
    <n v="3"/>
    <n v="15000000"/>
    <n v="1"/>
    <d v="1899-12-30T00:07:30"/>
    <x v="0"/>
    <x v="7"/>
    <x v="5"/>
    <x v="0"/>
    <x v="9"/>
  </r>
  <r>
    <x v="0"/>
    <n v="30"/>
    <x v="2"/>
    <x v="2"/>
    <x v="2"/>
    <n v="1"/>
    <n v="7000000"/>
    <n v="2"/>
    <d v="1899-12-30T00:07:30"/>
    <x v="0"/>
    <x v="2"/>
    <x v="5"/>
    <x v="0"/>
    <x v="10"/>
  </r>
  <r>
    <x v="0"/>
    <n v="27"/>
    <x v="2"/>
    <x v="0"/>
    <x v="1"/>
    <n v="1"/>
    <n v="7000000"/>
    <n v="1"/>
    <d v="1899-12-30T00:07:30"/>
    <x v="0"/>
    <x v="6"/>
    <x v="7"/>
    <x v="3"/>
    <x v="13"/>
  </r>
  <r>
    <x v="0"/>
    <n v="15"/>
    <x v="3"/>
    <x v="2"/>
    <x v="0"/>
    <n v="1"/>
    <n v="19000000"/>
    <n v="2"/>
    <d v="1899-12-30T00:07:30"/>
    <x v="1"/>
    <x v="0"/>
    <x v="2"/>
    <x v="2"/>
    <x v="11"/>
  </r>
  <r>
    <x v="0"/>
    <n v="5"/>
    <x v="3"/>
    <x v="0"/>
    <x v="2"/>
    <n v="4"/>
    <n v="15000000"/>
    <n v="6"/>
    <d v="1899-12-30T00:07:30"/>
    <x v="0"/>
    <x v="6"/>
    <x v="2"/>
    <x v="3"/>
    <x v="4"/>
  </r>
  <r>
    <x v="0"/>
    <n v="6"/>
    <x v="3"/>
    <x v="4"/>
    <x v="1"/>
    <n v="5"/>
    <n v="20000000"/>
    <n v="6"/>
    <d v="1899-12-30T00:07:30"/>
    <x v="0"/>
    <x v="2"/>
    <x v="2"/>
    <x v="0"/>
    <x v="9"/>
  </r>
  <r>
    <x v="0"/>
    <n v="12"/>
    <x v="3"/>
    <x v="5"/>
    <x v="0"/>
    <n v="2"/>
    <n v="12000000"/>
    <n v="2"/>
    <d v="1899-12-30T00:07:30"/>
    <x v="0"/>
    <x v="0"/>
    <x v="4"/>
    <x v="2"/>
    <x v="8"/>
  </r>
  <r>
    <x v="0"/>
    <n v="28"/>
    <x v="3"/>
    <x v="1"/>
    <x v="1"/>
    <n v="2"/>
    <n v="12000000"/>
    <n v="2"/>
    <d v="1899-12-30T00:07:30"/>
    <x v="0"/>
    <x v="0"/>
    <x v="0"/>
    <x v="0"/>
    <x v="0"/>
  </r>
  <r>
    <x v="0"/>
    <n v="8"/>
    <x v="3"/>
    <x v="0"/>
    <x v="1"/>
    <n v="2"/>
    <n v="12000000"/>
    <n v="3"/>
    <d v="1899-12-30T00:07:30"/>
    <x v="0"/>
    <x v="2"/>
    <x v="3"/>
    <x v="1"/>
    <x v="15"/>
  </r>
  <r>
    <x v="0"/>
    <n v="7"/>
    <x v="3"/>
    <x v="3"/>
    <x v="2"/>
    <n v="2"/>
    <n v="12000000"/>
    <n v="3"/>
    <d v="1899-12-30T00:07:30"/>
    <x v="0"/>
    <x v="7"/>
    <x v="4"/>
    <x v="0"/>
    <x v="10"/>
  </r>
  <r>
    <x v="0"/>
    <n v="9"/>
    <x v="3"/>
    <x v="4"/>
    <x v="2"/>
    <n v="3"/>
    <n v="15000000"/>
    <n v="1"/>
    <d v="1899-12-30T00:07:30"/>
    <x v="0"/>
    <x v="2"/>
    <x v="6"/>
    <x v="3"/>
    <x v="4"/>
  </r>
  <r>
    <x v="0"/>
    <n v="16"/>
    <x v="4"/>
    <x v="1"/>
    <x v="1"/>
    <n v="1"/>
    <n v="19000000"/>
    <n v="1"/>
    <d v="1899-12-30T00:07:30"/>
    <x v="1"/>
    <x v="0"/>
    <x v="3"/>
    <x v="1"/>
    <x v="2"/>
  </r>
  <r>
    <x v="0"/>
    <n v="22"/>
    <x v="4"/>
    <x v="1"/>
    <x v="1"/>
    <n v="3"/>
    <n v="11000000"/>
    <n v="3"/>
    <d v="1899-12-30T00:07:30"/>
    <x v="0"/>
    <x v="0"/>
    <x v="2"/>
    <x v="2"/>
    <x v="11"/>
  </r>
  <r>
    <x v="0"/>
    <n v="5"/>
    <x v="4"/>
    <x v="0"/>
    <x v="2"/>
    <n v="3"/>
    <n v="15000000"/>
    <n v="2"/>
    <d v="1899-12-30T00:07:30"/>
    <x v="0"/>
    <x v="8"/>
    <x v="4"/>
    <x v="3"/>
    <x v="13"/>
  </r>
  <r>
    <x v="0"/>
    <n v="29"/>
    <x v="4"/>
    <x v="3"/>
    <x v="2"/>
    <n v="3"/>
    <n v="15000000"/>
    <n v="4"/>
    <d v="1899-12-30T00:07:30"/>
    <x v="0"/>
    <x v="0"/>
    <x v="1"/>
    <x v="0"/>
    <x v="10"/>
  </r>
  <r>
    <x v="0"/>
    <n v="12"/>
    <x v="4"/>
    <x v="0"/>
    <x v="3"/>
    <n v="4"/>
    <n v="15000000"/>
    <n v="2"/>
    <d v="1899-12-30T00:07:30"/>
    <x v="0"/>
    <x v="0"/>
    <x v="6"/>
    <x v="0"/>
    <x v="5"/>
  </r>
  <r>
    <x v="0"/>
    <n v="11"/>
    <x v="5"/>
    <x v="0"/>
    <x v="2"/>
    <n v="2"/>
    <n v="38000000"/>
    <n v="4"/>
    <d v="1899-12-30T00:07:30"/>
    <x v="1"/>
    <x v="5"/>
    <x v="7"/>
    <x v="3"/>
    <x v="13"/>
  </r>
  <r>
    <x v="0"/>
    <n v="6"/>
    <x v="5"/>
    <x v="2"/>
    <x v="2"/>
    <n v="5"/>
    <n v="20000000"/>
    <n v="3"/>
    <d v="1899-12-30T00:07:30"/>
    <x v="0"/>
    <x v="2"/>
    <x v="1"/>
    <x v="1"/>
    <x v="1"/>
  </r>
  <r>
    <x v="0"/>
    <n v="1"/>
    <x v="0"/>
    <x v="0"/>
    <x v="3"/>
    <n v="2"/>
    <n v="12000000"/>
    <n v="1"/>
    <d v="1899-12-30T00:07:30"/>
    <x v="0"/>
    <x v="0"/>
    <x v="1"/>
    <x v="2"/>
    <x v="11"/>
  </r>
  <r>
    <x v="0"/>
    <n v="10"/>
    <x v="8"/>
    <x v="3"/>
    <x v="0"/>
    <n v="2"/>
    <n v="38000000"/>
    <n v="2"/>
    <d v="1899-12-30T00:07:30"/>
    <x v="4"/>
    <x v="5"/>
    <x v="5"/>
    <x v="1"/>
    <x v="6"/>
  </r>
  <r>
    <x v="0"/>
    <n v="1"/>
    <x v="8"/>
    <x v="5"/>
    <x v="2"/>
    <n v="3"/>
    <n v="15000000"/>
    <n v="1"/>
    <d v="1899-12-30T00:07:30"/>
    <x v="0"/>
    <x v="7"/>
    <x v="5"/>
    <x v="0"/>
    <x v="9"/>
  </r>
  <r>
    <x v="1"/>
    <n v="7"/>
    <x v="11"/>
    <x v="1"/>
    <x v="0"/>
    <n v="0"/>
    <n v="0"/>
    <n v="3"/>
    <d v="1899-12-30T00:07:30"/>
    <x v="3"/>
    <x v="9"/>
    <x v="7"/>
    <x v="2"/>
    <x v="11"/>
  </r>
  <r>
    <x v="1"/>
    <n v="12"/>
    <x v="1"/>
    <x v="4"/>
    <x v="1"/>
    <n v="0"/>
    <n v="0"/>
    <n v="2"/>
    <d v="1899-12-30T00:07:30"/>
    <x v="3"/>
    <x v="9"/>
    <x v="2"/>
    <x v="1"/>
    <x v="2"/>
  </r>
  <r>
    <x v="1"/>
    <n v="1"/>
    <x v="2"/>
    <x v="2"/>
    <x v="2"/>
    <n v="0"/>
    <n v="0"/>
    <n v="4"/>
    <d v="1899-12-30T00:07:30"/>
    <x v="3"/>
    <x v="9"/>
    <x v="2"/>
    <x v="0"/>
    <x v="10"/>
  </r>
  <r>
    <x v="1"/>
    <n v="29"/>
    <x v="2"/>
    <x v="3"/>
    <x v="2"/>
    <n v="0"/>
    <n v="0"/>
    <n v="2"/>
    <d v="1899-12-30T00:07:30"/>
    <x v="3"/>
    <x v="9"/>
    <x v="4"/>
    <x v="1"/>
    <x v="6"/>
  </r>
  <r>
    <x v="1"/>
    <n v="26"/>
    <x v="3"/>
    <x v="3"/>
    <x v="0"/>
    <n v="0"/>
    <n v="0"/>
    <n v="3"/>
    <d v="1899-12-30T00:07:30"/>
    <x v="3"/>
    <x v="9"/>
    <x v="2"/>
    <x v="0"/>
    <x v="5"/>
  </r>
  <r>
    <x v="1"/>
    <n v="30"/>
    <x v="10"/>
    <x v="4"/>
    <x v="0"/>
    <n v="0"/>
    <n v="0"/>
    <n v="7"/>
    <d v="1899-12-30T00:07:30"/>
    <x v="3"/>
    <x v="9"/>
    <x v="5"/>
    <x v="1"/>
    <x v="6"/>
  </r>
  <r>
    <x v="1"/>
    <n v="7"/>
    <x v="11"/>
    <x v="1"/>
    <x v="0"/>
    <n v="0"/>
    <n v="0"/>
    <n v="3"/>
    <d v="1899-12-30T00:07:30"/>
    <x v="3"/>
    <x v="9"/>
    <x v="7"/>
    <x v="2"/>
    <x v="11"/>
  </r>
  <r>
    <x v="0"/>
    <n v="16"/>
    <x v="6"/>
    <x v="3"/>
    <x v="1"/>
    <n v="3"/>
    <n v="11000000"/>
    <n v="3"/>
    <d v="1899-12-30T00:08:00"/>
    <x v="0"/>
    <x v="1"/>
    <x v="2"/>
    <x v="0"/>
    <x v="5"/>
  </r>
  <r>
    <x v="0"/>
    <n v="13"/>
    <x v="2"/>
    <x v="5"/>
    <x v="1"/>
    <n v="2"/>
    <n v="10000000"/>
    <n v="2"/>
    <d v="1899-12-30T00:08:00"/>
    <x v="0"/>
    <x v="0"/>
    <x v="3"/>
    <x v="0"/>
    <x v="5"/>
  </r>
  <r>
    <x v="0"/>
    <n v="16"/>
    <x v="2"/>
    <x v="0"/>
    <x v="2"/>
    <n v="2"/>
    <n v="12000000"/>
    <n v="2"/>
    <d v="1899-12-30T00:08:00"/>
    <x v="0"/>
    <x v="4"/>
    <x v="7"/>
    <x v="1"/>
    <x v="1"/>
  </r>
  <r>
    <x v="0"/>
    <n v="26"/>
    <x v="3"/>
    <x v="2"/>
    <x v="2"/>
    <n v="2"/>
    <n v="38000000"/>
    <n v="5"/>
    <d v="1899-12-30T00:08:00"/>
    <x v="1"/>
    <x v="2"/>
    <x v="6"/>
    <x v="1"/>
    <x v="2"/>
  </r>
  <r>
    <x v="0"/>
    <n v="9"/>
    <x v="3"/>
    <x v="1"/>
    <x v="2"/>
    <n v="4"/>
    <n v="20000000"/>
    <n v="1"/>
    <d v="1899-12-30T00:08:00"/>
    <x v="2"/>
    <x v="2"/>
    <x v="5"/>
    <x v="1"/>
    <x v="14"/>
  </r>
  <r>
    <x v="0"/>
    <n v="28"/>
    <x v="3"/>
    <x v="1"/>
    <x v="2"/>
    <n v="1"/>
    <n v="7000000"/>
    <n v="2"/>
    <d v="1899-12-30T00:08:00"/>
    <x v="0"/>
    <x v="2"/>
    <x v="6"/>
    <x v="1"/>
    <x v="6"/>
  </r>
  <r>
    <x v="0"/>
    <n v="30"/>
    <x v="3"/>
    <x v="2"/>
    <x v="0"/>
    <n v="3"/>
    <n v="15000000"/>
    <n v="4"/>
    <d v="1899-12-30T00:08:00"/>
    <x v="0"/>
    <x v="1"/>
    <x v="3"/>
    <x v="0"/>
    <x v="10"/>
  </r>
  <r>
    <x v="0"/>
    <n v="5"/>
    <x v="4"/>
    <x v="1"/>
    <x v="0"/>
    <n v="5"/>
    <n v="25000000"/>
    <n v="2"/>
    <d v="1899-12-30T00:08:00"/>
    <x v="0"/>
    <x v="0"/>
    <x v="1"/>
    <x v="3"/>
    <x v="4"/>
  </r>
  <r>
    <x v="0"/>
    <n v="16"/>
    <x v="6"/>
    <x v="3"/>
    <x v="1"/>
    <n v="3"/>
    <n v="11000000"/>
    <n v="3"/>
    <d v="1899-12-30T00:08:00"/>
    <x v="0"/>
    <x v="1"/>
    <x v="2"/>
    <x v="0"/>
    <x v="5"/>
  </r>
  <r>
    <x v="1"/>
    <n v="12"/>
    <x v="2"/>
    <x v="2"/>
    <x v="2"/>
    <n v="0"/>
    <n v="0"/>
    <n v="3"/>
    <d v="1899-12-30T00:08:00"/>
    <x v="3"/>
    <x v="9"/>
    <x v="2"/>
    <x v="3"/>
    <x v="13"/>
  </r>
  <r>
    <x v="1"/>
    <n v="1"/>
    <x v="3"/>
    <x v="4"/>
    <x v="2"/>
    <n v="0"/>
    <n v="0"/>
    <n v="1"/>
    <d v="1899-12-30T00:08:00"/>
    <x v="3"/>
    <x v="9"/>
    <x v="2"/>
    <x v="3"/>
    <x v="13"/>
  </r>
  <r>
    <x v="1"/>
    <n v="5"/>
    <x v="3"/>
    <x v="4"/>
    <x v="3"/>
    <n v="0"/>
    <n v="0"/>
    <n v="4"/>
    <d v="1899-12-30T00:08:00"/>
    <x v="3"/>
    <x v="9"/>
    <x v="5"/>
    <x v="2"/>
    <x v="11"/>
  </r>
  <r>
    <x v="1"/>
    <n v="27"/>
    <x v="4"/>
    <x v="0"/>
    <x v="0"/>
    <n v="0"/>
    <n v="0"/>
    <n v="1"/>
    <d v="1899-12-30T00:08:00"/>
    <x v="3"/>
    <x v="9"/>
    <x v="2"/>
    <x v="1"/>
    <x v="6"/>
  </r>
  <r>
    <x v="1"/>
    <n v="16"/>
    <x v="4"/>
    <x v="0"/>
    <x v="0"/>
    <n v="0"/>
    <n v="0"/>
    <n v="1"/>
    <d v="1899-12-30T00:08:00"/>
    <x v="3"/>
    <x v="9"/>
    <x v="4"/>
    <x v="0"/>
    <x v="0"/>
  </r>
  <r>
    <x v="0"/>
    <n v="11"/>
    <x v="6"/>
    <x v="2"/>
    <x v="2"/>
    <n v="4"/>
    <n v="20000000"/>
    <n v="1"/>
    <d v="1899-12-30T00:08:10"/>
    <x v="0"/>
    <x v="7"/>
    <x v="0"/>
    <x v="0"/>
    <x v="9"/>
  </r>
  <r>
    <x v="0"/>
    <n v="1"/>
    <x v="8"/>
    <x v="3"/>
    <x v="1"/>
    <n v="2"/>
    <n v="12000000"/>
    <n v="5"/>
    <d v="1899-12-30T00:08:10"/>
    <x v="0"/>
    <x v="3"/>
    <x v="4"/>
    <x v="3"/>
    <x v="4"/>
  </r>
  <r>
    <x v="0"/>
    <n v="10"/>
    <x v="2"/>
    <x v="3"/>
    <x v="2"/>
    <n v="2"/>
    <n v="38000000"/>
    <n v="2"/>
    <d v="1899-12-30T00:08:10"/>
    <x v="4"/>
    <x v="5"/>
    <x v="6"/>
    <x v="0"/>
    <x v="10"/>
  </r>
  <r>
    <x v="0"/>
    <n v="11"/>
    <x v="2"/>
    <x v="0"/>
    <x v="1"/>
    <n v="2"/>
    <n v="12000000"/>
    <n v="4"/>
    <d v="1899-12-30T00:08:10"/>
    <x v="0"/>
    <x v="4"/>
    <x v="2"/>
    <x v="1"/>
    <x v="2"/>
  </r>
  <r>
    <x v="0"/>
    <n v="12"/>
    <x v="2"/>
    <x v="3"/>
    <x v="0"/>
    <n v="3"/>
    <n v="15000000"/>
    <n v="4"/>
    <d v="1899-12-30T00:08:10"/>
    <x v="0"/>
    <x v="1"/>
    <x v="2"/>
    <x v="1"/>
    <x v="2"/>
  </r>
  <r>
    <x v="0"/>
    <n v="27"/>
    <x v="3"/>
    <x v="2"/>
    <x v="3"/>
    <n v="1"/>
    <n v="19000000"/>
    <n v="1"/>
    <d v="1899-12-30T00:08:10"/>
    <x v="1"/>
    <x v="0"/>
    <x v="3"/>
    <x v="0"/>
    <x v="5"/>
  </r>
  <r>
    <x v="0"/>
    <n v="30"/>
    <x v="3"/>
    <x v="3"/>
    <x v="2"/>
    <n v="4"/>
    <n v="11000000"/>
    <n v="3"/>
    <d v="1899-12-30T00:08:10"/>
    <x v="2"/>
    <x v="4"/>
    <x v="5"/>
    <x v="1"/>
    <x v="1"/>
  </r>
  <r>
    <x v="0"/>
    <n v="27"/>
    <x v="3"/>
    <x v="1"/>
    <x v="0"/>
    <n v="5"/>
    <n v="25000000"/>
    <n v="2"/>
    <d v="1899-12-30T00:08:10"/>
    <x v="0"/>
    <x v="4"/>
    <x v="4"/>
    <x v="1"/>
    <x v="6"/>
  </r>
  <r>
    <x v="0"/>
    <n v="9"/>
    <x v="3"/>
    <x v="0"/>
    <x v="2"/>
    <n v="3"/>
    <n v="15000000"/>
    <n v="4"/>
    <d v="1899-12-30T00:08:10"/>
    <x v="0"/>
    <x v="7"/>
    <x v="3"/>
    <x v="3"/>
    <x v="13"/>
  </r>
  <r>
    <x v="0"/>
    <n v="22"/>
    <x v="4"/>
    <x v="5"/>
    <x v="2"/>
    <n v="3"/>
    <n v="15000000"/>
    <n v="1"/>
    <d v="1899-12-30T00:08:10"/>
    <x v="0"/>
    <x v="2"/>
    <x v="6"/>
    <x v="3"/>
    <x v="4"/>
  </r>
  <r>
    <x v="0"/>
    <n v="23"/>
    <x v="10"/>
    <x v="3"/>
    <x v="2"/>
    <n v="5"/>
    <n v="21000000"/>
    <n v="1"/>
    <d v="1899-12-30T00:08:10"/>
    <x v="0"/>
    <x v="8"/>
    <x v="1"/>
    <x v="0"/>
    <x v="5"/>
  </r>
  <r>
    <x v="0"/>
    <n v="11"/>
    <x v="6"/>
    <x v="2"/>
    <x v="2"/>
    <n v="4"/>
    <n v="20000000"/>
    <n v="1"/>
    <d v="1899-12-30T00:08:10"/>
    <x v="0"/>
    <x v="7"/>
    <x v="0"/>
    <x v="0"/>
    <x v="9"/>
  </r>
  <r>
    <x v="0"/>
    <n v="1"/>
    <x v="8"/>
    <x v="3"/>
    <x v="1"/>
    <n v="2"/>
    <n v="12000000"/>
    <n v="5"/>
    <d v="1899-12-30T00:08:10"/>
    <x v="0"/>
    <x v="3"/>
    <x v="4"/>
    <x v="3"/>
    <x v="4"/>
  </r>
  <r>
    <x v="1"/>
    <n v="18"/>
    <x v="7"/>
    <x v="0"/>
    <x v="2"/>
    <n v="0"/>
    <n v="0"/>
    <n v="1"/>
    <d v="1899-12-30T00:08:10"/>
    <x v="3"/>
    <x v="9"/>
    <x v="0"/>
    <x v="1"/>
    <x v="2"/>
  </r>
  <r>
    <x v="1"/>
    <n v="2"/>
    <x v="11"/>
    <x v="0"/>
    <x v="1"/>
    <n v="0"/>
    <n v="0"/>
    <n v="4"/>
    <d v="1899-12-30T00:08:10"/>
    <x v="3"/>
    <x v="9"/>
    <x v="7"/>
    <x v="2"/>
    <x v="8"/>
  </r>
  <r>
    <x v="1"/>
    <n v="18"/>
    <x v="7"/>
    <x v="0"/>
    <x v="2"/>
    <n v="0"/>
    <n v="0"/>
    <n v="1"/>
    <d v="1899-12-30T00:08:10"/>
    <x v="3"/>
    <x v="9"/>
    <x v="0"/>
    <x v="1"/>
    <x v="2"/>
  </r>
  <r>
    <x v="1"/>
    <n v="2"/>
    <x v="11"/>
    <x v="0"/>
    <x v="1"/>
    <n v="0"/>
    <n v="0"/>
    <n v="4"/>
    <d v="1899-12-30T00:08:10"/>
    <x v="3"/>
    <x v="9"/>
    <x v="7"/>
    <x v="2"/>
    <x v="8"/>
  </r>
  <r>
    <x v="0"/>
    <n v="13"/>
    <x v="5"/>
    <x v="0"/>
    <x v="2"/>
    <n v="4"/>
    <n v="15000000"/>
    <n v="5"/>
    <d v="1899-12-30T00:08:12"/>
    <x v="0"/>
    <x v="3"/>
    <x v="6"/>
    <x v="1"/>
    <x v="6"/>
  </r>
  <r>
    <x v="0"/>
    <n v="11"/>
    <x v="6"/>
    <x v="1"/>
    <x v="0"/>
    <n v="2"/>
    <n v="38000000"/>
    <n v="2"/>
    <d v="1899-12-30T00:08:12"/>
    <x v="1"/>
    <x v="0"/>
    <x v="1"/>
    <x v="0"/>
    <x v="9"/>
  </r>
  <r>
    <x v="0"/>
    <n v="12"/>
    <x v="8"/>
    <x v="0"/>
    <x v="2"/>
    <n v="1"/>
    <n v="7000000"/>
    <n v="1"/>
    <d v="1899-12-30T00:08:12"/>
    <x v="0"/>
    <x v="4"/>
    <x v="0"/>
    <x v="2"/>
    <x v="11"/>
  </r>
  <r>
    <x v="0"/>
    <n v="27"/>
    <x v="1"/>
    <x v="2"/>
    <x v="4"/>
    <n v="5"/>
    <n v="25000000"/>
    <n v="4"/>
    <d v="1899-12-30T00:08:12"/>
    <x v="0"/>
    <x v="7"/>
    <x v="7"/>
    <x v="0"/>
    <x v="10"/>
  </r>
  <r>
    <x v="0"/>
    <n v="30"/>
    <x v="2"/>
    <x v="2"/>
    <x v="2"/>
    <n v="1"/>
    <n v="19000000"/>
    <n v="5"/>
    <d v="1899-12-30T00:08:12"/>
    <x v="1"/>
    <x v="7"/>
    <x v="4"/>
    <x v="0"/>
    <x v="10"/>
  </r>
  <r>
    <x v="0"/>
    <n v="19"/>
    <x v="2"/>
    <x v="2"/>
    <x v="4"/>
    <n v="5"/>
    <n v="20000000"/>
    <n v="5"/>
    <d v="1899-12-30T00:08:12"/>
    <x v="0"/>
    <x v="4"/>
    <x v="3"/>
    <x v="0"/>
    <x v="7"/>
  </r>
  <r>
    <x v="0"/>
    <n v="12"/>
    <x v="2"/>
    <x v="0"/>
    <x v="2"/>
    <n v="3"/>
    <n v="11000000"/>
    <n v="5"/>
    <d v="1899-12-30T00:08:12"/>
    <x v="0"/>
    <x v="8"/>
    <x v="1"/>
    <x v="3"/>
    <x v="13"/>
  </r>
  <r>
    <x v="0"/>
    <n v="21"/>
    <x v="3"/>
    <x v="0"/>
    <x v="1"/>
    <n v="2"/>
    <n v="12000000"/>
    <n v="1"/>
    <d v="1899-12-30T00:08:12"/>
    <x v="0"/>
    <x v="5"/>
    <x v="0"/>
    <x v="1"/>
    <x v="14"/>
  </r>
  <r>
    <x v="0"/>
    <n v="17"/>
    <x v="4"/>
    <x v="3"/>
    <x v="2"/>
    <n v="2"/>
    <n v="12000000"/>
    <n v="4"/>
    <d v="1899-12-30T00:08:12"/>
    <x v="0"/>
    <x v="8"/>
    <x v="0"/>
    <x v="3"/>
    <x v="4"/>
  </r>
  <r>
    <x v="0"/>
    <n v="15"/>
    <x v="10"/>
    <x v="1"/>
    <x v="4"/>
    <n v="4"/>
    <n v="20000000"/>
    <n v="2"/>
    <d v="1899-12-30T00:08:12"/>
    <x v="2"/>
    <x v="2"/>
    <x v="5"/>
    <x v="1"/>
    <x v="6"/>
  </r>
  <r>
    <x v="0"/>
    <n v="1"/>
    <x v="10"/>
    <x v="3"/>
    <x v="2"/>
    <n v="3"/>
    <n v="12000000"/>
    <n v="4"/>
    <d v="1899-12-30T00:08:12"/>
    <x v="0"/>
    <x v="0"/>
    <x v="5"/>
    <x v="2"/>
    <x v="8"/>
  </r>
  <r>
    <x v="0"/>
    <n v="13"/>
    <x v="5"/>
    <x v="0"/>
    <x v="2"/>
    <n v="4"/>
    <n v="15000000"/>
    <n v="5"/>
    <d v="1899-12-30T00:08:12"/>
    <x v="0"/>
    <x v="3"/>
    <x v="6"/>
    <x v="1"/>
    <x v="6"/>
  </r>
  <r>
    <x v="0"/>
    <n v="11"/>
    <x v="6"/>
    <x v="1"/>
    <x v="0"/>
    <n v="2"/>
    <n v="38000000"/>
    <n v="2"/>
    <d v="1899-12-30T00:08:12"/>
    <x v="1"/>
    <x v="0"/>
    <x v="1"/>
    <x v="0"/>
    <x v="9"/>
  </r>
  <r>
    <x v="0"/>
    <n v="12"/>
    <x v="8"/>
    <x v="0"/>
    <x v="2"/>
    <n v="1"/>
    <n v="7000000"/>
    <n v="1"/>
    <d v="1899-12-30T00:08:12"/>
    <x v="0"/>
    <x v="4"/>
    <x v="0"/>
    <x v="2"/>
    <x v="11"/>
  </r>
  <r>
    <x v="0"/>
    <n v="27"/>
    <x v="1"/>
    <x v="2"/>
    <x v="4"/>
    <n v="5"/>
    <n v="25000000"/>
    <n v="4"/>
    <d v="1899-12-30T00:08:12"/>
    <x v="0"/>
    <x v="7"/>
    <x v="7"/>
    <x v="0"/>
    <x v="10"/>
  </r>
  <r>
    <x v="1"/>
    <n v="12"/>
    <x v="7"/>
    <x v="4"/>
    <x v="1"/>
    <n v="0"/>
    <n v="0"/>
    <n v="3"/>
    <d v="1899-12-30T00:08:12"/>
    <x v="3"/>
    <x v="9"/>
    <x v="7"/>
    <x v="2"/>
    <x v="8"/>
  </r>
  <r>
    <x v="1"/>
    <n v="25"/>
    <x v="4"/>
    <x v="0"/>
    <x v="2"/>
    <n v="0"/>
    <n v="0"/>
    <n v="1"/>
    <d v="1899-12-30T00:08:12"/>
    <x v="3"/>
    <x v="9"/>
    <x v="6"/>
    <x v="3"/>
    <x v="13"/>
  </r>
  <r>
    <x v="1"/>
    <n v="12"/>
    <x v="7"/>
    <x v="4"/>
    <x v="1"/>
    <n v="0"/>
    <n v="0"/>
    <n v="3"/>
    <d v="1899-12-30T00:08:12"/>
    <x v="3"/>
    <x v="9"/>
    <x v="7"/>
    <x v="2"/>
    <x v="8"/>
  </r>
  <r>
    <x v="0"/>
    <n v="12"/>
    <x v="1"/>
    <x v="0"/>
    <x v="2"/>
    <n v="3"/>
    <n v="15000000"/>
    <n v="1"/>
    <d v="1899-12-30T00:08:20"/>
    <x v="0"/>
    <x v="3"/>
    <x v="4"/>
    <x v="1"/>
    <x v="1"/>
  </r>
  <r>
    <x v="0"/>
    <n v="30"/>
    <x v="2"/>
    <x v="1"/>
    <x v="2"/>
    <n v="2"/>
    <n v="12000000"/>
    <n v="2"/>
    <d v="1899-12-30T00:08:20"/>
    <x v="0"/>
    <x v="8"/>
    <x v="2"/>
    <x v="2"/>
    <x v="8"/>
  </r>
  <r>
    <x v="0"/>
    <n v="6"/>
    <x v="2"/>
    <x v="2"/>
    <x v="2"/>
    <n v="5"/>
    <n v="20000000"/>
    <n v="2"/>
    <d v="1899-12-30T00:08:20"/>
    <x v="0"/>
    <x v="4"/>
    <x v="5"/>
    <x v="0"/>
    <x v="7"/>
  </r>
  <r>
    <x v="0"/>
    <n v="21"/>
    <x v="3"/>
    <x v="1"/>
    <x v="1"/>
    <n v="1"/>
    <n v="7000000"/>
    <n v="2"/>
    <d v="1899-12-30T00:08:20"/>
    <x v="0"/>
    <x v="0"/>
    <x v="2"/>
    <x v="1"/>
    <x v="15"/>
  </r>
  <r>
    <x v="0"/>
    <n v="22"/>
    <x v="3"/>
    <x v="4"/>
    <x v="1"/>
    <n v="3"/>
    <n v="15000000"/>
    <n v="5"/>
    <d v="1899-12-30T00:08:20"/>
    <x v="0"/>
    <x v="4"/>
    <x v="6"/>
    <x v="0"/>
    <x v="12"/>
  </r>
  <r>
    <x v="0"/>
    <n v="12"/>
    <x v="3"/>
    <x v="1"/>
    <x v="2"/>
    <n v="4"/>
    <n v="15000000"/>
    <n v="4"/>
    <d v="1899-12-30T00:08:20"/>
    <x v="0"/>
    <x v="7"/>
    <x v="3"/>
    <x v="1"/>
    <x v="6"/>
  </r>
  <r>
    <x v="0"/>
    <n v="23"/>
    <x v="4"/>
    <x v="1"/>
    <x v="1"/>
    <n v="2"/>
    <n v="12000000"/>
    <n v="1"/>
    <d v="1899-12-30T00:08:20"/>
    <x v="0"/>
    <x v="3"/>
    <x v="1"/>
    <x v="0"/>
    <x v="5"/>
  </r>
  <r>
    <x v="0"/>
    <n v="29"/>
    <x v="4"/>
    <x v="3"/>
    <x v="0"/>
    <n v="2"/>
    <n v="12000000"/>
    <n v="2"/>
    <d v="1899-12-30T00:08:20"/>
    <x v="0"/>
    <x v="4"/>
    <x v="6"/>
    <x v="0"/>
    <x v="7"/>
  </r>
  <r>
    <x v="0"/>
    <n v="21"/>
    <x v="10"/>
    <x v="0"/>
    <x v="2"/>
    <n v="1"/>
    <n v="19000000"/>
    <n v="2"/>
    <d v="1899-12-30T00:08:20"/>
    <x v="1"/>
    <x v="7"/>
    <x v="2"/>
    <x v="0"/>
    <x v="12"/>
  </r>
  <r>
    <x v="0"/>
    <n v="24"/>
    <x v="10"/>
    <x v="0"/>
    <x v="1"/>
    <n v="3"/>
    <n v="15000000"/>
    <n v="1"/>
    <d v="1899-12-30T00:08:20"/>
    <x v="0"/>
    <x v="1"/>
    <x v="3"/>
    <x v="1"/>
    <x v="1"/>
  </r>
  <r>
    <x v="1"/>
    <n v="20"/>
    <x v="2"/>
    <x v="0"/>
    <x v="2"/>
    <n v="0"/>
    <n v="0"/>
    <n v="1"/>
    <d v="1899-12-30T00:08:20"/>
    <x v="3"/>
    <x v="9"/>
    <x v="6"/>
    <x v="1"/>
    <x v="6"/>
  </r>
  <r>
    <x v="1"/>
    <n v="8"/>
    <x v="3"/>
    <x v="3"/>
    <x v="2"/>
    <n v="0"/>
    <n v="0"/>
    <n v="5"/>
    <d v="1899-12-30T00:08:20"/>
    <x v="3"/>
    <x v="9"/>
    <x v="0"/>
    <x v="2"/>
    <x v="8"/>
  </r>
  <r>
    <x v="1"/>
    <n v="31"/>
    <x v="10"/>
    <x v="0"/>
    <x v="2"/>
    <n v="0"/>
    <n v="0"/>
    <n v="1"/>
    <d v="1899-12-30T00:08:20"/>
    <x v="3"/>
    <x v="9"/>
    <x v="7"/>
    <x v="3"/>
    <x v="4"/>
  </r>
  <r>
    <x v="0"/>
    <n v="30"/>
    <x v="1"/>
    <x v="1"/>
    <x v="0"/>
    <n v="2"/>
    <n v="38000000"/>
    <n v="2"/>
    <d v="1899-12-30T00:08:40"/>
    <x v="1"/>
    <x v="7"/>
    <x v="0"/>
    <x v="1"/>
    <x v="2"/>
  </r>
  <r>
    <x v="0"/>
    <n v="28"/>
    <x v="2"/>
    <x v="0"/>
    <x v="2"/>
    <n v="2"/>
    <n v="12000000"/>
    <n v="2"/>
    <d v="1899-12-30T00:08:40"/>
    <x v="0"/>
    <x v="2"/>
    <x v="2"/>
    <x v="3"/>
    <x v="13"/>
  </r>
  <r>
    <x v="0"/>
    <n v="28"/>
    <x v="2"/>
    <x v="3"/>
    <x v="1"/>
    <n v="3"/>
    <n v="15000000"/>
    <n v="2"/>
    <d v="1899-12-30T00:08:40"/>
    <x v="0"/>
    <x v="0"/>
    <x v="2"/>
    <x v="3"/>
    <x v="13"/>
  </r>
  <r>
    <x v="0"/>
    <n v="30"/>
    <x v="2"/>
    <x v="5"/>
    <x v="1"/>
    <n v="3"/>
    <n v="15000000"/>
    <n v="4"/>
    <d v="1899-12-30T00:08:40"/>
    <x v="0"/>
    <x v="7"/>
    <x v="3"/>
    <x v="1"/>
    <x v="1"/>
  </r>
  <r>
    <x v="0"/>
    <n v="30"/>
    <x v="2"/>
    <x v="2"/>
    <x v="0"/>
    <n v="2"/>
    <n v="12000000"/>
    <n v="2"/>
    <d v="1899-12-30T00:08:40"/>
    <x v="0"/>
    <x v="7"/>
    <x v="5"/>
    <x v="1"/>
    <x v="1"/>
  </r>
  <r>
    <x v="0"/>
    <n v="6"/>
    <x v="2"/>
    <x v="5"/>
    <x v="1"/>
    <n v="3"/>
    <n v="15000000"/>
    <n v="4"/>
    <d v="1899-12-30T00:08:40"/>
    <x v="0"/>
    <x v="4"/>
    <x v="6"/>
    <x v="1"/>
    <x v="1"/>
  </r>
  <r>
    <x v="0"/>
    <n v="27"/>
    <x v="3"/>
    <x v="0"/>
    <x v="1"/>
    <n v="4"/>
    <n v="20000000"/>
    <n v="5"/>
    <d v="1899-12-30T00:08:40"/>
    <x v="2"/>
    <x v="7"/>
    <x v="7"/>
    <x v="1"/>
    <x v="6"/>
  </r>
  <r>
    <x v="0"/>
    <n v="11"/>
    <x v="3"/>
    <x v="4"/>
    <x v="0"/>
    <n v="1"/>
    <n v="7000000"/>
    <n v="1"/>
    <d v="1899-12-30T00:08:40"/>
    <x v="0"/>
    <x v="0"/>
    <x v="2"/>
    <x v="2"/>
    <x v="8"/>
  </r>
  <r>
    <x v="0"/>
    <n v="29"/>
    <x v="3"/>
    <x v="3"/>
    <x v="2"/>
    <n v="2"/>
    <n v="12000000"/>
    <n v="2"/>
    <d v="1899-12-30T00:08:40"/>
    <x v="0"/>
    <x v="3"/>
    <x v="2"/>
    <x v="0"/>
    <x v="5"/>
  </r>
  <r>
    <x v="0"/>
    <n v="7"/>
    <x v="3"/>
    <x v="3"/>
    <x v="0"/>
    <n v="2"/>
    <n v="12000000"/>
    <n v="7"/>
    <d v="1899-12-30T00:08:40"/>
    <x v="0"/>
    <x v="0"/>
    <x v="0"/>
    <x v="2"/>
    <x v="11"/>
  </r>
  <r>
    <x v="0"/>
    <n v="8"/>
    <x v="3"/>
    <x v="0"/>
    <x v="2"/>
    <n v="3"/>
    <n v="15000000"/>
    <n v="2"/>
    <d v="1899-12-30T00:08:40"/>
    <x v="0"/>
    <x v="1"/>
    <x v="5"/>
    <x v="1"/>
    <x v="14"/>
  </r>
  <r>
    <x v="0"/>
    <n v="11"/>
    <x v="3"/>
    <x v="1"/>
    <x v="4"/>
    <n v="4"/>
    <n v="20000000"/>
    <n v="5"/>
    <d v="1899-12-30T00:08:40"/>
    <x v="0"/>
    <x v="4"/>
    <x v="7"/>
    <x v="2"/>
    <x v="8"/>
  </r>
  <r>
    <x v="0"/>
    <n v="22"/>
    <x v="4"/>
    <x v="1"/>
    <x v="0"/>
    <n v="1"/>
    <n v="19000000"/>
    <n v="1"/>
    <d v="1899-12-30T00:08:40"/>
    <x v="1"/>
    <x v="2"/>
    <x v="4"/>
    <x v="1"/>
    <x v="1"/>
  </r>
  <r>
    <x v="0"/>
    <n v="6"/>
    <x v="4"/>
    <x v="0"/>
    <x v="2"/>
    <n v="4"/>
    <n v="20000000"/>
    <n v="1"/>
    <d v="1899-12-30T00:08:40"/>
    <x v="2"/>
    <x v="8"/>
    <x v="2"/>
    <x v="0"/>
    <x v="12"/>
  </r>
  <r>
    <x v="0"/>
    <n v="1"/>
    <x v="4"/>
    <x v="2"/>
    <x v="0"/>
    <n v="2"/>
    <n v="12000000"/>
    <n v="1"/>
    <d v="1899-12-30T00:08:40"/>
    <x v="0"/>
    <x v="2"/>
    <x v="2"/>
    <x v="0"/>
    <x v="7"/>
  </r>
  <r>
    <x v="0"/>
    <n v="14"/>
    <x v="4"/>
    <x v="3"/>
    <x v="2"/>
    <n v="5"/>
    <n v="25000000"/>
    <n v="1"/>
    <d v="1899-12-30T00:08:40"/>
    <x v="0"/>
    <x v="6"/>
    <x v="2"/>
    <x v="1"/>
    <x v="2"/>
  </r>
  <r>
    <x v="0"/>
    <n v="10"/>
    <x v="4"/>
    <x v="0"/>
    <x v="1"/>
    <n v="1"/>
    <n v="7000000"/>
    <n v="2"/>
    <d v="1899-12-30T00:08:40"/>
    <x v="0"/>
    <x v="8"/>
    <x v="6"/>
    <x v="0"/>
    <x v="12"/>
  </r>
  <r>
    <x v="0"/>
    <n v="13"/>
    <x v="10"/>
    <x v="2"/>
    <x v="2"/>
    <n v="1"/>
    <n v="19000000"/>
    <n v="2"/>
    <d v="1899-12-30T00:08:40"/>
    <x v="1"/>
    <x v="0"/>
    <x v="7"/>
    <x v="0"/>
    <x v="5"/>
  </r>
  <r>
    <x v="0"/>
    <n v="16"/>
    <x v="10"/>
    <x v="0"/>
    <x v="0"/>
    <n v="5"/>
    <n v="20000000"/>
    <n v="4"/>
    <d v="1899-12-30T00:08:40"/>
    <x v="0"/>
    <x v="7"/>
    <x v="3"/>
    <x v="1"/>
    <x v="6"/>
  </r>
  <r>
    <x v="0"/>
    <n v="17"/>
    <x v="10"/>
    <x v="2"/>
    <x v="2"/>
    <n v="5"/>
    <n v="21000000"/>
    <n v="6"/>
    <d v="1899-12-30T00:08:40"/>
    <x v="0"/>
    <x v="2"/>
    <x v="3"/>
    <x v="3"/>
    <x v="4"/>
  </r>
  <r>
    <x v="0"/>
    <n v="30"/>
    <x v="1"/>
    <x v="1"/>
    <x v="0"/>
    <n v="2"/>
    <n v="38000000"/>
    <n v="2"/>
    <d v="1899-12-30T00:08:40"/>
    <x v="1"/>
    <x v="7"/>
    <x v="0"/>
    <x v="1"/>
    <x v="2"/>
  </r>
  <r>
    <x v="1"/>
    <n v="5"/>
    <x v="5"/>
    <x v="0"/>
    <x v="3"/>
    <n v="0"/>
    <n v="0"/>
    <n v="4"/>
    <d v="1899-12-30T00:08:40"/>
    <x v="3"/>
    <x v="9"/>
    <x v="6"/>
    <x v="1"/>
    <x v="1"/>
  </r>
  <r>
    <x v="1"/>
    <n v="10"/>
    <x v="11"/>
    <x v="3"/>
    <x v="1"/>
    <n v="0"/>
    <n v="0"/>
    <n v="3"/>
    <d v="1899-12-30T00:08:40"/>
    <x v="3"/>
    <x v="9"/>
    <x v="7"/>
    <x v="3"/>
    <x v="4"/>
  </r>
  <r>
    <x v="1"/>
    <n v="12"/>
    <x v="1"/>
    <x v="3"/>
    <x v="3"/>
    <n v="0"/>
    <n v="0"/>
    <n v="1"/>
    <d v="1899-12-30T00:08:40"/>
    <x v="3"/>
    <x v="9"/>
    <x v="2"/>
    <x v="0"/>
    <x v="12"/>
  </r>
  <r>
    <x v="1"/>
    <n v="30"/>
    <x v="2"/>
    <x v="3"/>
    <x v="1"/>
    <n v="0"/>
    <n v="0"/>
    <n v="2"/>
    <d v="1899-12-30T00:08:40"/>
    <x v="3"/>
    <x v="9"/>
    <x v="7"/>
    <x v="0"/>
    <x v="5"/>
  </r>
  <r>
    <x v="1"/>
    <n v="30"/>
    <x v="10"/>
    <x v="0"/>
    <x v="2"/>
    <n v="0"/>
    <n v="0"/>
    <n v="5"/>
    <d v="1899-12-30T00:08:40"/>
    <x v="3"/>
    <x v="9"/>
    <x v="2"/>
    <x v="2"/>
    <x v="8"/>
  </r>
  <r>
    <x v="1"/>
    <n v="30"/>
    <x v="10"/>
    <x v="4"/>
    <x v="0"/>
    <n v="0"/>
    <n v="0"/>
    <n v="3"/>
    <d v="1899-12-30T00:08:40"/>
    <x v="3"/>
    <x v="9"/>
    <x v="4"/>
    <x v="3"/>
    <x v="13"/>
  </r>
  <r>
    <x v="1"/>
    <n v="5"/>
    <x v="5"/>
    <x v="0"/>
    <x v="3"/>
    <n v="0"/>
    <n v="0"/>
    <n v="4"/>
    <d v="1899-12-30T00:08:40"/>
    <x v="3"/>
    <x v="9"/>
    <x v="6"/>
    <x v="1"/>
    <x v="1"/>
  </r>
  <r>
    <x v="1"/>
    <n v="10"/>
    <x v="11"/>
    <x v="3"/>
    <x v="1"/>
    <n v="0"/>
    <n v="0"/>
    <n v="3"/>
    <d v="1899-12-30T00:08:40"/>
    <x v="3"/>
    <x v="9"/>
    <x v="7"/>
    <x v="3"/>
    <x v="4"/>
  </r>
  <r>
    <x v="0"/>
    <n v="26"/>
    <x v="1"/>
    <x v="1"/>
    <x v="2"/>
    <n v="3"/>
    <n v="15000000"/>
    <n v="2"/>
    <d v="1899-12-30T00:09:00"/>
    <x v="0"/>
    <x v="3"/>
    <x v="0"/>
    <x v="0"/>
    <x v="10"/>
  </r>
  <r>
    <x v="0"/>
    <n v="27"/>
    <x v="2"/>
    <x v="2"/>
    <x v="1"/>
    <n v="3"/>
    <n v="15000000"/>
    <n v="4"/>
    <d v="1899-12-30T00:09:00"/>
    <x v="0"/>
    <x v="7"/>
    <x v="4"/>
    <x v="1"/>
    <x v="2"/>
  </r>
  <r>
    <x v="0"/>
    <n v="30"/>
    <x v="2"/>
    <x v="5"/>
    <x v="3"/>
    <n v="3"/>
    <n v="15000000"/>
    <n v="2"/>
    <d v="1899-12-30T00:09:00"/>
    <x v="0"/>
    <x v="0"/>
    <x v="5"/>
    <x v="2"/>
    <x v="11"/>
  </r>
  <r>
    <x v="0"/>
    <n v="5"/>
    <x v="3"/>
    <x v="2"/>
    <x v="2"/>
    <n v="1"/>
    <n v="7000000"/>
    <n v="4"/>
    <d v="1899-12-30T00:09:00"/>
    <x v="0"/>
    <x v="2"/>
    <x v="2"/>
    <x v="0"/>
    <x v="12"/>
  </r>
  <r>
    <x v="0"/>
    <n v="28"/>
    <x v="3"/>
    <x v="0"/>
    <x v="2"/>
    <n v="5"/>
    <n v="20000000"/>
    <n v="2"/>
    <d v="1899-12-30T00:09:00"/>
    <x v="0"/>
    <x v="7"/>
    <x v="1"/>
    <x v="1"/>
    <x v="6"/>
  </r>
  <r>
    <x v="0"/>
    <n v="7"/>
    <x v="3"/>
    <x v="0"/>
    <x v="2"/>
    <n v="2"/>
    <n v="12000000"/>
    <n v="2"/>
    <d v="1899-12-30T00:09:00"/>
    <x v="0"/>
    <x v="0"/>
    <x v="6"/>
    <x v="0"/>
    <x v="10"/>
  </r>
  <r>
    <x v="0"/>
    <n v="20"/>
    <x v="4"/>
    <x v="0"/>
    <x v="2"/>
    <n v="4"/>
    <n v="20000000"/>
    <n v="2"/>
    <d v="1899-12-30T00:09:00"/>
    <x v="2"/>
    <x v="4"/>
    <x v="7"/>
    <x v="1"/>
    <x v="2"/>
  </r>
  <r>
    <x v="0"/>
    <n v="15"/>
    <x v="4"/>
    <x v="5"/>
    <x v="1"/>
    <n v="2"/>
    <n v="12000000"/>
    <n v="3"/>
    <d v="1899-12-30T00:09:00"/>
    <x v="0"/>
    <x v="8"/>
    <x v="3"/>
    <x v="0"/>
    <x v="12"/>
  </r>
  <r>
    <x v="0"/>
    <n v="18"/>
    <x v="4"/>
    <x v="0"/>
    <x v="1"/>
    <n v="2"/>
    <n v="12000000"/>
    <n v="1"/>
    <d v="1899-12-30T00:09:00"/>
    <x v="0"/>
    <x v="7"/>
    <x v="4"/>
    <x v="1"/>
    <x v="6"/>
  </r>
  <r>
    <x v="0"/>
    <n v="3"/>
    <x v="4"/>
    <x v="3"/>
    <x v="0"/>
    <n v="4"/>
    <n v="20000000"/>
    <n v="1"/>
    <d v="1899-12-30T00:09:00"/>
    <x v="0"/>
    <x v="4"/>
    <x v="5"/>
    <x v="0"/>
    <x v="7"/>
  </r>
  <r>
    <x v="1"/>
    <n v="11"/>
    <x v="7"/>
    <x v="0"/>
    <x v="0"/>
    <n v="0"/>
    <n v="0"/>
    <n v="1"/>
    <d v="1899-12-30T00:09:00"/>
    <x v="3"/>
    <x v="9"/>
    <x v="2"/>
    <x v="1"/>
    <x v="6"/>
  </r>
  <r>
    <x v="1"/>
    <n v="30"/>
    <x v="10"/>
    <x v="3"/>
    <x v="0"/>
    <n v="0"/>
    <n v="0"/>
    <n v="3"/>
    <d v="1899-12-30T00:09:00"/>
    <x v="3"/>
    <x v="9"/>
    <x v="2"/>
    <x v="3"/>
    <x v="13"/>
  </r>
  <r>
    <x v="1"/>
    <n v="27"/>
    <x v="10"/>
    <x v="4"/>
    <x v="2"/>
    <n v="0"/>
    <n v="0"/>
    <n v="1"/>
    <d v="1899-12-30T00:09:00"/>
    <x v="3"/>
    <x v="9"/>
    <x v="6"/>
    <x v="2"/>
    <x v="3"/>
  </r>
  <r>
    <x v="1"/>
    <n v="11"/>
    <x v="7"/>
    <x v="0"/>
    <x v="0"/>
    <n v="0"/>
    <n v="0"/>
    <n v="1"/>
    <d v="1899-12-30T00:09:00"/>
    <x v="3"/>
    <x v="9"/>
    <x v="2"/>
    <x v="1"/>
    <x v="6"/>
  </r>
  <r>
    <x v="0"/>
    <n v="31"/>
    <x v="8"/>
    <x v="4"/>
    <x v="2"/>
    <n v="2"/>
    <n v="12000000"/>
    <n v="4"/>
    <d v="1899-12-30T00:09:12"/>
    <x v="0"/>
    <x v="7"/>
    <x v="2"/>
    <x v="1"/>
    <x v="1"/>
  </r>
  <r>
    <x v="0"/>
    <n v="7"/>
    <x v="2"/>
    <x v="0"/>
    <x v="3"/>
    <n v="4"/>
    <n v="11000000"/>
    <n v="5"/>
    <d v="1899-12-30T00:09:12"/>
    <x v="2"/>
    <x v="4"/>
    <x v="3"/>
    <x v="1"/>
    <x v="6"/>
  </r>
  <r>
    <x v="0"/>
    <n v="21"/>
    <x v="3"/>
    <x v="0"/>
    <x v="4"/>
    <n v="4"/>
    <n v="20000000"/>
    <n v="2"/>
    <d v="1899-12-30T00:09:12"/>
    <x v="0"/>
    <x v="3"/>
    <x v="2"/>
    <x v="1"/>
    <x v="6"/>
  </r>
  <r>
    <x v="0"/>
    <n v="8"/>
    <x v="3"/>
    <x v="0"/>
    <x v="4"/>
    <n v="3"/>
    <n v="15000000"/>
    <n v="1"/>
    <d v="1899-12-30T00:09:12"/>
    <x v="0"/>
    <x v="8"/>
    <x v="4"/>
    <x v="0"/>
    <x v="7"/>
  </r>
  <r>
    <x v="0"/>
    <n v="8"/>
    <x v="3"/>
    <x v="3"/>
    <x v="2"/>
    <n v="2"/>
    <n v="12000000"/>
    <n v="4"/>
    <d v="1899-12-30T00:09:12"/>
    <x v="0"/>
    <x v="4"/>
    <x v="1"/>
    <x v="2"/>
    <x v="8"/>
  </r>
  <r>
    <x v="0"/>
    <n v="22"/>
    <x v="4"/>
    <x v="1"/>
    <x v="0"/>
    <n v="1"/>
    <n v="7000000"/>
    <n v="1"/>
    <d v="1899-12-30T00:09:12"/>
    <x v="0"/>
    <x v="2"/>
    <x v="7"/>
    <x v="3"/>
    <x v="13"/>
  </r>
  <r>
    <x v="0"/>
    <n v="25"/>
    <x v="4"/>
    <x v="0"/>
    <x v="2"/>
    <n v="3"/>
    <n v="15000000"/>
    <n v="3"/>
    <d v="1899-12-30T00:09:12"/>
    <x v="0"/>
    <x v="0"/>
    <x v="2"/>
    <x v="0"/>
    <x v="5"/>
  </r>
  <r>
    <x v="0"/>
    <n v="7"/>
    <x v="4"/>
    <x v="0"/>
    <x v="2"/>
    <n v="5"/>
    <n v="25000000"/>
    <n v="3"/>
    <d v="1899-12-30T00:09:12"/>
    <x v="0"/>
    <x v="1"/>
    <x v="0"/>
    <x v="0"/>
    <x v="9"/>
  </r>
  <r>
    <x v="0"/>
    <n v="1"/>
    <x v="10"/>
    <x v="1"/>
    <x v="3"/>
    <n v="5"/>
    <n v="25000000"/>
    <n v="3"/>
    <d v="1899-12-30T00:09:12"/>
    <x v="0"/>
    <x v="4"/>
    <x v="2"/>
    <x v="2"/>
    <x v="11"/>
  </r>
  <r>
    <x v="0"/>
    <n v="17"/>
    <x v="10"/>
    <x v="0"/>
    <x v="2"/>
    <n v="2"/>
    <n v="12000000"/>
    <n v="2"/>
    <d v="1899-12-30T00:09:12"/>
    <x v="0"/>
    <x v="7"/>
    <x v="5"/>
    <x v="1"/>
    <x v="6"/>
  </r>
  <r>
    <x v="0"/>
    <n v="31"/>
    <x v="8"/>
    <x v="4"/>
    <x v="2"/>
    <n v="2"/>
    <n v="12000000"/>
    <n v="4"/>
    <d v="1899-12-30T00:09:12"/>
    <x v="0"/>
    <x v="7"/>
    <x v="2"/>
    <x v="1"/>
    <x v="1"/>
  </r>
  <r>
    <x v="1"/>
    <n v="12"/>
    <x v="1"/>
    <x v="3"/>
    <x v="1"/>
    <n v="0"/>
    <n v="0"/>
    <n v="3"/>
    <d v="1899-12-30T00:09:12"/>
    <x v="3"/>
    <x v="9"/>
    <x v="6"/>
    <x v="3"/>
    <x v="13"/>
  </r>
  <r>
    <x v="1"/>
    <n v="17"/>
    <x v="4"/>
    <x v="1"/>
    <x v="1"/>
    <n v="0"/>
    <n v="0"/>
    <n v="1"/>
    <d v="1899-12-30T00:09:12"/>
    <x v="3"/>
    <x v="9"/>
    <x v="6"/>
    <x v="2"/>
    <x v="8"/>
  </r>
  <r>
    <x v="1"/>
    <n v="14"/>
    <x v="10"/>
    <x v="1"/>
    <x v="2"/>
    <n v="0"/>
    <n v="0"/>
    <n v="4"/>
    <d v="1899-12-30T00:09:12"/>
    <x v="3"/>
    <x v="9"/>
    <x v="7"/>
    <x v="1"/>
    <x v="2"/>
  </r>
  <r>
    <x v="0"/>
    <n v="11"/>
    <x v="5"/>
    <x v="2"/>
    <x v="1"/>
    <n v="2"/>
    <n v="38000000"/>
    <n v="1"/>
    <d v="1899-12-30T00:09:15"/>
    <x v="1"/>
    <x v="2"/>
    <x v="7"/>
    <x v="3"/>
    <x v="13"/>
  </r>
  <r>
    <x v="0"/>
    <n v="11"/>
    <x v="6"/>
    <x v="0"/>
    <x v="2"/>
    <n v="5"/>
    <n v="25000000"/>
    <n v="1"/>
    <d v="1899-12-30T00:09:15"/>
    <x v="0"/>
    <x v="2"/>
    <x v="7"/>
    <x v="0"/>
    <x v="5"/>
  </r>
  <r>
    <x v="0"/>
    <n v="1"/>
    <x v="9"/>
    <x v="4"/>
    <x v="1"/>
    <n v="2"/>
    <n v="12000000"/>
    <n v="1"/>
    <d v="1899-12-30T00:09:15"/>
    <x v="0"/>
    <x v="2"/>
    <x v="5"/>
    <x v="1"/>
    <x v="6"/>
  </r>
  <r>
    <x v="0"/>
    <n v="29"/>
    <x v="1"/>
    <x v="1"/>
    <x v="0"/>
    <n v="5"/>
    <n v="21000000"/>
    <n v="5"/>
    <d v="1899-12-30T00:09:15"/>
    <x v="0"/>
    <x v="0"/>
    <x v="2"/>
    <x v="2"/>
    <x v="8"/>
  </r>
  <r>
    <x v="0"/>
    <n v="30"/>
    <x v="2"/>
    <x v="2"/>
    <x v="1"/>
    <n v="2"/>
    <n v="12000000"/>
    <n v="4"/>
    <d v="1899-12-30T00:09:15"/>
    <x v="0"/>
    <x v="0"/>
    <x v="3"/>
    <x v="0"/>
    <x v="12"/>
  </r>
  <r>
    <x v="0"/>
    <n v="25"/>
    <x v="3"/>
    <x v="0"/>
    <x v="0"/>
    <n v="1"/>
    <n v="19000000"/>
    <n v="3"/>
    <d v="1899-12-30T00:09:15"/>
    <x v="1"/>
    <x v="1"/>
    <x v="2"/>
    <x v="1"/>
    <x v="1"/>
  </r>
  <r>
    <x v="0"/>
    <n v="10"/>
    <x v="3"/>
    <x v="0"/>
    <x v="0"/>
    <n v="4"/>
    <n v="11000000"/>
    <n v="5"/>
    <d v="1899-12-30T00:09:15"/>
    <x v="2"/>
    <x v="2"/>
    <x v="6"/>
    <x v="1"/>
    <x v="1"/>
  </r>
  <r>
    <x v="0"/>
    <n v="28"/>
    <x v="3"/>
    <x v="4"/>
    <x v="2"/>
    <n v="1"/>
    <n v="7000000"/>
    <n v="1"/>
    <d v="1899-12-30T00:09:15"/>
    <x v="0"/>
    <x v="7"/>
    <x v="4"/>
    <x v="0"/>
    <x v="12"/>
  </r>
  <r>
    <x v="0"/>
    <n v="13"/>
    <x v="4"/>
    <x v="3"/>
    <x v="1"/>
    <n v="4"/>
    <n v="20000000"/>
    <n v="5"/>
    <d v="1899-12-30T00:09:15"/>
    <x v="0"/>
    <x v="1"/>
    <x v="2"/>
    <x v="1"/>
    <x v="2"/>
  </r>
  <r>
    <x v="0"/>
    <n v="3"/>
    <x v="4"/>
    <x v="0"/>
    <x v="2"/>
    <n v="3"/>
    <n v="15000000"/>
    <n v="2"/>
    <d v="1899-12-30T00:09:15"/>
    <x v="0"/>
    <x v="7"/>
    <x v="1"/>
    <x v="2"/>
    <x v="8"/>
  </r>
  <r>
    <x v="0"/>
    <n v="11"/>
    <x v="5"/>
    <x v="2"/>
    <x v="1"/>
    <n v="2"/>
    <n v="38000000"/>
    <n v="1"/>
    <d v="1899-12-30T00:09:15"/>
    <x v="1"/>
    <x v="2"/>
    <x v="7"/>
    <x v="3"/>
    <x v="13"/>
  </r>
  <r>
    <x v="0"/>
    <n v="11"/>
    <x v="6"/>
    <x v="0"/>
    <x v="2"/>
    <n v="5"/>
    <n v="25000000"/>
    <n v="1"/>
    <d v="1899-12-30T00:09:15"/>
    <x v="0"/>
    <x v="2"/>
    <x v="7"/>
    <x v="0"/>
    <x v="5"/>
  </r>
  <r>
    <x v="0"/>
    <n v="1"/>
    <x v="9"/>
    <x v="4"/>
    <x v="1"/>
    <n v="2"/>
    <n v="12000000"/>
    <n v="1"/>
    <d v="1899-12-30T00:09:15"/>
    <x v="0"/>
    <x v="2"/>
    <x v="5"/>
    <x v="1"/>
    <x v="6"/>
  </r>
  <r>
    <x v="0"/>
    <n v="29"/>
    <x v="1"/>
    <x v="1"/>
    <x v="0"/>
    <n v="5"/>
    <n v="21000000"/>
    <n v="5"/>
    <d v="1899-12-30T00:09:15"/>
    <x v="0"/>
    <x v="0"/>
    <x v="2"/>
    <x v="2"/>
    <x v="8"/>
  </r>
  <r>
    <x v="1"/>
    <n v="13"/>
    <x v="5"/>
    <x v="0"/>
    <x v="3"/>
    <n v="0"/>
    <n v="0"/>
    <n v="2"/>
    <d v="1899-12-30T00:09:15"/>
    <x v="3"/>
    <x v="9"/>
    <x v="5"/>
    <x v="3"/>
    <x v="13"/>
  </r>
  <r>
    <x v="1"/>
    <n v="29"/>
    <x v="2"/>
    <x v="1"/>
    <x v="1"/>
    <n v="0"/>
    <n v="0"/>
    <n v="2"/>
    <d v="1899-12-30T00:09:15"/>
    <x v="3"/>
    <x v="9"/>
    <x v="5"/>
    <x v="1"/>
    <x v="1"/>
  </r>
  <r>
    <x v="1"/>
    <n v="30"/>
    <x v="10"/>
    <x v="1"/>
    <x v="2"/>
    <n v="0"/>
    <n v="0"/>
    <n v="4"/>
    <d v="1899-12-30T00:09:15"/>
    <x v="3"/>
    <x v="9"/>
    <x v="2"/>
    <x v="2"/>
    <x v="11"/>
  </r>
  <r>
    <x v="1"/>
    <n v="13"/>
    <x v="5"/>
    <x v="0"/>
    <x v="3"/>
    <n v="0"/>
    <n v="0"/>
    <n v="2"/>
    <d v="1899-12-30T00:09:15"/>
    <x v="3"/>
    <x v="9"/>
    <x v="5"/>
    <x v="3"/>
    <x v="13"/>
  </r>
  <r>
    <x v="0"/>
    <n v="12"/>
    <x v="5"/>
    <x v="2"/>
    <x v="2"/>
    <n v="2"/>
    <n v="12000000"/>
    <n v="3"/>
    <d v="1899-12-30T00:09:36"/>
    <x v="0"/>
    <x v="0"/>
    <x v="2"/>
    <x v="2"/>
    <x v="8"/>
  </r>
  <r>
    <x v="0"/>
    <n v="1"/>
    <x v="11"/>
    <x v="1"/>
    <x v="2"/>
    <n v="5"/>
    <n v="25000000"/>
    <n v="1"/>
    <d v="1899-12-30T00:09:36"/>
    <x v="0"/>
    <x v="2"/>
    <x v="5"/>
    <x v="1"/>
    <x v="2"/>
  </r>
  <r>
    <x v="0"/>
    <n v="11"/>
    <x v="2"/>
    <x v="4"/>
    <x v="4"/>
    <n v="1"/>
    <n v="7000000"/>
    <n v="2"/>
    <d v="1899-12-30T00:09:36"/>
    <x v="0"/>
    <x v="7"/>
    <x v="7"/>
    <x v="3"/>
    <x v="13"/>
  </r>
  <r>
    <x v="0"/>
    <n v="12"/>
    <x v="3"/>
    <x v="0"/>
    <x v="2"/>
    <n v="2"/>
    <n v="38000000"/>
    <n v="3"/>
    <d v="1899-12-30T00:09:36"/>
    <x v="1"/>
    <x v="7"/>
    <x v="6"/>
    <x v="1"/>
    <x v="6"/>
  </r>
  <r>
    <x v="0"/>
    <n v="28"/>
    <x v="3"/>
    <x v="4"/>
    <x v="0"/>
    <n v="3"/>
    <n v="15000000"/>
    <n v="1"/>
    <d v="1899-12-30T00:09:36"/>
    <x v="0"/>
    <x v="1"/>
    <x v="3"/>
    <x v="0"/>
    <x v="5"/>
  </r>
  <r>
    <x v="0"/>
    <n v="8"/>
    <x v="3"/>
    <x v="2"/>
    <x v="3"/>
    <n v="2"/>
    <n v="12000000"/>
    <n v="4"/>
    <d v="1899-12-30T00:09:36"/>
    <x v="0"/>
    <x v="2"/>
    <x v="7"/>
    <x v="1"/>
    <x v="2"/>
  </r>
  <r>
    <x v="0"/>
    <n v="11"/>
    <x v="4"/>
    <x v="1"/>
    <x v="0"/>
    <n v="2"/>
    <n v="12000000"/>
    <n v="1"/>
    <d v="1899-12-30T00:09:36"/>
    <x v="0"/>
    <x v="4"/>
    <x v="5"/>
    <x v="1"/>
    <x v="1"/>
  </r>
  <r>
    <x v="0"/>
    <n v="22"/>
    <x v="4"/>
    <x v="2"/>
    <x v="0"/>
    <n v="4"/>
    <n v="20000000"/>
    <n v="4"/>
    <d v="1899-12-30T00:09:36"/>
    <x v="0"/>
    <x v="0"/>
    <x v="4"/>
    <x v="0"/>
    <x v="5"/>
  </r>
  <r>
    <x v="0"/>
    <n v="12"/>
    <x v="5"/>
    <x v="2"/>
    <x v="2"/>
    <n v="2"/>
    <n v="12000000"/>
    <n v="3"/>
    <d v="1899-12-30T00:09:36"/>
    <x v="0"/>
    <x v="0"/>
    <x v="2"/>
    <x v="2"/>
    <x v="8"/>
  </r>
  <r>
    <x v="0"/>
    <n v="1"/>
    <x v="11"/>
    <x v="1"/>
    <x v="2"/>
    <n v="5"/>
    <n v="25000000"/>
    <n v="1"/>
    <d v="1899-12-30T00:09:36"/>
    <x v="0"/>
    <x v="2"/>
    <x v="5"/>
    <x v="1"/>
    <x v="2"/>
  </r>
  <r>
    <x v="1"/>
    <n v="27"/>
    <x v="2"/>
    <x v="0"/>
    <x v="0"/>
    <n v="0"/>
    <n v="0"/>
    <n v="1"/>
    <d v="1899-12-30T00:09:36"/>
    <x v="3"/>
    <x v="9"/>
    <x v="3"/>
    <x v="2"/>
    <x v="11"/>
  </r>
  <r>
    <x v="1"/>
    <n v="3"/>
    <x v="3"/>
    <x v="0"/>
    <x v="2"/>
    <n v="0"/>
    <n v="0"/>
    <n v="1"/>
    <d v="1899-12-30T00:09:36"/>
    <x v="3"/>
    <x v="9"/>
    <x v="2"/>
    <x v="0"/>
    <x v="9"/>
  </r>
  <r>
    <x v="1"/>
    <n v="11"/>
    <x v="4"/>
    <x v="0"/>
    <x v="0"/>
    <n v="0"/>
    <n v="0"/>
    <n v="3"/>
    <d v="1899-12-30T00:09:36"/>
    <x v="3"/>
    <x v="9"/>
    <x v="4"/>
    <x v="0"/>
    <x v="5"/>
  </r>
  <r>
    <x v="1"/>
    <n v="10"/>
    <x v="4"/>
    <x v="2"/>
    <x v="1"/>
    <n v="0"/>
    <n v="0"/>
    <n v="5"/>
    <d v="1899-12-30T00:09:36"/>
    <x v="3"/>
    <x v="9"/>
    <x v="7"/>
    <x v="0"/>
    <x v="10"/>
  </r>
  <r>
    <x v="0"/>
    <n v="12"/>
    <x v="9"/>
    <x v="1"/>
    <x v="2"/>
    <n v="3"/>
    <n v="15000000"/>
    <n v="3"/>
    <d v="1899-12-30T00:10:10"/>
    <x v="0"/>
    <x v="8"/>
    <x v="6"/>
    <x v="2"/>
    <x v="11"/>
  </r>
  <r>
    <x v="0"/>
    <n v="13"/>
    <x v="1"/>
    <x v="0"/>
    <x v="2"/>
    <n v="3"/>
    <n v="15000000"/>
    <n v="1"/>
    <d v="1899-12-30T00:10:10"/>
    <x v="0"/>
    <x v="5"/>
    <x v="3"/>
    <x v="1"/>
    <x v="2"/>
  </r>
  <r>
    <x v="0"/>
    <n v="11"/>
    <x v="1"/>
    <x v="4"/>
    <x v="0"/>
    <n v="1"/>
    <n v="7000000"/>
    <n v="3"/>
    <d v="1899-12-30T00:10:10"/>
    <x v="0"/>
    <x v="7"/>
    <x v="0"/>
    <x v="0"/>
    <x v="5"/>
  </r>
  <r>
    <x v="0"/>
    <n v="7"/>
    <x v="2"/>
    <x v="2"/>
    <x v="2"/>
    <n v="2"/>
    <n v="12000000"/>
    <n v="4"/>
    <d v="1899-12-30T00:10:10"/>
    <x v="0"/>
    <x v="4"/>
    <x v="4"/>
    <x v="0"/>
    <x v="9"/>
  </r>
  <r>
    <x v="0"/>
    <n v="9"/>
    <x v="2"/>
    <x v="1"/>
    <x v="1"/>
    <n v="3"/>
    <n v="15000000"/>
    <n v="4"/>
    <d v="1899-12-30T00:10:10"/>
    <x v="0"/>
    <x v="0"/>
    <x v="3"/>
    <x v="2"/>
    <x v="8"/>
  </r>
  <r>
    <x v="0"/>
    <n v="24"/>
    <x v="2"/>
    <x v="1"/>
    <x v="3"/>
    <n v="2"/>
    <n v="12000000"/>
    <n v="2"/>
    <d v="1899-12-30T00:10:10"/>
    <x v="0"/>
    <x v="4"/>
    <x v="7"/>
    <x v="1"/>
    <x v="6"/>
  </r>
  <r>
    <x v="0"/>
    <n v="28"/>
    <x v="3"/>
    <x v="3"/>
    <x v="2"/>
    <n v="4"/>
    <n v="20000000"/>
    <n v="1"/>
    <d v="1899-12-30T00:10:10"/>
    <x v="0"/>
    <x v="0"/>
    <x v="2"/>
    <x v="0"/>
    <x v="9"/>
  </r>
  <r>
    <x v="0"/>
    <n v="25"/>
    <x v="3"/>
    <x v="1"/>
    <x v="4"/>
    <n v="5"/>
    <n v="20000000"/>
    <n v="5"/>
    <d v="1899-12-30T00:10:10"/>
    <x v="0"/>
    <x v="3"/>
    <x v="5"/>
    <x v="1"/>
    <x v="2"/>
  </r>
  <r>
    <x v="0"/>
    <n v="29"/>
    <x v="3"/>
    <x v="1"/>
    <x v="1"/>
    <n v="2"/>
    <n v="12000000"/>
    <n v="2"/>
    <d v="1899-12-30T00:10:10"/>
    <x v="0"/>
    <x v="5"/>
    <x v="7"/>
    <x v="1"/>
    <x v="1"/>
  </r>
  <r>
    <x v="0"/>
    <n v="25"/>
    <x v="10"/>
    <x v="0"/>
    <x v="1"/>
    <n v="4"/>
    <n v="20000000"/>
    <n v="1"/>
    <d v="1899-12-30T00:10:10"/>
    <x v="2"/>
    <x v="6"/>
    <x v="5"/>
    <x v="3"/>
    <x v="13"/>
  </r>
  <r>
    <x v="0"/>
    <n v="12"/>
    <x v="9"/>
    <x v="1"/>
    <x v="2"/>
    <n v="3"/>
    <n v="15000000"/>
    <n v="3"/>
    <d v="1899-12-30T00:10:10"/>
    <x v="0"/>
    <x v="8"/>
    <x v="6"/>
    <x v="2"/>
    <x v="11"/>
  </r>
  <r>
    <x v="0"/>
    <n v="13"/>
    <x v="1"/>
    <x v="0"/>
    <x v="2"/>
    <n v="3"/>
    <n v="15000000"/>
    <n v="1"/>
    <d v="1899-12-30T00:10:10"/>
    <x v="0"/>
    <x v="5"/>
    <x v="3"/>
    <x v="1"/>
    <x v="2"/>
  </r>
  <r>
    <x v="1"/>
    <n v="21"/>
    <x v="2"/>
    <x v="0"/>
    <x v="2"/>
    <n v="0"/>
    <n v="0"/>
    <n v="2"/>
    <d v="1899-12-30T00:10:10"/>
    <x v="3"/>
    <x v="9"/>
    <x v="3"/>
    <x v="0"/>
    <x v="12"/>
  </r>
  <r>
    <x v="1"/>
    <n v="25"/>
    <x v="4"/>
    <x v="1"/>
    <x v="2"/>
    <n v="0"/>
    <n v="0"/>
    <n v="2"/>
    <d v="1899-12-30T00:10:10"/>
    <x v="3"/>
    <x v="9"/>
    <x v="1"/>
    <x v="1"/>
    <x v="6"/>
  </r>
  <r>
    <x v="1"/>
    <n v="11"/>
    <x v="4"/>
    <x v="2"/>
    <x v="4"/>
    <n v="0"/>
    <n v="0"/>
    <n v="2"/>
    <d v="1899-12-30T00:10:10"/>
    <x v="3"/>
    <x v="9"/>
    <x v="6"/>
    <x v="0"/>
    <x v="5"/>
  </r>
  <r>
    <x v="0"/>
    <n v="1"/>
    <x v="0"/>
    <x v="1"/>
    <x v="1"/>
    <n v="5"/>
    <n v="25000000"/>
    <n v="1"/>
    <d v="1899-12-30T00:11:20"/>
    <x v="0"/>
    <x v="0"/>
    <x v="5"/>
    <x v="3"/>
    <x v="4"/>
  </r>
  <r>
    <x v="0"/>
    <n v="11"/>
    <x v="0"/>
    <x v="4"/>
    <x v="1"/>
    <n v="3"/>
    <n v="15000000"/>
    <n v="2"/>
    <d v="1899-12-30T00:11:20"/>
    <x v="0"/>
    <x v="3"/>
    <x v="6"/>
    <x v="2"/>
    <x v="11"/>
  </r>
  <r>
    <x v="0"/>
    <n v="4"/>
    <x v="8"/>
    <x v="1"/>
    <x v="2"/>
    <n v="4"/>
    <n v="20000000"/>
    <n v="1"/>
    <d v="1899-12-30T00:11:20"/>
    <x v="2"/>
    <x v="7"/>
    <x v="2"/>
    <x v="1"/>
    <x v="14"/>
  </r>
  <r>
    <x v="0"/>
    <n v="30"/>
    <x v="2"/>
    <x v="1"/>
    <x v="2"/>
    <n v="2"/>
    <n v="10000000"/>
    <n v="1"/>
    <d v="1899-12-30T00:11:20"/>
    <x v="0"/>
    <x v="7"/>
    <x v="0"/>
    <x v="0"/>
    <x v="0"/>
  </r>
  <r>
    <x v="0"/>
    <n v="14"/>
    <x v="3"/>
    <x v="0"/>
    <x v="1"/>
    <n v="1"/>
    <n v="19000000"/>
    <n v="2"/>
    <d v="1899-12-30T00:11:20"/>
    <x v="1"/>
    <x v="2"/>
    <x v="6"/>
    <x v="3"/>
    <x v="4"/>
  </r>
  <r>
    <x v="0"/>
    <n v="19"/>
    <x v="3"/>
    <x v="1"/>
    <x v="1"/>
    <n v="1"/>
    <n v="7000000"/>
    <n v="4"/>
    <d v="1899-12-30T00:11:20"/>
    <x v="0"/>
    <x v="1"/>
    <x v="3"/>
    <x v="1"/>
    <x v="14"/>
  </r>
  <r>
    <x v="0"/>
    <n v="3"/>
    <x v="3"/>
    <x v="0"/>
    <x v="3"/>
    <n v="3"/>
    <n v="12000000"/>
    <n v="2"/>
    <d v="1899-12-30T00:11:20"/>
    <x v="0"/>
    <x v="4"/>
    <x v="7"/>
    <x v="1"/>
    <x v="1"/>
  </r>
  <r>
    <x v="0"/>
    <n v="3"/>
    <x v="4"/>
    <x v="2"/>
    <x v="1"/>
    <n v="2"/>
    <n v="38000000"/>
    <n v="2"/>
    <d v="1899-12-30T00:11:20"/>
    <x v="1"/>
    <x v="8"/>
    <x v="3"/>
    <x v="1"/>
    <x v="2"/>
  </r>
  <r>
    <x v="0"/>
    <n v="12"/>
    <x v="4"/>
    <x v="4"/>
    <x v="2"/>
    <n v="3"/>
    <n v="15000000"/>
    <n v="1"/>
    <d v="1899-12-30T00:11:20"/>
    <x v="0"/>
    <x v="2"/>
    <x v="7"/>
    <x v="0"/>
    <x v="7"/>
  </r>
  <r>
    <x v="0"/>
    <n v="22"/>
    <x v="4"/>
    <x v="0"/>
    <x v="4"/>
    <n v="2"/>
    <n v="12000000"/>
    <n v="3"/>
    <d v="1899-12-30T00:11:20"/>
    <x v="0"/>
    <x v="0"/>
    <x v="4"/>
    <x v="0"/>
    <x v="10"/>
  </r>
  <r>
    <x v="0"/>
    <n v="1"/>
    <x v="0"/>
    <x v="1"/>
    <x v="1"/>
    <n v="5"/>
    <n v="25000000"/>
    <n v="1"/>
    <d v="1899-12-30T00:11:20"/>
    <x v="0"/>
    <x v="0"/>
    <x v="5"/>
    <x v="3"/>
    <x v="4"/>
  </r>
  <r>
    <x v="0"/>
    <n v="11"/>
    <x v="0"/>
    <x v="4"/>
    <x v="1"/>
    <n v="3"/>
    <n v="15000000"/>
    <n v="2"/>
    <d v="1899-12-30T00:11:20"/>
    <x v="0"/>
    <x v="3"/>
    <x v="6"/>
    <x v="2"/>
    <x v="11"/>
  </r>
  <r>
    <x v="0"/>
    <n v="4"/>
    <x v="8"/>
    <x v="1"/>
    <x v="2"/>
    <n v="4"/>
    <n v="20000000"/>
    <n v="1"/>
    <d v="1899-12-30T00:11:20"/>
    <x v="2"/>
    <x v="7"/>
    <x v="2"/>
    <x v="1"/>
    <x v="14"/>
  </r>
  <r>
    <x v="1"/>
    <n v="5"/>
    <x v="3"/>
    <x v="0"/>
    <x v="2"/>
    <n v="0"/>
    <n v="0"/>
    <n v="3"/>
    <d v="1899-12-30T00:11:20"/>
    <x v="3"/>
    <x v="9"/>
    <x v="2"/>
    <x v="1"/>
    <x v="2"/>
  </r>
  <r>
    <x v="1"/>
    <n v="10"/>
    <x v="10"/>
    <x v="0"/>
    <x v="1"/>
    <n v="0"/>
    <n v="0"/>
    <n v="2"/>
    <d v="1899-12-30T00:11:20"/>
    <x v="3"/>
    <x v="9"/>
    <x v="4"/>
    <x v="3"/>
    <x v="4"/>
  </r>
  <r>
    <x v="1"/>
    <n v="10"/>
    <x v="10"/>
    <x v="4"/>
    <x v="2"/>
    <n v="0"/>
    <n v="0"/>
    <n v="2"/>
    <d v="1899-12-30T00:11:20"/>
    <x v="3"/>
    <x v="9"/>
    <x v="0"/>
    <x v="0"/>
    <x v="7"/>
  </r>
  <r>
    <x v="0"/>
    <n v="17"/>
    <x v="5"/>
    <x v="1"/>
    <x v="2"/>
    <n v="2"/>
    <n v="38000000"/>
    <n v="4"/>
    <d v="1899-12-30T00:12:45"/>
    <x v="1"/>
    <x v="2"/>
    <x v="3"/>
    <x v="1"/>
    <x v="2"/>
  </r>
  <r>
    <x v="0"/>
    <n v="2"/>
    <x v="8"/>
    <x v="0"/>
    <x v="2"/>
    <n v="5"/>
    <n v="25000000"/>
    <n v="1"/>
    <d v="1899-12-30T00:12:45"/>
    <x v="0"/>
    <x v="0"/>
    <x v="7"/>
    <x v="0"/>
    <x v="0"/>
  </r>
  <r>
    <x v="0"/>
    <n v="5"/>
    <x v="1"/>
    <x v="0"/>
    <x v="0"/>
    <n v="4"/>
    <n v="20000000"/>
    <n v="3"/>
    <d v="1899-12-30T00:12:45"/>
    <x v="2"/>
    <x v="5"/>
    <x v="3"/>
    <x v="0"/>
    <x v="12"/>
  </r>
  <r>
    <x v="0"/>
    <n v="11"/>
    <x v="1"/>
    <x v="1"/>
    <x v="1"/>
    <n v="1"/>
    <n v="7000000"/>
    <n v="6"/>
    <d v="1899-12-30T00:12:45"/>
    <x v="0"/>
    <x v="2"/>
    <x v="1"/>
    <x v="1"/>
    <x v="14"/>
  </r>
  <r>
    <x v="0"/>
    <n v="28"/>
    <x v="2"/>
    <x v="2"/>
    <x v="2"/>
    <n v="3"/>
    <n v="11000000"/>
    <n v="2"/>
    <d v="1899-12-30T00:12:45"/>
    <x v="0"/>
    <x v="2"/>
    <x v="1"/>
    <x v="0"/>
    <x v="0"/>
  </r>
  <r>
    <x v="0"/>
    <n v="16"/>
    <x v="2"/>
    <x v="1"/>
    <x v="1"/>
    <n v="5"/>
    <n v="20000000"/>
    <n v="5"/>
    <d v="1899-12-30T00:12:45"/>
    <x v="0"/>
    <x v="0"/>
    <x v="4"/>
    <x v="2"/>
    <x v="11"/>
  </r>
  <r>
    <x v="0"/>
    <n v="30"/>
    <x v="2"/>
    <x v="4"/>
    <x v="0"/>
    <n v="2"/>
    <n v="10000000"/>
    <n v="1"/>
    <d v="1899-12-30T00:12:45"/>
    <x v="0"/>
    <x v="0"/>
    <x v="6"/>
    <x v="3"/>
    <x v="13"/>
  </r>
  <r>
    <x v="0"/>
    <n v="8"/>
    <x v="3"/>
    <x v="1"/>
    <x v="2"/>
    <n v="1"/>
    <n v="19000000"/>
    <n v="4"/>
    <d v="1899-12-30T00:12:45"/>
    <x v="1"/>
    <x v="0"/>
    <x v="5"/>
    <x v="3"/>
    <x v="13"/>
  </r>
  <r>
    <x v="0"/>
    <n v="17"/>
    <x v="5"/>
    <x v="1"/>
    <x v="2"/>
    <n v="2"/>
    <n v="38000000"/>
    <n v="4"/>
    <d v="1899-12-30T00:12:45"/>
    <x v="1"/>
    <x v="2"/>
    <x v="3"/>
    <x v="1"/>
    <x v="2"/>
  </r>
  <r>
    <x v="0"/>
    <n v="2"/>
    <x v="8"/>
    <x v="0"/>
    <x v="2"/>
    <n v="5"/>
    <n v="25000000"/>
    <n v="1"/>
    <d v="1899-12-30T00:12:45"/>
    <x v="0"/>
    <x v="0"/>
    <x v="7"/>
    <x v="0"/>
    <x v="0"/>
  </r>
  <r>
    <x v="0"/>
    <n v="5"/>
    <x v="1"/>
    <x v="0"/>
    <x v="0"/>
    <n v="4"/>
    <n v="20000000"/>
    <n v="3"/>
    <d v="1899-12-30T00:12:45"/>
    <x v="2"/>
    <x v="5"/>
    <x v="3"/>
    <x v="0"/>
    <x v="12"/>
  </r>
  <r>
    <x v="1"/>
    <n v="22"/>
    <x v="2"/>
    <x v="3"/>
    <x v="1"/>
    <n v="0"/>
    <n v="0"/>
    <n v="3"/>
    <d v="1899-12-30T00:12:45"/>
    <x v="3"/>
    <x v="9"/>
    <x v="2"/>
    <x v="1"/>
    <x v="2"/>
  </r>
  <r>
    <x v="1"/>
    <n v="25"/>
    <x v="3"/>
    <x v="3"/>
    <x v="1"/>
    <n v="0"/>
    <n v="0"/>
    <n v="5"/>
    <d v="1899-12-30T00:12:45"/>
    <x v="3"/>
    <x v="9"/>
    <x v="5"/>
    <x v="0"/>
    <x v="0"/>
  </r>
  <r>
    <x v="1"/>
    <n v="16"/>
    <x v="4"/>
    <x v="0"/>
    <x v="2"/>
    <n v="0"/>
    <n v="0"/>
    <n v="3"/>
    <d v="1899-12-30T00:12:45"/>
    <x v="3"/>
    <x v="9"/>
    <x v="3"/>
    <x v="3"/>
    <x v="13"/>
  </r>
  <r>
    <x v="1"/>
    <n v="30"/>
    <x v="4"/>
    <x v="2"/>
    <x v="2"/>
    <n v="0"/>
    <n v="0"/>
    <n v="5"/>
    <d v="1899-12-30T00:12:45"/>
    <x v="3"/>
    <x v="9"/>
    <x v="6"/>
    <x v="1"/>
    <x v="6"/>
  </r>
  <r>
    <x v="1"/>
    <n v="1"/>
    <x v="10"/>
    <x v="1"/>
    <x v="0"/>
    <n v="0"/>
    <n v="0"/>
    <n v="2"/>
    <d v="1899-12-30T00:12:45"/>
    <x v="3"/>
    <x v="9"/>
    <x v="1"/>
    <x v="1"/>
    <x v="1"/>
  </r>
  <r>
    <x v="0"/>
    <n v="13"/>
    <x v="6"/>
    <x v="2"/>
    <x v="0"/>
    <n v="1"/>
    <n v="7000000"/>
    <n v="6"/>
    <d v="1899-12-30T00:12:55"/>
    <x v="0"/>
    <x v="5"/>
    <x v="3"/>
    <x v="3"/>
    <x v="4"/>
  </r>
  <r>
    <x v="0"/>
    <n v="10"/>
    <x v="0"/>
    <x v="4"/>
    <x v="0"/>
    <n v="3"/>
    <n v="15000000"/>
    <n v="1"/>
    <d v="1899-12-30T00:12:55"/>
    <x v="0"/>
    <x v="7"/>
    <x v="2"/>
    <x v="0"/>
    <x v="9"/>
  </r>
  <r>
    <x v="0"/>
    <n v="9"/>
    <x v="11"/>
    <x v="0"/>
    <x v="2"/>
    <n v="4"/>
    <n v="11000000"/>
    <n v="1"/>
    <d v="1899-12-30T00:12:55"/>
    <x v="2"/>
    <x v="0"/>
    <x v="3"/>
    <x v="0"/>
    <x v="10"/>
  </r>
  <r>
    <x v="0"/>
    <n v="21"/>
    <x v="2"/>
    <x v="0"/>
    <x v="1"/>
    <n v="2"/>
    <n v="38000000"/>
    <n v="3"/>
    <d v="1899-12-30T00:12:55"/>
    <x v="1"/>
    <x v="4"/>
    <x v="1"/>
    <x v="1"/>
    <x v="6"/>
  </r>
  <r>
    <x v="0"/>
    <n v="30"/>
    <x v="2"/>
    <x v="3"/>
    <x v="2"/>
    <n v="3"/>
    <n v="15000000"/>
    <n v="5"/>
    <d v="1899-12-30T00:12:55"/>
    <x v="0"/>
    <x v="0"/>
    <x v="7"/>
    <x v="1"/>
    <x v="15"/>
  </r>
  <r>
    <x v="0"/>
    <n v="13"/>
    <x v="3"/>
    <x v="0"/>
    <x v="2"/>
    <n v="2"/>
    <n v="38000000"/>
    <n v="1"/>
    <d v="1899-12-30T00:12:55"/>
    <x v="1"/>
    <x v="6"/>
    <x v="7"/>
    <x v="3"/>
    <x v="13"/>
  </r>
  <r>
    <x v="0"/>
    <n v="2"/>
    <x v="3"/>
    <x v="0"/>
    <x v="1"/>
    <n v="2"/>
    <n v="10000000"/>
    <n v="5"/>
    <d v="1899-12-30T00:12:55"/>
    <x v="0"/>
    <x v="0"/>
    <x v="2"/>
    <x v="0"/>
    <x v="7"/>
  </r>
  <r>
    <x v="0"/>
    <n v="4"/>
    <x v="3"/>
    <x v="1"/>
    <x v="1"/>
    <n v="4"/>
    <n v="20000000"/>
    <n v="2"/>
    <d v="1899-12-30T00:12:55"/>
    <x v="0"/>
    <x v="2"/>
    <x v="2"/>
    <x v="2"/>
    <x v="8"/>
  </r>
  <r>
    <x v="0"/>
    <n v="6"/>
    <x v="3"/>
    <x v="3"/>
    <x v="3"/>
    <n v="2"/>
    <n v="12000000"/>
    <n v="2"/>
    <d v="1899-12-30T00:12:55"/>
    <x v="0"/>
    <x v="7"/>
    <x v="2"/>
    <x v="1"/>
    <x v="1"/>
  </r>
  <r>
    <x v="0"/>
    <n v="23"/>
    <x v="3"/>
    <x v="5"/>
    <x v="0"/>
    <n v="3"/>
    <n v="15000000"/>
    <n v="1"/>
    <d v="1899-12-30T00:12:55"/>
    <x v="0"/>
    <x v="3"/>
    <x v="7"/>
    <x v="0"/>
    <x v="12"/>
  </r>
  <r>
    <x v="0"/>
    <n v="8"/>
    <x v="3"/>
    <x v="3"/>
    <x v="2"/>
    <n v="2"/>
    <n v="12000000"/>
    <n v="2"/>
    <d v="1899-12-30T00:12:55"/>
    <x v="0"/>
    <x v="4"/>
    <x v="4"/>
    <x v="0"/>
    <x v="0"/>
  </r>
  <r>
    <x v="0"/>
    <n v="1"/>
    <x v="3"/>
    <x v="1"/>
    <x v="1"/>
    <n v="2"/>
    <n v="12000000"/>
    <n v="2"/>
    <d v="1899-12-30T00:12:55"/>
    <x v="0"/>
    <x v="0"/>
    <x v="5"/>
    <x v="1"/>
    <x v="1"/>
  </r>
  <r>
    <x v="0"/>
    <n v="20"/>
    <x v="3"/>
    <x v="3"/>
    <x v="1"/>
    <n v="5"/>
    <n v="21000000"/>
    <n v="2"/>
    <d v="1899-12-30T00:12:55"/>
    <x v="0"/>
    <x v="7"/>
    <x v="5"/>
    <x v="0"/>
    <x v="7"/>
  </r>
  <r>
    <x v="0"/>
    <n v="11"/>
    <x v="4"/>
    <x v="2"/>
    <x v="2"/>
    <n v="2"/>
    <n v="12000000"/>
    <n v="1"/>
    <d v="1899-12-30T00:12:55"/>
    <x v="0"/>
    <x v="2"/>
    <x v="0"/>
    <x v="0"/>
    <x v="0"/>
  </r>
  <r>
    <x v="0"/>
    <n v="3"/>
    <x v="4"/>
    <x v="5"/>
    <x v="2"/>
    <n v="5"/>
    <n v="25000000"/>
    <n v="1"/>
    <d v="1899-12-30T00:12:55"/>
    <x v="0"/>
    <x v="1"/>
    <x v="5"/>
    <x v="1"/>
    <x v="6"/>
  </r>
  <r>
    <x v="0"/>
    <n v="30"/>
    <x v="10"/>
    <x v="3"/>
    <x v="1"/>
    <n v="1"/>
    <n v="19000000"/>
    <n v="2"/>
    <d v="1899-12-30T00:12:55"/>
    <x v="1"/>
    <x v="2"/>
    <x v="6"/>
    <x v="1"/>
    <x v="15"/>
  </r>
  <r>
    <x v="0"/>
    <n v="28"/>
    <x v="10"/>
    <x v="3"/>
    <x v="0"/>
    <n v="4"/>
    <n v="20000000"/>
    <n v="1"/>
    <d v="1899-12-30T00:12:55"/>
    <x v="2"/>
    <x v="2"/>
    <x v="3"/>
    <x v="3"/>
    <x v="4"/>
  </r>
  <r>
    <x v="0"/>
    <n v="1"/>
    <x v="10"/>
    <x v="0"/>
    <x v="2"/>
    <n v="5"/>
    <n v="25000000"/>
    <n v="3"/>
    <d v="1899-12-30T00:12:55"/>
    <x v="0"/>
    <x v="1"/>
    <x v="2"/>
    <x v="3"/>
    <x v="4"/>
  </r>
  <r>
    <x v="0"/>
    <n v="30"/>
    <x v="10"/>
    <x v="1"/>
    <x v="2"/>
    <n v="1"/>
    <n v="7000000"/>
    <n v="1"/>
    <d v="1899-12-30T00:12:55"/>
    <x v="0"/>
    <x v="7"/>
    <x v="2"/>
    <x v="0"/>
    <x v="9"/>
  </r>
  <r>
    <x v="0"/>
    <n v="13"/>
    <x v="6"/>
    <x v="2"/>
    <x v="0"/>
    <n v="1"/>
    <n v="7000000"/>
    <n v="6"/>
    <d v="1899-12-30T00:12:55"/>
    <x v="0"/>
    <x v="5"/>
    <x v="3"/>
    <x v="3"/>
    <x v="4"/>
  </r>
  <r>
    <x v="0"/>
    <n v="10"/>
    <x v="0"/>
    <x v="4"/>
    <x v="0"/>
    <n v="3"/>
    <n v="15000000"/>
    <n v="1"/>
    <d v="1899-12-30T00:12:55"/>
    <x v="0"/>
    <x v="7"/>
    <x v="2"/>
    <x v="0"/>
    <x v="9"/>
  </r>
  <r>
    <x v="0"/>
    <n v="9"/>
    <x v="11"/>
    <x v="0"/>
    <x v="2"/>
    <n v="4"/>
    <n v="11000000"/>
    <n v="1"/>
    <d v="1899-12-30T00:12:55"/>
    <x v="2"/>
    <x v="0"/>
    <x v="3"/>
    <x v="0"/>
    <x v="10"/>
  </r>
  <r>
    <x v="1"/>
    <n v="11"/>
    <x v="6"/>
    <x v="2"/>
    <x v="1"/>
    <n v="0"/>
    <n v="0"/>
    <n v="2"/>
    <d v="1899-12-30T00:12:55"/>
    <x v="3"/>
    <x v="9"/>
    <x v="6"/>
    <x v="1"/>
    <x v="6"/>
  </r>
  <r>
    <x v="1"/>
    <n v="12"/>
    <x v="7"/>
    <x v="0"/>
    <x v="1"/>
    <n v="0"/>
    <n v="0"/>
    <n v="2"/>
    <d v="1899-12-30T00:12:55"/>
    <x v="3"/>
    <x v="9"/>
    <x v="6"/>
    <x v="2"/>
    <x v="8"/>
  </r>
  <r>
    <x v="1"/>
    <n v="30"/>
    <x v="2"/>
    <x v="2"/>
    <x v="4"/>
    <n v="0"/>
    <n v="0"/>
    <n v="2"/>
    <d v="1899-12-30T00:12:55"/>
    <x v="3"/>
    <x v="9"/>
    <x v="7"/>
    <x v="0"/>
    <x v="0"/>
  </r>
  <r>
    <x v="1"/>
    <n v="14"/>
    <x v="3"/>
    <x v="5"/>
    <x v="3"/>
    <n v="0"/>
    <n v="0"/>
    <n v="2"/>
    <d v="1899-12-30T00:12:55"/>
    <x v="3"/>
    <x v="9"/>
    <x v="0"/>
    <x v="2"/>
    <x v="8"/>
  </r>
  <r>
    <x v="1"/>
    <n v="18"/>
    <x v="4"/>
    <x v="2"/>
    <x v="1"/>
    <n v="0"/>
    <n v="0"/>
    <n v="2"/>
    <d v="1899-12-30T00:12:55"/>
    <x v="3"/>
    <x v="9"/>
    <x v="2"/>
    <x v="3"/>
    <x v="4"/>
  </r>
  <r>
    <x v="1"/>
    <n v="24"/>
    <x v="4"/>
    <x v="3"/>
    <x v="2"/>
    <n v="0"/>
    <n v="0"/>
    <n v="2"/>
    <d v="1899-12-30T00:12:55"/>
    <x v="3"/>
    <x v="9"/>
    <x v="0"/>
    <x v="1"/>
    <x v="1"/>
  </r>
  <r>
    <x v="1"/>
    <n v="9"/>
    <x v="10"/>
    <x v="0"/>
    <x v="1"/>
    <n v="0"/>
    <n v="0"/>
    <n v="1"/>
    <d v="1899-12-30T00:12:55"/>
    <x v="3"/>
    <x v="9"/>
    <x v="4"/>
    <x v="1"/>
    <x v="6"/>
  </r>
  <r>
    <x v="1"/>
    <n v="11"/>
    <x v="6"/>
    <x v="2"/>
    <x v="1"/>
    <n v="0"/>
    <n v="0"/>
    <n v="2"/>
    <d v="1899-12-30T00:12:55"/>
    <x v="3"/>
    <x v="9"/>
    <x v="6"/>
    <x v="1"/>
    <x v="6"/>
  </r>
  <r>
    <x v="1"/>
    <n v="12"/>
    <x v="7"/>
    <x v="0"/>
    <x v="1"/>
    <n v="0"/>
    <n v="0"/>
    <n v="2"/>
    <d v="1899-12-30T00:12:55"/>
    <x v="3"/>
    <x v="9"/>
    <x v="6"/>
    <x v="2"/>
    <x v="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44F77DD-3E1A-4173-A831-58BF25E1256D}" name="Call_Monthly" cacheId="0"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chartFormat="144">
  <location ref="DT4:DV16" firstHeaderRow="0" firstDataRow="1" firstDataCol="1"/>
  <pivotFields count="14">
    <pivotField multipleItemSelectionAllowed="1" showAll="0" sortType="descending">
      <items count="3">
        <item x="0"/>
        <item h="1" x="1"/>
        <item t="default"/>
      </items>
    </pivotField>
    <pivotField numFmtId="1" showAll="0"/>
    <pivotField axis="axisRow" dataField="1" showAll="0">
      <items count="13">
        <item x="5"/>
        <item x="6"/>
        <item x="7"/>
        <item x="0"/>
        <item x="8"/>
        <item x="9"/>
        <item x="11"/>
        <item x="1"/>
        <item x="2"/>
        <item x="3"/>
        <item x="4"/>
        <item x="10"/>
        <item t="default"/>
      </items>
    </pivotField>
    <pivotField showAll="0">
      <items count="7">
        <item x="1"/>
        <item x="2"/>
        <item x="4"/>
        <item x="0"/>
        <item x="3"/>
        <item x="5"/>
        <item t="default"/>
      </items>
    </pivotField>
    <pivotField showAll="0"/>
    <pivotField numFmtId="3" showAll="0"/>
    <pivotField numFmtId="165" showAll="0"/>
    <pivotField showAll="0"/>
    <pivotField numFmtId="45" showAll="0"/>
    <pivotField showAll="0">
      <items count="6">
        <item x="1"/>
        <item x="2"/>
        <item x="4"/>
        <item x="0"/>
        <item x="3"/>
        <item t="default"/>
      </items>
    </pivotField>
    <pivotField showAll="0">
      <items count="11">
        <item x="4"/>
        <item x="3"/>
        <item x="2"/>
        <item x="6"/>
        <item x="0"/>
        <item x="5"/>
        <item x="7"/>
        <item x="8"/>
        <item x="1"/>
        <item x="9"/>
        <item t="default"/>
      </items>
    </pivotField>
    <pivotField showAll="0">
      <items count="9">
        <item x="2"/>
        <item x="3"/>
        <item x="4"/>
        <item x="0"/>
        <item x="5"/>
        <item x="1"/>
        <item x="6"/>
        <item x="7"/>
        <item t="default"/>
      </items>
    </pivotField>
    <pivotField showAll="0">
      <items count="5">
        <item x="2"/>
        <item x="3"/>
        <item x="1"/>
        <item x="0"/>
        <item t="default"/>
      </items>
    </pivotField>
    <pivotField showAll="0">
      <items count="17">
        <item x="5"/>
        <item x="2"/>
        <item x="8"/>
        <item x="6"/>
        <item x="1"/>
        <item x="4"/>
        <item x="14"/>
        <item x="0"/>
        <item x="10"/>
        <item x="11"/>
        <item x="13"/>
        <item x="15"/>
        <item x="9"/>
        <item x="7"/>
        <item x="12"/>
        <item x="3"/>
        <item t="default"/>
      </items>
    </pivotField>
  </pivotFields>
  <rowFields count="1">
    <field x="2"/>
  </rowFields>
  <rowItems count="12">
    <i>
      <x/>
    </i>
    <i>
      <x v="1"/>
    </i>
    <i>
      <x v="2"/>
    </i>
    <i>
      <x v="3"/>
    </i>
    <i>
      <x v="4"/>
    </i>
    <i>
      <x v="5"/>
    </i>
    <i>
      <x v="6"/>
    </i>
    <i>
      <x v="7"/>
    </i>
    <i>
      <x v="8"/>
    </i>
    <i>
      <x v="9"/>
    </i>
    <i>
      <x v="10"/>
    </i>
    <i>
      <x v="11"/>
    </i>
  </rowItems>
  <colFields count="1">
    <field x="-2"/>
  </colFields>
  <colItems count="2">
    <i>
      <x/>
    </i>
    <i i="1">
      <x v="1"/>
    </i>
  </colItems>
  <dataFields count="2">
    <dataField name="Count of Month" fld="2" subtotal="count" baseField="0" baseItem="0"/>
    <dataField name="Count of Month2" fld="2" subtotal="count" baseField="0" baseItem="0"/>
  </dataFields>
  <formats count="21">
    <format dxfId="20">
      <pivotArea dataOnly="0" labelOnly="1" outline="0" axis="axisValues" fieldPosition="0"/>
    </format>
    <format dxfId="19">
      <pivotArea dataOnly="0" labelOnly="1" outline="0" axis="axisValues" fieldPosition="0"/>
    </format>
    <format dxfId="18">
      <pivotArea type="all" dataOnly="0" outline="0" fieldPosition="0"/>
    </format>
    <format dxfId="17">
      <pivotArea outline="0" collapsedLevelsAreSubtotals="1" fieldPosition="0"/>
    </format>
    <format dxfId="16">
      <pivotArea field="0" type="button" dataOnly="0" labelOnly="1" outline="0"/>
    </format>
    <format dxfId="15">
      <pivotArea dataOnly="0" labelOnly="1" grandRow="1" outline="0" fieldPosition="0"/>
    </format>
    <format dxfId="14">
      <pivotArea dataOnly="0" labelOnly="1" outline="0" axis="axisValues" fieldPosition="0"/>
    </format>
    <format dxfId="13">
      <pivotArea dataOnly="0" labelOnly="1" outline="0" axis="axisValues" fieldPosition="0"/>
    </format>
    <format dxfId="12">
      <pivotArea field="13" type="button" dataOnly="0" labelOnly="1" outline="0"/>
    </format>
    <format dxfId="11">
      <pivotArea field="13" type="button" dataOnly="0" labelOnly="1" outline="0"/>
    </format>
    <format dxfId="10">
      <pivotArea dataOnly="0" labelOnly="1" outline="0" axis="axisValues" fieldPosition="0"/>
    </format>
    <format dxfId="9">
      <pivotArea field="9" type="button" dataOnly="0" labelOnly="1" outline="0"/>
    </format>
    <format dxfId="8">
      <pivotArea grandRow="1" outline="0" collapsedLevelsAreSubtotals="1" fieldPosition="0"/>
    </format>
    <format dxfId="7">
      <pivotArea field="0" type="button" dataOnly="0" labelOnly="1" outline="0"/>
    </format>
    <format dxfId="6">
      <pivotArea field="10" type="button" dataOnly="0" labelOnly="1" outline="0"/>
    </format>
    <format dxfId="5">
      <pivotArea dataOnly="0" labelOnly="1" grandRow="1" outline="0" fieldPosition="0"/>
    </format>
    <format dxfId="4">
      <pivotArea field="2" type="button" dataOnly="0" labelOnly="1" outline="0" axis="axisRow" fieldPosition="0"/>
    </format>
    <format dxfId="3">
      <pivotArea field="12" type="button" dataOnly="0" labelOnly="1" outline="0"/>
    </format>
    <format dxfId="2">
      <pivotArea field="3" type="button" dataOnly="0" labelOnly="1" outline="0"/>
    </format>
    <format dxfId="1">
      <pivotArea dataOnly="0" labelOnly="1" outline="0" fieldPosition="0">
        <references count="1">
          <reference field="4294967294" count="1">
            <x v="0"/>
          </reference>
        </references>
      </pivotArea>
    </format>
    <format dxfId="0">
      <pivotArea dataOnly="0" labelOnly="1" outline="0" fieldPosition="0">
        <references count="1">
          <reference field="4294967294" count="1">
            <x v="1"/>
          </reference>
        </references>
      </pivotArea>
    </format>
  </formats>
  <chartFormats count="6">
    <chartFormat chart="127" format="0" series="1">
      <pivotArea type="data" outline="0" fieldPosition="0">
        <references count="1">
          <reference field="4294967294" count="1" selected="0">
            <x v="0"/>
          </reference>
        </references>
      </pivotArea>
    </chartFormat>
    <chartFormat chart="127" format="1" series="1">
      <pivotArea type="data" outline="0" fieldPosition="0">
        <references count="1">
          <reference field="4294967294" count="1" selected="0">
            <x v="1"/>
          </reference>
        </references>
      </pivotArea>
    </chartFormat>
    <chartFormat chart="134" format="0" series="1">
      <pivotArea type="data" outline="0" fieldPosition="0">
        <references count="1">
          <reference field="4294967294" count="1" selected="0">
            <x v="0"/>
          </reference>
        </references>
      </pivotArea>
    </chartFormat>
    <chartFormat chart="134" format="1" series="1">
      <pivotArea type="data" outline="0" fieldPosition="0">
        <references count="1">
          <reference field="4294967294" count="1" selected="0">
            <x v="1"/>
          </reference>
        </references>
      </pivotArea>
    </chartFormat>
    <chartFormat chart="139" format="4" series="1">
      <pivotArea type="data" outline="0" fieldPosition="0">
        <references count="1">
          <reference field="4294967294" count="1" selected="0">
            <x v="0"/>
          </reference>
        </references>
      </pivotArea>
    </chartFormat>
    <chartFormat chart="139"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E7FDDB86-87D2-4326-A336-E5261961DF1F}" name="PivotTable17" cacheId="0"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chartFormat="113">
  <location ref="CN4:CO8" firstHeaderRow="1" firstDataRow="1" firstDataCol="1" rowPageCount="1" colPageCount="1"/>
  <pivotFields count="14">
    <pivotField axis="axisPage" multipleItemSelectionAllowed="1" showAll="0" sortType="descending">
      <items count="3">
        <item x="0"/>
        <item h="1" x="1"/>
        <item t="default"/>
      </items>
    </pivotField>
    <pivotField numFmtId="1" showAll="0"/>
    <pivotField showAll="0">
      <items count="13">
        <item x="5"/>
        <item x="6"/>
        <item x="7"/>
        <item x="0"/>
        <item x="8"/>
        <item x="9"/>
        <item x="11"/>
        <item x="1"/>
        <item x="2"/>
        <item x="3"/>
        <item x="4"/>
        <item x="10"/>
        <item t="default"/>
      </items>
    </pivotField>
    <pivotField showAll="0"/>
    <pivotField showAll="0"/>
    <pivotField numFmtId="3" showAll="0"/>
    <pivotField dataField="1" numFmtId="165" showAll="0"/>
    <pivotField showAll="0"/>
    <pivotField numFmtId="45" showAll="0"/>
    <pivotField showAll="0">
      <items count="6">
        <item x="1"/>
        <item x="2"/>
        <item x="4"/>
        <item x="0"/>
        <item x="3"/>
        <item t="default"/>
      </items>
    </pivotField>
    <pivotField showAll="0">
      <items count="11">
        <item x="4"/>
        <item x="3"/>
        <item x="2"/>
        <item x="6"/>
        <item x="0"/>
        <item x="5"/>
        <item x="7"/>
        <item x="8"/>
        <item x="1"/>
        <item x="9"/>
        <item t="default"/>
      </items>
    </pivotField>
    <pivotField showAll="0">
      <items count="9">
        <item x="2"/>
        <item x="3"/>
        <item x="4"/>
        <item x="0"/>
        <item x="5"/>
        <item x="1"/>
        <item x="6"/>
        <item x="7"/>
        <item t="default"/>
      </items>
    </pivotField>
    <pivotField axis="axisRow" showAll="0" sortType="descending">
      <items count="5">
        <item x="2"/>
        <item x="3"/>
        <item x="1"/>
        <item x="0"/>
        <item t="default"/>
      </items>
      <autoSortScope>
        <pivotArea dataOnly="0" outline="0" fieldPosition="0">
          <references count="1">
            <reference field="4294967294" count="1" selected="0">
              <x v="0"/>
            </reference>
          </references>
        </pivotArea>
      </autoSortScope>
    </pivotField>
    <pivotField showAll="0">
      <items count="17">
        <item x="5"/>
        <item x="2"/>
        <item x="8"/>
        <item x="6"/>
        <item x="1"/>
        <item x="4"/>
        <item x="14"/>
        <item x="0"/>
        <item x="10"/>
        <item x="11"/>
        <item x="13"/>
        <item x="15"/>
        <item x="9"/>
        <item x="7"/>
        <item x="12"/>
        <item x="3"/>
        <item t="default"/>
      </items>
    </pivotField>
  </pivotFields>
  <rowFields count="1">
    <field x="12"/>
  </rowFields>
  <rowItems count="4">
    <i>
      <x v="2"/>
    </i>
    <i>
      <x v="3"/>
    </i>
    <i>
      <x v="1"/>
    </i>
    <i>
      <x/>
    </i>
  </rowItems>
  <colItems count="1">
    <i/>
  </colItems>
  <pageFields count="1">
    <pageField fld="0" hier="-1"/>
  </pageFields>
  <dataFields count="1">
    <dataField name="Sum of Paid Fees" fld="6" baseField="12" baseItem="0" numFmtId="167"/>
  </dataFields>
  <formats count="20">
    <format dxfId="181">
      <pivotArea dataOnly="0" labelOnly="1" outline="0" axis="axisValues" fieldPosition="0"/>
    </format>
    <format dxfId="180">
      <pivotArea dataOnly="0" labelOnly="1" outline="0" axis="axisValues" fieldPosition="0"/>
    </format>
    <format dxfId="179">
      <pivotArea type="all" dataOnly="0" outline="0" fieldPosition="0"/>
    </format>
    <format dxfId="178">
      <pivotArea outline="0" collapsedLevelsAreSubtotals="1" fieldPosition="0"/>
    </format>
    <format dxfId="177">
      <pivotArea field="0" type="button" dataOnly="0" labelOnly="1" outline="0" axis="axisPage" fieldPosition="0"/>
    </format>
    <format dxfId="176">
      <pivotArea dataOnly="0" labelOnly="1" grandRow="1" outline="0" fieldPosition="0"/>
    </format>
    <format dxfId="175">
      <pivotArea dataOnly="0" labelOnly="1" outline="0" axis="axisValues" fieldPosition="0"/>
    </format>
    <format dxfId="174">
      <pivotArea dataOnly="0" labelOnly="1" outline="0" axis="axisValues" fieldPosition="0"/>
    </format>
    <format dxfId="173">
      <pivotArea field="13" type="button" dataOnly="0" labelOnly="1" outline="0"/>
    </format>
    <format dxfId="172">
      <pivotArea field="13" type="button" dataOnly="0" labelOnly="1" outline="0"/>
    </format>
    <format dxfId="171">
      <pivotArea dataOnly="0" labelOnly="1" outline="0" axis="axisValues" fieldPosition="0"/>
    </format>
    <format dxfId="170">
      <pivotArea field="9" type="button" dataOnly="0" labelOnly="1" outline="0"/>
    </format>
    <format dxfId="169">
      <pivotArea grandRow="1" outline="0" collapsedLevelsAreSubtotals="1" fieldPosition="0"/>
    </format>
    <format dxfId="168">
      <pivotArea field="0" type="button" dataOnly="0" labelOnly="1" outline="0" axis="axisPage" fieldPosition="0"/>
    </format>
    <format dxfId="167">
      <pivotArea dataOnly="0" labelOnly="1" outline="0" fieldPosition="0">
        <references count="1">
          <reference field="0" count="0"/>
        </references>
      </pivotArea>
    </format>
    <format dxfId="166">
      <pivotArea field="10" type="button" dataOnly="0" labelOnly="1" outline="0"/>
    </format>
    <format dxfId="165">
      <pivotArea dataOnly="0" labelOnly="1" grandRow="1" outline="0" fieldPosition="0"/>
    </format>
    <format dxfId="164">
      <pivotArea field="2" type="button" dataOnly="0" labelOnly="1" outline="0"/>
    </format>
    <format dxfId="163">
      <pivotArea field="12" type="button" dataOnly="0" labelOnly="1" outline="0" axis="axisRow" fieldPosition="0"/>
    </format>
    <format dxfId="162">
      <pivotArea outline="0" fieldPosition="0">
        <references count="1">
          <reference field="4294967294" count="1">
            <x v="0"/>
          </reference>
        </references>
      </pivotArea>
    </format>
  </formats>
  <chartFormats count="8">
    <chartFormat chart="110" format="0" series="1">
      <pivotArea type="data" outline="0" fieldPosition="0">
        <references count="1">
          <reference field="4294967294" count="1" selected="0">
            <x v="0"/>
          </reference>
        </references>
      </pivotArea>
    </chartFormat>
    <chartFormat chart="110" format="6">
      <pivotArea type="data" outline="0" fieldPosition="0">
        <references count="2">
          <reference field="4294967294" count="1" selected="0">
            <x v="0"/>
          </reference>
          <reference field="12" count="1" selected="0">
            <x v="1"/>
          </reference>
        </references>
      </pivotArea>
    </chartFormat>
    <chartFormat chart="110" format="7">
      <pivotArea type="data" outline="0" fieldPosition="0">
        <references count="2">
          <reference field="4294967294" count="1" selected="0">
            <x v="0"/>
          </reference>
          <reference field="12" count="1" selected="0">
            <x v="2"/>
          </reference>
        </references>
      </pivotArea>
    </chartFormat>
    <chartFormat chart="110" format="8">
      <pivotArea type="data" outline="0" fieldPosition="0">
        <references count="2">
          <reference field="4294967294" count="1" selected="0">
            <x v="0"/>
          </reference>
          <reference field="12" count="1" selected="0">
            <x v="3"/>
          </reference>
        </references>
      </pivotArea>
    </chartFormat>
    <chartFormat chart="112" format="18" series="1">
      <pivotArea type="data" outline="0" fieldPosition="0">
        <references count="1">
          <reference field="4294967294" count="1" selected="0">
            <x v="0"/>
          </reference>
        </references>
      </pivotArea>
    </chartFormat>
    <chartFormat chart="112" format="19">
      <pivotArea type="data" outline="0" fieldPosition="0">
        <references count="2">
          <reference field="4294967294" count="1" selected="0">
            <x v="0"/>
          </reference>
          <reference field="12" count="1" selected="0">
            <x v="1"/>
          </reference>
        </references>
      </pivotArea>
    </chartFormat>
    <chartFormat chart="112" format="20">
      <pivotArea type="data" outline="0" fieldPosition="0">
        <references count="2">
          <reference field="4294967294" count="1" selected="0">
            <x v="0"/>
          </reference>
          <reference field="12" count="1" selected="0">
            <x v="2"/>
          </reference>
        </references>
      </pivotArea>
    </chartFormat>
    <chartFormat chart="112" format="21">
      <pivotArea type="data" outline="0" fieldPosition="0">
        <references count="2">
          <reference field="4294967294" count="1" selected="0">
            <x v="0"/>
          </reference>
          <reference field="1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BDA309E1-64A8-4272-A736-5697D7CCF3B9}" name="Training_Sales" cacheId="0"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chartFormat="156">
  <location ref="EO4:EP23" firstHeaderRow="1" firstDataRow="1" firstDataCol="1" rowPageCount="1" colPageCount="1"/>
  <pivotFields count="14">
    <pivotField axis="axisPage" multipleItemSelectionAllowed="1" showAll="0" sortType="descending">
      <items count="3">
        <item x="0"/>
        <item h="1" x="1"/>
        <item t="default"/>
      </items>
    </pivotField>
    <pivotField numFmtId="1" showAll="0"/>
    <pivotField showAll="0">
      <items count="13">
        <item x="5"/>
        <item x="6"/>
        <item x="7"/>
        <item x="0"/>
        <item x="8"/>
        <item x="9"/>
        <item x="11"/>
        <item x="1"/>
        <item x="2"/>
        <item x="3"/>
        <item x="4"/>
        <item x="10"/>
        <item t="default"/>
      </items>
    </pivotField>
    <pivotField showAll="0">
      <items count="7">
        <item x="1"/>
        <item x="2"/>
        <item x="4"/>
        <item x="0"/>
        <item x="3"/>
        <item x="5"/>
        <item t="default"/>
      </items>
    </pivotField>
    <pivotField showAll="0">
      <items count="6">
        <item x="1"/>
        <item x="2"/>
        <item x="3"/>
        <item x="0"/>
        <item x="4"/>
        <item t="default"/>
      </items>
    </pivotField>
    <pivotField numFmtId="3" showAll="0"/>
    <pivotField dataField="1" numFmtId="165" showAll="0"/>
    <pivotField showAll="0"/>
    <pivotField numFmtId="45" showAll="0"/>
    <pivotField axis="axisRow" showAll="0">
      <items count="6">
        <item x="1"/>
        <item x="2"/>
        <item x="4"/>
        <item x="0"/>
        <item x="3"/>
        <item t="default"/>
      </items>
    </pivotField>
    <pivotField showAll="0">
      <items count="11">
        <item x="4"/>
        <item x="3"/>
        <item x="2"/>
        <item x="6"/>
        <item x="0"/>
        <item x="5"/>
        <item x="7"/>
        <item x="8"/>
        <item x="1"/>
        <item x="9"/>
        <item t="default"/>
      </items>
    </pivotField>
    <pivotField showAll="0">
      <items count="9">
        <item x="2"/>
        <item x="3"/>
        <item x="4"/>
        <item x="0"/>
        <item x="5"/>
        <item x="1"/>
        <item x="6"/>
        <item x="7"/>
        <item t="default"/>
      </items>
    </pivotField>
    <pivotField axis="axisRow" showAll="0">
      <items count="5">
        <item x="2"/>
        <item x="3"/>
        <item x="1"/>
        <item x="0"/>
        <item t="default"/>
      </items>
    </pivotField>
    <pivotField showAll="0">
      <items count="17">
        <item x="5"/>
        <item x="2"/>
        <item x="8"/>
        <item x="6"/>
        <item x="1"/>
        <item x="4"/>
        <item x="14"/>
        <item x="0"/>
        <item x="10"/>
        <item x="11"/>
        <item x="13"/>
        <item x="15"/>
        <item x="9"/>
        <item x="7"/>
        <item x="12"/>
        <item x="3"/>
        <item t="default"/>
      </items>
    </pivotField>
  </pivotFields>
  <rowFields count="2">
    <field x="12"/>
    <field x="9"/>
  </rowFields>
  <rowItems count="19">
    <i>
      <x/>
    </i>
    <i r="1">
      <x/>
    </i>
    <i r="1">
      <x v="1"/>
    </i>
    <i r="1">
      <x v="3"/>
    </i>
    <i>
      <x v="1"/>
    </i>
    <i r="1">
      <x/>
    </i>
    <i r="1">
      <x v="1"/>
    </i>
    <i r="1">
      <x v="2"/>
    </i>
    <i r="1">
      <x v="3"/>
    </i>
    <i>
      <x v="2"/>
    </i>
    <i r="1">
      <x/>
    </i>
    <i r="1">
      <x v="1"/>
    </i>
    <i r="1">
      <x v="2"/>
    </i>
    <i r="1">
      <x v="3"/>
    </i>
    <i>
      <x v="3"/>
    </i>
    <i r="1">
      <x/>
    </i>
    <i r="1">
      <x v="1"/>
    </i>
    <i r="1">
      <x v="2"/>
    </i>
    <i r="1">
      <x v="3"/>
    </i>
  </rowItems>
  <colItems count="1">
    <i/>
  </colItems>
  <pageFields count="1">
    <pageField fld="0" hier="-1"/>
  </pageFields>
  <dataFields count="1">
    <dataField name="Sum of Paid Fees" fld="6" baseField="0" baseItem="0" numFmtId="167"/>
  </dataFields>
  <formats count="25">
    <format dxfId="206">
      <pivotArea dataOnly="0" labelOnly="1" outline="0" axis="axisValues" fieldPosition="0"/>
    </format>
    <format dxfId="205">
      <pivotArea dataOnly="0" labelOnly="1" outline="0" axis="axisValues" fieldPosition="0"/>
    </format>
    <format dxfId="204">
      <pivotArea type="all" dataOnly="0" outline="0" fieldPosition="0"/>
    </format>
    <format dxfId="203">
      <pivotArea outline="0" collapsedLevelsAreSubtotals="1" fieldPosition="0"/>
    </format>
    <format dxfId="202">
      <pivotArea field="0" type="button" dataOnly="0" labelOnly="1" outline="0" axis="axisPage" fieldPosition="0"/>
    </format>
    <format dxfId="201">
      <pivotArea dataOnly="0" labelOnly="1" grandRow="1" outline="0" fieldPosition="0"/>
    </format>
    <format dxfId="200">
      <pivotArea dataOnly="0" labelOnly="1" outline="0" axis="axisValues" fieldPosition="0"/>
    </format>
    <format dxfId="199">
      <pivotArea dataOnly="0" labelOnly="1" outline="0" axis="axisValues" fieldPosition="0"/>
    </format>
    <format dxfId="198">
      <pivotArea field="13" type="button" dataOnly="0" labelOnly="1" outline="0"/>
    </format>
    <format dxfId="197">
      <pivotArea field="13" type="button" dataOnly="0" labelOnly="1" outline="0"/>
    </format>
    <format dxfId="196">
      <pivotArea dataOnly="0" labelOnly="1" outline="0" axis="axisValues" fieldPosition="0"/>
    </format>
    <format dxfId="195">
      <pivotArea field="9" type="button" dataOnly="0" labelOnly="1" outline="0" axis="axisRow" fieldPosition="1"/>
    </format>
    <format dxfId="194">
      <pivotArea grandRow="1" outline="0" collapsedLevelsAreSubtotals="1" fieldPosition="0"/>
    </format>
    <format dxfId="193">
      <pivotArea field="0" type="button" dataOnly="0" labelOnly="1" outline="0" axis="axisPage" fieldPosition="0"/>
    </format>
    <format dxfId="192">
      <pivotArea field="10" type="button" dataOnly="0" labelOnly="1" outline="0"/>
    </format>
    <format dxfId="191">
      <pivotArea dataOnly="0" labelOnly="1" grandRow="1" outline="0" fieldPosition="0"/>
    </format>
    <format dxfId="190">
      <pivotArea field="12" type="button" dataOnly="0" labelOnly="1" outline="0" axis="axisRow" fieldPosition="0"/>
    </format>
    <format dxfId="189">
      <pivotArea field="3" type="button" dataOnly="0" labelOnly="1" outline="0"/>
    </format>
    <format dxfId="188">
      <pivotArea type="origin" dataOnly="0" labelOnly="1" outline="0" fieldPosition="0"/>
    </format>
    <format dxfId="187">
      <pivotArea field="4" type="button" dataOnly="0" labelOnly="1" outline="0"/>
    </format>
    <format dxfId="186">
      <pivotArea type="topRight" dataOnly="0" labelOnly="1" outline="0" fieldPosition="0"/>
    </format>
    <format dxfId="185">
      <pivotArea field="2" type="button" dataOnly="0" labelOnly="1" outline="0"/>
    </format>
    <format dxfId="184">
      <pivotArea dataOnly="0" labelOnly="1" grandCol="1" outline="0" fieldPosition="0"/>
    </format>
    <format dxfId="183">
      <pivotArea outline="0" collapsedLevelsAreSubtotals="1" fieldPosition="0"/>
    </format>
    <format dxfId="182">
      <pivotArea dataOnly="0" labelOnly="1" outline="0" fieldPosition="0">
        <references count="1">
          <reference field="0" count="0"/>
        </references>
      </pivotArea>
    </format>
  </formats>
  <chartFormats count="4">
    <chartFormat chart="150" format="0" series="1">
      <pivotArea type="data" outline="0" fieldPosition="0">
        <references count="1">
          <reference field="4294967294" count="1" selected="0">
            <x v="0"/>
          </reference>
        </references>
      </pivotArea>
    </chartFormat>
    <chartFormat chart="151" format="1" series="1">
      <pivotArea type="data" outline="0" fieldPosition="0">
        <references count="1">
          <reference field="4294967294" count="1" selected="0">
            <x v="0"/>
          </reference>
        </references>
      </pivotArea>
    </chartFormat>
    <chartFormat chart="152" format="2" series="1">
      <pivotArea type="data" outline="0" fieldPosition="0">
        <references count="1">
          <reference field="4294967294" count="1" selected="0">
            <x v="0"/>
          </reference>
        </references>
      </pivotArea>
    </chartFormat>
    <chartFormat chart="15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27FD3A12-5D56-4F0D-ABA1-BF4893FE2B00}" name="PivotTable10"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88">
  <location ref="AZ4:BA9" firstHeaderRow="1" firstDataRow="1" firstDataCol="1" rowPageCount="1" colPageCount="1"/>
  <pivotFields count="14">
    <pivotField axis="axisPage" multipleItemSelectionAllowed="1" showAll="0" sortType="descending">
      <items count="3">
        <item x="0"/>
        <item h="1" x="1"/>
        <item t="default"/>
      </items>
    </pivotField>
    <pivotField numFmtId="1" showAll="0"/>
    <pivotField showAll="0">
      <items count="13">
        <item x="5"/>
        <item x="6"/>
        <item x="7"/>
        <item x="0"/>
        <item x="8"/>
        <item x="9"/>
        <item x="11"/>
        <item x="1"/>
        <item x="2"/>
        <item x="3"/>
        <item x="4"/>
        <item x="10"/>
        <item t="default"/>
      </items>
    </pivotField>
    <pivotField showAll="0"/>
    <pivotField showAll="0"/>
    <pivotField numFmtId="3" showAll="0"/>
    <pivotField dataField="1" numFmtId="165" showAll="0"/>
    <pivotField showAll="0"/>
    <pivotField numFmtId="45" showAll="0"/>
    <pivotField axis="axisRow" showAll="0">
      <items count="6">
        <item x="1"/>
        <item x="2"/>
        <item x="4"/>
        <item x="0"/>
        <item x="3"/>
        <item t="default"/>
      </items>
    </pivotField>
    <pivotField showAll="0"/>
    <pivotField showAll="0">
      <items count="9">
        <item x="2"/>
        <item x="3"/>
        <item x="4"/>
        <item x="0"/>
        <item x="5"/>
        <item x="1"/>
        <item x="6"/>
        <item x="7"/>
        <item t="default"/>
      </items>
    </pivotField>
    <pivotField showAll="0">
      <items count="5">
        <item x="2"/>
        <item x="3"/>
        <item x="1"/>
        <item x="0"/>
        <item t="default"/>
      </items>
    </pivotField>
    <pivotField showAll="0">
      <items count="17">
        <item x="5"/>
        <item x="2"/>
        <item x="8"/>
        <item x="6"/>
        <item x="1"/>
        <item x="4"/>
        <item x="14"/>
        <item x="0"/>
        <item x="10"/>
        <item x="11"/>
        <item x="13"/>
        <item x="15"/>
        <item x="9"/>
        <item x="7"/>
        <item x="12"/>
        <item x="3"/>
        <item t="default"/>
      </items>
    </pivotField>
  </pivotFields>
  <rowFields count="1">
    <field x="9"/>
  </rowFields>
  <rowItems count="5">
    <i>
      <x/>
    </i>
    <i>
      <x v="1"/>
    </i>
    <i>
      <x v="2"/>
    </i>
    <i>
      <x v="3"/>
    </i>
    <i t="grand">
      <x/>
    </i>
  </rowItems>
  <colItems count="1">
    <i/>
  </colItems>
  <pageFields count="1">
    <pageField fld="0" hier="-1"/>
  </pageFields>
  <dataFields count="1">
    <dataField name="Sum of Paid Fees" fld="6" baseField="9" baseItem="0" numFmtId="167"/>
  </dataFields>
  <formats count="17">
    <format dxfId="223">
      <pivotArea dataOnly="0" labelOnly="1" outline="0" axis="axisValues" fieldPosition="0"/>
    </format>
    <format dxfId="222">
      <pivotArea dataOnly="0" labelOnly="1" outline="0" axis="axisValues" fieldPosition="0"/>
    </format>
    <format dxfId="221">
      <pivotArea type="all" dataOnly="0" outline="0" fieldPosition="0"/>
    </format>
    <format dxfId="220">
      <pivotArea outline="0" collapsedLevelsAreSubtotals="1" fieldPosition="0"/>
    </format>
    <format dxfId="219">
      <pivotArea field="0" type="button" dataOnly="0" labelOnly="1" outline="0" axis="axisPage" fieldPosition="0"/>
    </format>
    <format dxfId="218">
      <pivotArea dataOnly="0" labelOnly="1" grandRow="1" outline="0" fieldPosition="0"/>
    </format>
    <format dxfId="217">
      <pivotArea dataOnly="0" labelOnly="1" outline="0" axis="axisValues" fieldPosition="0"/>
    </format>
    <format dxfId="216">
      <pivotArea dataOnly="0" labelOnly="1" outline="0" axis="axisValues" fieldPosition="0"/>
    </format>
    <format dxfId="215">
      <pivotArea field="13" type="button" dataOnly="0" labelOnly="1" outline="0"/>
    </format>
    <format dxfId="214">
      <pivotArea field="13" type="button" dataOnly="0" labelOnly="1" outline="0"/>
    </format>
    <format dxfId="213">
      <pivotArea dataOnly="0" labelOnly="1" outline="0" axis="axisValues" fieldPosition="0"/>
    </format>
    <format dxfId="212">
      <pivotArea outline="0" fieldPosition="0">
        <references count="1">
          <reference field="4294967294" count="1">
            <x v="0"/>
          </reference>
        </references>
      </pivotArea>
    </format>
    <format dxfId="211">
      <pivotArea field="9" type="button" dataOnly="0" labelOnly="1" outline="0" axis="axisRow" fieldPosition="0"/>
    </format>
    <format dxfId="210">
      <pivotArea grandRow="1" outline="0" collapsedLevelsAreSubtotals="1" fieldPosition="0"/>
    </format>
    <format dxfId="209">
      <pivotArea field="0" type="button" dataOnly="0" labelOnly="1" outline="0" axis="axisPage" fieldPosition="0"/>
    </format>
    <format dxfId="208">
      <pivotArea dataOnly="0" labelOnly="1" outline="0" fieldPosition="0">
        <references count="1">
          <reference field="0" count="0"/>
        </references>
      </pivotArea>
    </format>
    <format dxfId="207">
      <pivotArea dataOnly="0" labelOnly="1" grandRow="1" outline="0" fieldPosition="0"/>
    </format>
  </formats>
  <chartFormats count="10">
    <chartFormat chart="82" format="0" series="1">
      <pivotArea type="data" outline="0" fieldPosition="0">
        <references count="1">
          <reference field="4294967294" count="1" selected="0">
            <x v="0"/>
          </reference>
        </references>
      </pivotArea>
    </chartFormat>
    <chartFormat chart="82" format="1">
      <pivotArea type="data" outline="0" fieldPosition="0">
        <references count="2">
          <reference field="4294967294" count="1" selected="0">
            <x v="0"/>
          </reference>
          <reference field="9" count="1" selected="0">
            <x v="0"/>
          </reference>
        </references>
      </pivotArea>
    </chartFormat>
    <chartFormat chart="82" format="2">
      <pivotArea type="data" outline="0" fieldPosition="0">
        <references count="2">
          <reference field="4294967294" count="1" selected="0">
            <x v="0"/>
          </reference>
          <reference field="9" count="1" selected="0">
            <x v="1"/>
          </reference>
        </references>
      </pivotArea>
    </chartFormat>
    <chartFormat chart="82" format="3">
      <pivotArea type="data" outline="0" fieldPosition="0">
        <references count="2">
          <reference field="4294967294" count="1" selected="0">
            <x v="0"/>
          </reference>
          <reference field="9" count="1" selected="0">
            <x v="2"/>
          </reference>
        </references>
      </pivotArea>
    </chartFormat>
    <chartFormat chart="82" format="4">
      <pivotArea type="data" outline="0" fieldPosition="0">
        <references count="2">
          <reference field="4294967294" count="1" selected="0">
            <x v="0"/>
          </reference>
          <reference field="9" count="1" selected="0">
            <x v="3"/>
          </reference>
        </references>
      </pivotArea>
    </chartFormat>
    <chartFormat chart="84" format="10" series="1">
      <pivotArea type="data" outline="0" fieldPosition="0">
        <references count="1">
          <reference field="4294967294" count="1" selected="0">
            <x v="0"/>
          </reference>
        </references>
      </pivotArea>
    </chartFormat>
    <chartFormat chart="84" format="11">
      <pivotArea type="data" outline="0" fieldPosition="0">
        <references count="2">
          <reference field="4294967294" count="1" selected="0">
            <x v="0"/>
          </reference>
          <reference field="9" count="1" selected="0">
            <x v="0"/>
          </reference>
        </references>
      </pivotArea>
    </chartFormat>
    <chartFormat chart="84" format="12">
      <pivotArea type="data" outline="0" fieldPosition="0">
        <references count="2">
          <reference field="4294967294" count="1" selected="0">
            <x v="0"/>
          </reference>
          <reference field="9" count="1" selected="0">
            <x v="1"/>
          </reference>
        </references>
      </pivotArea>
    </chartFormat>
    <chartFormat chart="84" format="13">
      <pivotArea type="data" outline="0" fieldPosition="0">
        <references count="2">
          <reference field="4294967294" count="1" selected="0">
            <x v="0"/>
          </reference>
          <reference field="9" count="1" selected="0">
            <x v="2"/>
          </reference>
        </references>
      </pivotArea>
    </chartFormat>
    <chartFormat chart="84" format="14">
      <pivotArea type="data" outline="0" fieldPosition="0">
        <references count="2">
          <reference field="4294967294" count="1" selected="0">
            <x v="0"/>
          </reference>
          <reference field="9"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AF9DB41A-C6CF-4A25-AA16-930772933A8D}" name="PivotTable9"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81">
  <location ref="AU4:AV13" firstHeaderRow="1" firstDataRow="1" firstDataCol="1"/>
  <pivotFields count="14">
    <pivotField showAll="0" sortType="descending">
      <items count="3">
        <item x="0"/>
        <item x="1"/>
        <item t="default"/>
      </items>
    </pivotField>
    <pivotField numFmtId="1" showAll="0"/>
    <pivotField showAll="0">
      <items count="13">
        <item x="5"/>
        <item x="6"/>
        <item x="7"/>
        <item x="0"/>
        <item x="8"/>
        <item x="9"/>
        <item x="11"/>
        <item x="1"/>
        <item x="2"/>
        <item x="3"/>
        <item x="4"/>
        <item x="10"/>
        <item t="default"/>
      </items>
    </pivotField>
    <pivotField showAll="0"/>
    <pivotField showAll="0"/>
    <pivotField numFmtId="3" showAll="0"/>
    <pivotField numFmtId="165" showAll="0"/>
    <pivotField showAll="0"/>
    <pivotField numFmtId="45" showAll="0"/>
    <pivotField showAll="0"/>
    <pivotField showAll="0"/>
    <pivotField axis="axisRow" dataField="1" showAll="0">
      <items count="9">
        <item x="2"/>
        <item x="3"/>
        <item x="4"/>
        <item x="0"/>
        <item x="5"/>
        <item x="1"/>
        <item x="6"/>
        <item x="7"/>
        <item t="default"/>
      </items>
    </pivotField>
    <pivotField showAll="0">
      <items count="5">
        <item x="2"/>
        <item x="3"/>
        <item x="1"/>
        <item x="0"/>
        <item t="default"/>
      </items>
    </pivotField>
    <pivotField showAll="0">
      <items count="17">
        <item x="5"/>
        <item x="2"/>
        <item x="8"/>
        <item x="6"/>
        <item x="1"/>
        <item x="4"/>
        <item x="14"/>
        <item x="0"/>
        <item x="10"/>
        <item x="11"/>
        <item x="13"/>
        <item x="15"/>
        <item x="9"/>
        <item x="7"/>
        <item x="12"/>
        <item x="3"/>
        <item t="default"/>
      </items>
    </pivotField>
  </pivotFields>
  <rowFields count="1">
    <field x="11"/>
  </rowFields>
  <rowItems count="9">
    <i>
      <x/>
    </i>
    <i>
      <x v="1"/>
    </i>
    <i>
      <x v="2"/>
    </i>
    <i>
      <x v="3"/>
    </i>
    <i>
      <x v="4"/>
    </i>
    <i>
      <x v="5"/>
    </i>
    <i>
      <x v="6"/>
    </i>
    <i>
      <x v="7"/>
    </i>
    <i t="grand">
      <x/>
    </i>
  </rowItems>
  <colItems count="1">
    <i/>
  </colItems>
  <dataFields count="1">
    <dataField name="Count of Area Code" fld="11" subtotal="count" baseField="0" baseItem="0"/>
  </dataFields>
  <formats count="14">
    <format dxfId="237">
      <pivotArea dataOnly="0" labelOnly="1" outline="0" axis="axisValues" fieldPosition="0"/>
    </format>
    <format dxfId="236">
      <pivotArea dataOnly="0" labelOnly="1" outline="0" axis="axisValues" fieldPosition="0"/>
    </format>
    <format dxfId="235">
      <pivotArea type="all" dataOnly="0" outline="0" fieldPosition="0"/>
    </format>
    <format dxfId="234">
      <pivotArea outline="0" collapsedLevelsAreSubtotals="1" fieldPosition="0"/>
    </format>
    <format dxfId="233">
      <pivotArea field="0" type="button" dataOnly="0" labelOnly="1" outline="0"/>
    </format>
    <format dxfId="232">
      <pivotArea dataOnly="0" labelOnly="1" grandRow="1" outline="0" fieldPosition="0"/>
    </format>
    <format dxfId="231">
      <pivotArea dataOnly="0" labelOnly="1" outline="0" axis="axisValues" fieldPosition="0"/>
    </format>
    <format dxfId="230">
      <pivotArea dataOnly="0" labelOnly="1" outline="0" axis="axisValues" fieldPosition="0"/>
    </format>
    <format dxfId="229">
      <pivotArea field="13" type="button" dataOnly="0" labelOnly="1" outline="0"/>
    </format>
    <format dxfId="228">
      <pivotArea field="13" type="button" dataOnly="0" labelOnly="1" outline="0"/>
    </format>
    <format dxfId="227">
      <pivotArea dataOnly="0" labelOnly="1" outline="0" axis="axisValues" fieldPosition="0"/>
    </format>
    <format dxfId="226">
      <pivotArea field="11" type="button" dataOnly="0" labelOnly="1" outline="0" axis="axisRow" fieldPosition="0"/>
    </format>
    <format dxfId="225">
      <pivotArea dataOnly="0" labelOnly="1" grandRow="1" outline="0" fieldPosition="0"/>
    </format>
    <format dxfId="224">
      <pivotArea grandRow="1" outline="0" collapsedLevelsAreSubtotals="1" fieldPosition="0"/>
    </format>
  </formats>
  <chartFormats count="2">
    <chartFormat chart="75" format="0" series="1">
      <pivotArea type="data" outline="0" fieldPosition="0">
        <references count="1">
          <reference field="4294967294" count="1" selected="0">
            <x v="0"/>
          </reference>
        </references>
      </pivotArea>
    </chartFormat>
    <chartFormat chart="7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18FF5E24-A38D-4192-870D-F820AA38176F}" name="Adv_Monthly" cacheId="0"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chartFormat="150">
  <location ref="EC4:EI17" firstHeaderRow="1" firstDataRow="2" firstDataCol="1"/>
  <pivotFields count="14">
    <pivotField multipleItemSelectionAllowed="1" showAll="0" sortType="descending">
      <items count="3">
        <item x="0"/>
        <item h="1" x="1"/>
        <item t="default"/>
      </items>
    </pivotField>
    <pivotField numFmtId="1" showAll="0"/>
    <pivotField axis="axisRow" showAll="0">
      <items count="13">
        <item x="5"/>
        <item x="6"/>
        <item x="7"/>
        <item x="0"/>
        <item x="8"/>
        <item x="9"/>
        <item x="11"/>
        <item x="1"/>
        <item x="2"/>
        <item x="3"/>
        <item x="4"/>
        <item x="10"/>
        <item t="default"/>
      </items>
    </pivotField>
    <pivotField showAll="0">
      <items count="7">
        <item x="1"/>
        <item x="2"/>
        <item x="4"/>
        <item x="0"/>
        <item x="3"/>
        <item x="5"/>
        <item t="default"/>
      </items>
    </pivotField>
    <pivotField axis="axisCol" showAll="0">
      <items count="6">
        <item x="1"/>
        <item x="2"/>
        <item x="3"/>
        <item x="0"/>
        <item x="4"/>
        <item t="default"/>
      </items>
    </pivotField>
    <pivotField numFmtId="3" showAll="0"/>
    <pivotField dataField="1" numFmtId="165" showAll="0"/>
    <pivotField showAll="0"/>
    <pivotField numFmtId="45" showAll="0"/>
    <pivotField showAll="0">
      <items count="6">
        <item x="1"/>
        <item x="2"/>
        <item x="4"/>
        <item x="0"/>
        <item x="3"/>
        <item t="default"/>
      </items>
    </pivotField>
    <pivotField showAll="0">
      <items count="11">
        <item x="4"/>
        <item x="3"/>
        <item x="2"/>
        <item x="6"/>
        <item x="0"/>
        <item x="5"/>
        <item x="7"/>
        <item x="8"/>
        <item x="1"/>
        <item x="9"/>
        <item t="default"/>
      </items>
    </pivotField>
    <pivotField showAll="0">
      <items count="9">
        <item x="2"/>
        <item x="3"/>
        <item x="4"/>
        <item x="0"/>
        <item x="5"/>
        <item x="1"/>
        <item x="6"/>
        <item x="7"/>
        <item t="default"/>
      </items>
    </pivotField>
    <pivotField showAll="0">
      <items count="5">
        <item x="2"/>
        <item x="3"/>
        <item x="1"/>
        <item x="0"/>
        <item t="default"/>
      </items>
    </pivotField>
    <pivotField showAll="0">
      <items count="17">
        <item x="5"/>
        <item x="2"/>
        <item x="8"/>
        <item x="6"/>
        <item x="1"/>
        <item x="4"/>
        <item x="14"/>
        <item x="0"/>
        <item x="10"/>
        <item x="11"/>
        <item x="13"/>
        <item x="15"/>
        <item x="9"/>
        <item x="7"/>
        <item x="12"/>
        <item x="3"/>
        <item t="default"/>
      </items>
    </pivotField>
  </pivotFields>
  <rowFields count="1">
    <field x="2"/>
  </rowFields>
  <rowItems count="12">
    <i>
      <x/>
    </i>
    <i>
      <x v="1"/>
    </i>
    <i>
      <x v="2"/>
    </i>
    <i>
      <x v="3"/>
    </i>
    <i>
      <x v="4"/>
    </i>
    <i>
      <x v="5"/>
    </i>
    <i>
      <x v="6"/>
    </i>
    <i>
      <x v="7"/>
    </i>
    <i>
      <x v="8"/>
    </i>
    <i>
      <x v="9"/>
    </i>
    <i>
      <x v="10"/>
    </i>
    <i>
      <x v="11"/>
    </i>
  </rowItems>
  <colFields count="1">
    <field x="4"/>
  </colFields>
  <colItems count="6">
    <i>
      <x/>
    </i>
    <i>
      <x v="1"/>
    </i>
    <i>
      <x v="2"/>
    </i>
    <i>
      <x v="3"/>
    </i>
    <i>
      <x v="4"/>
    </i>
    <i t="grand">
      <x/>
    </i>
  </colItems>
  <dataFields count="1">
    <dataField name="Sum of Paid Fees" fld="6" baseField="0" baseItem="0" numFmtId="167"/>
  </dataFields>
  <formats count="25">
    <format dxfId="262">
      <pivotArea dataOnly="0" labelOnly="1" outline="0" axis="axisValues" fieldPosition="0"/>
    </format>
    <format dxfId="261">
      <pivotArea dataOnly="0" labelOnly="1" outline="0" axis="axisValues" fieldPosition="0"/>
    </format>
    <format dxfId="260">
      <pivotArea type="all" dataOnly="0" outline="0" fieldPosition="0"/>
    </format>
    <format dxfId="259">
      <pivotArea outline="0" collapsedLevelsAreSubtotals="1" fieldPosition="0"/>
    </format>
    <format dxfId="258">
      <pivotArea field="0" type="button" dataOnly="0" labelOnly="1" outline="0"/>
    </format>
    <format dxfId="257">
      <pivotArea dataOnly="0" labelOnly="1" grandRow="1" outline="0" fieldPosition="0"/>
    </format>
    <format dxfId="256">
      <pivotArea dataOnly="0" labelOnly="1" outline="0" axis="axisValues" fieldPosition="0"/>
    </format>
    <format dxfId="255">
      <pivotArea dataOnly="0" labelOnly="1" outline="0" axis="axisValues" fieldPosition="0"/>
    </format>
    <format dxfId="254">
      <pivotArea field="13" type="button" dataOnly="0" labelOnly="1" outline="0"/>
    </format>
    <format dxfId="253">
      <pivotArea field="13" type="button" dataOnly="0" labelOnly="1" outline="0"/>
    </format>
    <format dxfId="252">
      <pivotArea dataOnly="0" labelOnly="1" outline="0" axis="axisValues" fieldPosition="0"/>
    </format>
    <format dxfId="251">
      <pivotArea field="9" type="button" dataOnly="0" labelOnly="1" outline="0"/>
    </format>
    <format dxfId="250">
      <pivotArea grandRow="1" outline="0" collapsedLevelsAreSubtotals="1" fieldPosition="0"/>
    </format>
    <format dxfId="249">
      <pivotArea field="0" type="button" dataOnly="0" labelOnly="1" outline="0"/>
    </format>
    <format dxfId="248">
      <pivotArea field="10" type="button" dataOnly="0" labelOnly="1" outline="0"/>
    </format>
    <format dxfId="247">
      <pivotArea dataOnly="0" labelOnly="1" grandRow="1" outline="0" fieldPosition="0"/>
    </format>
    <format dxfId="246">
      <pivotArea field="12" type="button" dataOnly="0" labelOnly="1" outline="0"/>
    </format>
    <format dxfId="245">
      <pivotArea field="3" type="button" dataOnly="0" labelOnly="1" outline="0"/>
    </format>
    <format dxfId="244">
      <pivotArea type="origin" dataOnly="0" labelOnly="1" outline="0" fieldPosition="0"/>
    </format>
    <format dxfId="243">
      <pivotArea field="4" type="button" dataOnly="0" labelOnly="1" outline="0" axis="axisCol" fieldPosition="0"/>
    </format>
    <format dxfId="242">
      <pivotArea type="topRight" dataOnly="0" labelOnly="1" outline="0" fieldPosition="0"/>
    </format>
    <format dxfId="241">
      <pivotArea field="2" type="button" dataOnly="0" labelOnly="1" outline="0" axis="axisRow" fieldPosition="0"/>
    </format>
    <format dxfId="240">
      <pivotArea dataOnly="0" labelOnly="1" fieldPosition="0">
        <references count="1">
          <reference field="4" count="0"/>
        </references>
      </pivotArea>
    </format>
    <format dxfId="239">
      <pivotArea dataOnly="0" labelOnly="1" grandCol="1" outline="0" fieldPosition="0"/>
    </format>
    <format dxfId="238">
      <pivotArea outline="0" fieldPosition="0">
        <references count="1">
          <reference field="4294967294" count="1">
            <x v="0"/>
          </reference>
        </references>
      </pivotArea>
    </format>
  </formats>
  <chartFormats count="10">
    <chartFormat chart="144" format="0" series="1">
      <pivotArea type="data" outline="0" fieldPosition="0">
        <references count="2">
          <reference field="4294967294" count="1" selected="0">
            <x v="0"/>
          </reference>
          <reference field="4" count="1" selected="0">
            <x v="0"/>
          </reference>
        </references>
      </pivotArea>
    </chartFormat>
    <chartFormat chart="144" format="1" series="1">
      <pivotArea type="data" outline="0" fieldPosition="0">
        <references count="2">
          <reference field="4294967294" count="1" selected="0">
            <x v="0"/>
          </reference>
          <reference field="4" count="1" selected="0">
            <x v="1"/>
          </reference>
        </references>
      </pivotArea>
    </chartFormat>
    <chartFormat chart="144" format="2" series="1">
      <pivotArea type="data" outline="0" fieldPosition="0">
        <references count="2">
          <reference field="4294967294" count="1" selected="0">
            <x v="0"/>
          </reference>
          <reference field="4" count="1" selected="0">
            <x v="2"/>
          </reference>
        </references>
      </pivotArea>
    </chartFormat>
    <chartFormat chart="144" format="3" series="1">
      <pivotArea type="data" outline="0" fieldPosition="0">
        <references count="2">
          <reference field="4294967294" count="1" selected="0">
            <x v="0"/>
          </reference>
          <reference field="4" count="1" selected="0">
            <x v="3"/>
          </reference>
        </references>
      </pivotArea>
    </chartFormat>
    <chartFormat chart="144" format="4" series="1">
      <pivotArea type="data" outline="0" fieldPosition="0">
        <references count="2">
          <reference field="4294967294" count="1" selected="0">
            <x v="0"/>
          </reference>
          <reference field="4" count="1" selected="0">
            <x v="4"/>
          </reference>
        </references>
      </pivotArea>
    </chartFormat>
    <chartFormat chart="146" format="10" series="1">
      <pivotArea type="data" outline="0" fieldPosition="0">
        <references count="2">
          <reference field="4294967294" count="1" selected="0">
            <x v="0"/>
          </reference>
          <reference field="4" count="1" selected="0">
            <x v="0"/>
          </reference>
        </references>
      </pivotArea>
    </chartFormat>
    <chartFormat chart="146" format="11" series="1">
      <pivotArea type="data" outline="0" fieldPosition="0">
        <references count="2">
          <reference field="4294967294" count="1" selected="0">
            <x v="0"/>
          </reference>
          <reference field="4" count="1" selected="0">
            <x v="1"/>
          </reference>
        </references>
      </pivotArea>
    </chartFormat>
    <chartFormat chart="146" format="12" series="1">
      <pivotArea type="data" outline="0" fieldPosition="0">
        <references count="2">
          <reference field="4294967294" count="1" selected="0">
            <x v="0"/>
          </reference>
          <reference field="4" count="1" selected="0">
            <x v="2"/>
          </reference>
        </references>
      </pivotArea>
    </chartFormat>
    <chartFormat chart="146" format="13" series="1">
      <pivotArea type="data" outline="0" fieldPosition="0">
        <references count="2">
          <reference field="4294967294" count="1" selected="0">
            <x v="0"/>
          </reference>
          <reference field="4" count="1" selected="0">
            <x v="3"/>
          </reference>
        </references>
      </pivotArea>
    </chartFormat>
    <chartFormat chart="146" format="14" series="1">
      <pivotArea type="data" outline="0" fieldPosition="0">
        <references count="2">
          <reference field="4294967294" count="1" selected="0">
            <x v="0"/>
          </reference>
          <reference field="4"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D0F834AB-F196-4579-AC7B-C70120144D51}" name="PivotTable24" cacheId="0"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chartFormat="159">
  <location ref="EV4:FA21" firstHeaderRow="1" firstDataRow="2" firstDataCol="1" rowPageCount="1" colPageCount="1"/>
  <pivotFields count="14">
    <pivotField axis="axisPage" multipleItemSelectionAllowed="1" showAll="0" sortType="descending">
      <items count="3">
        <item x="0"/>
        <item h="1" x="1"/>
        <item t="default"/>
      </items>
    </pivotField>
    <pivotField numFmtId="1" showAll="0"/>
    <pivotField showAll="0">
      <items count="13">
        <item x="5"/>
        <item x="6"/>
        <item x="7"/>
        <item x="0"/>
        <item x="8"/>
        <item x="9"/>
        <item x="11"/>
        <item x="1"/>
        <item x="2"/>
        <item x="3"/>
        <item x="4"/>
        <item x="10"/>
        <item t="default"/>
      </items>
    </pivotField>
    <pivotField showAll="0">
      <items count="7">
        <item x="1"/>
        <item x="2"/>
        <item x="4"/>
        <item x="0"/>
        <item x="3"/>
        <item x="5"/>
        <item t="default"/>
      </items>
    </pivotField>
    <pivotField showAll="0">
      <items count="6">
        <item x="1"/>
        <item x="2"/>
        <item x="3"/>
        <item x="0"/>
        <item x="4"/>
        <item t="default"/>
      </items>
    </pivotField>
    <pivotField numFmtId="3" showAll="0"/>
    <pivotField dataField="1" numFmtId="165" showAll="0"/>
    <pivotField showAll="0"/>
    <pivotField numFmtId="45" showAll="0"/>
    <pivotField axis="axisCol" showAll="0">
      <items count="6">
        <item x="1"/>
        <item x="2"/>
        <item x="4"/>
        <item x="0"/>
        <item x="3"/>
        <item t="default"/>
      </items>
    </pivotField>
    <pivotField showAll="0">
      <items count="11">
        <item x="4"/>
        <item x="3"/>
        <item x="2"/>
        <item x="6"/>
        <item x="0"/>
        <item x="5"/>
        <item x="7"/>
        <item x="8"/>
        <item x="1"/>
        <item x="9"/>
        <item t="default"/>
      </items>
    </pivotField>
    <pivotField showAll="0">
      <items count="9">
        <item x="2"/>
        <item x="3"/>
        <item x="4"/>
        <item x="0"/>
        <item x="5"/>
        <item x="1"/>
        <item x="6"/>
        <item x="7"/>
        <item t="default"/>
      </items>
    </pivotField>
    <pivotField showAll="0">
      <items count="5">
        <item x="2"/>
        <item x="3"/>
        <item x="1"/>
        <item x="0"/>
        <item t="default"/>
      </items>
    </pivotField>
    <pivotField axis="axisRow" showAll="0" sortType="ascending">
      <items count="17">
        <item x="5"/>
        <item x="2"/>
        <item x="8"/>
        <item x="6"/>
        <item x="1"/>
        <item x="4"/>
        <item x="14"/>
        <item x="0"/>
        <item x="10"/>
        <item x="11"/>
        <item x="13"/>
        <item x="15"/>
        <item x="9"/>
        <item x="7"/>
        <item x="12"/>
        <item x="3"/>
        <item t="default"/>
      </items>
      <autoSortScope>
        <pivotArea dataOnly="0" outline="0" fieldPosition="0">
          <references count="1">
            <reference field="4294967294" count="1" selected="0">
              <x v="0"/>
            </reference>
          </references>
        </pivotArea>
      </autoSortScope>
    </pivotField>
  </pivotFields>
  <rowFields count="1">
    <field x="13"/>
  </rowFields>
  <rowItems count="16">
    <i>
      <x v="7"/>
    </i>
    <i>
      <x v="11"/>
    </i>
    <i>
      <x v="15"/>
    </i>
    <i>
      <x v="6"/>
    </i>
    <i>
      <x v="14"/>
    </i>
    <i>
      <x v="12"/>
    </i>
    <i>
      <x v="9"/>
    </i>
    <i>
      <x v="8"/>
    </i>
    <i>
      <x/>
    </i>
    <i>
      <x v="5"/>
    </i>
    <i>
      <x v="2"/>
    </i>
    <i>
      <x v="4"/>
    </i>
    <i>
      <x v="13"/>
    </i>
    <i>
      <x v="10"/>
    </i>
    <i>
      <x v="1"/>
    </i>
    <i>
      <x v="3"/>
    </i>
  </rowItems>
  <colFields count="1">
    <field x="9"/>
  </colFields>
  <colItems count="5">
    <i>
      <x/>
    </i>
    <i>
      <x v="1"/>
    </i>
    <i>
      <x v="2"/>
    </i>
    <i>
      <x v="3"/>
    </i>
    <i t="grand">
      <x/>
    </i>
  </colItems>
  <pageFields count="1">
    <pageField fld="0" hier="-1"/>
  </pageFields>
  <dataFields count="1">
    <dataField name="Sum of Paid Fees" fld="6" baseField="0" baseItem="0" numFmtId="167"/>
  </dataFields>
  <formats count="27">
    <format dxfId="289">
      <pivotArea dataOnly="0" labelOnly="1" outline="0" axis="axisValues" fieldPosition="0"/>
    </format>
    <format dxfId="288">
      <pivotArea dataOnly="0" labelOnly="1" outline="0" axis="axisValues" fieldPosition="0"/>
    </format>
    <format dxfId="287">
      <pivotArea type="all" dataOnly="0" outline="0" fieldPosition="0"/>
    </format>
    <format dxfId="286">
      <pivotArea outline="0" collapsedLevelsAreSubtotals="1" fieldPosition="0"/>
    </format>
    <format dxfId="285">
      <pivotArea field="0" type="button" dataOnly="0" labelOnly="1" outline="0" axis="axisPage" fieldPosition="0"/>
    </format>
    <format dxfId="284">
      <pivotArea dataOnly="0" labelOnly="1" grandRow="1" outline="0" fieldPosition="0"/>
    </format>
    <format dxfId="283">
      <pivotArea dataOnly="0" labelOnly="1" outline="0" axis="axisValues" fieldPosition="0"/>
    </format>
    <format dxfId="282">
      <pivotArea dataOnly="0" labelOnly="1" outline="0" axis="axisValues" fieldPosition="0"/>
    </format>
    <format dxfId="281">
      <pivotArea field="13" type="button" dataOnly="0" labelOnly="1" outline="0" axis="axisRow" fieldPosition="0"/>
    </format>
    <format dxfId="280">
      <pivotArea field="13" type="button" dataOnly="0" labelOnly="1" outline="0" axis="axisRow" fieldPosition="0"/>
    </format>
    <format dxfId="279">
      <pivotArea dataOnly="0" labelOnly="1" outline="0" axis="axisValues" fieldPosition="0"/>
    </format>
    <format dxfId="278">
      <pivotArea field="9" type="button" dataOnly="0" labelOnly="1" outline="0" axis="axisCol" fieldPosition="0"/>
    </format>
    <format dxfId="277">
      <pivotArea grandRow="1" outline="0" collapsedLevelsAreSubtotals="1" fieldPosition="0"/>
    </format>
    <format dxfId="276">
      <pivotArea field="0" type="button" dataOnly="0" labelOnly="1" outline="0" axis="axisPage" fieldPosition="0"/>
    </format>
    <format dxfId="275">
      <pivotArea field="10" type="button" dataOnly="0" labelOnly="1" outline="0"/>
    </format>
    <format dxfId="274">
      <pivotArea dataOnly="0" labelOnly="1" grandRow="1" outline="0" fieldPosition="0"/>
    </format>
    <format dxfId="273">
      <pivotArea field="12" type="button" dataOnly="0" labelOnly="1" outline="0"/>
    </format>
    <format dxfId="272">
      <pivotArea field="3" type="button" dataOnly="0" labelOnly="1" outline="0"/>
    </format>
    <format dxfId="271">
      <pivotArea type="origin" dataOnly="0" labelOnly="1" outline="0" fieldPosition="0"/>
    </format>
    <format dxfId="270">
      <pivotArea field="4" type="button" dataOnly="0" labelOnly="1" outline="0"/>
    </format>
    <format dxfId="269">
      <pivotArea type="topRight" dataOnly="0" labelOnly="1" outline="0" fieldPosition="0"/>
    </format>
    <format dxfId="268">
      <pivotArea field="2" type="button" dataOnly="0" labelOnly="1" outline="0"/>
    </format>
    <format dxfId="267">
      <pivotArea dataOnly="0" labelOnly="1" grandCol="1" outline="0" fieldPosition="0"/>
    </format>
    <format dxfId="266">
      <pivotArea outline="0" collapsedLevelsAreSubtotals="1" fieldPosition="0"/>
    </format>
    <format dxfId="265">
      <pivotArea dataOnly="0" labelOnly="1" outline="0" fieldPosition="0">
        <references count="1">
          <reference field="0" count="0"/>
        </references>
      </pivotArea>
    </format>
    <format dxfId="264">
      <pivotArea dataOnly="0" labelOnly="1" fieldPosition="0">
        <references count="1">
          <reference field="9" count="1">
            <x v="0"/>
          </reference>
        </references>
      </pivotArea>
    </format>
    <format dxfId="263">
      <pivotArea dataOnly="0" labelOnly="1" fieldPosition="0">
        <references count="1">
          <reference field="9" count="3">
            <x v="1"/>
            <x v="2"/>
            <x v="3"/>
          </reference>
        </references>
      </pivotArea>
    </format>
  </formats>
  <chartFormats count="12">
    <chartFormat chart="150" format="0" series="1">
      <pivotArea type="data" outline="0" fieldPosition="0">
        <references count="1">
          <reference field="4294967294" count="1" selected="0">
            <x v="0"/>
          </reference>
        </references>
      </pivotArea>
    </chartFormat>
    <chartFormat chart="151" format="1" series="1">
      <pivotArea type="data" outline="0" fieldPosition="0">
        <references count="1">
          <reference field="4294967294" count="1" selected="0">
            <x v="0"/>
          </reference>
        </references>
      </pivotArea>
    </chartFormat>
    <chartFormat chart="152" format="2" series="1">
      <pivotArea type="data" outline="0" fieldPosition="0">
        <references count="1">
          <reference field="4294967294" count="1" selected="0">
            <x v="0"/>
          </reference>
        </references>
      </pivotArea>
    </chartFormat>
    <chartFormat chart="154" format="2" series="1">
      <pivotArea type="data" outline="0" fieldPosition="0">
        <references count="1">
          <reference field="4294967294" count="1" selected="0">
            <x v="0"/>
          </reference>
        </references>
      </pivotArea>
    </chartFormat>
    <chartFormat chart="156" format="0" series="1">
      <pivotArea type="data" outline="0" fieldPosition="0">
        <references count="2">
          <reference field="4294967294" count="1" selected="0">
            <x v="0"/>
          </reference>
          <reference field="9" count="1" selected="0">
            <x v="0"/>
          </reference>
        </references>
      </pivotArea>
    </chartFormat>
    <chartFormat chart="156" format="1" series="1">
      <pivotArea type="data" outline="0" fieldPosition="0">
        <references count="2">
          <reference field="4294967294" count="1" selected="0">
            <x v="0"/>
          </reference>
          <reference field="9" count="1" selected="0">
            <x v="1"/>
          </reference>
        </references>
      </pivotArea>
    </chartFormat>
    <chartFormat chart="156" format="2" series="1">
      <pivotArea type="data" outline="0" fieldPosition="0">
        <references count="2">
          <reference field="4294967294" count="1" selected="0">
            <x v="0"/>
          </reference>
          <reference field="9" count="1" selected="0">
            <x v="2"/>
          </reference>
        </references>
      </pivotArea>
    </chartFormat>
    <chartFormat chart="156" format="3" series="1">
      <pivotArea type="data" outline="0" fieldPosition="0">
        <references count="2">
          <reference field="4294967294" count="1" selected="0">
            <x v="0"/>
          </reference>
          <reference field="9" count="1" selected="0">
            <x v="3"/>
          </reference>
        </references>
      </pivotArea>
    </chartFormat>
    <chartFormat chart="158" format="8" series="1">
      <pivotArea type="data" outline="0" fieldPosition="0">
        <references count="2">
          <reference field="4294967294" count="1" selected="0">
            <x v="0"/>
          </reference>
          <reference field="9" count="1" selected="0">
            <x v="0"/>
          </reference>
        </references>
      </pivotArea>
    </chartFormat>
    <chartFormat chart="158" format="9" series="1">
      <pivotArea type="data" outline="0" fieldPosition="0">
        <references count="2">
          <reference field="4294967294" count="1" selected="0">
            <x v="0"/>
          </reference>
          <reference field="9" count="1" selected="0">
            <x v="1"/>
          </reference>
        </references>
      </pivotArea>
    </chartFormat>
    <chartFormat chart="158" format="10" series="1">
      <pivotArea type="data" outline="0" fieldPosition="0">
        <references count="2">
          <reference field="4294967294" count="1" selected="0">
            <x v="0"/>
          </reference>
          <reference field="9" count="1" selected="0">
            <x v="2"/>
          </reference>
        </references>
      </pivotArea>
    </chartFormat>
    <chartFormat chart="158" format="11" series="1">
      <pivotArea type="data" outline="0" fieldPosition="0">
        <references count="2">
          <reference field="4294967294" count="1" selected="0">
            <x v="0"/>
          </reference>
          <reference field="9"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644CC6D4-BF35-479F-885D-54093301840A}" name="Dur_Monthly" cacheId="0"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chartFormat="109">
  <location ref="BW4:BX16" firstHeaderRow="1" firstDataRow="1" firstDataCol="1" rowPageCount="1" colPageCount="1"/>
  <pivotFields count="14">
    <pivotField axis="axisPage" multipleItemSelectionAllowed="1" showAll="0" sortType="descending">
      <items count="3">
        <item x="0"/>
        <item h="1" x="1"/>
        <item t="default"/>
      </items>
    </pivotField>
    <pivotField numFmtId="1" showAll="0"/>
    <pivotField axis="axisRow" showAll="0">
      <items count="13">
        <item x="5"/>
        <item x="6"/>
        <item x="7"/>
        <item x="0"/>
        <item x="8"/>
        <item x="9"/>
        <item x="11"/>
        <item x="1"/>
        <item x="2"/>
        <item x="3"/>
        <item x="4"/>
        <item x="10"/>
        <item t="default"/>
      </items>
    </pivotField>
    <pivotField showAll="0"/>
    <pivotField showAll="0"/>
    <pivotField numFmtId="3" showAll="0"/>
    <pivotField numFmtId="165" showAll="0"/>
    <pivotField showAll="0"/>
    <pivotField dataField="1" numFmtId="45" showAll="0"/>
    <pivotField showAll="0">
      <items count="6">
        <item x="1"/>
        <item x="2"/>
        <item x="4"/>
        <item x="0"/>
        <item x="3"/>
        <item t="default"/>
      </items>
    </pivotField>
    <pivotField showAll="0">
      <items count="11">
        <item x="4"/>
        <item x="3"/>
        <item x="2"/>
        <item x="6"/>
        <item x="0"/>
        <item x="5"/>
        <item x="7"/>
        <item x="8"/>
        <item x="1"/>
        <item x="9"/>
        <item t="default"/>
      </items>
    </pivotField>
    <pivotField showAll="0">
      <items count="9">
        <item x="2"/>
        <item x="3"/>
        <item x="4"/>
        <item x="0"/>
        <item x="5"/>
        <item x="1"/>
        <item x="6"/>
        <item x="7"/>
        <item t="default"/>
      </items>
    </pivotField>
    <pivotField showAll="0">
      <items count="5">
        <item x="2"/>
        <item x="3"/>
        <item x="1"/>
        <item x="0"/>
        <item t="default"/>
      </items>
    </pivotField>
    <pivotField showAll="0">
      <items count="17">
        <item x="5"/>
        <item x="2"/>
        <item x="8"/>
        <item x="6"/>
        <item x="1"/>
        <item x="4"/>
        <item x="14"/>
        <item x="0"/>
        <item x="10"/>
        <item x="11"/>
        <item x="13"/>
        <item x="15"/>
        <item x="9"/>
        <item x="7"/>
        <item x="12"/>
        <item x="3"/>
        <item t="default"/>
      </items>
    </pivotField>
  </pivotFields>
  <rowFields count="1">
    <field x="2"/>
  </rowFields>
  <rowItems count="12">
    <i>
      <x/>
    </i>
    <i>
      <x v="1"/>
    </i>
    <i>
      <x v="2"/>
    </i>
    <i>
      <x v="3"/>
    </i>
    <i>
      <x v="4"/>
    </i>
    <i>
      <x v="5"/>
    </i>
    <i>
      <x v="6"/>
    </i>
    <i>
      <x v="7"/>
    </i>
    <i>
      <x v="8"/>
    </i>
    <i>
      <x v="9"/>
    </i>
    <i>
      <x v="10"/>
    </i>
    <i>
      <x v="11"/>
    </i>
  </rowItems>
  <colItems count="1">
    <i/>
  </colItems>
  <pageFields count="1">
    <pageField fld="0" hier="-1"/>
  </pageFields>
  <dataFields count="1">
    <dataField name="Average of Average call duration" fld="8" subtotal="average" baseField="2" baseItem="5" numFmtId="45"/>
  </dataFields>
  <formats count="19">
    <format dxfId="308">
      <pivotArea dataOnly="0" labelOnly="1" outline="0" axis="axisValues" fieldPosition="0"/>
    </format>
    <format dxfId="307">
      <pivotArea dataOnly="0" labelOnly="1" outline="0" axis="axisValues" fieldPosition="0"/>
    </format>
    <format dxfId="306">
      <pivotArea type="all" dataOnly="0" outline="0" fieldPosition="0"/>
    </format>
    <format dxfId="305">
      <pivotArea outline="0" collapsedLevelsAreSubtotals="1" fieldPosition="0"/>
    </format>
    <format dxfId="304">
      <pivotArea field="0" type="button" dataOnly="0" labelOnly="1" outline="0" axis="axisPage" fieldPosition="0"/>
    </format>
    <format dxfId="303">
      <pivotArea dataOnly="0" labelOnly="1" grandRow="1" outline="0" fieldPosition="0"/>
    </format>
    <format dxfId="302">
      <pivotArea dataOnly="0" labelOnly="1" outline="0" axis="axisValues" fieldPosition="0"/>
    </format>
    <format dxfId="301">
      <pivotArea dataOnly="0" labelOnly="1" outline="0" axis="axisValues" fieldPosition="0"/>
    </format>
    <format dxfId="300">
      <pivotArea field="13" type="button" dataOnly="0" labelOnly="1" outline="0"/>
    </format>
    <format dxfId="299">
      <pivotArea field="13" type="button" dataOnly="0" labelOnly="1" outline="0"/>
    </format>
    <format dxfId="298">
      <pivotArea dataOnly="0" labelOnly="1" outline="0" axis="axisValues" fieldPosition="0"/>
    </format>
    <format dxfId="297">
      <pivotArea field="9" type="button" dataOnly="0" labelOnly="1" outline="0"/>
    </format>
    <format dxfId="296">
      <pivotArea grandRow="1" outline="0" collapsedLevelsAreSubtotals="1" fieldPosition="0"/>
    </format>
    <format dxfId="295">
      <pivotArea field="0" type="button" dataOnly="0" labelOnly="1" outline="0" axis="axisPage" fieldPosition="0"/>
    </format>
    <format dxfId="294">
      <pivotArea dataOnly="0" labelOnly="1" outline="0" fieldPosition="0">
        <references count="1">
          <reference field="0" count="0"/>
        </references>
      </pivotArea>
    </format>
    <format dxfId="293">
      <pivotArea field="10" type="button" dataOnly="0" labelOnly="1" outline="0"/>
    </format>
    <format dxfId="292">
      <pivotArea dataOnly="0" labelOnly="1" grandRow="1" outline="0" fieldPosition="0"/>
    </format>
    <format dxfId="291">
      <pivotArea outline="0" fieldPosition="0">
        <references count="1">
          <reference field="4294967294" count="1">
            <x v="0"/>
          </reference>
        </references>
      </pivotArea>
    </format>
    <format dxfId="290">
      <pivotArea field="2" type="button" dataOnly="0" labelOnly="1" outline="0" axis="axisRow" fieldPosition="0"/>
    </format>
  </formats>
  <chartFormats count="2">
    <chartFormat chart="103" format="0" series="1">
      <pivotArea type="data" outline="0" fieldPosition="0">
        <references count="1">
          <reference field="4294967294" count="1" selected="0">
            <x v="0"/>
          </reference>
        </references>
      </pivotArea>
    </chartFormat>
    <chartFormat chart="108"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8B22F40E-A6CC-46C9-8E5D-2D9F92F075D3}" name="PivotTable19" cacheId="0"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chartFormat="124">
  <location ref="DD4:DE10" firstHeaderRow="1" firstDataRow="1" firstDataCol="1" rowPageCount="1" colPageCount="1"/>
  <pivotFields count="14">
    <pivotField axis="axisPage" multipleItemSelectionAllowed="1" showAll="0" sortType="descending">
      <items count="3">
        <item x="0"/>
        <item h="1" x="1"/>
        <item t="default"/>
      </items>
    </pivotField>
    <pivotField numFmtId="1" showAll="0"/>
    <pivotField showAll="0">
      <items count="13">
        <item x="5"/>
        <item x="6"/>
        <item x="7"/>
        <item x="0"/>
        <item x="8"/>
        <item x="9"/>
        <item x="11"/>
        <item x="1"/>
        <item x="2"/>
        <item x="3"/>
        <item x="4"/>
        <item x="10"/>
        <item t="default"/>
      </items>
    </pivotField>
    <pivotField axis="axisRow" showAll="0">
      <items count="7">
        <item x="1"/>
        <item x="2"/>
        <item x="4"/>
        <item x="0"/>
        <item x="3"/>
        <item x="5"/>
        <item t="default"/>
      </items>
    </pivotField>
    <pivotField showAll="0"/>
    <pivotField numFmtId="3" showAll="0"/>
    <pivotField dataField="1" numFmtId="165" showAll="0"/>
    <pivotField showAll="0"/>
    <pivotField numFmtId="45" showAll="0"/>
    <pivotField showAll="0">
      <items count="6">
        <item x="1"/>
        <item x="2"/>
        <item x="4"/>
        <item x="0"/>
        <item x="3"/>
        <item t="default"/>
      </items>
    </pivotField>
    <pivotField showAll="0">
      <items count="11">
        <item x="4"/>
        <item x="3"/>
        <item x="2"/>
        <item x="6"/>
        <item x="0"/>
        <item x="5"/>
        <item x="7"/>
        <item x="8"/>
        <item x="1"/>
        <item x="9"/>
        <item t="default"/>
      </items>
    </pivotField>
    <pivotField showAll="0">
      <items count="9">
        <item x="2"/>
        <item x="3"/>
        <item x="4"/>
        <item x="0"/>
        <item x="5"/>
        <item x="1"/>
        <item x="6"/>
        <item x="7"/>
        <item t="default"/>
      </items>
    </pivotField>
    <pivotField showAll="0">
      <items count="5">
        <item x="2"/>
        <item x="3"/>
        <item x="1"/>
        <item x="0"/>
        <item t="default"/>
      </items>
    </pivotField>
    <pivotField showAll="0">
      <items count="17">
        <item x="5"/>
        <item x="2"/>
        <item x="8"/>
        <item x="6"/>
        <item x="1"/>
        <item x="4"/>
        <item x="14"/>
        <item x="0"/>
        <item x="10"/>
        <item x="11"/>
        <item x="13"/>
        <item x="15"/>
        <item x="9"/>
        <item x="7"/>
        <item x="12"/>
        <item x="3"/>
        <item t="default"/>
      </items>
    </pivotField>
  </pivotFields>
  <rowFields count="1">
    <field x="3"/>
  </rowFields>
  <rowItems count="6">
    <i>
      <x/>
    </i>
    <i>
      <x v="1"/>
    </i>
    <i>
      <x v="2"/>
    </i>
    <i>
      <x v="3"/>
    </i>
    <i>
      <x v="4"/>
    </i>
    <i>
      <x v="5"/>
    </i>
  </rowItems>
  <colItems count="1">
    <i/>
  </colItems>
  <pageFields count="1">
    <pageField fld="0" hier="-1"/>
  </pageFields>
  <dataFields count="1">
    <dataField name="Sum of Paid Fees" fld="6" baseField="12" baseItem="0" numFmtId="167"/>
  </dataFields>
  <formats count="22">
    <format dxfId="330">
      <pivotArea dataOnly="0" labelOnly="1" outline="0" axis="axisValues" fieldPosition="0"/>
    </format>
    <format dxfId="329">
      <pivotArea dataOnly="0" labelOnly="1" outline="0" axis="axisValues" fieldPosition="0"/>
    </format>
    <format dxfId="328">
      <pivotArea type="all" dataOnly="0" outline="0" fieldPosition="0"/>
    </format>
    <format dxfId="327">
      <pivotArea outline="0" collapsedLevelsAreSubtotals="1" fieldPosition="0"/>
    </format>
    <format dxfId="326">
      <pivotArea field="0" type="button" dataOnly="0" labelOnly="1" outline="0" axis="axisPage" fieldPosition="0"/>
    </format>
    <format dxfId="325">
      <pivotArea dataOnly="0" labelOnly="1" grandRow="1" outline="0" fieldPosition="0"/>
    </format>
    <format dxfId="324">
      <pivotArea dataOnly="0" labelOnly="1" outline="0" axis="axisValues" fieldPosition="0"/>
    </format>
    <format dxfId="323">
      <pivotArea dataOnly="0" labelOnly="1" outline="0" axis="axisValues" fieldPosition="0"/>
    </format>
    <format dxfId="322">
      <pivotArea field="13" type="button" dataOnly="0" labelOnly="1" outline="0"/>
    </format>
    <format dxfId="321">
      <pivotArea field="13" type="button" dataOnly="0" labelOnly="1" outline="0"/>
    </format>
    <format dxfId="320">
      <pivotArea dataOnly="0" labelOnly="1" outline="0" axis="axisValues" fieldPosition="0"/>
    </format>
    <format dxfId="319">
      <pivotArea field="9" type="button" dataOnly="0" labelOnly="1" outline="0"/>
    </format>
    <format dxfId="318">
      <pivotArea grandRow="1" outline="0" collapsedLevelsAreSubtotals="1" fieldPosition="0"/>
    </format>
    <format dxfId="317">
      <pivotArea field="0" type="button" dataOnly="0" labelOnly="1" outline="0" axis="axisPage" fieldPosition="0"/>
    </format>
    <format dxfId="316">
      <pivotArea dataOnly="0" labelOnly="1" outline="0" fieldPosition="0">
        <references count="1">
          <reference field="0" count="0"/>
        </references>
      </pivotArea>
    </format>
    <format dxfId="315">
      <pivotArea field="10" type="button" dataOnly="0" labelOnly="1" outline="0"/>
    </format>
    <format dxfId="314">
      <pivotArea dataOnly="0" labelOnly="1" grandRow="1" outline="0" fieldPosition="0"/>
    </format>
    <format dxfId="313">
      <pivotArea field="2" type="button" dataOnly="0" labelOnly="1" outline="0"/>
    </format>
    <format dxfId="312">
      <pivotArea field="12" type="button" dataOnly="0" labelOnly="1" outline="0"/>
    </format>
    <format dxfId="311">
      <pivotArea outline="0" fieldPosition="0">
        <references count="1">
          <reference field="4294967294" count="1">
            <x v="0"/>
          </reference>
        </references>
      </pivotArea>
    </format>
    <format dxfId="310">
      <pivotArea dataOnly="0" labelOnly="1" outline="0" fieldPosition="0">
        <references count="1">
          <reference field="4294967294" count="1">
            <x v="0"/>
          </reference>
        </references>
      </pivotArea>
    </format>
    <format dxfId="309">
      <pivotArea field="3" type="button" dataOnly="0" labelOnly="1" outline="0" axis="axisRow" fieldPosition="0"/>
    </format>
  </formats>
  <chartFormats count="6">
    <chartFormat chart="110" format="0" series="1">
      <pivotArea type="data" outline="0" fieldPosition="0">
        <references count="1">
          <reference field="4294967294" count="1" selected="0">
            <x v="0"/>
          </reference>
        </references>
      </pivotArea>
    </chartFormat>
    <chartFormat chart="112" format="18" series="1">
      <pivotArea type="data" outline="0" fieldPosition="0">
        <references count="1">
          <reference field="4294967294" count="1" selected="0">
            <x v="0"/>
          </reference>
        </references>
      </pivotArea>
    </chartFormat>
    <chartFormat chart="117" format="18" series="1">
      <pivotArea type="data" outline="0" fieldPosition="0">
        <references count="1">
          <reference field="4294967294" count="1" selected="0">
            <x v="0"/>
          </reference>
        </references>
      </pivotArea>
    </chartFormat>
    <chartFormat chart="119" format="0" series="1">
      <pivotArea type="data" outline="0" fieldPosition="0">
        <references count="1">
          <reference field="4294967294" count="1" selected="0">
            <x v="0"/>
          </reference>
        </references>
      </pivotArea>
    </chartFormat>
    <chartFormat chart="121" format="2" series="1">
      <pivotArea type="data" outline="0" fieldPosition="0">
        <references count="1">
          <reference field="4294967294" count="1" selected="0">
            <x v="0"/>
          </reference>
        </references>
      </pivotArea>
    </chartFormat>
    <chartFormat chart="12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2426E380-275E-4ACD-9A1C-489E20031D06}" name="PivotTable7"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9">
  <location ref="AP4:AP5" firstHeaderRow="1" firstDataRow="1" firstDataCol="0"/>
  <pivotFields count="14">
    <pivotField showAll="0" sortType="descending">
      <items count="3">
        <item x="0"/>
        <item x="1"/>
        <item t="default"/>
      </items>
    </pivotField>
    <pivotField numFmtId="1" showAll="0"/>
    <pivotField showAll="0">
      <items count="13">
        <item x="5"/>
        <item x="6"/>
        <item x="7"/>
        <item x="0"/>
        <item x="8"/>
        <item x="9"/>
        <item x="11"/>
        <item x="1"/>
        <item x="2"/>
        <item x="3"/>
        <item x="4"/>
        <item x="10"/>
        <item t="default"/>
      </items>
    </pivotField>
    <pivotField showAll="0"/>
    <pivotField showAll="0"/>
    <pivotField dataField="1" numFmtId="3" showAll="0"/>
    <pivotField numFmtId="165" showAll="0"/>
    <pivotField showAll="0"/>
    <pivotField numFmtId="45" showAll="0"/>
    <pivotField showAll="0"/>
    <pivotField showAll="0"/>
    <pivotField showAll="0"/>
    <pivotField showAll="0">
      <items count="5">
        <item x="2"/>
        <item x="3"/>
        <item x="1"/>
        <item x="0"/>
        <item t="default"/>
      </items>
    </pivotField>
    <pivotField showAll="0">
      <items count="17">
        <item x="5"/>
        <item x="2"/>
        <item x="8"/>
        <item x="6"/>
        <item x="1"/>
        <item x="4"/>
        <item x="14"/>
        <item x="0"/>
        <item x="10"/>
        <item x="11"/>
        <item x="13"/>
        <item x="15"/>
        <item x="9"/>
        <item x="7"/>
        <item x="12"/>
        <item x="3"/>
        <item t="default"/>
      </items>
    </pivotField>
  </pivotFields>
  <rowItems count="1">
    <i/>
  </rowItems>
  <colItems count="1">
    <i/>
  </colItems>
  <dataFields count="1">
    <dataField name="Average of Enrolled Courses" fld="5" subtotal="average" baseField="0" baseItem="9"/>
  </dataFields>
  <formats count="12">
    <format dxfId="342">
      <pivotArea dataOnly="0" labelOnly="1" outline="0" axis="axisValues" fieldPosition="0"/>
    </format>
    <format dxfId="341">
      <pivotArea dataOnly="0" labelOnly="1" outline="0" axis="axisValues" fieldPosition="0"/>
    </format>
    <format dxfId="340">
      <pivotArea type="all" dataOnly="0" outline="0" fieldPosition="0"/>
    </format>
    <format dxfId="339">
      <pivotArea outline="0" collapsedLevelsAreSubtotals="1" fieldPosition="0"/>
    </format>
    <format dxfId="338">
      <pivotArea field="0" type="button" dataOnly="0" labelOnly="1" outline="0"/>
    </format>
    <format dxfId="337">
      <pivotArea dataOnly="0" labelOnly="1" grandRow="1" outline="0" fieldPosition="0"/>
    </format>
    <format dxfId="336">
      <pivotArea dataOnly="0" labelOnly="1" outline="0" axis="axisValues" fieldPosition="0"/>
    </format>
    <format dxfId="335">
      <pivotArea dataOnly="0" labelOnly="1" outline="0" axis="axisValues" fieldPosition="0"/>
    </format>
    <format dxfId="334">
      <pivotArea field="13" type="button" dataOnly="0" labelOnly="1" outline="0"/>
    </format>
    <format dxfId="333">
      <pivotArea field="13" type="button" dataOnly="0" labelOnly="1" outline="0"/>
    </format>
    <format dxfId="332">
      <pivotArea dataOnly="0" labelOnly="1" outline="0" axis="axisValues" fieldPosition="0"/>
    </format>
    <format dxfId="331">
      <pivotArea grandRow="1"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43FFA374-7890-4356-A7BD-C800A99FD7B1}" name="Enr_Monthly"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3">
  <location ref="AM4:AN17" firstHeaderRow="1" firstDataRow="1" firstDataCol="1"/>
  <pivotFields count="14">
    <pivotField showAll="0" sortType="descending">
      <items count="3">
        <item x="0"/>
        <item x="1"/>
        <item t="default"/>
      </items>
    </pivotField>
    <pivotField numFmtId="1" showAll="0"/>
    <pivotField axis="axisRow" showAll="0">
      <items count="13">
        <item x="5"/>
        <item x="6"/>
        <item x="7"/>
        <item x="0"/>
        <item x="8"/>
        <item x="9"/>
        <item x="11"/>
        <item x="1"/>
        <item x="2"/>
        <item x="3"/>
        <item x="4"/>
        <item x="10"/>
        <item t="default"/>
      </items>
    </pivotField>
    <pivotField showAll="0"/>
    <pivotField showAll="0"/>
    <pivotField dataField="1" numFmtId="3" showAll="0"/>
    <pivotField numFmtId="165" showAll="0"/>
    <pivotField showAll="0"/>
    <pivotField numFmtId="45" showAll="0"/>
    <pivotField showAll="0"/>
    <pivotField showAll="0"/>
    <pivotField showAll="0"/>
    <pivotField showAll="0">
      <items count="5">
        <item x="2"/>
        <item x="3"/>
        <item x="1"/>
        <item x="0"/>
        <item t="default"/>
      </items>
    </pivotField>
    <pivotField showAll="0">
      <items count="17">
        <item x="5"/>
        <item x="2"/>
        <item x="8"/>
        <item x="6"/>
        <item x="1"/>
        <item x="4"/>
        <item x="14"/>
        <item x="0"/>
        <item x="10"/>
        <item x="11"/>
        <item x="13"/>
        <item x="15"/>
        <item x="9"/>
        <item x="7"/>
        <item x="12"/>
        <item x="3"/>
        <item t="default"/>
      </items>
    </pivotField>
  </pivotFields>
  <rowFields count="1">
    <field x="2"/>
  </rowFields>
  <rowItems count="13">
    <i>
      <x/>
    </i>
    <i>
      <x v="1"/>
    </i>
    <i>
      <x v="2"/>
    </i>
    <i>
      <x v="3"/>
    </i>
    <i>
      <x v="4"/>
    </i>
    <i>
      <x v="5"/>
    </i>
    <i>
      <x v="6"/>
    </i>
    <i>
      <x v="7"/>
    </i>
    <i>
      <x v="8"/>
    </i>
    <i>
      <x v="9"/>
    </i>
    <i>
      <x v="10"/>
    </i>
    <i>
      <x v="11"/>
    </i>
    <i t="grand">
      <x/>
    </i>
  </rowItems>
  <colItems count="1">
    <i/>
  </colItems>
  <dataFields count="1">
    <dataField name="Sum of Enrolled Courses" fld="5" baseField="0" baseItem="0"/>
  </dataFields>
  <formats count="14">
    <format dxfId="356">
      <pivotArea dataOnly="0" labelOnly="1" outline="0" axis="axisValues" fieldPosition="0"/>
    </format>
    <format dxfId="355">
      <pivotArea dataOnly="0" labelOnly="1" outline="0" axis="axisValues" fieldPosition="0"/>
    </format>
    <format dxfId="354">
      <pivotArea type="all" dataOnly="0" outline="0" fieldPosition="0"/>
    </format>
    <format dxfId="353">
      <pivotArea outline="0" collapsedLevelsAreSubtotals="1" fieldPosition="0"/>
    </format>
    <format dxfId="352">
      <pivotArea field="0" type="button" dataOnly="0" labelOnly="1" outline="0"/>
    </format>
    <format dxfId="351">
      <pivotArea dataOnly="0" labelOnly="1" grandRow="1" outline="0" fieldPosition="0"/>
    </format>
    <format dxfId="350">
      <pivotArea dataOnly="0" labelOnly="1" outline="0" axis="axisValues" fieldPosition="0"/>
    </format>
    <format dxfId="349">
      <pivotArea dataOnly="0" labelOnly="1" outline="0" axis="axisValues" fieldPosition="0"/>
    </format>
    <format dxfId="348">
      <pivotArea field="13" type="button" dataOnly="0" labelOnly="1" outline="0"/>
    </format>
    <format dxfId="347">
      <pivotArea field="13" type="button" dataOnly="0" labelOnly="1" outline="0"/>
    </format>
    <format dxfId="346">
      <pivotArea dataOnly="0" labelOnly="1" outline="0" axis="axisValues" fieldPosition="0"/>
    </format>
    <format dxfId="345">
      <pivotArea field="2" type="button" dataOnly="0" labelOnly="1" outline="0" axis="axisRow" fieldPosition="0"/>
    </format>
    <format dxfId="344">
      <pivotArea dataOnly="0" labelOnly="1" grandRow="1" outline="0" fieldPosition="0"/>
    </format>
    <format dxfId="343">
      <pivotArea grandRow="1" outline="0" collapsedLevelsAreSubtotals="1" fieldPosition="0"/>
    </format>
  </formats>
  <chartFormats count="2">
    <chartFormat chart="70" format="0" series="1">
      <pivotArea type="data" outline="0" fieldPosition="0">
        <references count="1">
          <reference field="4294967294" count="1" selected="0">
            <x v="0"/>
          </reference>
        </references>
      </pivotArea>
    </chartFormat>
    <chartFormat chart="7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5BC6BAE-72D3-407F-A7BE-F33FB54F48EB}" name="PivotTable22" cacheId="0"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chartFormat="147">
  <location ref="EK4:EK9" firstHeaderRow="1" firstDataRow="1" firstDataCol="1"/>
  <pivotFields count="14">
    <pivotField multipleItemSelectionAllowed="1" showAll="0" sortType="descending">
      <items count="3">
        <item x="0"/>
        <item h="1" x="1"/>
        <item t="default"/>
      </items>
    </pivotField>
    <pivotField numFmtId="1" showAll="0"/>
    <pivotField showAll="0">
      <items count="13">
        <item x="5"/>
        <item x="6"/>
        <item x="7"/>
        <item x="0"/>
        <item x="8"/>
        <item x="9"/>
        <item x="11"/>
        <item x="1"/>
        <item x="2"/>
        <item x="3"/>
        <item x="4"/>
        <item x="10"/>
        <item t="default"/>
      </items>
    </pivotField>
    <pivotField showAll="0">
      <items count="7">
        <item x="1"/>
        <item x="2"/>
        <item x="4"/>
        <item x="0"/>
        <item x="3"/>
        <item x="5"/>
        <item t="default"/>
      </items>
    </pivotField>
    <pivotField axis="axisRow" showAll="0">
      <items count="6">
        <item x="1"/>
        <item x="2"/>
        <item x="3"/>
        <item x="0"/>
        <item x="4"/>
        <item t="default"/>
      </items>
    </pivotField>
    <pivotField numFmtId="3" showAll="0"/>
    <pivotField numFmtId="165" showAll="0"/>
    <pivotField showAll="0"/>
    <pivotField numFmtId="45" showAll="0"/>
    <pivotField showAll="0">
      <items count="6">
        <item x="1"/>
        <item x="2"/>
        <item x="4"/>
        <item x="0"/>
        <item x="3"/>
        <item t="default"/>
      </items>
    </pivotField>
    <pivotField showAll="0">
      <items count="11">
        <item x="4"/>
        <item x="3"/>
        <item x="2"/>
        <item x="6"/>
        <item x="0"/>
        <item x="5"/>
        <item x="7"/>
        <item x="8"/>
        <item x="1"/>
        <item x="9"/>
        <item t="default"/>
      </items>
    </pivotField>
    <pivotField showAll="0">
      <items count="9">
        <item x="2"/>
        <item x="3"/>
        <item x="4"/>
        <item x="0"/>
        <item x="5"/>
        <item x="1"/>
        <item x="6"/>
        <item x="7"/>
        <item t="default"/>
      </items>
    </pivotField>
    <pivotField showAll="0">
      <items count="5">
        <item x="2"/>
        <item x="3"/>
        <item x="1"/>
        <item x="0"/>
        <item t="default"/>
      </items>
    </pivotField>
    <pivotField showAll="0">
      <items count="17">
        <item x="5"/>
        <item x="2"/>
        <item x="8"/>
        <item x="6"/>
        <item x="1"/>
        <item x="4"/>
        <item x="14"/>
        <item x="0"/>
        <item x="10"/>
        <item x="11"/>
        <item x="13"/>
        <item x="15"/>
        <item x="9"/>
        <item x="7"/>
        <item x="12"/>
        <item x="3"/>
        <item t="default"/>
      </items>
    </pivotField>
  </pivotFields>
  <rowFields count="1">
    <field x="4"/>
  </rowFields>
  <rowItems count="5">
    <i>
      <x/>
    </i>
    <i>
      <x v="1"/>
    </i>
    <i>
      <x v="2"/>
    </i>
    <i>
      <x v="3"/>
    </i>
    <i>
      <x v="4"/>
    </i>
  </rowItems>
  <colItems count="1">
    <i/>
  </colItems>
  <formats count="25">
    <format dxfId="45">
      <pivotArea dataOnly="0" labelOnly="1" outline="0" axis="axisValues" fieldPosition="0"/>
    </format>
    <format dxfId="44">
      <pivotArea dataOnly="0" labelOnly="1" outline="0" axis="axisValues" fieldPosition="0"/>
    </format>
    <format dxfId="43">
      <pivotArea type="all" dataOnly="0" outline="0" fieldPosition="0"/>
    </format>
    <format dxfId="42">
      <pivotArea outline="0" collapsedLevelsAreSubtotals="1" fieldPosition="0"/>
    </format>
    <format dxfId="41">
      <pivotArea field="0" type="button" dataOnly="0" labelOnly="1" outline="0"/>
    </format>
    <format dxfId="40">
      <pivotArea dataOnly="0" labelOnly="1" grandRow="1" outline="0" fieldPosition="0"/>
    </format>
    <format dxfId="39">
      <pivotArea dataOnly="0" labelOnly="1" outline="0" axis="axisValues" fieldPosition="0"/>
    </format>
    <format dxfId="38">
      <pivotArea dataOnly="0" labelOnly="1" outline="0" axis="axisValues" fieldPosition="0"/>
    </format>
    <format dxfId="37">
      <pivotArea field="13" type="button" dataOnly="0" labelOnly="1" outline="0"/>
    </format>
    <format dxfId="36">
      <pivotArea field="13" type="button" dataOnly="0" labelOnly="1" outline="0"/>
    </format>
    <format dxfId="35">
      <pivotArea dataOnly="0" labelOnly="1" outline="0" axis="axisValues" fieldPosition="0"/>
    </format>
    <format dxfId="34">
      <pivotArea field="9" type="button" dataOnly="0" labelOnly="1" outline="0"/>
    </format>
    <format dxfId="33">
      <pivotArea grandRow="1" outline="0" collapsedLevelsAreSubtotals="1" fieldPosition="0"/>
    </format>
    <format dxfId="32">
      <pivotArea field="0" type="button" dataOnly="0" labelOnly="1" outline="0"/>
    </format>
    <format dxfId="31">
      <pivotArea field="10" type="button" dataOnly="0" labelOnly="1" outline="0"/>
    </format>
    <format dxfId="30">
      <pivotArea dataOnly="0" labelOnly="1" grandRow="1" outline="0" fieldPosition="0"/>
    </format>
    <format dxfId="29">
      <pivotArea field="12" type="button" dataOnly="0" labelOnly="1" outline="0"/>
    </format>
    <format dxfId="28">
      <pivotArea field="3" type="button" dataOnly="0" labelOnly="1" outline="0"/>
    </format>
    <format dxfId="27">
      <pivotArea type="origin" dataOnly="0" labelOnly="1" outline="0" fieldPosition="0"/>
    </format>
    <format dxfId="26">
      <pivotArea field="4" type="button" dataOnly="0" labelOnly="1" outline="0" axis="axisRow" fieldPosition="0"/>
    </format>
    <format dxfId="25">
      <pivotArea type="topRight" dataOnly="0" labelOnly="1" outline="0" fieldPosition="0"/>
    </format>
    <format dxfId="24">
      <pivotArea field="2" type="button" dataOnly="0" labelOnly="1" outline="0"/>
    </format>
    <format dxfId="23">
      <pivotArea dataOnly="0" labelOnly="1" fieldPosition="0">
        <references count="1">
          <reference field="4" count="0"/>
        </references>
      </pivotArea>
    </format>
    <format dxfId="22">
      <pivotArea dataOnly="0" labelOnly="1" grandCol="1" outline="0" fieldPosition="0"/>
    </format>
    <format dxfId="21">
      <pivotArea dataOnly="0" labelOnly="1" fieldPosition="0">
        <references count="1">
          <reference field="4"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D41A2ED7-7B8F-4A12-9F12-60BC3F0866FD}" name="Ear_Monthly"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6">
  <location ref="U4:W17" firstHeaderRow="0" firstDataRow="1" firstDataCol="1"/>
  <pivotFields count="14">
    <pivotField showAll="0">
      <items count="3">
        <item x="1"/>
        <item x="0"/>
        <item t="default"/>
      </items>
    </pivotField>
    <pivotField numFmtId="1" showAll="0"/>
    <pivotField axis="axisRow" showAll="0">
      <items count="13">
        <item x="5"/>
        <item x="6"/>
        <item x="7"/>
        <item x="0"/>
        <item x="8"/>
        <item x="9"/>
        <item x="11"/>
        <item x="1"/>
        <item x="2"/>
        <item x="3"/>
        <item x="4"/>
        <item x="10"/>
        <item t="default"/>
      </items>
    </pivotField>
    <pivotField showAll="0"/>
    <pivotField showAll="0"/>
    <pivotField numFmtId="3" showAll="0"/>
    <pivotField dataField="1" numFmtId="165" showAll="0"/>
    <pivotField showAll="0"/>
    <pivotField numFmtId="45" showAll="0"/>
    <pivotField showAll="0"/>
    <pivotField showAll="0"/>
    <pivotField showAll="0"/>
    <pivotField showAll="0">
      <items count="5">
        <item x="2"/>
        <item x="3"/>
        <item x="1"/>
        <item x="0"/>
        <item t="default"/>
      </items>
    </pivotField>
    <pivotField showAll="0" sortType="descending">
      <items count="17">
        <item x="5"/>
        <item x="2"/>
        <item x="8"/>
        <item x="6"/>
        <item x="1"/>
        <item x="4"/>
        <item x="14"/>
        <item x="0"/>
        <item x="10"/>
        <item x="11"/>
        <item x="13"/>
        <item x="15"/>
        <item x="9"/>
        <item x="7"/>
        <item x="12"/>
        <item x="3"/>
        <item t="default"/>
      </items>
      <autoSortScope>
        <pivotArea dataOnly="0" outline="0" fieldPosition="0">
          <references count="1">
            <reference field="4294967294" count="1" selected="0">
              <x v="0"/>
            </reference>
          </references>
        </pivotArea>
      </autoSortScope>
    </pivotField>
  </pivotFields>
  <rowFields count="1">
    <field x="2"/>
  </rowFields>
  <rowItems count="13">
    <i>
      <x/>
    </i>
    <i>
      <x v="1"/>
    </i>
    <i>
      <x v="2"/>
    </i>
    <i>
      <x v="3"/>
    </i>
    <i>
      <x v="4"/>
    </i>
    <i>
      <x v="5"/>
    </i>
    <i>
      <x v="6"/>
    </i>
    <i>
      <x v="7"/>
    </i>
    <i>
      <x v="8"/>
    </i>
    <i>
      <x v="9"/>
    </i>
    <i>
      <x v="10"/>
    </i>
    <i>
      <x v="11"/>
    </i>
    <i t="grand">
      <x/>
    </i>
  </rowItems>
  <colFields count="1">
    <field x="-2"/>
  </colFields>
  <colItems count="2">
    <i>
      <x/>
    </i>
    <i i="1">
      <x v="1"/>
    </i>
  </colItems>
  <dataFields count="2">
    <dataField name="Sum of Paid Fees" fld="6" baseField="2" baseItem="1" numFmtId="167"/>
    <dataField name="Sum of Paid Fees2" fld="6" baseField="2" baseItem="0" numFmtId="1"/>
  </dataFields>
  <formats count="19">
    <format dxfId="375">
      <pivotArea dataOnly="0" labelOnly="1" outline="0" axis="axisValues" fieldPosition="0"/>
    </format>
    <format dxfId="374">
      <pivotArea dataOnly="0" labelOnly="1" outline="0" axis="axisValues" fieldPosition="0"/>
    </format>
    <format dxfId="373">
      <pivotArea type="all" dataOnly="0" outline="0" fieldPosition="0"/>
    </format>
    <format dxfId="372">
      <pivotArea outline="0" collapsedLevelsAreSubtotals="1" fieldPosition="0"/>
    </format>
    <format dxfId="371">
      <pivotArea field="0" type="button" dataOnly="0" labelOnly="1" outline="0"/>
    </format>
    <format dxfId="370">
      <pivotArea dataOnly="0" labelOnly="1" grandRow="1" outline="0" fieldPosition="0"/>
    </format>
    <format dxfId="369">
      <pivotArea dataOnly="0" labelOnly="1" outline="0" axis="axisValues" fieldPosition="0"/>
    </format>
    <format dxfId="368">
      <pivotArea dataOnly="0" labelOnly="1" outline="0" axis="axisValues" fieldPosition="0"/>
    </format>
    <format dxfId="367">
      <pivotArea field="13" type="button" dataOnly="0" labelOnly="1" outline="0"/>
    </format>
    <format dxfId="366">
      <pivotArea field="13" type="button" dataOnly="0" labelOnly="1" outline="0"/>
    </format>
    <format dxfId="365">
      <pivotArea dataOnly="0" labelOnly="1" outline="0" axis="axisValues" fieldPosition="0"/>
    </format>
    <format dxfId="364">
      <pivotArea outline="0" fieldPosition="0">
        <references count="1">
          <reference field="4294967294" count="1">
            <x v="0"/>
          </reference>
        </references>
      </pivotArea>
    </format>
    <format dxfId="363">
      <pivotArea outline="0" fieldPosition="0">
        <references count="1">
          <reference field="4294967294" count="1">
            <x v="1"/>
          </reference>
        </references>
      </pivotArea>
    </format>
    <format dxfId="362">
      <pivotArea field="2" type="button" dataOnly="0" labelOnly="1" outline="0" axis="axisRow" fieldPosition="0"/>
    </format>
    <format dxfId="361">
      <pivotArea dataOnly="0" labelOnly="1" grandRow="1" outline="0" fieldPosition="0"/>
    </format>
    <format dxfId="360">
      <pivotArea dataOnly="0" labelOnly="1" outline="0" fieldPosition="0">
        <references count="1">
          <reference field="4294967294" count="1">
            <x v="0"/>
          </reference>
        </references>
      </pivotArea>
    </format>
    <format dxfId="359">
      <pivotArea dataOnly="0" labelOnly="1" outline="0" fieldPosition="0">
        <references count="1">
          <reference field="4294967294" count="1">
            <x v="1"/>
          </reference>
        </references>
      </pivotArea>
    </format>
    <format dxfId="358">
      <pivotArea field="2" grandRow="1" outline="0" collapsedLevelsAreSubtotals="1" axis="axisRow" fieldPosition="0">
        <references count="1">
          <reference field="4294967294" count="1" selected="0">
            <x v="0"/>
          </reference>
        </references>
      </pivotArea>
    </format>
    <format dxfId="357">
      <pivotArea field="2" grandRow="1" outline="0" collapsedLevelsAreSubtotals="1" axis="axisRow" fieldPosition="0">
        <references count="1">
          <reference field="4294967294" count="1" selected="0">
            <x v="1"/>
          </reference>
        </references>
      </pivotArea>
    </format>
  </formats>
  <chartFormats count="4">
    <chartFormat chart="28" format="0" series="1">
      <pivotArea type="data" outline="0" fieldPosition="0">
        <references count="1">
          <reference field="4294967294" count="1" selected="0">
            <x v="0"/>
          </reference>
        </references>
      </pivotArea>
    </chartFormat>
    <chartFormat chart="28" format="1" series="1">
      <pivotArea type="data" outline="0" fieldPosition="0">
        <references count="1">
          <reference field="4294967294" count="1" selected="0">
            <x v="1"/>
          </reference>
        </references>
      </pivotArea>
    </chartFormat>
    <chartFormat chart="38" format="6" series="1">
      <pivotArea type="data" outline="0" fieldPosition="0">
        <references count="1">
          <reference field="4294967294" count="1" selected="0">
            <x v="1"/>
          </reference>
        </references>
      </pivotArea>
    </chartFormat>
    <chartFormat chart="38" format="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6452B1F7-7BBF-4AFD-B27C-957E1853094A}" name="PivotTable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9">
  <location ref="AD4:AE7" firstHeaderRow="1" firstDataRow="1" firstDataCol="1"/>
  <pivotFields count="14">
    <pivotField axis="axisRow" dataField="1" showAll="0" sortType="descending">
      <items count="3">
        <item x="0"/>
        <item x="1"/>
        <item t="default"/>
      </items>
    </pivotField>
    <pivotField numFmtId="1" showAll="0"/>
    <pivotField showAll="0">
      <items count="13">
        <item x="5"/>
        <item x="6"/>
        <item x="7"/>
        <item x="0"/>
        <item x="8"/>
        <item x="9"/>
        <item x="11"/>
        <item x="1"/>
        <item x="2"/>
        <item x="3"/>
        <item x="4"/>
        <item x="10"/>
        <item t="default"/>
      </items>
    </pivotField>
    <pivotField showAll="0"/>
    <pivotField showAll="0"/>
    <pivotField numFmtId="3" showAll="0"/>
    <pivotField numFmtId="165" showAll="0"/>
    <pivotField showAll="0"/>
    <pivotField numFmtId="45" showAll="0"/>
    <pivotField showAll="0"/>
    <pivotField showAll="0"/>
    <pivotField showAll="0"/>
    <pivotField showAll="0">
      <items count="5">
        <item x="2"/>
        <item x="3"/>
        <item x="1"/>
        <item x="0"/>
        <item t="default"/>
      </items>
    </pivotField>
    <pivotField showAll="0">
      <items count="17">
        <item x="5"/>
        <item x="2"/>
        <item x="8"/>
        <item x="6"/>
        <item x="1"/>
        <item x="4"/>
        <item x="14"/>
        <item x="0"/>
        <item x="10"/>
        <item x="11"/>
        <item x="13"/>
        <item x="15"/>
        <item x="9"/>
        <item x="7"/>
        <item x="12"/>
        <item x="3"/>
        <item t="default"/>
      </items>
    </pivotField>
  </pivotFields>
  <rowFields count="1">
    <field x="0"/>
  </rowFields>
  <rowItems count="3">
    <i>
      <x/>
    </i>
    <i>
      <x v="1"/>
    </i>
    <i t="grand">
      <x/>
    </i>
  </rowItems>
  <colItems count="1">
    <i/>
  </colItems>
  <dataFields count="1">
    <dataField name="Count of Fees Status" fld="0" subtotal="count" baseField="0" baseItem="0"/>
  </dataFields>
  <formats count="14">
    <format dxfId="389">
      <pivotArea dataOnly="0" labelOnly="1" outline="0" axis="axisValues" fieldPosition="0"/>
    </format>
    <format dxfId="388">
      <pivotArea dataOnly="0" labelOnly="1" outline="0" axis="axisValues" fieldPosition="0"/>
    </format>
    <format dxfId="387">
      <pivotArea type="all" dataOnly="0" outline="0" fieldPosition="0"/>
    </format>
    <format dxfId="386">
      <pivotArea outline="0" collapsedLevelsAreSubtotals="1" fieldPosition="0"/>
    </format>
    <format dxfId="385">
      <pivotArea field="0" type="button" dataOnly="0" labelOnly="1" outline="0" axis="axisRow" fieldPosition="0"/>
    </format>
    <format dxfId="384">
      <pivotArea dataOnly="0" labelOnly="1" grandRow="1" outline="0" fieldPosition="0"/>
    </format>
    <format dxfId="383">
      <pivotArea dataOnly="0" labelOnly="1" outline="0" axis="axisValues" fieldPosition="0"/>
    </format>
    <format dxfId="382">
      <pivotArea dataOnly="0" labelOnly="1" outline="0" axis="axisValues" fieldPosition="0"/>
    </format>
    <format dxfId="381">
      <pivotArea field="13" type="button" dataOnly="0" labelOnly="1" outline="0"/>
    </format>
    <format dxfId="380">
      <pivotArea field="13" type="button" dataOnly="0" labelOnly="1" outline="0"/>
    </format>
    <format dxfId="379">
      <pivotArea dataOnly="0" labelOnly="1" outline="0" axis="axisValues" fieldPosition="0"/>
    </format>
    <format dxfId="378">
      <pivotArea field="0" type="button" dataOnly="0" labelOnly="1" outline="0" axis="axisRow" fieldPosition="0"/>
    </format>
    <format dxfId="377">
      <pivotArea dataOnly="0" labelOnly="1" grandRow="1" outline="0" fieldPosition="0"/>
    </format>
    <format dxfId="376">
      <pivotArea grandRow="1" outline="0" collapsedLevelsAreSubtotals="1" fieldPosition="0"/>
    </format>
  </formats>
  <chartFormats count="27">
    <chartFormat chart="46" format="0" series="1">
      <pivotArea type="data" outline="0" fieldPosition="0">
        <references count="1">
          <reference field="4294967294" count="1" selected="0">
            <x v="0"/>
          </reference>
        </references>
      </pivotArea>
    </chartFormat>
    <chartFormat chart="46" format="1">
      <pivotArea type="data" outline="0" fieldPosition="0">
        <references count="2">
          <reference field="4294967294" count="1" selected="0">
            <x v="0"/>
          </reference>
          <reference field="0" count="1" selected="0">
            <x v="0"/>
          </reference>
        </references>
      </pivotArea>
    </chartFormat>
    <chartFormat chart="46" format="2">
      <pivotArea type="data" outline="0" fieldPosition="0">
        <references count="2">
          <reference field="4294967294" count="1" selected="0">
            <x v="0"/>
          </reference>
          <reference field="0" count="1" selected="0">
            <x v="1"/>
          </reference>
        </references>
      </pivotArea>
    </chartFormat>
    <chartFormat chart="49" format="0" series="1">
      <pivotArea type="data" outline="0" fieldPosition="0">
        <references count="1">
          <reference field="4294967294" count="1" selected="0">
            <x v="0"/>
          </reference>
        </references>
      </pivotArea>
    </chartFormat>
    <chartFormat chart="49" format="1">
      <pivotArea type="data" outline="0" fieldPosition="0">
        <references count="2">
          <reference field="4294967294" count="1" selected="0">
            <x v="0"/>
          </reference>
          <reference field="0" count="1" selected="0">
            <x v="0"/>
          </reference>
        </references>
      </pivotArea>
    </chartFormat>
    <chartFormat chart="49" format="2">
      <pivotArea type="data" outline="0" fieldPosition="0">
        <references count="2">
          <reference field="4294967294" count="1" selected="0">
            <x v="0"/>
          </reference>
          <reference field="0" count="1" selected="0">
            <x v="1"/>
          </reference>
        </references>
      </pivotArea>
    </chartFormat>
    <chartFormat chart="50" format="3" series="1">
      <pivotArea type="data" outline="0" fieldPosition="0">
        <references count="1">
          <reference field="4294967294" count="1" selected="0">
            <x v="0"/>
          </reference>
        </references>
      </pivotArea>
    </chartFormat>
    <chartFormat chart="50" format="4">
      <pivotArea type="data" outline="0" fieldPosition="0">
        <references count="2">
          <reference field="4294967294" count="1" selected="0">
            <x v="0"/>
          </reference>
          <reference field="0" count="1" selected="0">
            <x v="0"/>
          </reference>
        </references>
      </pivotArea>
    </chartFormat>
    <chartFormat chart="50" format="5">
      <pivotArea type="data" outline="0" fieldPosition="0">
        <references count="2">
          <reference field="4294967294" count="1" selected="0">
            <x v="0"/>
          </reference>
          <reference field="0" count="1" selected="0">
            <x v="1"/>
          </reference>
        </references>
      </pivotArea>
    </chartFormat>
    <chartFormat chart="56" format="3" series="1">
      <pivotArea type="data" outline="0" fieldPosition="0">
        <references count="1">
          <reference field="4294967294" count="1" selected="0">
            <x v="0"/>
          </reference>
        </references>
      </pivotArea>
    </chartFormat>
    <chartFormat chart="56" format="4">
      <pivotArea type="data" outline="0" fieldPosition="0">
        <references count="2">
          <reference field="4294967294" count="1" selected="0">
            <x v="0"/>
          </reference>
          <reference field="0" count="1" selected="0">
            <x v="0"/>
          </reference>
        </references>
      </pivotArea>
    </chartFormat>
    <chartFormat chart="56" format="5">
      <pivotArea type="data" outline="0" fieldPosition="0">
        <references count="2">
          <reference field="4294967294" count="1" selected="0">
            <x v="0"/>
          </reference>
          <reference field="0" count="1" selected="0">
            <x v="1"/>
          </reference>
        </references>
      </pivotArea>
    </chartFormat>
    <chartFormat chart="57" format="3" series="1">
      <pivotArea type="data" outline="0" fieldPosition="0">
        <references count="1">
          <reference field="4294967294" count="1" selected="0">
            <x v="0"/>
          </reference>
        </references>
      </pivotArea>
    </chartFormat>
    <chartFormat chart="57" format="4">
      <pivotArea type="data" outline="0" fieldPosition="0">
        <references count="2">
          <reference field="4294967294" count="1" selected="0">
            <x v="0"/>
          </reference>
          <reference field="0" count="1" selected="0">
            <x v="0"/>
          </reference>
        </references>
      </pivotArea>
    </chartFormat>
    <chartFormat chart="57" format="5">
      <pivotArea type="data" outline="0" fieldPosition="0">
        <references count="2">
          <reference field="4294967294" count="1" selected="0">
            <x v="0"/>
          </reference>
          <reference field="0" count="1" selected="0">
            <x v="1"/>
          </reference>
        </references>
      </pivotArea>
    </chartFormat>
    <chartFormat chart="61" format="6" series="1">
      <pivotArea type="data" outline="0" fieldPosition="0">
        <references count="1">
          <reference field="4294967294" count="1" selected="0">
            <x v="0"/>
          </reference>
        </references>
      </pivotArea>
    </chartFormat>
    <chartFormat chart="61" format="7">
      <pivotArea type="data" outline="0" fieldPosition="0">
        <references count="2">
          <reference field="4294967294" count="1" selected="0">
            <x v="0"/>
          </reference>
          <reference field="0" count="1" selected="0">
            <x v="0"/>
          </reference>
        </references>
      </pivotArea>
    </chartFormat>
    <chartFormat chart="61" format="8">
      <pivotArea type="data" outline="0" fieldPosition="0">
        <references count="2">
          <reference field="4294967294" count="1" selected="0">
            <x v="0"/>
          </reference>
          <reference field="0" count="1" selected="0">
            <x v="1"/>
          </reference>
        </references>
      </pivotArea>
    </chartFormat>
    <chartFormat chart="62" format="6" series="1">
      <pivotArea type="data" outline="0" fieldPosition="0">
        <references count="1">
          <reference field="4294967294" count="1" selected="0">
            <x v="0"/>
          </reference>
        </references>
      </pivotArea>
    </chartFormat>
    <chartFormat chart="62" format="7">
      <pivotArea type="data" outline="0" fieldPosition="0">
        <references count="2">
          <reference field="4294967294" count="1" selected="0">
            <x v="0"/>
          </reference>
          <reference field="0" count="1" selected="0">
            <x v="0"/>
          </reference>
        </references>
      </pivotArea>
    </chartFormat>
    <chartFormat chart="62" format="8">
      <pivotArea type="data" outline="0" fieldPosition="0">
        <references count="2">
          <reference field="4294967294" count="1" selected="0">
            <x v="0"/>
          </reference>
          <reference field="0" count="1" selected="0">
            <x v="1"/>
          </reference>
        </references>
      </pivotArea>
    </chartFormat>
    <chartFormat chart="67" format="6" series="1">
      <pivotArea type="data" outline="0" fieldPosition="0">
        <references count="1">
          <reference field="4294967294" count="1" selected="0">
            <x v="0"/>
          </reference>
        </references>
      </pivotArea>
    </chartFormat>
    <chartFormat chart="67" format="7">
      <pivotArea type="data" outline="0" fieldPosition="0">
        <references count="2">
          <reference field="4294967294" count="1" selected="0">
            <x v="0"/>
          </reference>
          <reference field="0" count="1" selected="0">
            <x v="0"/>
          </reference>
        </references>
      </pivotArea>
    </chartFormat>
    <chartFormat chart="67" format="8">
      <pivotArea type="data" outline="0" fieldPosition="0">
        <references count="2">
          <reference field="4294967294" count="1" selected="0">
            <x v="0"/>
          </reference>
          <reference field="0" count="1" selected="0">
            <x v="1"/>
          </reference>
        </references>
      </pivotArea>
    </chartFormat>
    <chartFormat chart="68" format="6" series="1">
      <pivotArea type="data" outline="0" fieldPosition="0">
        <references count="1">
          <reference field="4294967294" count="1" selected="0">
            <x v="0"/>
          </reference>
        </references>
      </pivotArea>
    </chartFormat>
    <chartFormat chart="68" format="7">
      <pivotArea type="data" outline="0" fieldPosition="0">
        <references count="2">
          <reference field="4294967294" count="1" selected="0">
            <x v="0"/>
          </reference>
          <reference field="0" count="1" selected="0">
            <x v="0"/>
          </reference>
        </references>
      </pivotArea>
    </chartFormat>
    <chartFormat chart="68" format="8">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2.xml><?xml version="1.0" encoding="utf-8"?>
<pivotTableDefinition xmlns="http://schemas.openxmlformats.org/spreadsheetml/2006/main" xmlns:mc="http://schemas.openxmlformats.org/markup-compatibility/2006" xmlns:xr="http://schemas.microsoft.com/office/spreadsheetml/2014/revision" mc:Ignorable="xr" xr:uid="{916EFD80-7E4E-40DF-9C79-AD604FF23C45}"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E4:F7" firstHeaderRow="1" firstDataRow="1" firstDataCol="1"/>
  <pivotFields count="14">
    <pivotField axis="axisRow" dataField="1" showAll="0">
      <items count="3">
        <item x="1"/>
        <item x="0"/>
        <item t="default"/>
      </items>
    </pivotField>
    <pivotField numFmtId="1" showAll="0"/>
    <pivotField showAll="0"/>
    <pivotField showAll="0"/>
    <pivotField showAll="0"/>
    <pivotField numFmtId="3" showAll="0"/>
    <pivotField numFmtId="165" showAll="0"/>
    <pivotField showAll="0"/>
    <pivotField numFmtId="45" showAll="0"/>
    <pivotField showAll="0"/>
    <pivotField showAll="0"/>
    <pivotField showAll="0"/>
    <pivotField showAll="0">
      <items count="5">
        <item x="2"/>
        <item x="3"/>
        <item x="1"/>
        <item x="0"/>
        <item t="default"/>
      </items>
    </pivotField>
    <pivotField showAll="0"/>
  </pivotFields>
  <rowFields count="1">
    <field x="0"/>
  </rowFields>
  <rowItems count="3">
    <i>
      <x/>
    </i>
    <i>
      <x v="1"/>
    </i>
    <i t="grand">
      <x/>
    </i>
  </rowItems>
  <colItems count="1">
    <i/>
  </colItems>
  <dataFields count="1">
    <dataField name="Count of Fees Status" fld="0" subtotal="count" baseField="0" baseItem="0"/>
  </dataFields>
  <formats count="11">
    <format dxfId="400">
      <pivotArea dataOnly="0" labelOnly="1" outline="0" axis="axisValues" fieldPosition="0"/>
    </format>
    <format dxfId="399">
      <pivotArea dataOnly="0" labelOnly="1" outline="0" axis="axisValues" fieldPosition="0"/>
    </format>
    <format dxfId="398">
      <pivotArea type="all" dataOnly="0" outline="0" fieldPosition="0"/>
    </format>
    <format dxfId="397">
      <pivotArea outline="0" collapsedLevelsAreSubtotals="1" fieldPosition="0"/>
    </format>
    <format dxfId="396">
      <pivotArea field="0" type="button" dataOnly="0" labelOnly="1" outline="0" axis="axisRow" fieldPosition="0"/>
    </format>
    <format dxfId="395">
      <pivotArea dataOnly="0" labelOnly="1" grandRow="1" outline="0" fieldPosition="0"/>
    </format>
    <format dxfId="394">
      <pivotArea dataOnly="0" labelOnly="1" outline="0" axis="axisValues" fieldPosition="0"/>
    </format>
    <format dxfId="393">
      <pivotArea dataOnly="0" labelOnly="1" outline="0" axis="axisValues" fieldPosition="0"/>
    </format>
    <format dxfId="392">
      <pivotArea field="0" type="button" dataOnly="0" labelOnly="1" outline="0" axis="axisRow" fieldPosition="0"/>
    </format>
    <format dxfId="391">
      <pivotArea dataOnly="0" labelOnly="1" grandRow="1" outline="0" fieldPosition="0"/>
    </format>
    <format dxfId="390">
      <pivotArea grandRow="1"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3.xml><?xml version="1.0" encoding="utf-8"?>
<pivotTableDefinition xmlns="http://schemas.openxmlformats.org/spreadsheetml/2006/main" xmlns:mc="http://schemas.openxmlformats.org/markup-compatibility/2006" xmlns:xr="http://schemas.microsoft.com/office/spreadsheetml/2014/revision" mc:Ignorable="xr" xr:uid="{1DCE4048-A1D2-477B-920E-8D58476087C3}" name="PivotTable8"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9">
  <location ref="AR4:AR5" firstHeaderRow="1" firstDataRow="1" firstDataCol="0"/>
  <pivotFields count="14">
    <pivotField showAll="0" sortType="descending">
      <items count="3">
        <item x="0"/>
        <item x="1"/>
        <item t="default"/>
      </items>
    </pivotField>
    <pivotField numFmtId="1" showAll="0"/>
    <pivotField showAll="0">
      <items count="13">
        <item x="5"/>
        <item x="6"/>
        <item x="7"/>
        <item x="0"/>
        <item x="8"/>
        <item x="9"/>
        <item x="11"/>
        <item x="1"/>
        <item x="2"/>
        <item x="3"/>
        <item x="4"/>
        <item x="10"/>
        <item t="default"/>
      </items>
    </pivotField>
    <pivotField showAll="0"/>
    <pivotField showAll="0"/>
    <pivotField dataField="1" numFmtId="3" showAll="0"/>
    <pivotField numFmtId="165" showAll="0"/>
    <pivotField showAll="0"/>
    <pivotField numFmtId="45" showAll="0"/>
    <pivotField showAll="0"/>
    <pivotField showAll="0"/>
    <pivotField showAll="0"/>
    <pivotField showAll="0">
      <items count="5">
        <item x="2"/>
        <item x="3"/>
        <item x="1"/>
        <item x="0"/>
        <item t="default"/>
      </items>
    </pivotField>
    <pivotField showAll="0">
      <items count="17">
        <item x="5"/>
        <item x="2"/>
        <item x="8"/>
        <item x="6"/>
        <item x="1"/>
        <item x="4"/>
        <item x="14"/>
        <item x="0"/>
        <item x="10"/>
        <item x="11"/>
        <item x="13"/>
        <item x="15"/>
        <item x="9"/>
        <item x="7"/>
        <item x="12"/>
        <item x="3"/>
        <item t="default"/>
      </items>
    </pivotField>
  </pivotFields>
  <rowItems count="1">
    <i/>
  </rowItems>
  <colItems count="1">
    <i/>
  </colItems>
  <dataFields count="1">
    <dataField name="Sum of Enrolled Courses" fld="5" baseField="0" baseItem="9"/>
  </dataFields>
  <formats count="14">
    <format dxfId="414">
      <pivotArea dataOnly="0" labelOnly="1" outline="0" axis="axisValues" fieldPosition="0"/>
    </format>
    <format dxfId="413">
      <pivotArea dataOnly="0" labelOnly="1" outline="0" axis="axisValues" fieldPosition="0"/>
    </format>
    <format dxfId="412">
      <pivotArea type="all" dataOnly="0" outline="0" fieldPosition="0"/>
    </format>
    <format dxfId="411">
      <pivotArea outline="0" collapsedLevelsAreSubtotals="1" fieldPosition="0"/>
    </format>
    <format dxfId="410">
      <pivotArea field="0" type="button" dataOnly="0" labelOnly="1" outline="0"/>
    </format>
    <format dxfId="409">
      <pivotArea dataOnly="0" labelOnly="1" grandRow="1" outline="0" fieldPosition="0"/>
    </format>
    <format dxfId="408">
      <pivotArea dataOnly="0" labelOnly="1" outline="0" axis="axisValues" fieldPosition="0"/>
    </format>
    <format dxfId="407">
      <pivotArea dataOnly="0" labelOnly="1" outline="0" axis="axisValues" fieldPosition="0"/>
    </format>
    <format dxfId="406">
      <pivotArea field="13" type="button" dataOnly="0" labelOnly="1" outline="0"/>
    </format>
    <format dxfId="405">
      <pivotArea field="13" type="button" dataOnly="0" labelOnly="1" outline="0"/>
    </format>
    <format dxfId="404">
      <pivotArea dataOnly="0" labelOnly="1" outline="0" axis="axisValues" fieldPosition="0"/>
    </format>
    <format dxfId="403">
      <pivotArea grandRow="1" outline="0" collapsedLevelsAreSubtotals="1" fieldPosition="0"/>
    </format>
    <format dxfId="402">
      <pivotArea outline="0" collapsedLevelsAreSubtotals="1" fieldPosition="0"/>
    </format>
    <format dxfId="40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1E5BEBF-8973-4F39-AC7E-2E54FDBDCA79}"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B4:B5" firstHeaderRow="1" firstDataRow="1" firstDataCol="0"/>
  <pivotFields count="14">
    <pivotField showAll="0"/>
    <pivotField numFmtId="1" showAll="0"/>
    <pivotField showAll="0"/>
    <pivotField showAll="0"/>
    <pivotField showAll="0"/>
    <pivotField numFmtId="3" showAll="0"/>
    <pivotField dataField="1" numFmtId="165" showAll="0"/>
    <pivotField showAll="0"/>
    <pivotField numFmtId="45" showAll="0"/>
    <pivotField showAll="0"/>
    <pivotField showAll="0"/>
    <pivotField showAll="0"/>
    <pivotField showAll="0">
      <items count="5">
        <item x="2"/>
        <item x="3"/>
        <item x="1"/>
        <item x="0"/>
        <item t="default"/>
      </items>
    </pivotField>
    <pivotField showAll="0"/>
  </pivotFields>
  <rowItems count="1">
    <i/>
  </rowItems>
  <colItems count="1">
    <i/>
  </colItems>
  <dataFields count="1">
    <dataField name="Sum of Paid Fees" fld="6" baseField="0" baseItem="9" numFmtId="3"/>
  </dataFields>
  <formats count="6">
    <format dxfId="51">
      <pivotArea dataOnly="0" labelOnly="1" outline="0" axis="axisValues" fieldPosition="0"/>
    </format>
    <format dxfId="50">
      <pivotArea dataOnly="0" labelOnly="1" outline="0" axis="axisValues" fieldPosition="0"/>
    </format>
    <format dxfId="49">
      <pivotArea outline="0" fieldPosition="0">
        <references count="1">
          <reference field="4294967294" count="1">
            <x v="0"/>
          </reference>
        </references>
      </pivotArea>
    </format>
    <format dxfId="48">
      <pivotArea type="all" dataOnly="0" outline="0" fieldPosition="0"/>
    </format>
    <format dxfId="47">
      <pivotArea outline="0" collapsedLevelsAreSubtotals="1" fieldPosition="0"/>
    </format>
    <format dxfId="46">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65B5D80-357D-4F8D-92ED-6D6C32CBDC8D}" name="PivotTable16"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00">
  <location ref="BN4:BO14" firstHeaderRow="1" firstDataRow="1" firstDataCol="1" rowPageCount="1" colPageCount="1"/>
  <pivotFields count="14">
    <pivotField axis="axisPage" multipleItemSelectionAllowed="1" showAll="0" sortType="descending">
      <items count="3">
        <item x="0"/>
        <item h="1" x="1"/>
        <item t="default"/>
      </items>
    </pivotField>
    <pivotField numFmtId="1" showAll="0"/>
    <pivotField showAll="0">
      <items count="13">
        <item x="5"/>
        <item x="6"/>
        <item x="7"/>
        <item x="0"/>
        <item x="8"/>
        <item x="9"/>
        <item x="11"/>
        <item x="1"/>
        <item x="2"/>
        <item x="3"/>
        <item x="4"/>
        <item x="10"/>
        <item t="default"/>
      </items>
    </pivotField>
    <pivotField showAll="0"/>
    <pivotField showAll="0"/>
    <pivotField numFmtId="3" showAll="0"/>
    <pivotField dataField="1" numFmtId="165" showAll="0"/>
    <pivotField showAll="0"/>
    <pivotField numFmtId="45" showAll="0"/>
    <pivotField showAll="0">
      <items count="6">
        <item x="1"/>
        <item x="2"/>
        <item x="4"/>
        <item x="0"/>
        <item x="3"/>
        <item t="default"/>
      </items>
    </pivotField>
    <pivotField axis="axisRow" showAll="0" sortType="descending">
      <items count="11">
        <item x="4"/>
        <item x="3"/>
        <item x="2"/>
        <item x="6"/>
        <item x="0"/>
        <item x="5"/>
        <item x="7"/>
        <item x="8"/>
        <item x="1"/>
        <item x="9"/>
        <item t="default"/>
      </items>
      <autoSortScope>
        <pivotArea dataOnly="0" outline="0" fieldPosition="0">
          <references count="1">
            <reference field="4294967294" count="1" selected="0">
              <x v="0"/>
            </reference>
          </references>
        </pivotArea>
      </autoSortScope>
    </pivotField>
    <pivotField showAll="0">
      <items count="9">
        <item x="2"/>
        <item x="3"/>
        <item x="4"/>
        <item x="0"/>
        <item x="5"/>
        <item x="1"/>
        <item x="6"/>
        <item x="7"/>
        <item t="default"/>
      </items>
    </pivotField>
    <pivotField showAll="0">
      <items count="5">
        <item x="2"/>
        <item x="3"/>
        <item x="1"/>
        <item x="0"/>
        <item t="default"/>
      </items>
    </pivotField>
    <pivotField showAll="0">
      <items count="17">
        <item x="5"/>
        <item x="2"/>
        <item x="8"/>
        <item x="6"/>
        <item x="1"/>
        <item x="4"/>
        <item x="14"/>
        <item x="0"/>
        <item x="10"/>
        <item x="11"/>
        <item x="13"/>
        <item x="15"/>
        <item x="9"/>
        <item x="7"/>
        <item x="12"/>
        <item x="3"/>
        <item t="default"/>
      </items>
    </pivotField>
  </pivotFields>
  <rowFields count="1">
    <field x="10"/>
  </rowFields>
  <rowItems count="10">
    <i>
      <x v="4"/>
    </i>
    <i>
      <x v="2"/>
    </i>
    <i>
      <x v="6"/>
    </i>
    <i>
      <x/>
    </i>
    <i>
      <x v="5"/>
    </i>
    <i>
      <x v="1"/>
    </i>
    <i>
      <x v="8"/>
    </i>
    <i>
      <x v="7"/>
    </i>
    <i>
      <x v="3"/>
    </i>
    <i t="grand">
      <x/>
    </i>
  </rowItems>
  <colItems count="1">
    <i/>
  </colItems>
  <pageFields count="1">
    <pageField fld="0" hier="-1"/>
  </pageFields>
  <dataFields count="1">
    <dataField name="Sum of Paid Fees" fld="6" baseField="9" baseItem="0" numFmtId="167"/>
  </dataFields>
  <formats count="18">
    <format dxfId="69">
      <pivotArea dataOnly="0" labelOnly="1" outline="0" axis="axisValues" fieldPosition="0"/>
    </format>
    <format dxfId="68">
      <pivotArea dataOnly="0" labelOnly="1" outline="0" axis="axisValues" fieldPosition="0"/>
    </format>
    <format dxfId="67">
      <pivotArea type="all" dataOnly="0" outline="0" fieldPosition="0"/>
    </format>
    <format dxfId="66">
      <pivotArea outline="0" collapsedLevelsAreSubtotals="1" fieldPosition="0"/>
    </format>
    <format dxfId="65">
      <pivotArea field="0" type="button" dataOnly="0" labelOnly="1" outline="0" axis="axisPage" fieldPosition="0"/>
    </format>
    <format dxfId="64">
      <pivotArea dataOnly="0" labelOnly="1" grandRow="1" outline="0" fieldPosition="0"/>
    </format>
    <format dxfId="63">
      <pivotArea dataOnly="0" labelOnly="1" outline="0" axis="axisValues" fieldPosition="0"/>
    </format>
    <format dxfId="62">
      <pivotArea dataOnly="0" labelOnly="1" outline="0" axis="axisValues" fieldPosition="0"/>
    </format>
    <format dxfId="61">
      <pivotArea field="13" type="button" dataOnly="0" labelOnly="1" outline="0"/>
    </format>
    <format dxfId="60">
      <pivotArea field="13" type="button" dataOnly="0" labelOnly="1" outline="0"/>
    </format>
    <format dxfId="59">
      <pivotArea dataOnly="0" labelOnly="1" outline="0" axis="axisValues" fieldPosition="0"/>
    </format>
    <format dxfId="58">
      <pivotArea outline="0" fieldPosition="0">
        <references count="1">
          <reference field="4294967294" count="1">
            <x v="0"/>
          </reference>
        </references>
      </pivotArea>
    </format>
    <format dxfId="57">
      <pivotArea field="9" type="button" dataOnly="0" labelOnly="1" outline="0"/>
    </format>
    <format dxfId="56">
      <pivotArea grandRow="1" outline="0" collapsedLevelsAreSubtotals="1" fieldPosition="0"/>
    </format>
    <format dxfId="55">
      <pivotArea field="0" type="button" dataOnly="0" labelOnly="1" outline="0" axis="axisPage" fieldPosition="0"/>
    </format>
    <format dxfId="54">
      <pivotArea dataOnly="0" labelOnly="1" outline="0" fieldPosition="0">
        <references count="1">
          <reference field="0" count="0"/>
        </references>
      </pivotArea>
    </format>
    <format dxfId="53">
      <pivotArea field="10" type="button" dataOnly="0" labelOnly="1" outline="0" axis="axisRow" fieldPosition="0"/>
    </format>
    <format dxfId="52">
      <pivotArea dataOnly="0" labelOnly="1" grandRow="1" outline="0" fieldPosition="0"/>
    </format>
  </formats>
  <chartFormats count="7">
    <chartFormat chart="82" format="0" series="1">
      <pivotArea type="data" outline="0" fieldPosition="0">
        <references count="1">
          <reference field="4294967294" count="1" selected="0">
            <x v="0"/>
          </reference>
        </references>
      </pivotArea>
    </chartFormat>
    <chartFormat chart="84" format="10" series="1">
      <pivotArea type="data" outline="0" fieldPosition="0">
        <references count="1">
          <reference field="4294967294" count="1" selected="0">
            <x v="0"/>
          </reference>
        </references>
      </pivotArea>
    </chartFormat>
    <chartFormat chart="86" format="10" series="1">
      <pivotArea type="data" outline="0" fieldPosition="0">
        <references count="1">
          <reference field="4294967294" count="1" selected="0">
            <x v="0"/>
          </reference>
        </references>
      </pivotArea>
    </chartFormat>
    <chartFormat chart="92" format="0" series="1">
      <pivotArea type="data" outline="0" fieldPosition="0">
        <references count="1">
          <reference field="4294967294" count="1" selected="0">
            <x v="0"/>
          </reference>
        </references>
      </pivotArea>
    </chartFormat>
    <chartFormat chart="94" format="2" series="1">
      <pivotArea type="data" outline="0" fieldPosition="0">
        <references count="1">
          <reference field="4294967294" count="1" selected="0">
            <x v="0"/>
          </reference>
        </references>
      </pivotArea>
    </chartFormat>
    <chartFormat chart="96" format="2" series="1">
      <pivotArea type="data" outline="0" fieldPosition="0">
        <references count="1">
          <reference field="4294967294" count="1" selected="0">
            <x v="0"/>
          </reference>
        </references>
      </pivotArea>
    </chartFormat>
    <chartFormat chart="9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6BA4C02-5E11-4375-A1CB-2DBC33E0BC5C}"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M4:N21" firstHeaderRow="1" firstDataRow="1" firstDataCol="1"/>
  <pivotFields count="14">
    <pivotField showAll="0">
      <items count="3">
        <item x="1"/>
        <item x="0"/>
        <item t="default"/>
      </items>
    </pivotField>
    <pivotField numFmtId="1" showAll="0"/>
    <pivotField showAll="0"/>
    <pivotField showAll="0"/>
    <pivotField showAll="0"/>
    <pivotField numFmtId="3" showAll="0"/>
    <pivotField dataField="1" numFmtId="165" showAll="0"/>
    <pivotField showAll="0"/>
    <pivotField numFmtId="45" showAll="0"/>
    <pivotField showAll="0"/>
    <pivotField showAll="0"/>
    <pivotField showAll="0"/>
    <pivotField showAll="0">
      <items count="5">
        <item x="2"/>
        <item x="3"/>
        <item x="1"/>
        <item x="0"/>
        <item t="default"/>
      </items>
    </pivotField>
    <pivotField axis="axisRow" showAll="0" sortType="descending">
      <items count="17">
        <item x="5"/>
        <item x="2"/>
        <item x="8"/>
        <item x="6"/>
        <item x="1"/>
        <item x="4"/>
        <item x="14"/>
        <item x="0"/>
        <item x="10"/>
        <item x="11"/>
        <item x="13"/>
        <item x="15"/>
        <item x="9"/>
        <item x="7"/>
        <item x="12"/>
        <item x="3"/>
        <item t="default"/>
      </items>
      <autoSortScope>
        <pivotArea dataOnly="0" outline="0" fieldPosition="0">
          <references count="1">
            <reference field="4294967294" count="1" selected="0">
              <x v="0"/>
            </reference>
          </references>
        </pivotArea>
      </autoSortScope>
    </pivotField>
  </pivotFields>
  <rowFields count="1">
    <field x="13"/>
  </rowFields>
  <rowItems count="17">
    <i>
      <x v="3"/>
    </i>
    <i>
      <x v="1"/>
    </i>
    <i>
      <x v="10"/>
    </i>
    <i>
      <x v="13"/>
    </i>
    <i>
      <x v="4"/>
    </i>
    <i>
      <x v="2"/>
    </i>
    <i>
      <x v="5"/>
    </i>
    <i>
      <x/>
    </i>
    <i>
      <x v="8"/>
    </i>
    <i>
      <x v="9"/>
    </i>
    <i>
      <x v="12"/>
    </i>
    <i>
      <x v="14"/>
    </i>
    <i>
      <x v="6"/>
    </i>
    <i>
      <x v="15"/>
    </i>
    <i>
      <x v="11"/>
    </i>
    <i>
      <x v="7"/>
    </i>
    <i t="grand">
      <x/>
    </i>
  </rowItems>
  <colItems count="1">
    <i/>
  </colItems>
  <dataFields count="1">
    <dataField name="Sum of Paid Fees" fld="6" baseField="13" baseItem="3" numFmtId="3"/>
  </dataFields>
  <formats count="14">
    <format dxfId="83">
      <pivotArea dataOnly="0" labelOnly="1" outline="0" axis="axisValues" fieldPosition="0"/>
    </format>
    <format dxfId="82">
      <pivotArea dataOnly="0" labelOnly="1" outline="0" axis="axisValues" fieldPosition="0"/>
    </format>
    <format dxfId="81">
      <pivotArea type="all" dataOnly="0" outline="0" fieldPosition="0"/>
    </format>
    <format dxfId="80">
      <pivotArea outline="0" collapsedLevelsAreSubtotals="1" fieldPosition="0"/>
    </format>
    <format dxfId="79">
      <pivotArea field="0" type="button" dataOnly="0" labelOnly="1" outline="0"/>
    </format>
    <format dxfId="78">
      <pivotArea dataOnly="0" labelOnly="1" grandRow="1" outline="0" fieldPosition="0"/>
    </format>
    <format dxfId="77">
      <pivotArea dataOnly="0" labelOnly="1" outline="0" axis="axisValues" fieldPosition="0"/>
    </format>
    <format dxfId="76">
      <pivotArea dataOnly="0" labelOnly="1" outline="0" axis="axisValues" fieldPosition="0"/>
    </format>
    <format dxfId="75">
      <pivotArea field="13" type="button" dataOnly="0" labelOnly="1" outline="0" axis="axisRow" fieldPosition="0"/>
    </format>
    <format dxfId="74">
      <pivotArea field="13" type="button" dataOnly="0" labelOnly="1" outline="0" axis="axisRow" fieldPosition="0"/>
    </format>
    <format dxfId="73">
      <pivotArea dataOnly="0" labelOnly="1" outline="0" axis="axisValues" fieldPosition="0"/>
    </format>
    <format dxfId="72">
      <pivotArea outline="0" fieldPosition="0">
        <references count="1">
          <reference field="4294967294" count="1">
            <x v="0"/>
          </reference>
        </references>
      </pivotArea>
    </format>
    <format dxfId="71">
      <pivotArea dataOnly="0" labelOnly="1" grandRow="1" outline="0" fieldPosition="0"/>
    </format>
    <format dxfId="70">
      <pivotArea grandRow="1"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5B8AE4F-0CB8-4F08-80E1-3EFBC80AC2E4}" name="PivotTable1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03">
  <location ref="BI4:BJ14" firstHeaderRow="1" firstDataRow="1" firstDataCol="1" rowPageCount="1" colPageCount="1"/>
  <pivotFields count="14">
    <pivotField axis="axisPage" multipleItemSelectionAllowed="1" showAll="0" sortType="descending">
      <items count="3">
        <item x="0"/>
        <item h="1" x="1"/>
        <item t="default"/>
      </items>
    </pivotField>
    <pivotField numFmtId="1" showAll="0"/>
    <pivotField showAll="0">
      <items count="13">
        <item x="5"/>
        <item x="6"/>
        <item x="7"/>
        <item x="0"/>
        <item x="8"/>
        <item x="9"/>
        <item x="11"/>
        <item x="1"/>
        <item x="2"/>
        <item x="3"/>
        <item x="4"/>
        <item x="10"/>
        <item t="default"/>
      </items>
    </pivotField>
    <pivotField showAll="0"/>
    <pivotField showAll="0"/>
    <pivotField dataField="1" numFmtId="3" showAll="0"/>
    <pivotField numFmtId="165" showAll="0"/>
    <pivotField showAll="0"/>
    <pivotField numFmtId="45" showAll="0"/>
    <pivotField showAll="0">
      <items count="6">
        <item x="1"/>
        <item x="2"/>
        <item x="4"/>
        <item x="0"/>
        <item x="3"/>
        <item t="default"/>
      </items>
    </pivotField>
    <pivotField axis="axisRow" showAll="0">
      <items count="11">
        <item x="4"/>
        <item x="3"/>
        <item x="2"/>
        <item x="6"/>
        <item x="0"/>
        <item x="5"/>
        <item x="7"/>
        <item x="8"/>
        <item x="1"/>
        <item x="9"/>
        <item t="default"/>
      </items>
    </pivotField>
    <pivotField showAll="0">
      <items count="9">
        <item x="2"/>
        <item x="3"/>
        <item x="4"/>
        <item x="0"/>
        <item x="5"/>
        <item x="1"/>
        <item x="6"/>
        <item x="7"/>
        <item t="default"/>
      </items>
    </pivotField>
    <pivotField showAll="0">
      <items count="5">
        <item x="2"/>
        <item x="3"/>
        <item x="1"/>
        <item x="0"/>
        <item t="default"/>
      </items>
    </pivotField>
    <pivotField showAll="0">
      <items count="17">
        <item x="5"/>
        <item x="2"/>
        <item x="8"/>
        <item x="6"/>
        <item x="1"/>
        <item x="4"/>
        <item x="14"/>
        <item x="0"/>
        <item x="10"/>
        <item x="11"/>
        <item x="13"/>
        <item x="15"/>
        <item x="9"/>
        <item x="7"/>
        <item x="12"/>
        <item x="3"/>
        <item t="default"/>
      </items>
    </pivotField>
  </pivotFields>
  <rowFields count="1">
    <field x="10"/>
  </rowFields>
  <rowItems count="10">
    <i>
      <x/>
    </i>
    <i>
      <x v="1"/>
    </i>
    <i>
      <x v="2"/>
    </i>
    <i>
      <x v="3"/>
    </i>
    <i>
      <x v="4"/>
    </i>
    <i>
      <x v="5"/>
    </i>
    <i>
      <x v="6"/>
    </i>
    <i>
      <x v="7"/>
    </i>
    <i>
      <x v="8"/>
    </i>
    <i t="grand">
      <x/>
    </i>
  </rowItems>
  <colItems count="1">
    <i/>
  </colItems>
  <pageFields count="1">
    <pageField fld="0" hier="-1"/>
  </pageFields>
  <dataFields count="1">
    <dataField name="Sum of Enrolled Courses" fld="5" baseField="0" baseItem="0"/>
  </dataFields>
  <formats count="17">
    <format dxfId="100">
      <pivotArea dataOnly="0" labelOnly="1" outline="0" axis="axisValues" fieldPosition="0"/>
    </format>
    <format dxfId="99">
      <pivotArea dataOnly="0" labelOnly="1" outline="0" axis="axisValues" fieldPosition="0"/>
    </format>
    <format dxfId="98">
      <pivotArea type="all" dataOnly="0" outline="0" fieldPosition="0"/>
    </format>
    <format dxfId="97">
      <pivotArea outline="0" collapsedLevelsAreSubtotals="1" fieldPosition="0"/>
    </format>
    <format dxfId="96">
      <pivotArea field="0" type="button" dataOnly="0" labelOnly="1" outline="0" axis="axisPage" fieldPosition="0"/>
    </format>
    <format dxfId="95">
      <pivotArea dataOnly="0" labelOnly="1" grandRow="1" outline="0" fieldPosition="0"/>
    </format>
    <format dxfId="94">
      <pivotArea dataOnly="0" labelOnly="1" outline="0" axis="axisValues" fieldPosition="0"/>
    </format>
    <format dxfId="93">
      <pivotArea dataOnly="0" labelOnly="1" outline="0" axis="axisValues" fieldPosition="0"/>
    </format>
    <format dxfId="92">
      <pivotArea field="13" type="button" dataOnly="0" labelOnly="1" outline="0"/>
    </format>
    <format dxfId="91">
      <pivotArea field="13" type="button" dataOnly="0" labelOnly="1" outline="0"/>
    </format>
    <format dxfId="90">
      <pivotArea dataOnly="0" labelOnly="1" outline="0" axis="axisValues" fieldPosition="0"/>
    </format>
    <format dxfId="89">
      <pivotArea field="9" type="button" dataOnly="0" labelOnly="1" outline="0"/>
    </format>
    <format dxfId="88">
      <pivotArea grandRow="1" outline="0" collapsedLevelsAreSubtotals="1" fieldPosition="0"/>
    </format>
    <format dxfId="87">
      <pivotArea field="0" type="button" dataOnly="0" labelOnly="1" outline="0" axis="axisPage" fieldPosition="0"/>
    </format>
    <format dxfId="86">
      <pivotArea dataOnly="0" labelOnly="1" outline="0" fieldPosition="0">
        <references count="1">
          <reference field="0" count="0"/>
        </references>
      </pivotArea>
    </format>
    <format dxfId="85">
      <pivotArea dataOnly="0" labelOnly="1" grandRow="1" outline="0" fieldPosition="0"/>
    </format>
    <format dxfId="84">
      <pivotArea field="10" type="button" dataOnly="0" labelOnly="1" outline="0" axis="axisRow" fieldPosition="0"/>
    </format>
  </formats>
  <chartFormats count="2">
    <chartFormat chart="99" format="0" series="1">
      <pivotArea type="data" outline="0" fieldPosition="0">
        <references count="1">
          <reference field="4294967294" count="1" selected="0">
            <x v="0"/>
          </reference>
        </references>
      </pivotArea>
    </chartFormat>
    <chartFormat chart="10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2B19359-B76F-4764-B5CB-0A85A1C18ED0}" name="PivotTable18" cacheId="0"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chartFormat="127">
  <location ref="CV4:CW20" firstHeaderRow="1" firstDataRow="1" firstDataCol="1" rowPageCount="1" colPageCount="1"/>
  <pivotFields count="14">
    <pivotField axis="axisPage" multipleItemSelectionAllowed="1" showAll="0" sortType="descending">
      <items count="3">
        <item x="0"/>
        <item h="1" x="1"/>
        <item t="default"/>
      </items>
    </pivotField>
    <pivotField numFmtId="1" showAll="0"/>
    <pivotField showAll="0">
      <items count="13">
        <item x="5"/>
        <item x="6"/>
        <item x="7"/>
        <item x="0"/>
        <item x="8"/>
        <item x="9"/>
        <item x="11"/>
        <item x="1"/>
        <item x="2"/>
        <item x="3"/>
        <item x="4"/>
        <item x="10"/>
        <item t="default"/>
      </items>
    </pivotField>
    <pivotField showAll="0"/>
    <pivotField showAll="0"/>
    <pivotField numFmtId="3" showAll="0"/>
    <pivotField dataField="1" numFmtId="165" showAll="0"/>
    <pivotField showAll="0"/>
    <pivotField numFmtId="45" showAll="0"/>
    <pivotField showAll="0">
      <items count="6">
        <item x="1"/>
        <item x="2"/>
        <item x="4"/>
        <item x="0"/>
        <item x="3"/>
        <item t="default"/>
      </items>
    </pivotField>
    <pivotField showAll="0">
      <items count="11">
        <item x="4"/>
        <item x="3"/>
        <item x="2"/>
        <item x="6"/>
        <item x="0"/>
        <item x="5"/>
        <item x="7"/>
        <item x="8"/>
        <item x="1"/>
        <item x="9"/>
        <item t="default"/>
      </items>
    </pivotField>
    <pivotField showAll="0">
      <items count="9">
        <item x="2"/>
        <item x="3"/>
        <item x="4"/>
        <item x="0"/>
        <item x="5"/>
        <item x="1"/>
        <item x="6"/>
        <item x="7"/>
        <item t="default"/>
      </items>
    </pivotField>
    <pivotField showAll="0">
      <items count="5">
        <item x="2"/>
        <item x="3"/>
        <item x="1"/>
        <item x="0"/>
        <item t="default"/>
      </items>
    </pivotField>
    <pivotField axis="axisRow" showAll="0" sortType="descending">
      <items count="17">
        <item x="5"/>
        <item x="2"/>
        <item x="8"/>
        <item x="6"/>
        <item x="1"/>
        <item x="4"/>
        <item x="14"/>
        <item x="0"/>
        <item x="10"/>
        <item x="11"/>
        <item x="13"/>
        <item x="15"/>
        <item x="9"/>
        <item x="7"/>
        <item x="12"/>
        <item x="3"/>
        <item t="default"/>
      </items>
      <autoSortScope>
        <pivotArea dataOnly="0" outline="0" fieldPosition="0">
          <references count="1">
            <reference field="4294967294" count="1" selected="0">
              <x v="0"/>
            </reference>
          </references>
        </pivotArea>
      </autoSortScope>
    </pivotField>
  </pivotFields>
  <rowFields count="1">
    <field x="13"/>
  </rowFields>
  <rowItems count="16">
    <i>
      <x v="3"/>
    </i>
    <i>
      <x v="1"/>
    </i>
    <i>
      <x v="10"/>
    </i>
    <i>
      <x v="13"/>
    </i>
    <i>
      <x v="4"/>
    </i>
    <i>
      <x v="2"/>
    </i>
    <i>
      <x v="5"/>
    </i>
    <i>
      <x/>
    </i>
    <i>
      <x v="8"/>
    </i>
    <i>
      <x v="9"/>
    </i>
    <i>
      <x v="12"/>
    </i>
    <i>
      <x v="14"/>
    </i>
    <i>
      <x v="6"/>
    </i>
    <i>
      <x v="15"/>
    </i>
    <i>
      <x v="11"/>
    </i>
    <i>
      <x v="7"/>
    </i>
  </rowItems>
  <colItems count="1">
    <i/>
  </colItems>
  <pageFields count="1">
    <pageField fld="0" hier="-1"/>
  </pageFields>
  <dataFields count="1">
    <dataField name="Sum of Paid Fees" fld="6" baseField="12" baseItem="0" numFmtId="167"/>
  </dataFields>
  <formats count="21">
    <format dxfId="121">
      <pivotArea dataOnly="0" labelOnly="1" outline="0" axis="axisValues" fieldPosition="0"/>
    </format>
    <format dxfId="120">
      <pivotArea dataOnly="0" labelOnly="1" outline="0" axis="axisValues" fieldPosition="0"/>
    </format>
    <format dxfId="119">
      <pivotArea type="all" dataOnly="0" outline="0" fieldPosition="0"/>
    </format>
    <format dxfId="118">
      <pivotArea outline="0" collapsedLevelsAreSubtotals="1" fieldPosition="0"/>
    </format>
    <format dxfId="117">
      <pivotArea field="0" type="button" dataOnly="0" labelOnly="1" outline="0" axis="axisPage" fieldPosition="0"/>
    </format>
    <format dxfId="116">
      <pivotArea dataOnly="0" labelOnly="1" grandRow="1" outline="0" fieldPosition="0"/>
    </format>
    <format dxfId="115">
      <pivotArea dataOnly="0" labelOnly="1" outline="0" axis="axisValues" fieldPosition="0"/>
    </format>
    <format dxfId="114">
      <pivotArea dataOnly="0" labelOnly="1" outline="0" axis="axisValues" fieldPosition="0"/>
    </format>
    <format dxfId="113">
      <pivotArea field="13" type="button" dataOnly="0" labelOnly="1" outline="0" axis="axisRow" fieldPosition="0"/>
    </format>
    <format dxfId="112">
      <pivotArea field="13" type="button" dataOnly="0" labelOnly="1" outline="0" axis="axisRow" fieldPosition="0"/>
    </format>
    <format dxfId="111">
      <pivotArea dataOnly="0" labelOnly="1" outline="0" axis="axisValues" fieldPosition="0"/>
    </format>
    <format dxfId="110">
      <pivotArea field="9" type="button" dataOnly="0" labelOnly="1" outline="0"/>
    </format>
    <format dxfId="109">
      <pivotArea grandRow="1" outline="0" collapsedLevelsAreSubtotals="1" fieldPosition="0"/>
    </format>
    <format dxfId="108">
      <pivotArea field="0" type="button" dataOnly="0" labelOnly="1" outline="0" axis="axisPage" fieldPosition="0"/>
    </format>
    <format dxfId="107">
      <pivotArea dataOnly="0" labelOnly="1" outline="0" fieldPosition="0">
        <references count="1">
          <reference field="0" count="0"/>
        </references>
      </pivotArea>
    </format>
    <format dxfId="106">
      <pivotArea field="10" type="button" dataOnly="0" labelOnly="1" outline="0"/>
    </format>
    <format dxfId="105">
      <pivotArea dataOnly="0" labelOnly="1" grandRow="1" outline="0" fieldPosition="0"/>
    </format>
    <format dxfId="104">
      <pivotArea field="2" type="button" dataOnly="0" labelOnly="1" outline="0"/>
    </format>
    <format dxfId="103">
      <pivotArea field="12" type="button" dataOnly="0" labelOnly="1" outline="0"/>
    </format>
    <format dxfId="102">
      <pivotArea outline="0" fieldPosition="0">
        <references count="1">
          <reference field="4294967294" count="1">
            <x v="0"/>
          </reference>
        </references>
      </pivotArea>
    </format>
    <format dxfId="101">
      <pivotArea dataOnly="0" labelOnly="1" outline="0" fieldPosition="0">
        <references count="1">
          <reference field="4294967294" count="1">
            <x v="0"/>
          </reference>
        </references>
      </pivotArea>
    </format>
  </formats>
  <chartFormats count="7">
    <chartFormat chart="110" format="0" series="1">
      <pivotArea type="data" outline="0" fieldPosition="0">
        <references count="1">
          <reference field="4294967294" count="1" selected="0">
            <x v="0"/>
          </reference>
        </references>
      </pivotArea>
    </chartFormat>
    <chartFormat chart="112" format="18" series="1">
      <pivotArea type="data" outline="0" fieldPosition="0">
        <references count="1">
          <reference field="4294967294" count="1" selected="0">
            <x v="0"/>
          </reference>
        </references>
      </pivotArea>
    </chartFormat>
    <chartFormat chart="117" format="18" series="1">
      <pivotArea type="data" outline="0" fieldPosition="0">
        <references count="1">
          <reference field="4294967294" count="1" selected="0">
            <x v="0"/>
          </reference>
        </references>
      </pivotArea>
    </chartFormat>
    <chartFormat chart="119" format="0" series="1">
      <pivotArea type="data" outline="0" fieldPosition="0">
        <references count="1">
          <reference field="4294967294" count="1" selected="0">
            <x v="0"/>
          </reference>
        </references>
      </pivotArea>
    </chartFormat>
    <chartFormat chart="121" format="2" series="1">
      <pivotArea type="data" outline="0" fieldPosition="0">
        <references count="1">
          <reference field="4294967294" count="1" selected="0">
            <x v="0"/>
          </reference>
        </references>
      </pivotArea>
    </chartFormat>
    <chartFormat chart="123" format="2" series="1">
      <pivotArea type="data" outline="0" fieldPosition="0">
        <references count="1">
          <reference field="4294967294" count="1" selected="0">
            <x v="0"/>
          </reference>
        </references>
      </pivotArea>
    </chartFormat>
    <chartFormat chart="126"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E7268281-CC31-4349-AB55-1903B873B4AA}" name="PivotTable1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01">
  <location ref="BE4:BF14" firstHeaderRow="1" firstDataRow="1" firstDataCol="1" rowPageCount="1" colPageCount="1"/>
  <pivotFields count="14">
    <pivotField axis="axisPage" multipleItemSelectionAllowed="1" showAll="0" sortType="descending">
      <items count="3">
        <item x="0"/>
        <item h="1" x="1"/>
        <item t="default"/>
      </items>
    </pivotField>
    <pivotField numFmtId="1" showAll="0"/>
    <pivotField showAll="0">
      <items count="13">
        <item x="5"/>
        <item x="6"/>
        <item x="7"/>
        <item x="0"/>
        <item x="8"/>
        <item x="9"/>
        <item x="11"/>
        <item x="1"/>
        <item x="2"/>
        <item x="3"/>
        <item x="4"/>
        <item x="10"/>
        <item t="default"/>
      </items>
    </pivotField>
    <pivotField showAll="0"/>
    <pivotField showAll="0"/>
    <pivotField numFmtId="3" showAll="0"/>
    <pivotField dataField="1" numFmtId="165" showAll="0"/>
    <pivotField showAll="0"/>
    <pivotField numFmtId="45" showAll="0"/>
    <pivotField showAll="0">
      <items count="6">
        <item x="1"/>
        <item x="2"/>
        <item x="4"/>
        <item x="0"/>
        <item x="3"/>
        <item t="default"/>
      </items>
    </pivotField>
    <pivotField axis="axisRow" showAll="0">
      <items count="11">
        <item x="4"/>
        <item x="3"/>
        <item x="2"/>
        <item x="6"/>
        <item x="0"/>
        <item x="5"/>
        <item x="7"/>
        <item x="8"/>
        <item x="1"/>
        <item x="9"/>
        <item t="default"/>
      </items>
    </pivotField>
    <pivotField showAll="0">
      <items count="9">
        <item x="2"/>
        <item x="3"/>
        <item x="4"/>
        <item x="0"/>
        <item x="5"/>
        <item x="1"/>
        <item x="6"/>
        <item x="7"/>
        <item t="default"/>
      </items>
    </pivotField>
    <pivotField showAll="0">
      <items count="5">
        <item x="2"/>
        <item x="3"/>
        <item x="1"/>
        <item x="0"/>
        <item t="default"/>
      </items>
    </pivotField>
    <pivotField showAll="0">
      <items count="17">
        <item x="5"/>
        <item x="2"/>
        <item x="8"/>
        <item x="6"/>
        <item x="1"/>
        <item x="4"/>
        <item x="14"/>
        <item x="0"/>
        <item x="10"/>
        <item x="11"/>
        <item x="13"/>
        <item x="15"/>
        <item x="9"/>
        <item x="7"/>
        <item x="12"/>
        <item x="3"/>
        <item t="default"/>
      </items>
    </pivotField>
  </pivotFields>
  <rowFields count="1">
    <field x="10"/>
  </rowFields>
  <rowItems count="10">
    <i>
      <x/>
    </i>
    <i>
      <x v="1"/>
    </i>
    <i>
      <x v="2"/>
    </i>
    <i>
      <x v="3"/>
    </i>
    <i>
      <x v="4"/>
    </i>
    <i>
      <x v="5"/>
    </i>
    <i>
      <x v="6"/>
    </i>
    <i>
      <x v="7"/>
    </i>
    <i>
      <x v="8"/>
    </i>
    <i t="grand">
      <x/>
    </i>
  </rowItems>
  <colItems count="1">
    <i/>
  </colItems>
  <pageFields count="1">
    <pageField fld="0" hier="-1"/>
  </pageFields>
  <dataFields count="1">
    <dataField name="Sum of Paid Fees" fld="6" baseField="9" baseItem="0" numFmtId="167"/>
  </dataFields>
  <formats count="18">
    <format dxfId="139">
      <pivotArea dataOnly="0" labelOnly="1" outline="0" axis="axisValues" fieldPosition="0"/>
    </format>
    <format dxfId="138">
      <pivotArea dataOnly="0" labelOnly="1" outline="0" axis="axisValues" fieldPosition="0"/>
    </format>
    <format dxfId="137">
      <pivotArea type="all" dataOnly="0" outline="0" fieldPosition="0"/>
    </format>
    <format dxfId="136">
      <pivotArea outline="0" collapsedLevelsAreSubtotals="1" fieldPosition="0"/>
    </format>
    <format dxfId="135">
      <pivotArea field="0" type="button" dataOnly="0" labelOnly="1" outline="0" axis="axisPage" fieldPosition="0"/>
    </format>
    <format dxfId="134">
      <pivotArea dataOnly="0" labelOnly="1" grandRow="1" outline="0" fieldPosition="0"/>
    </format>
    <format dxfId="133">
      <pivotArea dataOnly="0" labelOnly="1" outline="0" axis="axisValues" fieldPosition="0"/>
    </format>
    <format dxfId="132">
      <pivotArea dataOnly="0" labelOnly="1" outline="0" axis="axisValues" fieldPosition="0"/>
    </format>
    <format dxfId="131">
      <pivotArea field="13" type="button" dataOnly="0" labelOnly="1" outline="0"/>
    </format>
    <format dxfId="130">
      <pivotArea field="13" type="button" dataOnly="0" labelOnly="1" outline="0"/>
    </format>
    <format dxfId="129">
      <pivotArea dataOnly="0" labelOnly="1" outline="0" axis="axisValues" fieldPosition="0"/>
    </format>
    <format dxfId="128">
      <pivotArea outline="0" fieldPosition="0">
        <references count="1">
          <reference field="4294967294" count="1">
            <x v="0"/>
          </reference>
        </references>
      </pivotArea>
    </format>
    <format dxfId="127">
      <pivotArea field="9" type="button" dataOnly="0" labelOnly="1" outline="0"/>
    </format>
    <format dxfId="126">
      <pivotArea grandRow="1" outline="0" collapsedLevelsAreSubtotals="1" fieldPosition="0"/>
    </format>
    <format dxfId="125">
      <pivotArea field="0" type="button" dataOnly="0" labelOnly="1" outline="0" axis="axisPage" fieldPosition="0"/>
    </format>
    <format dxfId="124">
      <pivotArea dataOnly="0" labelOnly="1" outline="0" fieldPosition="0">
        <references count="1">
          <reference field="0" count="0"/>
        </references>
      </pivotArea>
    </format>
    <format dxfId="123">
      <pivotArea field="10" type="button" dataOnly="0" labelOnly="1" outline="0" axis="axisRow" fieldPosition="0"/>
    </format>
    <format dxfId="122">
      <pivotArea dataOnly="0" labelOnly="1" grandRow="1" outline="0" fieldPosition="0"/>
    </format>
  </formats>
  <chartFormats count="5">
    <chartFormat chart="82" format="0" series="1">
      <pivotArea type="data" outline="0" fieldPosition="0">
        <references count="1">
          <reference field="4294967294" count="1" selected="0">
            <x v="0"/>
          </reference>
        </references>
      </pivotArea>
    </chartFormat>
    <chartFormat chart="84" format="10" series="1">
      <pivotArea type="data" outline="0" fieldPosition="0">
        <references count="1">
          <reference field="4294967294" count="1" selected="0">
            <x v="0"/>
          </reference>
        </references>
      </pivotArea>
    </chartFormat>
    <chartFormat chart="86" format="10" series="1">
      <pivotArea type="data" outline="0" fieldPosition="0">
        <references count="1">
          <reference field="4294967294" count="1" selected="0">
            <x v="0"/>
          </reference>
        </references>
      </pivotArea>
    </chartFormat>
    <chartFormat chart="92" format="0" series="1">
      <pivotArea type="data" outline="0" fieldPosition="0">
        <references count="1">
          <reference field="4294967294" count="1" selected="0">
            <x v="0"/>
          </reference>
        </references>
      </pivotArea>
    </chartFormat>
    <chartFormat chart="9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35D8BAFE-5CDF-4846-A764-7AEB4933CDAF}" name="Avg_sales" cacheId="0"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chartFormat="119">
  <location ref="CJ4:CL8" firstHeaderRow="0" firstDataRow="1" firstDataCol="1" rowPageCount="1" colPageCount="1"/>
  <pivotFields count="14">
    <pivotField axis="axisPage" multipleItemSelectionAllowed="1" showAll="0" sortType="descending">
      <items count="3">
        <item x="0"/>
        <item h="1" x="1"/>
        <item t="default"/>
      </items>
    </pivotField>
    <pivotField numFmtId="1" showAll="0"/>
    <pivotField showAll="0">
      <items count="13">
        <item x="5"/>
        <item x="6"/>
        <item x="7"/>
        <item x="0"/>
        <item x="8"/>
        <item x="9"/>
        <item x="11"/>
        <item x="1"/>
        <item x="2"/>
        <item x="3"/>
        <item x="4"/>
        <item x="10"/>
        <item t="default"/>
      </items>
    </pivotField>
    <pivotField showAll="0"/>
    <pivotField showAll="0"/>
    <pivotField numFmtId="3" showAll="0"/>
    <pivotField dataField="1" numFmtId="165" showAll="0"/>
    <pivotField showAll="0"/>
    <pivotField numFmtId="45" showAll="0"/>
    <pivotField showAll="0">
      <items count="6">
        <item x="1"/>
        <item x="2"/>
        <item x="4"/>
        <item x="0"/>
        <item x="3"/>
        <item t="default"/>
      </items>
    </pivotField>
    <pivotField showAll="0">
      <items count="11">
        <item x="4"/>
        <item x="3"/>
        <item x="2"/>
        <item x="6"/>
        <item x="0"/>
        <item x="5"/>
        <item x="7"/>
        <item x="8"/>
        <item x="1"/>
        <item x="9"/>
        <item t="default"/>
      </items>
    </pivotField>
    <pivotField showAll="0">
      <items count="9">
        <item x="2"/>
        <item x="3"/>
        <item x="4"/>
        <item x="0"/>
        <item x="5"/>
        <item x="1"/>
        <item x="6"/>
        <item x="7"/>
        <item t="default"/>
      </items>
    </pivotField>
    <pivotField axis="axisRow" showAll="0">
      <items count="5">
        <item x="2"/>
        <item x="3"/>
        <item x="1"/>
        <item x="0"/>
        <item t="default"/>
      </items>
    </pivotField>
    <pivotField showAll="0">
      <items count="17">
        <item x="5"/>
        <item x="2"/>
        <item x="8"/>
        <item x="6"/>
        <item x="1"/>
        <item x="4"/>
        <item x="14"/>
        <item x="0"/>
        <item x="10"/>
        <item x="11"/>
        <item x="13"/>
        <item x="15"/>
        <item x="9"/>
        <item x="7"/>
        <item x="12"/>
        <item x="3"/>
        <item t="default"/>
      </items>
    </pivotField>
  </pivotFields>
  <rowFields count="1">
    <field x="12"/>
  </rowFields>
  <rowItems count="4">
    <i>
      <x/>
    </i>
    <i>
      <x v="1"/>
    </i>
    <i>
      <x v="2"/>
    </i>
    <i>
      <x v="3"/>
    </i>
  </rowItems>
  <colFields count="1">
    <field x="-2"/>
  </colFields>
  <colItems count="2">
    <i>
      <x/>
    </i>
    <i i="1">
      <x v="1"/>
    </i>
  </colItems>
  <pageFields count="1">
    <pageField fld="0" hier="-1"/>
  </pageFields>
  <dataFields count="2">
    <dataField name="Sum of Paid Fees" fld="6" baseField="12" baseItem="0" numFmtId="167"/>
    <dataField name="Sum of Paid Fees2" fld="6" baseField="0" baseItem="0"/>
  </dataFields>
  <formats count="22">
    <format dxfId="161">
      <pivotArea dataOnly="0" labelOnly="1" outline="0" axis="axisValues" fieldPosition="0"/>
    </format>
    <format dxfId="160">
      <pivotArea dataOnly="0" labelOnly="1" outline="0" axis="axisValues" fieldPosition="0"/>
    </format>
    <format dxfId="159">
      <pivotArea type="all" dataOnly="0" outline="0" fieldPosition="0"/>
    </format>
    <format dxfId="158">
      <pivotArea outline="0" collapsedLevelsAreSubtotals="1" fieldPosition="0"/>
    </format>
    <format dxfId="157">
      <pivotArea field="0" type="button" dataOnly="0" labelOnly="1" outline="0" axis="axisPage" fieldPosition="0"/>
    </format>
    <format dxfId="156">
      <pivotArea dataOnly="0" labelOnly="1" grandRow="1" outline="0" fieldPosition="0"/>
    </format>
    <format dxfId="155">
      <pivotArea dataOnly="0" labelOnly="1" outline="0" axis="axisValues" fieldPosition="0"/>
    </format>
    <format dxfId="154">
      <pivotArea dataOnly="0" labelOnly="1" outline="0" axis="axisValues" fieldPosition="0"/>
    </format>
    <format dxfId="153">
      <pivotArea field="13" type="button" dataOnly="0" labelOnly="1" outline="0"/>
    </format>
    <format dxfId="152">
      <pivotArea field="13" type="button" dataOnly="0" labelOnly="1" outline="0"/>
    </format>
    <format dxfId="151">
      <pivotArea dataOnly="0" labelOnly="1" outline="0" axis="axisValues" fieldPosition="0"/>
    </format>
    <format dxfId="150">
      <pivotArea field="9" type="button" dataOnly="0" labelOnly="1" outline="0"/>
    </format>
    <format dxfId="149">
      <pivotArea grandRow="1" outline="0" collapsedLevelsAreSubtotals="1" fieldPosition="0"/>
    </format>
    <format dxfId="148">
      <pivotArea field="0" type="button" dataOnly="0" labelOnly="1" outline="0" axis="axisPage" fieldPosition="0"/>
    </format>
    <format dxfId="147">
      <pivotArea dataOnly="0" labelOnly="1" outline="0" fieldPosition="0">
        <references count="1">
          <reference field="0" count="0"/>
        </references>
      </pivotArea>
    </format>
    <format dxfId="146">
      <pivotArea field="10" type="button" dataOnly="0" labelOnly="1" outline="0"/>
    </format>
    <format dxfId="145">
      <pivotArea dataOnly="0" labelOnly="1" grandRow="1" outline="0" fieldPosition="0"/>
    </format>
    <format dxfId="144">
      <pivotArea field="2" type="button" dataOnly="0" labelOnly="1" outline="0"/>
    </format>
    <format dxfId="143">
      <pivotArea field="12" type="button" dataOnly="0" labelOnly="1" outline="0" axis="axisRow" fieldPosition="0"/>
    </format>
    <format dxfId="142">
      <pivotArea outline="0" fieldPosition="0">
        <references count="1">
          <reference field="4294967294" count="1">
            <x v="0"/>
          </reference>
        </references>
      </pivotArea>
    </format>
    <format dxfId="141">
      <pivotArea dataOnly="0" labelOnly="1" outline="0" fieldPosition="0">
        <references count="1">
          <reference field="4294967294" count="1">
            <x v="0"/>
          </reference>
        </references>
      </pivotArea>
    </format>
    <format dxfId="140">
      <pivotArea dataOnly="0" labelOnly="1" outline="0" fieldPosition="0">
        <references count="1">
          <reference field="4294967294" count="1">
            <x v="1"/>
          </reference>
        </references>
      </pivotArea>
    </format>
  </formats>
  <chartFormats count="18">
    <chartFormat chart="110" format="0" series="1">
      <pivotArea type="data" outline="0" fieldPosition="0">
        <references count="1">
          <reference field="4294967294" count="1" selected="0">
            <x v="0"/>
          </reference>
        </references>
      </pivotArea>
    </chartFormat>
    <chartFormat chart="110" format="1" series="1">
      <pivotArea type="data" outline="0" fieldPosition="0">
        <references count="1">
          <reference field="4294967294" count="1" selected="0">
            <x v="1"/>
          </reference>
        </references>
      </pivotArea>
    </chartFormat>
    <chartFormat chart="110" format="2">
      <pivotArea type="data" outline="0" fieldPosition="0">
        <references count="2">
          <reference field="4294967294" count="1" selected="0">
            <x v="1"/>
          </reference>
          <reference field="12" count="1" selected="0">
            <x v="3"/>
          </reference>
        </references>
      </pivotArea>
    </chartFormat>
    <chartFormat chart="110" format="3">
      <pivotArea type="data" outline="0" fieldPosition="0">
        <references count="2">
          <reference field="4294967294" count="1" selected="0">
            <x v="1"/>
          </reference>
          <reference field="12" count="1" selected="0">
            <x v="2"/>
          </reference>
        </references>
      </pivotArea>
    </chartFormat>
    <chartFormat chart="110" format="4">
      <pivotArea type="data" outline="0" fieldPosition="0">
        <references count="2">
          <reference field="4294967294" count="1" selected="0">
            <x v="1"/>
          </reference>
          <reference field="12" count="1" selected="0">
            <x v="1"/>
          </reference>
        </references>
      </pivotArea>
    </chartFormat>
    <chartFormat chart="110" format="5">
      <pivotArea type="data" outline="0" fieldPosition="0">
        <references count="2">
          <reference field="4294967294" count="1" selected="0">
            <x v="1"/>
          </reference>
          <reference field="12" count="1" selected="0">
            <x v="0"/>
          </reference>
        </references>
      </pivotArea>
    </chartFormat>
    <chartFormat chart="110" format="6">
      <pivotArea type="data" outline="0" fieldPosition="0">
        <references count="2">
          <reference field="4294967294" count="1" selected="0">
            <x v="0"/>
          </reference>
          <reference field="12" count="1" selected="0">
            <x v="1"/>
          </reference>
        </references>
      </pivotArea>
    </chartFormat>
    <chartFormat chart="110" format="7">
      <pivotArea type="data" outline="0" fieldPosition="0">
        <references count="2">
          <reference field="4294967294" count="1" selected="0">
            <x v="0"/>
          </reference>
          <reference field="12" count="1" selected="0">
            <x v="2"/>
          </reference>
        </references>
      </pivotArea>
    </chartFormat>
    <chartFormat chart="110" format="8">
      <pivotArea type="data" outline="0" fieldPosition="0">
        <references count="2">
          <reference field="4294967294" count="1" selected="0">
            <x v="0"/>
          </reference>
          <reference field="12" count="1" selected="0">
            <x v="3"/>
          </reference>
        </references>
      </pivotArea>
    </chartFormat>
    <chartFormat chart="112" format="18" series="1">
      <pivotArea type="data" outline="0" fieldPosition="0">
        <references count="1">
          <reference field="4294967294" count="1" selected="0">
            <x v="0"/>
          </reference>
        </references>
      </pivotArea>
    </chartFormat>
    <chartFormat chart="112" format="19">
      <pivotArea type="data" outline="0" fieldPosition="0">
        <references count="2">
          <reference field="4294967294" count="1" selected="0">
            <x v="0"/>
          </reference>
          <reference field="12" count="1" selected="0">
            <x v="1"/>
          </reference>
        </references>
      </pivotArea>
    </chartFormat>
    <chartFormat chart="112" format="20">
      <pivotArea type="data" outline="0" fieldPosition="0">
        <references count="2">
          <reference field="4294967294" count="1" selected="0">
            <x v="0"/>
          </reference>
          <reference field="12" count="1" selected="0">
            <x v="2"/>
          </reference>
        </references>
      </pivotArea>
    </chartFormat>
    <chartFormat chart="112" format="21">
      <pivotArea type="data" outline="0" fieldPosition="0">
        <references count="2">
          <reference field="4294967294" count="1" selected="0">
            <x v="0"/>
          </reference>
          <reference field="12" count="1" selected="0">
            <x v="3"/>
          </reference>
        </references>
      </pivotArea>
    </chartFormat>
    <chartFormat chart="112" format="22" series="1">
      <pivotArea type="data" outline="0" fieldPosition="0">
        <references count="1">
          <reference field="4294967294" count="1" selected="0">
            <x v="1"/>
          </reference>
        </references>
      </pivotArea>
    </chartFormat>
    <chartFormat chart="112" format="23">
      <pivotArea type="data" outline="0" fieldPosition="0">
        <references count="2">
          <reference field="4294967294" count="1" selected="0">
            <x v="1"/>
          </reference>
          <reference field="12" count="1" selected="0">
            <x v="0"/>
          </reference>
        </references>
      </pivotArea>
    </chartFormat>
    <chartFormat chart="112" format="24">
      <pivotArea type="data" outline="0" fieldPosition="0">
        <references count="2">
          <reference field="4294967294" count="1" selected="0">
            <x v="1"/>
          </reference>
          <reference field="12" count="1" selected="0">
            <x v="1"/>
          </reference>
        </references>
      </pivotArea>
    </chartFormat>
    <chartFormat chart="112" format="25">
      <pivotArea type="data" outline="0" fieldPosition="0">
        <references count="2">
          <reference field="4294967294" count="1" selected="0">
            <x v="1"/>
          </reference>
          <reference field="12" count="1" selected="0">
            <x v="2"/>
          </reference>
        </references>
      </pivotArea>
    </chartFormat>
    <chartFormat chart="112" format="26">
      <pivotArea type="data" outline="0" fieldPosition="0">
        <references count="2">
          <reference field="4294967294" count="1" selected="0">
            <x v="1"/>
          </reference>
          <reference field="1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7E9D9FEB-91B8-4580-AFFF-E2FDC15B03EB}" sourceName="Month">
  <pivotTables>
    <pivotTable tabId="2" name="PivotTable5"/>
    <pivotTable tabId="2" name="Enr_Monthly"/>
    <pivotTable tabId="2" name="PivotTable7"/>
    <pivotTable tabId="2" name="PivotTable8"/>
    <pivotTable tabId="2" name="PivotTable9"/>
    <pivotTable tabId="2" name="PivotTable10"/>
    <pivotTable tabId="2" name="PivotTable14"/>
    <pivotTable tabId="2" name="PivotTable15"/>
    <pivotTable tabId="2" name="PivotTable16"/>
    <pivotTable tabId="2" name="Dur_Monthly"/>
    <pivotTable tabId="2" name="Avg_sales"/>
    <pivotTable tabId="2" name="PivotTable17"/>
    <pivotTable tabId="2" name="PivotTable18"/>
    <pivotTable tabId="2" name="PivotTable19"/>
    <pivotTable tabId="2" name="Call_Monthly"/>
    <pivotTable tabId="2" name="Adv_Monthly"/>
    <pivotTable tabId="2" name="PivotTable22"/>
    <pivotTable tabId="2" name="Training_Sales"/>
    <pivotTable tabId="2" name="PivotTable24"/>
  </pivotTables>
  <data>
    <tabular pivotCacheId="766689784">
      <items count="12">
        <i x="5" s="1"/>
        <i x="6" s="1"/>
        <i x="7" s="1"/>
        <i x="0" s="1"/>
        <i x="8" s="1"/>
        <i x="9" s="1"/>
        <i x="11" s="1"/>
        <i x="1" s="1"/>
        <i x="2" s="1"/>
        <i x="3" s="1"/>
        <i x="4" s="1"/>
        <i x="10" s="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_Team" xr10:uid="{53487992-771A-4FEA-BC5C-B2329FBC2AB2}" sourceName="Sale Team">
  <pivotTables>
    <pivotTable tabId="2" name="PivotTable24"/>
    <pivotTable tabId="2" name="Adv_Monthly"/>
    <pivotTable tabId="2" name="Call_Monthly"/>
    <pivotTable tabId="2" name="Dur_Monthly"/>
    <pivotTable tabId="2" name="Ear_Monthly"/>
    <pivotTable tabId="2" name="Enr_Monthly"/>
    <pivotTable tabId="2" name="PivotTable1"/>
    <pivotTable tabId="2" name="PivotTable10"/>
    <pivotTable tabId="2" name="PivotTable14"/>
    <pivotTable tabId="2" name="PivotTable15"/>
    <pivotTable tabId="2" name="PivotTable16"/>
    <pivotTable tabId="2" name="PivotTable17"/>
    <pivotTable tabId="2" name="PivotTable18"/>
    <pivotTable tabId="2" name="PivotTable19"/>
    <pivotTable tabId="2" name="PivotTable2"/>
    <pivotTable tabId="2" name="PivotTable22"/>
    <pivotTable tabId="2" name="PivotTable3"/>
    <pivotTable tabId="2" name="PivotTable5"/>
    <pivotTable tabId="2" name="PivotTable7"/>
    <pivotTable tabId="2" name="PivotTable8"/>
    <pivotTable tabId="2" name="PivotTable9"/>
  </pivotTables>
  <data>
    <tabular pivotCacheId="766689784">
      <items count="4">
        <i x="2" s="1"/>
        <i x="3" s="1"/>
        <i x="1" s="1"/>
        <i x="0" s="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EF09BD9E-0E9A-40E8-9931-E5A48FA6A264}" cache="Slicer_Month" caption="Month" columnCount="3" showCaption="0" style="Slicer Style 2" rowHeight="257175"/>
  <slicer name="Sale Team" xr10:uid="{2399A25B-5A4E-4566-984D-8187746467C2}" cache="Slicer_Sale_Team" caption="Sale Team" showCaption="0" style="Slicer Style 2" rowHeight="25717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1" xr10:uid="{98B7F48D-C589-4337-B967-982D645E258B}" cache="Slicer_Month" caption="Month" columnCount="3" showCaption="0" style="Slicer Style 2" lockedPosition="1" rowHeight="257175"/>
  <slicer name="Sale Team 1" xr10:uid="{94FF0EC6-21B5-4E7E-BE2D-18E507FD483D}" cache="Slicer_Sale_Team" caption="Sale Team" showCaption="0" style="Slicer Style 2" lockedPosition="1"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EB69334-6EA9-4585-AE07-E2023B3058DC}" name="Table2" displayName="Table2" ref="B2:O1239" totalsRowShown="0" headerRowDxfId="430" dataDxfId="429" headerRowCellStyle="Normal 2" dataCellStyle="Normal 2">
  <autoFilter ref="B2:O1239" xr:uid="{1EB69334-6EA9-4585-AE07-E2023B3058DC}">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 xr3:uid="{9ED5E56F-A62A-429C-A7D7-E19007D07E78}" name="Fees Status" dataDxfId="428" dataCellStyle="Normal 2"/>
    <tableColumn id="2" xr3:uid="{241A696D-895D-407B-B8CC-5B53919294AA}" name="Day" dataDxfId="427" dataCellStyle="Normal 2"/>
    <tableColumn id="3" xr3:uid="{6D0F2678-168F-4889-8091-BD5C6E9EDE10}" name="Month" dataDxfId="426" dataCellStyle="Normal 2"/>
    <tableColumn id="4" xr3:uid="{A1A25957-3C5A-4599-88F0-33CBEF4DC3CE}" name="Advertising Channel" dataDxfId="425" dataCellStyle="Normal 2"/>
    <tableColumn id="5" xr3:uid="{D4AEDE75-79B8-4227-8CF6-17AB4B05AC90}" name="Advertisement " dataDxfId="424" dataCellStyle="Normal 2"/>
    <tableColumn id="6" xr3:uid="{72F7B509-341F-43D6-AA88-6E1AC1925BB2}" name="Enrolled Courses" dataDxfId="423" dataCellStyle="Normal 2"/>
    <tableColumn id="7" xr3:uid="{6721A4BA-6873-4271-8285-021B52AFB8E3}" name="Paid Fees" dataDxfId="422" dataCellStyle="Currency"/>
    <tableColumn id="8" xr3:uid="{B12FAE77-B995-41FD-9D76-D85844614331}" name="Number of phone calls" dataDxfId="421" dataCellStyle="Normal 2"/>
    <tableColumn id="9" xr3:uid="{A4356E24-D05A-44D8-AB1C-F00333FDCAA5}" name="Average call duration" dataDxfId="420"/>
    <tableColumn id="10" xr3:uid="{42145AF7-2C55-46ED-942A-0D06FB6EE509}" name="Training Models" dataDxfId="419" dataCellStyle="Normal 2"/>
    <tableColumn id="11" xr3:uid="{B1DF7707-C64B-44AB-8384-F0D2FC2CEFAE}" name="Training Levels" dataDxfId="418" dataCellStyle="Normal 2"/>
    <tableColumn id="12" xr3:uid="{ABF1411F-043A-47A3-BFA5-256E73635CB2}" name="Area Code" dataDxfId="417" dataCellStyle="Normal 2"/>
    <tableColumn id="13" xr3:uid="{1A2F4867-EC63-4E5A-A84A-866E6A1D8032}" name="Sale Team" dataDxfId="416" dataCellStyle="Normal 2"/>
    <tableColumn id="14" xr3:uid="{1019293F-F9A5-4515-B989-1D8781955097}" name="Consultant" dataDxfId="415" dataCellStyle="Normal 2"/>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18" Type="http://schemas.openxmlformats.org/officeDocument/2006/relationships/pivotTable" Target="../pivotTables/pivotTable18.xml"/><Relationship Id="rId26" Type="http://schemas.microsoft.com/office/2007/relationships/slicer" Target="../slicers/slicer1.xml"/><Relationship Id="rId3" Type="http://schemas.openxmlformats.org/officeDocument/2006/relationships/pivotTable" Target="../pivotTables/pivotTable3.xml"/><Relationship Id="rId21" Type="http://schemas.openxmlformats.org/officeDocument/2006/relationships/pivotTable" Target="../pivotTables/pivotTable21.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openxmlformats.org/officeDocument/2006/relationships/pivotTable" Target="../pivotTables/pivotTable17.xml"/><Relationship Id="rId25" Type="http://schemas.openxmlformats.org/officeDocument/2006/relationships/drawing" Target="../drawings/drawing2.xml"/><Relationship Id="rId2" Type="http://schemas.openxmlformats.org/officeDocument/2006/relationships/pivotTable" Target="../pivotTables/pivotTable2.xml"/><Relationship Id="rId16" Type="http://schemas.openxmlformats.org/officeDocument/2006/relationships/pivotTable" Target="../pivotTables/pivotTable16.xml"/><Relationship Id="rId20" Type="http://schemas.openxmlformats.org/officeDocument/2006/relationships/pivotTable" Target="../pivotTables/pivotTable20.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24" Type="http://schemas.openxmlformats.org/officeDocument/2006/relationships/printerSettings" Target="../printerSettings/printerSettings1.bin"/><Relationship Id="rId5" Type="http://schemas.openxmlformats.org/officeDocument/2006/relationships/pivotTable" Target="../pivotTables/pivotTable5.xml"/><Relationship Id="rId15" Type="http://schemas.openxmlformats.org/officeDocument/2006/relationships/pivotTable" Target="../pivotTables/pivotTable15.xml"/><Relationship Id="rId23" Type="http://schemas.openxmlformats.org/officeDocument/2006/relationships/pivotTable" Target="../pivotTables/pivotTable23.xml"/><Relationship Id="rId10" Type="http://schemas.openxmlformats.org/officeDocument/2006/relationships/pivotTable" Target="../pivotTables/pivotTable10.xml"/><Relationship Id="rId19" Type="http://schemas.openxmlformats.org/officeDocument/2006/relationships/pivotTable" Target="../pivotTables/pivotTable19.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 Id="rId22" Type="http://schemas.openxmlformats.org/officeDocument/2006/relationships/pivotTable" Target="../pivotTables/pivotTable22.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7F05C1-2F36-424A-B9DB-DEEDD004F30D}">
  <sheetPr>
    <tabColor theme="7" tint="0.39997558519241921"/>
  </sheetPr>
  <dimension ref="A1:P1239"/>
  <sheetViews>
    <sheetView showGridLines="0" showRowColHeaders="0" zoomScale="71" zoomScaleNormal="71" workbookViewId="0"/>
  </sheetViews>
  <sheetFormatPr defaultColWidth="10.59765625" defaultRowHeight="15.6" x14ac:dyDescent="0.3"/>
  <cols>
    <col min="1" max="1" width="6" style="17" customWidth="1"/>
    <col min="2" max="2" width="13.19921875" style="7" customWidth="1"/>
    <col min="3" max="3" width="6" style="7" customWidth="1"/>
    <col min="4" max="4" width="8.3984375" style="7" customWidth="1"/>
    <col min="5" max="5" width="20.69921875" style="7" customWidth="1"/>
    <col min="6" max="6" width="16.09765625" style="7" customWidth="1"/>
    <col min="7" max="7" width="18.19921875" style="7" customWidth="1"/>
    <col min="8" max="8" width="15.5" style="7" bestFit="1" customWidth="1"/>
    <col min="9" max="9" width="22.59765625" style="7" customWidth="1"/>
    <col min="10" max="10" width="21.5" style="7" customWidth="1"/>
    <col min="11" max="11" width="17.09765625" style="7" customWidth="1"/>
    <col min="12" max="12" width="16.59765625" style="7" customWidth="1"/>
    <col min="13" max="14" width="12" style="7" customWidth="1"/>
    <col min="15" max="15" width="12.3984375" style="7" customWidth="1"/>
    <col min="16" max="16" width="10.59765625" style="19"/>
    <col min="17" max="16384" width="10.59765625" style="7"/>
  </cols>
  <sheetData>
    <row r="1" spans="1:16" ht="36.9" customHeight="1" x14ac:dyDescent="0.3"/>
    <row r="2" spans="1:16" s="8" customFormat="1" ht="36.9" customHeight="1" x14ac:dyDescent="0.3">
      <c r="A2" s="18"/>
      <c r="B2" s="9" t="s">
        <v>0</v>
      </c>
      <c r="C2" s="10" t="s">
        <v>1</v>
      </c>
      <c r="D2" s="9" t="s">
        <v>2</v>
      </c>
      <c r="E2" s="9" t="s">
        <v>3</v>
      </c>
      <c r="F2" s="9" t="s">
        <v>4</v>
      </c>
      <c r="G2" s="9" t="s">
        <v>5</v>
      </c>
      <c r="H2" s="9" t="s">
        <v>6</v>
      </c>
      <c r="I2" s="9" t="s">
        <v>7</v>
      </c>
      <c r="J2" s="9" t="s">
        <v>8</v>
      </c>
      <c r="K2" s="9" t="s">
        <v>9</v>
      </c>
      <c r="L2" s="9" t="s">
        <v>10</v>
      </c>
      <c r="M2" s="9" t="s">
        <v>11</v>
      </c>
      <c r="N2" s="9" t="s">
        <v>12</v>
      </c>
      <c r="O2" s="9" t="s">
        <v>13</v>
      </c>
      <c r="P2" s="20"/>
    </row>
    <row r="3" spans="1:16" ht="21" customHeight="1" x14ac:dyDescent="0.3">
      <c r="B3" s="1" t="s">
        <v>14</v>
      </c>
      <c r="C3" s="2">
        <v>1</v>
      </c>
      <c r="D3" s="3" t="s">
        <v>15</v>
      </c>
      <c r="E3" s="1" t="s">
        <v>16</v>
      </c>
      <c r="F3" s="1" t="s">
        <v>17</v>
      </c>
      <c r="G3" s="4">
        <v>1</v>
      </c>
      <c r="H3" s="5">
        <v>7000000</v>
      </c>
      <c r="I3" s="1">
        <v>3</v>
      </c>
      <c r="J3" s="6">
        <v>1.3888888888888889E-3</v>
      </c>
      <c r="K3" s="1" t="s">
        <v>18</v>
      </c>
      <c r="L3" s="1" t="s">
        <v>19</v>
      </c>
      <c r="M3" s="1" t="s">
        <v>20</v>
      </c>
      <c r="N3" s="1" t="s">
        <v>78</v>
      </c>
      <c r="O3" s="1" t="s">
        <v>21</v>
      </c>
    </row>
    <row r="4" spans="1:16" ht="21" customHeight="1" x14ac:dyDescent="0.3">
      <c r="B4" s="11" t="s">
        <v>14</v>
      </c>
      <c r="C4" s="12">
        <v>10</v>
      </c>
      <c r="D4" s="13" t="s">
        <v>22</v>
      </c>
      <c r="E4" s="11" t="s">
        <v>16</v>
      </c>
      <c r="F4" s="11" t="s">
        <v>23</v>
      </c>
      <c r="G4" s="14">
        <v>3</v>
      </c>
      <c r="H4" s="15">
        <v>11000000</v>
      </c>
      <c r="I4" s="11">
        <v>1</v>
      </c>
      <c r="J4" s="16">
        <v>1.3888888888888889E-3</v>
      </c>
      <c r="K4" s="11" t="s">
        <v>18</v>
      </c>
      <c r="L4" s="11" t="s">
        <v>24</v>
      </c>
      <c r="M4" s="11" t="s">
        <v>25</v>
      </c>
      <c r="N4" s="11" t="s">
        <v>76</v>
      </c>
      <c r="O4" s="11" t="s">
        <v>26</v>
      </c>
    </row>
    <row r="5" spans="1:16" ht="21" customHeight="1" x14ac:dyDescent="0.3">
      <c r="B5" s="1" t="s">
        <v>14</v>
      </c>
      <c r="C5" s="2">
        <v>20</v>
      </c>
      <c r="D5" s="3" t="s">
        <v>27</v>
      </c>
      <c r="E5" s="1" t="s">
        <v>28</v>
      </c>
      <c r="F5" s="1" t="s">
        <v>17</v>
      </c>
      <c r="G5" s="4">
        <v>2</v>
      </c>
      <c r="H5" s="5">
        <v>12000000</v>
      </c>
      <c r="I5" s="1">
        <v>3</v>
      </c>
      <c r="J5" s="6">
        <v>1.3888888888888889E-3</v>
      </c>
      <c r="K5" s="1" t="s">
        <v>18</v>
      </c>
      <c r="L5" s="1" t="s">
        <v>29</v>
      </c>
      <c r="M5" s="1" t="s">
        <v>30</v>
      </c>
      <c r="N5" s="1" t="s">
        <v>76</v>
      </c>
      <c r="O5" s="1" t="s">
        <v>31</v>
      </c>
    </row>
    <row r="6" spans="1:16" ht="21" customHeight="1" x14ac:dyDescent="0.3">
      <c r="B6" s="11" t="s">
        <v>14</v>
      </c>
      <c r="C6" s="12">
        <v>23</v>
      </c>
      <c r="D6" s="13" t="s">
        <v>27</v>
      </c>
      <c r="E6" s="11" t="s">
        <v>32</v>
      </c>
      <c r="F6" s="11" t="s">
        <v>17</v>
      </c>
      <c r="G6" s="14">
        <v>4</v>
      </c>
      <c r="H6" s="15">
        <v>15000000</v>
      </c>
      <c r="I6" s="11">
        <v>1</v>
      </c>
      <c r="J6" s="16">
        <v>1.3888888888888889E-3</v>
      </c>
      <c r="K6" s="11" t="s">
        <v>18</v>
      </c>
      <c r="L6" s="11" t="s">
        <v>29</v>
      </c>
      <c r="M6" s="11" t="s">
        <v>33</v>
      </c>
      <c r="N6" s="11" t="s">
        <v>77</v>
      </c>
      <c r="O6" s="11" t="s">
        <v>34</v>
      </c>
    </row>
    <row r="7" spans="1:16" ht="21" customHeight="1" x14ac:dyDescent="0.3">
      <c r="B7" s="1" t="s">
        <v>14</v>
      </c>
      <c r="C7" s="2">
        <v>11</v>
      </c>
      <c r="D7" s="3" t="s">
        <v>27</v>
      </c>
      <c r="E7" s="1" t="s">
        <v>16</v>
      </c>
      <c r="F7" s="1" t="s">
        <v>17</v>
      </c>
      <c r="G7" s="4">
        <v>5</v>
      </c>
      <c r="H7" s="5">
        <v>25000000</v>
      </c>
      <c r="I7" s="1">
        <v>2</v>
      </c>
      <c r="J7" s="6">
        <v>1.3888888888888889E-3</v>
      </c>
      <c r="K7" s="1" t="s">
        <v>18</v>
      </c>
      <c r="L7" s="1" t="s">
        <v>35</v>
      </c>
      <c r="M7" s="1" t="s">
        <v>25</v>
      </c>
      <c r="N7" s="1" t="s">
        <v>66</v>
      </c>
      <c r="O7" s="1" t="s">
        <v>36</v>
      </c>
    </row>
    <row r="8" spans="1:16" ht="21" customHeight="1" x14ac:dyDescent="0.3">
      <c r="B8" s="11" t="s">
        <v>14</v>
      </c>
      <c r="C8" s="12">
        <v>2</v>
      </c>
      <c r="D8" s="13" t="s">
        <v>37</v>
      </c>
      <c r="E8" s="11" t="s">
        <v>38</v>
      </c>
      <c r="F8" s="11" t="s">
        <v>23</v>
      </c>
      <c r="G8" s="14">
        <v>3</v>
      </c>
      <c r="H8" s="15">
        <v>12000000</v>
      </c>
      <c r="I8" s="11">
        <v>1</v>
      </c>
      <c r="J8" s="16">
        <v>1.3888888888888889E-3</v>
      </c>
      <c r="K8" s="11" t="s">
        <v>18</v>
      </c>
      <c r="L8" s="11" t="s">
        <v>39</v>
      </c>
      <c r="M8" s="11" t="s">
        <v>40</v>
      </c>
      <c r="N8" s="11" t="s">
        <v>78</v>
      </c>
      <c r="O8" s="11" t="s">
        <v>41</v>
      </c>
    </row>
    <row r="9" spans="1:16" ht="21" customHeight="1" x14ac:dyDescent="0.3">
      <c r="B9" s="1" t="s">
        <v>14</v>
      </c>
      <c r="C9" s="2">
        <v>6</v>
      </c>
      <c r="D9" s="3" t="s">
        <v>37</v>
      </c>
      <c r="E9" s="1" t="s">
        <v>38</v>
      </c>
      <c r="F9" s="1" t="s">
        <v>42</v>
      </c>
      <c r="G9" s="4">
        <v>5</v>
      </c>
      <c r="H9" s="5">
        <v>20000000</v>
      </c>
      <c r="I9" s="1">
        <v>2</v>
      </c>
      <c r="J9" s="6">
        <v>1.3888888888888889E-3</v>
      </c>
      <c r="K9" s="1" t="s">
        <v>18</v>
      </c>
      <c r="L9" s="1" t="s">
        <v>19</v>
      </c>
      <c r="M9" s="1" t="s">
        <v>43</v>
      </c>
      <c r="N9" s="1" t="s">
        <v>66</v>
      </c>
      <c r="O9" s="1" t="s">
        <v>36</v>
      </c>
    </row>
    <row r="10" spans="1:16" ht="21" customHeight="1" x14ac:dyDescent="0.3">
      <c r="B10" s="11" t="s">
        <v>14</v>
      </c>
      <c r="C10" s="12">
        <v>26</v>
      </c>
      <c r="D10" s="13" t="s">
        <v>44</v>
      </c>
      <c r="E10" s="11" t="s">
        <v>32</v>
      </c>
      <c r="F10" s="11" t="s">
        <v>45</v>
      </c>
      <c r="G10" s="14">
        <v>1</v>
      </c>
      <c r="H10" s="15">
        <v>19000000</v>
      </c>
      <c r="I10" s="11">
        <v>2</v>
      </c>
      <c r="J10" s="16">
        <v>1.3888888888888889E-3</v>
      </c>
      <c r="K10" s="11" t="s">
        <v>46</v>
      </c>
      <c r="L10" s="11" t="s">
        <v>47</v>
      </c>
      <c r="M10" s="11" t="s">
        <v>33</v>
      </c>
      <c r="N10" s="11" t="s">
        <v>78</v>
      </c>
      <c r="O10" s="11" t="s">
        <v>41</v>
      </c>
    </row>
    <row r="11" spans="1:16" ht="21" customHeight="1" x14ac:dyDescent="0.3">
      <c r="B11" s="1" t="s">
        <v>14</v>
      </c>
      <c r="C11" s="2">
        <v>15</v>
      </c>
      <c r="D11" s="3" t="s">
        <v>44</v>
      </c>
      <c r="E11" s="1" t="s">
        <v>38</v>
      </c>
      <c r="F11" s="1" t="s">
        <v>42</v>
      </c>
      <c r="G11" s="4">
        <v>2</v>
      </c>
      <c r="H11" s="5">
        <v>38000000</v>
      </c>
      <c r="I11" s="1">
        <v>2</v>
      </c>
      <c r="J11" s="6">
        <v>1.3888888888888889E-3</v>
      </c>
      <c r="K11" s="1" t="s">
        <v>46</v>
      </c>
      <c r="L11" s="1" t="s">
        <v>39</v>
      </c>
      <c r="M11" s="1" t="s">
        <v>48</v>
      </c>
      <c r="N11" s="1" t="s">
        <v>76</v>
      </c>
      <c r="O11" s="1" t="s">
        <v>26</v>
      </c>
    </row>
    <row r="12" spans="1:16" ht="21" customHeight="1" x14ac:dyDescent="0.3">
      <c r="B12" s="11" t="s">
        <v>14</v>
      </c>
      <c r="C12" s="12">
        <v>17</v>
      </c>
      <c r="D12" s="13" t="s">
        <v>44</v>
      </c>
      <c r="E12" s="11" t="s">
        <v>49</v>
      </c>
      <c r="F12" s="11" t="s">
        <v>23</v>
      </c>
      <c r="G12" s="14">
        <v>2</v>
      </c>
      <c r="H12" s="15">
        <v>12000000</v>
      </c>
      <c r="I12" s="11">
        <v>2</v>
      </c>
      <c r="J12" s="16">
        <v>1.3888888888888889E-3</v>
      </c>
      <c r="K12" s="11" t="s">
        <v>18</v>
      </c>
      <c r="L12" s="11" t="s">
        <v>50</v>
      </c>
      <c r="M12" s="11" t="s">
        <v>51</v>
      </c>
      <c r="N12" s="11" t="s">
        <v>76</v>
      </c>
      <c r="O12" s="11" t="s">
        <v>52</v>
      </c>
    </row>
    <row r="13" spans="1:16" ht="21" customHeight="1" x14ac:dyDescent="0.3">
      <c r="B13" s="1" t="s">
        <v>14</v>
      </c>
      <c r="C13" s="2">
        <v>1</v>
      </c>
      <c r="D13" s="3" t="s">
        <v>15</v>
      </c>
      <c r="E13" s="1" t="s">
        <v>16</v>
      </c>
      <c r="F13" s="1" t="s">
        <v>17</v>
      </c>
      <c r="G13" s="4">
        <v>1</v>
      </c>
      <c r="H13" s="5">
        <v>7000000</v>
      </c>
      <c r="I13" s="1">
        <v>3</v>
      </c>
      <c r="J13" s="6">
        <v>1.3888888888888889E-3</v>
      </c>
      <c r="K13" s="1" t="s">
        <v>18</v>
      </c>
      <c r="L13" s="1" t="s">
        <v>19</v>
      </c>
      <c r="M13" s="1" t="s">
        <v>20</v>
      </c>
      <c r="N13" s="1" t="s">
        <v>78</v>
      </c>
      <c r="O13" s="1" t="s">
        <v>21</v>
      </c>
    </row>
    <row r="14" spans="1:16" ht="21" customHeight="1" x14ac:dyDescent="0.3">
      <c r="B14" s="11" t="s">
        <v>14</v>
      </c>
      <c r="C14" s="12">
        <v>2</v>
      </c>
      <c r="D14" s="13" t="s">
        <v>37</v>
      </c>
      <c r="E14" s="11" t="s">
        <v>38</v>
      </c>
      <c r="F14" s="11" t="s">
        <v>23</v>
      </c>
      <c r="G14" s="14">
        <v>3</v>
      </c>
      <c r="H14" s="15">
        <v>12000000</v>
      </c>
      <c r="I14" s="11">
        <v>1</v>
      </c>
      <c r="J14" s="16">
        <v>1.3888888888888889E-3</v>
      </c>
      <c r="K14" s="11" t="s">
        <v>18</v>
      </c>
      <c r="L14" s="11" t="s">
        <v>39</v>
      </c>
      <c r="M14" s="11" t="s">
        <v>40</v>
      </c>
      <c r="N14" s="11" t="s">
        <v>78</v>
      </c>
      <c r="O14" s="11" t="s">
        <v>26</v>
      </c>
    </row>
    <row r="15" spans="1:16" ht="21" customHeight="1" x14ac:dyDescent="0.3">
      <c r="B15" s="1" t="s">
        <v>14</v>
      </c>
      <c r="C15" s="2">
        <v>6</v>
      </c>
      <c r="D15" s="3" t="s">
        <v>37</v>
      </c>
      <c r="E15" s="1" t="s">
        <v>38</v>
      </c>
      <c r="F15" s="1" t="s">
        <v>42</v>
      </c>
      <c r="G15" s="4">
        <v>5</v>
      </c>
      <c r="H15" s="5">
        <v>20000000</v>
      </c>
      <c r="I15" s="1">
        <v>2</v>
      </c>
      <c r="J15" s="6">
        <v>1.3888888888888889E-3</v>
      </c>
      <c r="K15" s="1" t="s">
        <v>18</v>
      </c>
      <c r="L15" s="1" t="s">
        <v>19</v>
      </c>
      <c r="M15" s="1" t="s">
        <v>43</v>
      </c>
      <c r="N15" s="1" t="s">
        <v>66</v>
      </c>
      <c r="O15" s="1" t="s">
        <v>53</v>
      </c>
    </row>
    <row r="16" spans="1:16" ht="21" customHeight="1" x14ac:dyDescent="0.3">
      <c r="B16" s="11" t="s">
        <v>14</v>
      </c>
      <c r="C16" s="12">
        <v>26</v>
      </c>
      <c r="D16" s="13" t="s">
        <v>44</v>
      </c>
      <c r="E16" s="11" t="s">
        <v>32</v>
      </c>
      <c r="F16" s="11" t="s">
        <v>45</v>
      </c>
      <c r="G16" s="14">
        <v>1</v>
      </c>
      <c r="H16" s="15">
        <v>19000000</v>
      </c>
      <c r="I16" s="11">
        <v>2</v>
      </c>
      <c r="J16" s="16">
        <v>1.3888888888888889E-3</v>
      </c>
      <c r="K16" s="11" t="s">
        <v>46</v>
      </c>
      <c r="L16" s="11" t="s">
        <v>47</v>
      </c>
      <c r="M16" s="11" t="s">
        <v>33</v>
      </c>
      <c r="N16" s="11" t="s">
        <v>78</v>
      </c>
      <c r="O16" s="11" t="s">
        <v>54</v>
      </c>
    </row>
    <row r="17" spans="2:15" ht="21" customHeight="1" x14ac:dyDescent="0.3">
      <c r="B17" s="1" t="s">
        <v>14</v>
      </c>
      <c r="C17" s="2">
        <v>2</v>
      </c>
      <c r="D17" s="3" t="s">
        <v>37</v>
      </c>
      <c r="E17" s="1" t="s">
        <v>38</v>
      </c>
      <c r="F17" s="1" t="s">
        <v>23</v>
      </c>
      <c r="G17" s="4">
        <v>3</v>
      </c>
      <c r="H17" s="5">
        <v>12000000</v>
      </c>
      <c r="I17" s="1">
        <v>1</v>
      </c>
      <c r="J17" s="6">
        <v>1.3888888888888889E-3</v>
      </c>
      <c r="K17" s="1" t="s">
        <v>18</v>
      </c>
      <c r="L17" s="1" t="s">
        <v>39</v>
      </c>
      <c r="M17" s="1" t="s">
        <v>40</v>
      </c>
      <c r="N17" s="1" t="s">
        <v>78</v>
      </c>
      <c r="O17" s="1" t="s">
        <v>31</v>
      </c>
    </row>
    <row r="18" spans="2:15" ht="21" customHeight="1" x14ac:dyDescent="0.3">
      <c r="B18" s="11" t="s">
        <v>14</v>
      </c>
      <c r="C18" s="12">
        <v>6</v>
      </c>
      <c r="D18" s="13" t="s">
        <v>37</v>
      </c>
      <c r="E18" s="11" t="s">
        <v>38</v>
      </c>
      <c r="F18" s="11" t="s">
        <v>42</v>
      </c>
      <c r="G18" s="14">
        <v>5</v>
      </c>
      <c r="H18" s="15">
        <v>20000000</v>
      </c>
      <c r="I18" s="11">
        <v>2</v>
      </c>
      <c r="J18" s="16">
        <v>1.3888888888888889E-3</v>
      </c>
      <c r="K18" s="11" t="s">
        <v>18</v>
      </c>
      <c r="L18" s="11" t="s">
        <v>19</v>
      </c>
      <c r="M18" s="11" t="s">
        <v>43</v>
      </c>
      <c r="N18" s="11" t="s">
        <v>66</v>
      </c>
      <c r="O18" s="11" t="s">
        <v>53</v>
      </c>
    </row>
    <row r="19" spans="2:15" ht="21" customHeight="1" x14ac:dyDescent="0.3">
      <c r="B19" s="1" t="s">
        <v>14</v>
      </c>
      <c r="C19" s="2">
        <v>26</v>
      </c>
      <c r="D19" s="3" t="s">
        <v>44</v>
      </c>
      <c r="E19" s="1" t="s">
        <v>32</v>
      </c>
      <c r="F19" s="1" t="s">
        <v>45</v>
      </c>
      <c r="G19" s="4">
        <v>1</v>
      </c>
      <c r="H19" s="5">
        <v>19000000</v>
      </c>
      <c r="I19" s="1">
        <v>2</v>
      </c>
      <c r="J19" s="6">
        <v>1.3888888888888889E-3</v>
      </c>
      <c r="K19" s="1" t="s">
        <v>46</v>
      </c>
      <c r="L19" s="1" t="s">
        <v>47</v>
      </c>
      <c r="M19" s="1" t="s">
        <v>33</v>
      </c>
      <c r="N19" s="1" t="s">
        <v>78</v>
      </c>
      <c r="O19" s="1" t="s">
        <v>54</v>
      </c>
    </row>
    <row r="20" spans="2:15" ht="21" customHeight="1" x14ac:dyDescent="0.3">
      <c r="B20" s="11" t="s">
        <v>14</v>
      </c>
      <c r="C20" s="12">
        <v>12</v>
      </c>
      <c r="D20" s="13" t="s">
        <v>55</v>
      </c>
      <c r="E20" s="11" t="s">
        <v>16</v>
      </c>
      <c r="F20" s="11" t="s">
        <v>42</v>
      </c>
      <c r="G20" s="14">
        <v>3</v>
      </c>
      <c r="H20" s="15">
        <v>11000000</v>
      </c>
      <c r="I20" s="11">
        <v>1</v>
      </c>
      <c r="J20" s="16">
        <v>1.3888888888888889E-3</v>
      </c>
      <c r="K20" s="11" t="s">
        <v>18</v>
      </c>
      <c r="L20" s="11" t="s">
        <v>56</v>
      </c>
      <c r="M20" s="11" t="s">
        <v>51</v>
      </c>
      <c r="N20" s="11" t="s">
        <v>76</v>
      </c>
      <c r="O20" s="11" t="s">
        <v>52</v>
      </c>
    </row>
    <row r="21" spans="2:15" ht="21" customHeight="1" x14ac:dyDescent="0.3">
      <c r="B21" s="1" t="s">
        <v>14</v>
      </c>
      <c r="C21" s="2">
        <v>11</v>
      </c>
      <c r="D21" s="3" t="s">
        <v>57</v>
      </c>
      <c r="E21" s="1" t="s">
        <v>28</v>
      </c>
      <c r="F21" s="1" t="s">
        <v>23</v>
      </c>
      <c r="G21" s="4">
        <v>5</v>
      </c>
      <c r="H21" s="5">
        <v>25000000</v>
      </c>
      <c r="I21" s="1">
        <v>1</v>
      </c>
      <c r="J21" s="6">
        <v>1.3888888888888889E-3</v>
      </c>
      <c r="K21" s="1" t="s">
        <v>18</v>
      </c>
      <c r="L21" s="1" t="s">
        <v>29</v>
      </c>
      <c r="M21" s="1" t="s">
        <v>43</v>
      </c>
      <c r="N21" s="1" t="s">
        <v>76</v>
      </c>
      <c r="O21" s="1" t="s">
        <v>31</v>
      </c>
    </row>
    <row r="22" spans="2:15" ht="21" customHeight="1" x14ac:dyDescent="0.3">
      <c r="B22" s="11" t="s">
        <v>14</v>
      </c>
      <c r="C22" s="12">
        <v>11</v>
      </c>
      <c r="D22" s="13" t="s">
        <v>58</v>
      </c>
      <c r="E22" s="11" t="s">
        <v>32</v>
      </c>
      <c r="F22" s="11" t="s">
        <v>42</v>
      </c>
      <c r="G22" s="14">
        <v>2</v>
      </c>
      <c r="H22" s="15">
        <v>38000000</v>
      </c>
      <c r="I22" s="11">
        <v>2</v>
      </c>
      <c r="J22" s="16">
        <v>1.3888888888888889E-3</v>
      </c>
      <c r="K22" s="11" t="s">
        <v>46</v>
      </c>
      <c r="L22" s="11" t="s">
        <v>56</v>
      </c>
      <c r="M22" s="11" t="s">
        <v>43</v>
      </c>
      <c r="N22" s="11" t="s">
        <v>78</v>
      </c>
      <c r="O22" s="11" t="s">
        <v>53</v>
      </c>
    </row>
    <row r="23" spans="2:15" ht="21" customHeight="1" x14ac:dyDescent="0.3">
      <c r="B23" s="1" t="s">
        <v>14</v>
      </c>
      <c r="C23" s="2">
        <v>3</v>
      </c>
      <c r="D23" s="3" t="s">
        <v>15</v>
      </c>
      <c r="E23" s="1" t="s">
        <v>38</v>
      </c>
      <c r="F23" s="1" t="s">
        <v>42</v>
      </c>
      <c r="G23" s="4">
        <v>4</v>
      </c>
      <c r="H23" s="5">
        <v>15000000</v>
      </c>
      <c r="I23" s="1">
        <v>1</v>
      </c>
      <c r="J23" s="6">
        <v>1.3888888888888889E-3</v>
      </c>
      <c r="K23" s="1" t="s">
        <v>18</v>
      </c>
      <c r="L23" s="1" t="s">
        <v>56</v>
      </c>
      <c r="M23" s="1" t="s">
        <v>20</v>
      </c>
      <c r="N23" s="1" t="s">
        <v>78</v>
      </c>
      <c r="O23" s="1" t="s">
        <v>41</v>
      </c>
    </row>
    <row r="24" spans="2:15" ht="21" customHeight="1" x14ac:dyDescent="0.3">
      <c r="B24" s="11" t="s">
        <v>14</v>
      </c>
      <c r="C24" s="12">
        <v>11</v>
      </c>
      <c r="D24" s="13" t="s">
        <v>59</v>
      </c>
      <c r="E24" s="11" t="s">
        <v>16</v>
      </c>
      <c r="F24" s="11" t="s">
        <v>23</v>
      </c>
      <c r="G24" s="14">
        <v>1</v>
      </c>
      <c r="H24" s="15">
        <v>19000000</v>
      </c>
      <c r="I24" s="11">
        <v>1</v>
      </c>
      <c r="J24" s="16">
        <v>1.3888888888888889E-3</v>
      </c>
      <c r="K24" s="11" t="s">
        <v>46</v>
      </c>
      <c r="L24" s="11" t="s">
        <v>19</v>
      </c>
      <c r="M24" s="11" t="s">
        <v>25</v>
      </c>
      <c r="N24" s="11" t="s">
        <v>77</v>
      </c>
      <c r="O24" s="11" t="s">
        <v>54</v>
      </c>
    </row>
    <row r="25" spans="2:15" ht="21" customHeight="1" x14ac:dyDescent="0.3">
      <c r="B25" s="1" t="s">
        <v>14</v>
      </c>
      <c r="C25" s="2">
        <v>10</v>
      </c>
      <c r="D25" s="3" t="s">
        <v>59</v>
      </c>
      <c r="E25" s="1" t="s">
        <v>38</v>
      </c>
      <c r="F25" s="1" t="s">
        <v>17</v>
      </c>
      <c r="G25" s="4">
        <v>4</v>
      </c>
      <c r="H25" s="5">
        <v>20000000</v>
      </c>
      <c r="I25" s="1">
        <v>3</v>
      </c>
      <c r="J25" s="6">
        <v>1.3888888888888889E-3</v>
      </c>
      <c r="K25" s="1" t="s">
        <v>18</v>
      </c>
      <c r="L25" s="1" t="s">
        <v>47</v>
      </c>
      <c r="M25" s="1" t="s">
        <v>33</v>
      </c>
      <c r="N25" s="1" t="s">
        <v>77</v>
      </c>
      <c r="O25" s="1" t="s">
        <v>54</v>
      </c>
    </row>
    <row r="26" spans="2:15" ht="21" customHeight="1" x14ac:dyDescent="0.3">
      <c r="B26" s="11" t="s">
        <v>14</v>
      </c>
      <c r="C26" s="12">
        <v>5</v>
      </c>
      <c r="D26" s="13" t="s">
        <v>59</v>
      </c>
      <c r="E26" s="11" t="s">
        <v>38</v>
      </c>
      <c r="F26" s="11" t="s">
        <v>23</v>
      </c>
      <c r="G26" s="14">
        <v>1</v>
      </c>
      <c r="H26" s="15">
        <v>7000000</v>
      </c>
      <c r="I26" s="11">
        <v>2</v>
      </c>
      <c r="J26" s="16">
        <v>1.3888888888888889E-3</v>
      </c>
      <c r="K26" s="11" t="s">
        <v>18</v>
      </c>
      <c r="L26" s="11" t="s">
        <v>56</v>
      </c>
      <c r="M26" s="11" t="s">
        <v>48</v>
      </c>
      <c r="N26" s="11" t="s">
        <v>76</v>
      </c>
      <c r="O26" s="11" t="s">
        <v>52</v>
      </c>
    </row>
    <row r="27" spans="2:15" ht="21" customHeight="1" x14ac:dyDescent="0.3">
      <c r="B27" s="1" t="s">
        <v>14</v>
      </c>
      <c r="C27" s="2">
        <v>12</v>
      </c>
      <c r="D27" s="3" t="s">
        <v>60</v>
      </c>
      <c r="E27" s="1" t="s">
        <v>28</v>
      </c>
      <c r="F27" s="1" t="s">
        <v>23</v>
      </c>
      <c r="G27" s="4">
        <v>2</v>
      </c>
      <c r="H27" s="5">
        <v>38000000</v>
      </c>
      <c r="I27" s="1">
        <v>3</v>
      </c>
      <c r="J27" s="6">
        <v>1.3888888888888889E-3</v>
      </c>
      <c r="K27" s="1" t="s">
        <v>46</v>
      </c>
      <c r="L27" s="1" t="s">
        <v>39</v>
      </c>
      <c r="M27" s="1" t="s">
        <v>40</v>
      </c>
      <c r="N27" s="1" t="s">
        <v>78</v>
      </c>
      <c r="O27" s="1" t="s">
        <v>53</v>
      </c>
    </row>
    <row r="28" spans="2:15" ht="21" customHeight="1" x14ac:dyDescent="0.3">
      <c r="B28" s="11" t="s">
        <v>14</v>
      </c>
      <c r="C28" s="12">
        <v>26</v>
      </c>
      <c r="D28" s="13" t="s">
        <v>22</v>
      </c>
      <c r="E28" s="11" t="s">
        <v>16</v>
      </c>
      <c r="F28" s="11" t="s">
        <v>42</v>
      </c>
      <c r="G28" s="14">
        <v>4</v>
      </c>
      <c r="H28" s="15">
        <v>20000000</v>
      </c>
      <c r="I28" s="11">
        <v>3</v>
      </c>
      <c r="J28" s="16">
        <v>1.3888888888888889E-3</v>
      </c>
      <c r="K28" s="11" t="s">
        <v>61</v>
      </c>
      <c r="L28" s="11" t="s">
        <v>19</v>
      </c>
      <c r="M28" s="11" t="s">
        <v>20</v>
      </c>
      <c r="N28" s="11" t="s">
        <v>66</v>
      </c>
      <c r="O28" s="11" t="s">
        <v>36</v>
      </c>
    </row>
    <row r="29" spans="2:15" ht="21" customHeight="1" x14ac:dyDescent="0.3">
      <c r="B29" s="1" t="s">
        <v>14</v>
      </c>
      <c r="C29" s="2">
        <v>25</v>
      </c>
      <c r="D29" s="3" t="s">
        <v>27</v>
      </c>
      <c r="E29" s="1" t="s">
        <v>16</v>
      </c>
      <c r="F29" s="1" t="s">
        <v>17</v>
      </c>
      <c r="G29" s="4">
        <v>3</v>
      </c>
      <c r="H29" s="5">
        <v>15000000</v>
      </c>
      <c r="I29" s="1">
        <v>3</v>
      </c>
      <c r="J29" s="6">
        <v>1.3888888888888889E-3</v>
      </c>
      <c r="K29" s="1" t="s">
        <v>18</v>
      </c>
      <c r="L29" s="1" t="s">
        <v>56</v>
      </c>
      <c r="M29" s="1" t="s">
        <v>30</v>
      </c>
      <c r="N29" s="1" t="s">
        <v>76</v>
      </c>
      <c r="O29" s="1" t="s">
        <v>52</v>
      </c>
    </row>
    <row r="30" spans="2:15" ht="21" customHeight="1" x14ac:dyDescent="0.3">
      <c r="B30" s="11" t="s">
        <v>14</v>
      </c>
      <c r="C30" s="12">
        <v>11</v>
      </c>
      <c r="D30" s="13" t="s">
        <v>27</v>
      </c>
      <c r="E30" s="11" t="s">
        <v>16</v>
      </c>
      <c r="F30" s="11" t="s">
        <v>42</v>
      </c>
      <c r="G30" s="14">
        <v>3</v>
      </c>
      <c r="H30" s="15">
        <v>12000000</v>
      </c>
      <c r="I30" s="11">
        <v>4</v>
      </c>
      <c r="J30" s="16">
        <v>1.3888888888888889E-3</v>
      </c>
      <c r="K30" s="11" t="s">
        <v>18</v>
      </c>
      <c r="L30" s="11" t="s">
        <v>24</v>
      </c>
      <c r="M30" s="11" t="s">
        <v>20</v>
      </c>
      <c r="N30" s="11" t="s">
        <v>66</v>
      </c>
      <c r="O30" s="11" t="s">
        <v>36</v>
      </c>
    </row>
    <row r="31" spans="2:15" ht="21" customHeight="1" x14ac:dyDescent="0.3">
      <c r="B31" s="1" t="s">
        <v>14</v>
      </c>
      <c r="C31" s="2">
        <v>18</v>
      </c>
      <c r="D31" s="3" t="s">
        <v>27</v>
      </c>
      <c r="E31" s="1" t="s">
        <v>16</v>
      </c>
      <c r="F31" s="1" t="s">
        <v>23</v>
      </c>
      <c r="G31" s="4">
        <v>4</v>
      </c>
      <c r="H31" s="5">
        <v>15000000</v>
      </c>
      <c r="I31" s="1">
        <v>2</v>
      </c>
      <c r="J31" s="6">
        <v>1.3888888888888889E-3</v>
      </c>
      <c r="K31" s="1" t="s">
        <v>18</v>
      </c>
      <c r="L31" s="1" t="s">
        <v>39</v>
      </c>
      <c r="M31" s="1" t="s">
        <v>48</v>
      </c>
      <c r="N31" s="1" t="s">
        <v>78</v>
      </c>
      <c r="O31" s="1" t="s">
        <v>62</v>
      </c>
    </row>
    <row r="32" spans="2:15" ht="21" customHeight="1" x14ac:dyDescent="0.3">
      <c r="B32" s="11" t="s">
        <v>14</v>
      </c>
      <c r="C32" s="12">
        <v>1</v>
      </c>
      <c r="D32" s="13" t="s">
        <v>37</v>
      </c>
      <c r="E32" s="11" t="s">
        <v>32</v>
      </c>
      <c r="F32" s="11" t="s">
        <v>42</v>
      </c>
      <c r="G32" s="14">
        <v>3</v>
      </c>
      <c r="H32" s="15">
        <v>15000000</v>
      </c>
      <c r="I32" s="11">
        <v>3</v>
      </c>
      <c r="J32" s="16">
        <v>1.3888888888888889E-3</v>
      </c>
      <c r="K32" s="11" t="s">
        <v>18</v>
      </c>
      <c r="L32" s="11" t="s">
        <v>39</v>
      </c>
      <c r="M32" s="11" t="s">
        <v>30</v>
      </c>
      <c r="N32" s="11" t="s">
        <v>76</v>
      </c>
      <c r="O32" s="11" t="s">
        <v>52</v>
      </c>
    </row>
    <row r="33" spans="2:15" ht="21" customHeight="1" x14ac:dyDescent="0.3">
      <c r="B33" s="1" t="s">
        <v>14</v>
      </c>
      <c r="C33" s="2">
        <v>1</v>
      </c>
      <c r="D33" s="3" t="s">
        <v>37</v>
      </c>
      <c r="E33" s="1" t="s">
        <v>16</v>
      </c>
      <c r="F33" s="1" t="s">
        <v>42</v>
      </c>
      <c r="G33" s="4">
        <v>2</v>
      </c>
      <c r="H33" s="5">
        <v>12000000</v>
      </c>
      <c r="I33" s="1">
        <v>6</v>
      </c>
      <c r="J33" s="6">
        <v>1.3888888888888889E-3</v>
      </c>
      <c r="K33" s="1" t="s">
        <v>18</v>
      </c>
      <c r="L33" s="1" t="s">
        <v>39</v>
      </c>
      <c r="M33" s="1" t="s">
        <v>30</v>
      </c>
      <c r="N33" s="1" t="s">
        <v>78</v>
      </c>
      <c r="O33" s="1" t="s">
        <v>41</v>
      </c>
    </row>
    <row r="34" spans="2:15" ht="21" customHeight="1" x14ac:dyDescent="0.3">
      <c r="B34" s="11" t="s">
        <v>14</v>
      </c>
      <c r="C34" s="12">
        <v>8</v>
      </c>
      <c r="D34" s="13" t="s">
        <v>37</v>
      </c>
      <c r="E34" s="11" t="s">
        <v>16</v>
      </c>
      <c r="F34" s="11" t="s">
        <v>42</v>
      </c>
      <c r="G34" s="14">
        <v>3</v>
      </c>
      <c r="H34" s="15">
        <v>15000000</v>
      </c>
      <c r="I34" s="11">
        <v>3</v>
      </c>
      <c r="J34" s="16">
        <v>1.3888888888888889E-3</v>
      </c>
      <c r="K34" s="11" t="s">
        <v>18</v>
      </c>
      <c r="L34" s="11" t="s">
        <v>35</v>
      </c>
      <c r="M34" s="11" t="s">
        <v>20</v>
      </c>
      <c r="N34" s="11" t="s">
        <v>78</v>
      </c>
      <c r="O34" s="11" t="s">
        <v>62</v>
      </c>
    </row>
    <row r="35" spans="2:15" ht="21" customHeight="1" x14ac:dyDescent="0.3">
      <c r="B35" s="1" t="s">
        <v>14</v>
      </c>
      <c r="C35" s="2">
        <v>20</v>
      </c>
      <c r="D35" s="3" t="s">
        <v>37</v>
      </c>
      <c r="E35" s="1" t="s">
        <v>28</v>
      </c>
      <c r="F35" s="1" t="s">
        <v>23</v>
      </c>
      <c r="G35" s="4">
        <v>5</v>
      </c>
      <c r="H35" s="5">
        <v>25000000</v>
      </c>
      <c r="I35" s="1">
        <v>4</v>
      </c>
      <c r="J35" s="6">
        <v>1.3888888888888889E-3</v>
      </c>
      <c r="K35" s="1" t="s">
        <v>18</v>
      </c>
      <c r="L35" s="1" t="s">
        <v>35</v>
      </c>
      <c r="M35" s="1" t="s">
        <v>30</v>
      </c>
      <c r="N35" s="1" t="s">
        <v>78</v>
      </c>
      <c r="O35" s="1" t="s">
        <v>63</v>
      </c>
    </row>
    <row r="36" spans="2:15" ht="21" customHeight="1" x14ac:dyDescent="0.3">
      <c r="B36" s="11" t="s">
        <v>14</v>
      </c>
      <c r="C36" s="12">
        <v>20</v>
      </c>
      <c r="D36" s="13" t="s">
        <v>37</v>
      </c>
      <c r="E36" s="11" t="s">
        <v>49</v>
      </c>
      <c r="F36" s="11" t="s">
        <v>17</v>
      </c>
      <c r="G36" s="14">
        <v>2</v>
      </c>
      <c r="H36" s="15">
        <v>12000000</v>
      </c>
      <c r="I36" s="11">
        <v>4</v>
      </c>
      <c r="J36" s="16">
        <v>1.3888888888888889E-3</v>
      </c>
      <c r="K36" s="11" t="s">
        <v>18</v>
      </c>
      <c r="L36" s="11" t="s">
        <v>64</v>
      </c>
      <c r="M36" s="11" t="s">
        <v>33</v>
      </c>
      <c r="N36" s="11" t="s">
        <v>77</v>
      </c>
      <c r="O36" s="11" t="s">
        <v>65</v>
      </c>
    </row>
    <row r="37" spans="2:15" ht="21" customHeight="1" x14ac:dyDescent="0.3">
      <c r="B37" s="1" t="s">
        <v>14</v>
      </c>
      <c r="C37" s="2">
        <v>1</v>
      </c>
      <c r="D37" s="3" t="s">
        <v>37</v>
      </c>
      <c r="E37" s="1" t="s">
        <v>28</v>
      </c>
      <c r="F37" s="1" t="s">
        <v>23</v>
      </c>
      <c r="G37" s="4">
        <v>3</v>
      </c>
      <c r="H37" s="5">
        <v>15000000</v>
      </c>
      <c r="I37" s="1">
        <v>5</v>
      </c>
      <c r="J37" s="6">
        <v>1.3888888888888889E-3</v>
      </c>
      <c r="K37" s="1" t="s">
        <v>18</v>
      </c>
      <c r="L37" s="1" t="s">
        <v>29</v>
      </c>
      <c r="M37" s="1" t="s">
        <v>40</v>
      </c>
      <c r="N37" s="1" t="s">
        <v>77</v>
      </c>
      <c r="O37" s="1" t="s">
        <v>54</v>
      </c>
    </row>
    <row r="38" spans="2:15" ht="21" customHeight="1" x14ac:dyDescent="0.3">
      <c r="B38" s="11" t="s">
        <v>14</v>
      </c>
      <c r="C38" s="12">
        <v>20</v>
      </c>
      <c r="D38" s="13" t="s">
        <v>37</v>
      </c>
      <c r="E38" s="11" t="s">
        <v>28</v>
      </c>
      <c r="F38" s="11" t="s">
        <v>42</v>
      </c>
      <c r="G38" s="14">
        <v>2</v>
      </c>
      <c r="H38" s="15">
        <v>10000000</v>
      </c>
      <c r="I38" s="11">
        <v>1</v>
      </c>
      <c r="J38" s="16">
        <v>1.3888888888888889E-3</v>
      </c>
      <c r="K38" s="11" t="s">
        <v>18</v>
      </c>
      <c r="L38" s="11" t="s">
        <v>64</v>
      </c>
      <c r="M38" s="11" t="s">
        <v>43</v>
      </c>
      <c r="N38" s="11" t="s">
        <v>78</v>
      </c>
      <c r="O38" s="11" t="s">
        <v>66</v>
      </c>
    </row>
    <row r="39" spans="2:15" ht="21" customHeight="1" x14ac:dyDescent="0.3">
      <c r="B39" s="1" t="s">
        <v>14</v>
      </c>
      <c r="C39" s="2">
        <v>1</v>
      </c>
      <c r="D39" s="3" t="s">
        <v>37</v>
      </c>
      <c r="E39" s="1" t="s">
        <v>28</v>
      </c>
      <c r="F39" s="1" t="s">
        <v>17</v>
      </c>
      <c r="G39" s="4">
        <v>3</v>
      </c>
      <c r="H39" s="5">
        <v>12000000</v>
      </c>
      <c r="I39" s="1">
        <v>2</v>
      </c>
      <c r="J39" s="6">
        <v>1.3888888888888889E-3</v>
      </c>
      <c r="K39" s="1" t="s">
        <v>18</v>
      </c>
      <c r="L39" s="1" t="s">
        <v>35</v>
      </c>
      <c r="M39" s="1" t="s">
        <v>25</v>
      </c>
      <c r="N39" s="1" t="s">
        <v>78</v>
      </c>
      <c r="O39" s="1" t="s">
        <v>53</v>
      </c>
    </row>
    <row r="40" spans="2:15" ht="21" customHeight="1" x14ac:dyDescent="0.3">
      <c r="B40" s="11" t="s">
        <v>14</v>
      </c>
      <c r="C40" s="12">
        <v>4</v>
      </c>
      <c r="D40" s="13" t="s">
        <v>37</v>
      </c>
      <c r="E40" s="11" t="s">
        <v>16</v>
      </c>
      <c r="F40" s="11" t="s">
        <v>23</v>
      </c>
      <c r="G40" s="14">
        <v>3</v>
      </c>
      <c r="H40" s="15">
        <v>11000000</v>
      </c>
      <c r="I40" s="11">
        <v>6</v>
      </c>
      <c r="J40" s="16">
        <v>1.3888888888888889E-3</v>
      </c>
      <c r="K40" s="11" t="s">
        <v>18</v>
      </c>
      <c r="L40" s="11" t="s">
        <v>39</v>
      </c>
      <c r="M40" s="11" t="s">
        <v>48</v>
      </c>
      <c r="N40" s="11" t="s">
        <v>76</v>
      </c>
      <c r="O40" s="11" t="s">
        <v>31</v>
      </c>
    </row>
    <row r="41" spans="2:15" ht="21" customHeight="1" x14ac:dyDescent="0.3">
      <c r="B41" s="1" t="s">
        <v>14</v>
      </c>
      <c r="C41" s="2">
        <v>3</v>
      </c>
      <c r="D41" s="3" t="s">
        <v>44</v>
      </c>
      <c r="E41" s="1" t="s">
        <v>32</v>
      </c>
      <c r="F41" s="1" t="s">
        <v>17</v>
      </c>
      <c r="G41" s="4">
        <v>1</v>
      </c>
      <c r="H41" s="5">
        <v>19000000</v>
      </c>
      <c r="I41" s="1">
        <v>3</v>
      </c>
      <c r="J41" s="6">
        <v>1.3888888888888889E-3</v>
      </c>
      <c r="K41" s="1" t="s">
        <v>46</v>
      </c>
      <c r="L41" s="1" t="s">
        <v>64</v>
      </c>
      <c r="M41" s="1" t="s">
        <v>48</v>
      </c>
      <c r="N41" s="1" t="s">
        <v>78</v>
      </c>
      <c r="O41" s="1" t="s">
        <v>53</v>
      </c>
    </row>
    <row r="42" spans="2:15" ht="21" customHeight="1" x14ac:dyDescent="0.3">
      <c r="B42" s="11" t="s">
        <v>14</v>
      </c>
      <c r="C42" s="12">
        <v>22</v>
      </c>
      <c r="D42" s="13" t="s">
        <v>44</v>
      </c>
      <c r="E42" s="11" t="s">
        <v>32</v>
      </c>
      <c r="F42" s="11" t="s">
        <v>17</v>
      </c>
      <c r="G42" s="14">
        <v>1</v>
      </c>
      <c r="H42" s="15">
        <v>19000000</v>
      </c>
      <c r="I42" s="11">
        <v>1</v>
      </c>
      <c r="J42" s="16">
        <v>1.3888888888888889E-3</v>
      </c>
      <c r="K42" s="11" t="s">
        <v>46</v>
      </c>
      <c r="L42" s="11" t="s">
        <v>24</v>
      </c>
      <c r="M42" s="11" t="s">
        <v>51</v>
      </c>
      <c r="N42" s="11" t="s">
        <v>66</v>
      </c>
      <c r="O42" s="11" t="s">
        <v>67</v>
      </c>
    </row>
    <row r="43" spans="2:15" ht="21" customHeight="1" x14ac:dyDescent="0.3">
      <c r="B43" s="1" t="s">
        <v>14</v>
      </c>
      <c r="C43" s="2">
        <v>13</v>
      </c>
      <c r="D43" s="3" t="s">
        <v>44</v>
      </c>
      <c r="E43" s="1" t="s">
        <v>49</v>
      </c>
      <c r="F43" s="1" t="s">
        <v>68</v>
      </c>
      <c r="G43" s="4">
        <v>4</v>
      </c>
      <c r="H43" s="5">
        <v>20000000</v>
      </c>
      <c r="I43" s="1">
        <v>3</v>
      </c>
      <c r="J43" s="6">
        <v>1.3888888888888889E-3</v>
      </c>
      <c r="K43" s="1" t="s">
        <v>61</v>
      </c>
      <c r="L43" s="1" t="s">
        <v>19</v>
      </c>
      <c r="M43" s="1" t="s">
        <v>30</v>
      </c>
      <c r="N43" s="1" t="s">
        <v>77</v>
      </c>
      <c r="O43" s="1" t="s">
        <v>54</v>
      </c>
    </row>
    <row r="44" spans="2:15" ht="21" customHeight="1" x14ac:dyDescent="0.3">
      <c r="B44" s="11" t="s">
        <v>14</v>
      </c>
      <c r="C44" s="12">
        <v>17</v>
      </c>
      <c r="D44" s="13" t="s">
        <v>44</v>
      </c>
      <c r="E44" s="11" t="s">
        <v>49</v>
      </c>
      <c r="F44" s="11" t="s">
        <v>42</v>
      </c>
      <c r="G44" s="14">
        <v>1</v>
      </c>
      <c r="H44" s="15">
        <v>7000000</v>
      </c>
      <c r="I44" s="11">
        <v>1</v>
      </c>
      <c r="J44" s="16">
        <v>1.3888888888888889E-3</v>
      </c>
      <c r="K44" s="11" t="s">
        <v>18</v>
      </c>
      <c r="L44" s="11" t="s">
        <v>19</v>
      </c>
      <c r="M44" s="11" t="s">
        <v>33</v>
      </c>
      <c r="N44" s="11" t="s">
        <v>78</v>
      </c>
      <c r="O44" s="11" t="s">
        <v>53</v>
      </c>
    </row>
    <row r="45" spans="2:15" ht="21" customHeight="1" x14ac:dyDescent="0.3">
      <c r="B45" s="1" t="s">
        <v>14</v>
      </c>
      <c r="C45" s="2">
        <v>30</v>
      </c>
      <c r="D45" s="3" t="s">
        <v>44</v>
      </c>
      <c r="E45" s="1" t="s">
        <v>49</v>
      </c>
      <c r="F45" s="1" t="s">
        <v>23</v>
      </c>
      <c r="G45" s="4">
        <v>2</v>
      </c>
      <c r="H45" s="5">
        <v>10000000</v>
      </c>
      <c r="I45" s="1">
        <v>1</v>
      </c>
      <c r="J45" s="6">
        <v>1.3888888888888889E-3</v>
      </c>
      <c r="K45" s="1" t="s">
        <v>18</v>
      </c>
      <c r="L45" s="1" t="s">
        <v>29</v>
      </c>
      <c r="M45" s="1" t="s">
        <v>33</v>
      </c>
      <c r="N45" s="1" t="s">
        <v>77</v>
      </c>
      <c r="O45" s="1" t="s">
        <v>65</v>
      </c>
    </row>
    <row r="46" spans="2:15" ht="21" customHeight="1" x14ac:dyDescent="0.3">
      <c r="B46" s="11" t="s">
        <v>14</v>
      </c>
      <c r="C46" s="12">
        <v>29</v>
      </c>
      <c r="D46" s="13" t="s">
        <v>44</v>
      </c>
      <c r="E46" s="11" t="s">
        <v>32</v>
      </c>
      <c r="F46" s="11" t="s">
        <v>42</v>
      </c>
      <c r="G46" s="14">
        <v>3</v>
      </c>
      <c r="H46" s="15">
        <v>15000000</v>
      </c>
      <c r="I46" s="11">
        <v>1</v>
      </c>
      <c r="J46" s="16">
        <v>1.3888888888888889E-3</v>
      </c>
      <c r="K46" s="11" t="s">
        <v>18</v>
      </c>
      <c r="L46" s="11" t="s">
        <v>19</v>
      </c>
      <c r="M46" s="11" t="s">
        <v>25</v>
      </c>
      <c r="N46" s="11" t="s">
        <v>76</v>
      </c>
      <c r="O46" s="11" t="s">
        <v>26</v>
      </c>
    </row>
    <row r="47" spans="2:15" ht="21" customHeight="1" x14ac:dyDescent="0.3">
      <c r="B47" s="1" t="s">
        <v>14</v>
      </c>
      <c r="C47" s="2">
        <v>6</v>
      </c>
      <c r="D47" s="3" t="s">
        <v>44</v>
      </c>
      <c r="E47" s="1" t="s">
        <v>49</v>
      </c>
      <c r="F47" s="1" t="s">
        <v>68</v>
      </c>
      <c r="G47" s="4">
        <v>1</v>
      </c>
      <c r="H47" s="5">
        <v>7000000</v>
      </c>
      <c r="I47" s="1">
        <v>3</v>
      </c>
      <c r="J47" s="6">
        <v>1.3888888888888889E-3</v>
      </c>
      <c r="K47" s="1" t="s">
        <v>18</v>
      </c>
      <c r="L47" s="1" t="s">
        <v>64</v>
      </c>
      <c r="M47" s="1" t="s">
        <v>51</v>
      </c>
      <c r="N47" s="1" t="s">
        <v>66</v>
      </c>
      <c r="O47" s="1" t="s">
        <v>67</v>
      </c>
    </row>
    <row r="48" spans="2:15" ht="21" customHeight="1" x14ac:dyDescent="0.3">
      <c r="B48" s="11" t="s">
        <v>14</v>
      </c>
      <c r="C48" s="12">
        <v>22</v>
      </c>
      <c r="D48" s="13" t="s">
        <v>69</v>
      </c>
      <c r="E48" s="11" t="s">
        <v>28</v>
      </c>
      <c r="F48" s="11" t="s">
        <v>17</v>
      </c>
      <c r="G48" s="14">
        <v>5</v>
      </c>
      <c r="H48" s="15">
        <v>25000000</v>
      </c>
      <c r="I48" s="11">
        <v>6</v>
      </c>
      <c r="J48" s="16">
        <v>1.3888888888888889E-3</v>
      </c>
      <c r="K48" s="11" t="s">
        <v>18</v>
      </c>
      <c r="L48" s="11" t="s">
        <v>56</v>
      </c>
      <c r="M48" s="11" t="s">
        <v>43</v>
      </c>
      <c r="N48" s="11" t="s">
        <v>66</v>
      </c>
      <c r="O48" s="11" t="s">
        <v>36</v>
      </c>
    </row>
    <row r="49" spans="2:15" ht="21" customHeight="1" x14ac:dyDescent="0.3">
      <c r="B49" s="1" t="s">
        <v>14</v>
      </c>
      <c r="C49" s="2">
        <v>3</v>
      </c>
      <c r="D49" s="3" t="s">
        <v>69</v>
      </c>
      <c r="E49" s="1" t="s">
        <v>32</v>
      </c>
      <c r="F49" s="1" t="s">
        <v>23</v>
      </c>
      <c r="G49" s="4">
        <v>5</v>
      </c>
      <c r="H49" s="5">
        <v>20000000</v>
      </c>
      <c r="I49" s="1">
        <v>4</v>
      </c>
      <c r="J49" s="6">
        <v>1.3888888888888889E-3</v>
      </c>
      <c r="K49" s="1" t="s">
        <v>18</v>
      </c>
      <c r="L49" s="1" t="s">
        <v>39</v>
      </c>
      <c r="M49" s="1" t="s">
        <v>51</v>
      </c>
      <c r="N49" s="1" t="s">
        <v>76</v>
      </c>
      <c r="O49" s="1" t="s">
        <v>52</v>
      </c>
    </row>
    <row r="50" spans="2:15" ht="21" customHeight="1" x14ac:dyDescent="0.3">
      <c r="B50" s="11" t="s">
        <v>14</v>
      </c>
      <c r="C50" s="12">
        <v>12</v>
      </c>
      <c r="D50" s="13" t="s">
        <v>55</v>
      </c>
      <c r="E50" s="11" t="s">
        <v>16</v>
      </c>
      <c r="F50" s="11" t="s">
        <v>42</v>
      </c>
      <c r="G50" s="14">
        <v>3</v>
      </c>
      <c r="H50" s="15">
        <v>11000000</v>
      </c>
      <c r="I50" s="11">
        <v>1</v>
      </c>
      <c r="J50" s="16">
        <v>1.3888888888888889E-3</v>
      </c>
      <c r="K50" s="11" t="s">
        <v>18</v>
      </c>
      <c r="L50" s="11" t="s">
        <v>56</v>
      </c>
      <c r="M50" s="11" t="s">
        <v>51</v>
      </c>
      <c r="N50" s="11" t="s">
        <v>76</v>
      </c>
      <c r="O50" s="11" t="s">
        <v>52</v>
      </c>
    </row>
    <row r="51" spans="2:15" ht="21" customHeight="1" x14ac:dyDescent="0.3">
      <c r="B51" s="1" t="s">
        <v>14</v>
      </c>
      <c r="C51" s="2">
        <v>11</v>
      </c>
      <c r="D51" s="3" t="s">
        <v>57</v>
      </c>
      <c r="E51" s="1" t="s">
        <v>28</v>
      </c>
      <c r="F51" s="1" t="s">
        <v>23</v>
      </c>
      <c r="G51" s="4">
        <v>5</v>
      </c>
      <c r="H51" s="5">
        <v>25000000</v>
      </c>
      <c r="I51" s="1">
        <v>1</v>
      </c>
      <c r="J51" s="6">
        <v>1.3888888888888889E-3</v>
      </c>
      <c r="K51" s="1" t="s">
        <v>18</v>
      </c>
      <c r="L51" s="1" t="s">
        <v>29</v>
      </c>
      <c r="M51" s="1" t="s">
        <v>43</v>
      </c>
      <c r="N51" s="1" t="s">
        <v>76</v>
      </c>
      <c r="O51" s="1" t="s">
        <v>31</v>
      </c>
    </row>
    <row r="52" spans="2:15" ht="21" customHeight="1" x14ac:dyDescent="0.3">
      <c r="B52" s="11" t="s">
        <v>14</v>
      </c>
      <c r="C52" s="12">
        <v>11</v>
      </c>
      <c r="D52" s="13" t="s">
        <v>58</v>
      </c>
      <c r="E52" s="11" t="s">
        <v>32</v>
      </c>
      <c r="F52" s="11" t="s">
        <v>42</v>
      </c>
      <c r="G52" s="14">
        <v>2</v>
      </c>
      <c r="H52" s="15">
        <v>38000000</v>
      </c>
      <c r="I52" s="11">
        <v>2</v>
      </c>
      <c r="J52" s="16">
        <v>1.3888888888888889E-3</v>
      </c>
      <c r="K52" s="11" t="s">
        <v>46</v>
      </c>
      <c r="L52" s="11" t="s">
        <v>56</v>
      </c>
      <c r="M52" s="11" t="s">
        <v>43</v>
      </c>
      <c r="N52" s="11" t="s">
        <v>78</v>
      </c>
      <c r="O52" s="11" t="s">
        <v>53</v>
      </c>
    </row>
    <row r="53" spans="2:15" ht="21" customHeight="1" x14ac:dyDescent="0.3">
      <c r="B53" s="1" t="s">
        <v>14</v>
      </c>
      <c r="C53" s="2">
        <v>3</v>
      </c>
      <c r="D53" s="3" t="s">
        <v>15</v>
      </c>
      <c r="E53" s="1" t="s">
        <v>38</v>
      </c>
      <c r="F53" s="1" t="s">
        <v>42</v>
      </c>
      <c r="G53" s="4">
        <v>4</v>
      </c>
      <c r="H53" s="5">
        <v>15000000</v>
      </c>
      <c r="I53" s="1">
        <v>1</v>
      </c>
      <c r="J53" s="6">
        <v>1.3888888888888889E-3</v>
      </c>
      <c r="K53" s="1" t="s">
        <v>18</v>
      </c>
      <c r="L53" s="1" t="s">
        <v>56</v>
      </c>
      <c r="M53" s="1" t="s">
        <v>20</v>
      </c>
      <c r="N53" s="1" t="s">
        <v>78</v>
      </c>
      <c r="O53" s="1" t="s">
        <v>41</v>
      </c>
    </row>
    <row r="54" spans="2:15" ht="21" customHeight="1" x14ac:dyDescent="0.3">
      <c r="B54" s="11" t="s">
        <v>14</v>
      </c>
      <c r="C54" s="12">
        <v>11</v>
      </c>
      <c r="D54" s="13" t="s">
        <v>59</v>
      </c>
      <c r="E54" s="11" t="s">
        <v>16</v>
      </c>
      <c r="F54" s="11" t="s">
        <v>23</v>
      </c>
      <c r="G54" s="14">
        <v>1</v>
      </c>
      <c r="H54" s="15">
        <v>19000000</v>
      </c>
      <c r="I54" s="11">
        <v>1</v>
      </c>
      <c r="J54" s="16">
        <v>1.3888888888888889E-3</v>
      </c>
      <c r="K54" s="11" t="s">
        <v>46</v>
      </c>
      <c r="L54" s="11" t="s">
        <v>19</v>
      </c>
      <c r="M54" s="11" t="s">
        <v>25</v>
      </c>
      <c r="N54" s="11" t="s">
        <v>77</v>
      </c>
      <c r="O54" s="11" t="s">
        <v>54</v>
      </c>
    </row>
    <row r="55" spans="2:15" ht="21" customHeight="1" x14ac:dyDescent="0.3">
      <c r="B55" s="1" t="s">
        <v>14</v>
      </c>
      <c r="C55" s="2">
        <v>10</v>
      </c>
      <c r="D55" s="3" t="s">
        <v>59</v>
      </c>
      <c r="E55" s="1" t="s">
        <v>38</v>
      </c>
      <c r="F55" s="1" t="s">
        <v>17</v>
      </c>
      <c r="G55" s="4">
        <v>4</v>
      </c>
      <c r="H55" s="5">
        <v>20000000</v>
      </c>
      <c r="I55" s="1">
        <v>3</v>
      </c>
      <c r="J55" s="6">
        <v>1.3888888888888889E-3</v>
      </c>
      <c r="K55" s="1" t="s">
        <v>18</v>
      </c>
      <c r="L55" s="1" t="s">
        <v>47</v>
      </c>
      <c r="M55" s="1" t="s">
        <v>33</v>
      </c>
      <c r="N55" s="1" t="s">
        <v>77</v>
      </c>
      <c r="O55" s="1" t="s">
        <v>54</v>
      </c>
    </row>
    <row r="56" spans="2:15" ht="21" customHeight="1" x14ac:dyDescent="0.3">
      <c r="B56" s="11" t="s">
        <v>14</v>
      </c>
      <c r="C56" s="12">
        <v>5</v>
      </c>
      <c r="D56" s="13" t="s">
        <v>59</v>
      </c>
      <c r="E56" s="11" t="s">
        <v>38</v>
      </c>
      <c r="F56" s="11" t="s">
        <v>23</v>
      </c>
      <c r="G56" s="14">
        <v>1</v>
      </c>
      <c r="H56" s="15">
        <v>7000000</v>
      </c>
      <c r="I56" s="11">
        <v>2</v>
      </c>
      <c r="J56" s="16">
        <v>1.3888888888888889E-3</v>
      </c>
      <c r="K56" s="11" t="s">
        <v>18</v>
      </c>
      <c r="L56" s="11" t="s">
        <v>56</v>
      </c>
      <c r="M56" s="11" t="s">
        <v>48</v>
      </c>
      <c r="N56" s="11" t="s">
        <v>76</v>
      </c>
      <c r="O56" s="11" t="s">
        <v>52</v>
      </c>
    </row>
    <row r="57" spans="2:15" ht="21" customHeight="1" x14ac:dyDescent="0.3">
      <c r="B57" s="1" t="s">
        <v>14</v>
      </c>
      <c r="C57" s="2">
        <v>12</v>
      </c>
      <c r="D57" s="3" t="s">
        <v>60</v>
      </c>
      <c r="E57" s="1" t="s">
        <v>28</v>
      </c>
      <c r="F57" s="1" t="s">
        <v>23</v>
      </c>
      <c r="G57" s="4">
        <v>2</v>
      </c>
      <c r="H57" s="5">
        <v>38000000</v>
      </c>
      <c r="I57" s="1">
        <v>3</v>
      </c>
      <c r="J57" s="6">
        <v>1.3888888888888889E-3</v>
      </c>
      <c r="K57" s="1" t="s">
        <v>46</v>
      </c>
      <c r="L57" s="1" t="s">
        <v>39</v>
      </c>
      <c r="M57" s="1" t="s">
        <v>40</v>
      </c>
      <c r="N57" s="1" t="s">
        <v>78</v>
      </c>
      <c r="O57" s="1" t="s">
        <v>53</v>
      </c>
    </row>
    <row r="58" spans="2:15" ht="21" customHeight="1" x14ac:dyDescent="0.3">
      <c r="B58" s="11" t="s">
        <v>14</v>
      </c>
      <c r="C58" s="12">
        <v>26</v>
      </c>
      <c r="D58" s="13" t="s">
        <v>22</v>
      </c>
      <c r="E58" s="11" t="s">
        <v>16</v>
      </c>
      <c r="F58" s="11" t="s">
        <v>42</v>
      </c>
      <c r="G58" s="14">
        <v>4</v>
      </c>
      <c r="H58" s="15">
        <v>20000000</v>
      </c>
      <c r="I58" s="11">
        <v>3</v>
      </c>
      <c r="J58" s="16">
        <v>1.3888888888888889E-3</v>
      </c>
      <c r="K58" s="11" t="s">
        <v>61</v>
      </c>
      <c r="L58" s="11" t="s">
        <v>19</v>
      </c>
      <c r="M58" s="11" t="s">
        <v>20</v>
      </c>
      <c r="N58" s="11" t="s">
        <v>66</v>
      </c>
      <c r="O58" s="11" t="s">
        <v>36</v>
      </c>
    </row>
    <row r="59" spans="2:15" ht="21" customHeight="1" x14ac:dyDescent="0.3">
      <c r="B59" s="1" t="s">
        <v>70</v>
      </c>
      <c r="C59" s="2">
        <v>11</v>
      </c>
      <c r="D59" s="3" t="s">
        <v>58</v>
      </c>
      <c r="E59" s="1" t="s">
        <v>32</v>
      </c>
      <c r="F59" s="1" t="s">
        <v>17</v>
      </c>
      <c r="G59" s="4">
        <v>0</v>
      </c>
      <c r="H59" s="5">
        <v>0</v>
      </c>
      <c r="I59" s="1">
        <v>1</v>
      </c>
      <c r="J59" s="6">
        <v>1.3888888888888889E-3</v>
      </c>
      <c r="K59" s="1"/>
      <c r="L59" s="1"/>
      <c r="M59" s="1" t="s">
        <v>30</v>
      </c>
      <c r="N59" s="1" t="s">
        <v>78</v>
      </c>
      <c r="O59" s="1" t="s">
        <v>62</v>
      </c>
    </row>
    <row r="60" spans="2:15" ht="21" customHeight="1" x14ac:dyDescent="0.3">
      <c r="B60" s="11" t="s">
        <v>70</v>
      </c>
      <c r="C60" s="12">
        <v>14</v>
      </c>
      <c r="D60" s="13" t="s">
        <v>15</v>
      </c>
      <c r="E60" s="11" t="s">
        <v>16</v>
      </c>
      <c r="F60" s="11" t="s">
        <v>23</v>
      </c>
      <c r="G60" s="14">
        <v>0</v>
      </c>
      <c r="H60" s="15">
        <v>0</v>
      </c>
      <c r="I60" s="11">
        <v>5</v>
      </c>
      <c r="J60" s="16">
        <v>1.3888888888888889E-3</v>
      </c>
      <c r="K60" s="11"/>
      <c r="L60" s="11"/>
      <c r="M60" s="11" t="s">
        <v>33</v>
      </c>
      <c r="N60" s="11" t="s">
        <v>76</v>
      </c>
      <c r="O60" s="11" t="s">
        <v>52</v>
      </c>
    </row>
    <row r="61" spans="2:15" ht="21" customHeight="1" x14ac:dyDescent="0.3">
      <c r="B61" s="1" t="s">
        <v>70</v>
      </c>
      <c r="C61" s="2">
        <v>1</v>
      </c>
      <c r="D61" s="3" t="s">
        <v>59</v>
      </c>
      <c r="E61" s="1" t="s">
        <v>16</v>
      </c>
      <c r="F61" s="1" t="s">
        <v>23</v>
      </c>
      <c r="G61" s="4">
        <v>0</v>
      </c>
      <c r="H61" s="5">
        <v>0</v>
      </c>
      <c r="I61" s="1">
        <v>1</v>
      </c>
      <c r="J61" s="6">
        <v>1.3888888888888889E-3</v>
      </c>
      <c r="K61" s="1"/>
      <c r="L61" s="1"/>
      <c r="M61" s="1" t="s">
        <v>20</v>
      </c>
      <c r="N61" s="1" t="s">
        <v>77</v>
      </c>
      <c r="O61" s="1" t="s">
        <v>54</v>
      </c>
    </row>
    <row r="62" spans="2:15" ht="21" customHeight="1" x14ac:dyDescent="0.3">
      <c r="B62" s="11" t="s">
        <v>70</v>
      </c>
      <c r="C62" s="12">
        <v>12</v>
      </c>
      <c r="D62" s="13" t="s">
        <v>60</v>
      </c>
      <c r="E62" s="11" t="s">
        <v>28</v>
      </c>
      <c r="F62" s="11" t="s">
        <v>17</v>
      </c>
      <c r="G62" s="14">
        <v>0</v>
      </c>
      <c r="H62" s="15">
        <v>0</v>
      </c>
      <c r="I62" s="11">
        <v>2</v>
      </c>
      <c r="J62" s="16">
        <v>1.3888888888888889E-3</v>
      </c>
      <c r="K62" s="11"/>
      <c r="L62" s="11"/>
      <c r="M62" s="11" t="s">
        <v>33</v>
      </c>
      <c r="N62" s="11" t="s">
        <v>76</v>
      </c>
      <c r="O62" s="11" t="s">
        <v>26</v>
      </c>
    </row>
    <row r="63" spans="2:15" ht="21" customHeight="1" x14ac:dyDescent="0.3">
      <c r="B63" s="1" t="s">
        <v>70</v>
      </c>
      <c r="C63" s="2">
        <v>7</v>
      </c>
      <c r="D63" s="3" t="s">
        <v>37</v>
      </c>
      <c r="E63" s="1" t="s">
        <v>49</v>
      </c>
      <c r="F63" s="1" t="s">
        <v>23</v>
      </c>
      <c r="G63" s="4">
        <v>0</v>
      </c>
      <c r="H63" s="5">
        <v>0</v>
      </c>
      <c r="I63" s="1">
        <v>6</v>
      </c>
      <c r="J63" s="6">
        <v>1.3888888888888889E-3</v>
      </c>
      <c r="K63" s="1"/>
      <c r="L63" s="1"/>
      <c r="M63" s="1" t="s">
        <v>43</v>
      </c>
      <c r="N63" s="1" t="s">
        <v>66</v>
      </c>
      <c r="O63" s="1" t="s">
        <v>67</v>
      </c>
    </row>
    <row r="64" spans="2:15" ht="21" customHeight="1" x14ac:dyDescent="0.3">
      <c r="B64" s="11" t="s">
        <v>70</v>
      </c>
      <c r="C64" s="12">
        <v>5</v>
      </c>
      <c r="D64" s="13" t="s">
        <v>37</v>
      </c>
      <c r="E64" s="11" t="s">
        <v>32</v>
      </c>
      <c r="F64" s="11" t="s">
        <v>42</v>
      </c>
      <c r="G64" s="14">
        <v>0</v>
      </c>
      <c r="H64" s="15">
        <v>0</v>
      </c>
      <c r="I64" s="11">
        <v>4</v>
      </c>
      <c r="J64" s="16">
        <v>1.3888888888888889E-3</v>
      </c>
      <c r="K64" s="11"/>
      <c r="L64" s="11"/>
      <c r="M64" s="11" t="s">
        <v>51</v>
      </c>
      <c r="N64" s="11" t="s">
        <v>76</v>
      </c>
      <c r="O64" s="11" t="s">
        <v>26</v>
      </c>
    </row>
    <row r="65" spans="2:15" ht="21" customHeight="1" x14ac:dyDescent="0.3">
      <c r="B65" s="1" t="s">
        <v>70</v>
      </c>
      <c r="C65" s="2">
        <v>23</v>
      </c>
      <c r="D65" s="3" t="s">
        <v>44</v>
      </c>
      <c r="E65" s="1" t="s">
        <v>16</v>
      </c>
      <c r="F65" s="1" t="s">
        <v>23</v>
      </c>
      <c r="G65" s="4">
        <v>0</v>
      </c>
      <c r="H65" s="5">
        <v>0</v>
      </c>
      <c r="I65" s="1">
        <v>3</v>
      </c>
      <c r="J65" s="6">
        <v>1.3888888888888889E-3</v>
      </c>
      <c r="K65" s="1"/>
      <c r="L65" s="1"/>
      <c r="M65" s="1" t="s">
        <v>20</v>
      </c>
      <c r="N65" s="1" t="s">
        <v>66</v>
      </c>
      <c r="O65" s="1" t="s">
        <v>36</v>
      </c>
    </row>
    <row r="66" spans="2:15" ht="21" customHeight="1" x14ac:dyDescent="0.3">
      <c r="B66" s="11" t="s">
        <v>70</v>
      </c>
      <c r="C66" s="12">
        <v>19</v>
      </c>
      <c r="D66" s="13" t="s">
        <v>44</v>
      </c>
      <c r="E66" s="11" t="s">
        <v>32</v>
      </c>
      <c r="F66" s="11" t="s">
        <v>23</v>
      </c>
      <c r="G66" s="14">
        <v>0</v>
      </c>
      <c r="H66" s="15">
        <v>0</v>
      </c>
      <c r="I66" s="11">
        <v>1</v>
      </c>
      <c r="J66" s="16">
        <v>1.3888888888888889E-3</v>
      </c>
      <c r="K66" s="11"/>
      <c r="L66" s="11"/>
      <c r="M66" s="11" t="s">
        <v>48</v>
      </c>
      <c r="N66" s="11" t="s">
        <v>78</v>
      </c>
      <c r="O66" s="11" t="s">
        <v>63</v>
      </c>
    </row>
    <row r="67" spans="2:15" ht="21" customHeight="1" x14ac:dyDescent="0.3">
      <c r="B67" s="1" t="s">
        <v>70</v>
      </c>
      <c r="C67" s="2">
        <v>10</v>
      </c>
      <c r="D67" s="3" t="s">
        <v>69</v>
      </c>
      <c r="E67" s="1" t="s">
        <v>49</v>
      </c>
      <c r="F67" s="1" t="s">
        <v>17</v>
      </c>
      <c r="G67" s="4">
        <v>0</v>
      </c>
      <c r="H67" s="5">
        <v>0</v>
      </c>
      <c r="I67" s="1">
        <v>1</v>
      </c>
      <c r="J67" s="6">
        <v>1.3888888888888889E-3</v>
      </c>
      <c r="K67" s="1"/>
      <c r="L67" s="1"/>
      <c r="M67" s="1" t="s">
        <v>48</v>
      </c>
      <c r="N67" s="1" t="s">
        <v>78</v>
      </c>
      <c r="O67" s="1" t="s">
        <v>41</v>
      </c>
    </row>
    <row r="68" spans="2:15" ht="21" customHeight="1" x14ac:dyDescent="0.3">
      <c r="B68" s="11" t="s">
        <v>70</v>
      </c>
      <c r="C68" s="12">
        <v>11</v>
      </c>
      <c r="D68" s="13" t="s">
        <v>58</v>
      </c>
      <c r="E68" s="11" t="s">
        <v>32</v>
      </c>
      <c r="F68" s="11" t="s">
        <v>17</v>
      </c>
      <c r="G68" s="14">
        <v>0</v>
      </c>
      <c r="H68" s="15">
        <v>0</v>
      </c>
      <c r="I68" s="11">
        <v>1</v>
      </c>
      <c r="J68" s="16">
        <v>1.3888888888888889E-3</v>
      </c>
      <c r="K68" s="11"/>
      <c r="L68" s="11"/>
      <c r="M68" s="11" t="s">
        <v>30</v>
      </c>
      <c r="N68" s="11" t="s">
        <v>78</v>
      </c>
      <c r="O68" s="11" t="s">
        <v>62</v>
      </c>
    </row>
    <row r="69" spans="2:15" ht="21" customHeight="1" x14ac:dyDescent="0.3">
      <c r="B69" s="1" t="s">
        <v>70</v>
      </c>
      <c r="C69" s="2">
        <v>14</v>
      </c>
      <c r="D69" s="3" t="s">
        <v>15</v>
      </c>
      <c r="E69" s="1" t="s">
        <v>16</v>
      </c>
      <c r="F69" s="1" t="s">
        <v>23</v>
      </c>
      <c r="G69" s="4">
        <v>0</v>
      </c>
      <c r="H69" s="5">
        <v>0</v>
      </c>
      <c r="I69" s="1">
        <v>5</v>
      </c>
      <c r="J69" s="6">
        <v>1.3888888888888889E-3</v>
      </c>
      <c r="K69" s="1"/>
      <c r="L69" s="1"/>
      <c r="M69" s="1" t="s">
        <v>33</v>
      </c>
      <c r="N69" s="1" t="s">
        <v>76</v>
      </c>
      <c r="O69" s="1" t="s">
        <v>52</v>
      </c>
    </row>
    <row r="70" spans="2:15" ht="21" customHeight="1" x14ac:dyDescent="0.3">
      <c r="B70" s="11" t="s">
        <v>70</v>
      </c>
      <c r="C70" s="12">
        <v>1</v>
      </c>
      <c r="D70" s="13" t="s">
        <v>59</v>
      </c>
      <c r="E70" s="11" t="s">
        <v>16</v>
      </c>
      <c r="F70" s="11" t="s">
        <v>23</v>
      </c>
      <c r="G70" s="14">
        <v>0</v>
      </c>
      <c r="H70" s="15">
        <v>0</v>
      </c>
      <c r="I70" s="11">
        <v>1</v>
      </c>
      <c r="J70" s="16">
        <v>1.3888888888888889E-3</v>
      </c>
      <c r="K70" s="11"/>
      <c r="L70" s="11"/>
      <c r="M70" s="11" t="s">
        <v>20</v>
      </c>
      <c r="N70" s="11" t="s">
        <v>77</v>
      </c>
      <c r="O70" s="11" t="s">
        <v>54</v>
      </c>
    </row>
    <row r="71" spans="2:15" ht="21" customHeight="1" x14ac:dyDescent="0.3">
      <c r="B71" s="1" t="s">
        <v>70</v>
      </c>
      <c r="C71" s="2">
        <v>12</v>
      </c>
      <c r="D71" s="3" t="s">
        <v>60</v>
      </c>
      <c r="E71" s="1" t="s">
        <v>28</v>
      </c>
      <c r="F71" s="1" t="s">
        <v>17</v>
      </c>
      <c r="G71" s="4">
        <v>0</v>
      </c>
      <c r="H71" s="5">
        <v>0</v>
      </c>
      <c r="I71" s="1">
        <v>2</v>
      </c>
      <c r="J71" s="6">
        <v>1.3888888888888889E-3</v>
      </c>
      <c r="K71" s="1"/>
      <c r="L71" s="1"/>
      <c r="M71" s="1" t="s">
        <v>33</v>
      </c>
      <c r="N71" s="1" t="s">
        <v>76</v>
      </c>
      <c r="O71" s="1" t="s">
        <v>26</v>
      </c>
    </row>
    <row r="72" spans="2:15" ht="21" customHeight="1" x14ac:dyDescent="0.3">
      <c r="B72" s="11" t="s">
        <v>14</v>
      </c>
      <c r="C72" s="12">
        <v>1</v>
      </c>
      <c r="D72" s="13" t="s">
        <v>59</v>
      </c>
      <c r="E72" s="11" t="s">
        <v>32</v>
      </c>
      <c r="F72" s="11" t="s">
        <v>23</v>
      </c>
      <c r="G72" s="14">
        <v>5</v>
      </c>
      <c r="H72" s="15">
        <v>25000000</v>
      </c>
      <c r="I72" s="11">
        <v>1</v>
      </c>
      <c r="J72" s="16">
        <v>1.3888888888888889E-3</v>
      </c>
      <c r="K72" s="11" t="s">
        <v>18</v>
      </c>
      <c r="L72" s="11" t="s">
        <v>47</v>
      </c>
      <c r="M72" s="11" t="s">
        <v>30</v>
      </c>
      <c r="N72" s="11" t="s">
        <v>66</v>
      </c>
      <c r="O72" s="11" t="s">
        <v>67</v>
      </c>
    </row>
    <row r="73" spans="2:15" ht="21" customHeight="1" x14ac:dyDescent="0.3">
      <c r="B73" s="1" t="s">
        <v>14</v>
      </c>
      <c r="C73" s="2">
        <v>12</v>
      </c>
      <c r="D73" s="3" t="s">
        <v>60</v>
      </c>
      <c r="E73" s="1" t="s">
        <v>16</v>
      </c>
      <c r="F73" s="1" t="s">
        <v>42</v>
      </c>
      <c r="G73" s="4">
        <v>2</v>
      </c>
      <c r="H73" s="5">
        <v>12000000</v>
      </c>
      <c r="I73" s="1">
        <v>2</v>
      </c>
      <c r="J73" s="6">
        <v>1.3888888888888889E-3</v>
      </c>
      <c r="K73" s="1" t="s">
        <v>18</v>
      </c>
      <c r="L73" s="1" t="s">
        <v>19</v>
      </c>
      <c r="M73" s="1" t="s">
        <v>30</v>
      </c>
      <c r="N73" s="1" t="s">
        <v>76</v>
      </c>
      <c r="O73" s="1" t="s">
        <v>26</v>
      </c>
    </row>
    <row r="74" spans="2:15" ht="21" customHeight="1" x14ac:dyDescent="0.3">
      <c r="B74" s="11" t="s">
        <v>14</v>
      </c>
      <c r="C74" s="12">
        <v>12</v>
      </c>
      <c r="D74" s="13" t="s">
        <v>60</v>
      </c>
      <c r="E74" s="11" t="s">
        <v>16</v>
      </c>
      <c r="F74" s="11" t="s">
        <v>42</v>
      </c>
      <c r="G74" s="14">
        <v>3</v>
      </c>
      <c r="H74" s="15">
        <v>15000000</v>
      </c>
      <c r="I74" s="11">
        <v>5</v>
      </c>
      <c r="J74" s="16">
        <v>1.3888888888888889E-3</v>
      </c>
      <c r="K74" s="11" t="s">
        <v>18</v>
      </c>
      <c r="L74" s="11" t="s">
        <v>39</v>
      </c>
      <c r="M74" s="11" t="s">
        <v>48</v>
      </c>
      <c r="N74" s="11" t="s">
        <v>78</v>
      </c>
      <c r="O74" s="11" t="s">
        <v>63</v>
      </c>
    </row>
    <row r="75" spans="2:15" ht="21" customHeight="1" x14ac:dyDescent="0.3">
      <c r="B75" s="1" t="s">
        <v>14</v>
      </c>
      <c r="C75" s="2">
        <v>10</v>
      </c>
      <c r="D75" s="3" t="s">
        <v>22</v>
      </c>
      <c r="E75" s="1" t="s">
        <v>16</v>
      </c>
      <c r="F75" s="1" t="s">
        <v>68</v>
      </c>
      <c r="G75" s="4">
        <v>2</v>
      </c>
      <c r="H75" s="5">
        <v>12000000</v>
      </c>
      <c r="I75" s="1">
        <v>4</v>
      </c>
      <c r="J75" s="6">
        <v>1.3888888888888889E-3</v>
      </c>
      <c r="K75" s="1" t="s">
        <v>18</v>
      </c>
      <c r="L75" s="1" t="s">
        <v>50</v>
      </c>
      <c r="M75" s="1" t="s">
        <v>33</v>
      </c>
      <c r="N75" s="1" t="s">
        <v>76</v>
      </c>
      <c r="O75" s="1" t="s">
        <v>31</v>
      </c>
    </row>
    <row r="76" spans="2:15" ht="21" customHeight="1" x14ac:dyDescent="0.3">
      <c r="B76" s="11" t="s">
        <v>14</v>
      </c>
      <c r="C76" s="12">
        <v>23</v>
      </c>
      <c r="D76" s="13" t="s">
        <v>27</v>
      </c>
      <c r="E76" s="11" t="s">
        <v>16</v>
      </c>
      <c r="F76" s="11" t="s">
        <v>42</v>
      </c>
      <c r="G76" s="14">
        <v>5</v>
      </c>
      <c r="H76" s="15">
        <v>20000000</v>
      </c>
      <c r="I76" s="11">
        <v>1</v>
      </c>
      <c r="J76" s="16">
        <v>1.3888888888888889E-3</v>
      </c>
      <c r="K76" s="11" t="s">
        <v>18</v>
      </c>
      <c r="L76" s="11" t="s">
        <v>47</v>
      </c>
      <c r="M76" s="11" t="s">
        <v>30</v>
      </c>
      <c r="N76" s="11" t="s">
        <v>77</v>
      </c>
      <c r="O76" s="11" t="s">
        <v>65</v>
      </c>
    </row>
    <row r="77" spans="2:15" ht="21" customHeight="1" x14ac:dyDescent="0.3">
      <c r="B77" s="1" t="s">
        <v>14</v>
      </c>
      <c r="C77" s="2">
        <v>8</v>
      </c>
      <c r="D77" s="3" t="s">
        <v>27</v>
      </c>
      <c r="E77" s="1" t="s">
        <v>32</v>
      </c>
      <c r="F77" s="1" t="s">
        <v>17</v>
      </c>
      <c r="G77" s="4">
        <v>5</v>
      </c>
      <c r="H77" s="5">
        <v>21000000</v>
      </c>
      <c r="I77" s="1">
        <v>4</v>
      </c>
      <c r="J77" s="6">
        <v>1.3888888888888889E-3</v>
      </c>
      <c r="K77" s="1" t="s">
        <v>18</v>
      </c>
      <c r="L77" s="1" t="s">
        <v>19</v>
      </c>
      <c r="M77" s="1" t="s">
        <v>43</v>
      </c>
      <c r="N77" s="1" t="s">
        <v>78</v>
      </c>
      <c r="O77" s="1" t="s">
        <v>66</v>
      </c>
    </row>
    <row r="78" spans="2:15" ht="21" customHeight="1" x14ac:dyDescent="0.3">
      <c r="B78" s="11" t="s">
        <v>14</v>
      </c>
      <c r="C78" s="12">
        <v>22</v>
      </c>
      <c r="D78" s="13" t="s">
        <v>27</v>
      </c>
      <c r="E78" s="11" t="s">
        <v>16</v>
      </c>
      <c r="F78" s="11" t="s">
        <v>42</v>
      </c>
      <c r="G78" s="14">
        <v>4</v>
      </c>
      <c r="H78" s="15">
        <v>15000000</v>
      </c>
      <c r="I78" s="11">
        <v>3</v>
      </c>
      <c r="J78" s="16">
        <v>1.3888888888888889E-3</v>
      </c>
      <c r="K78" s="11" t="s">
        <v>18</v>
      </c>
      <c r="L78" s="11" t="s">
        <v>39</v>
      </c>
      <c r="M78" s="11" t="s">
        <v>43</v>
      </c>
      <c r="N78" s="11" t="s">
        <v>76</v>
      </c>
      <c r="O78" s="11" t="s">
        <v>31</v>
      </c>
    </row>
    <row r="79" spans="2:15" ht="21" customHeight="1" x14ac:dyDescent="0.3">
      <c r="B79" s="1" t="s">
        <v>14</v>
      </c>
      <c r="C79" s="2">
        <v>30</v>
      </c>
      <c r="D79" s="3" t="s">
        <v>27</v>
      </c>
      <c r="E79" s="1" t="s">
        <v>16</v>
      </c>
      <c r="F79" s="1" t="s">
        <v>45</v>
      </c>
      <c r="G79" s="4">
        <v>2</v>
      </c>
      <c r="H79" s="5">
        <v>12000000</v>
      </c>
      <c r="I79" s="1">
        <v>3</v>
      </c>
      <c r="J79" s="6">
        <v>1.3888888888888889E-3</v>
      </c>
      <c r="K79" s="1" t="s">
        <v>18</v>
      </c>
      <c r="L79" s="1" t="s">
        <v>47</v>
      </c>
      <c r="M79" s="1" t="s">
        <v>48</v>
      </c>
      <c r="N79" s="1" t="s">
        <v>78</v>
      </c>
      <c r="O79" s="1" t="s">
        <v>63</v>
      </c>
    </row>
    <row r="80" spans="2:15" ht="21" customHeight="1" x14ac:dyDescent="0.3">
      <c r="B80" s="11" t="s">
        <v>14</v>
      </c>
      <c r="C80" s="12">
        <v>8</v>
      </c>
      <c r="D80" s="13" t="s">
        <v>37</v>
      </c>
      <c r="E80" s="11" t="s">
        <v>16</v>
      </c>
      <c r="F80" s="11" t="s">
        <v>23</v>
      </c>
      <c r="G80" s="14">
        <v>4</v>
      </c>
      <c r="H80" s="15">
        <v>20000000</v>
      </c>
      <c r="I80" s="11">
        <v>3</v>
      </c>
      <c r="J80" s="16">
        <v>1.3888888888888889E-3</v>
      </c>
      <c r="K80" s="11" t="s">
        <v>18</v>
      </c>
      <c r="L80" s="11" t="s">
        <v>64</v>
      </c>
      <c r="M80" s="11" t="s">
        <v>43</v>
      </c>
      <c r="N80" s="11" t="s">
        <v>77</v>
      </c>
      <c r="O80" s="11" t="s">
        <v>54</v>
      </c>
    </row>
    <row r="81" spans="2:15" ht="21" customHeight="1" x14ac:dyDescent="0.3">
      <c r="B81" s="1" t="s">
        <v>14</v>
      </c>
      <c r="C81" s="2">
        <v>30</v>
      </c>
      <c r="D81" s="3" t="s">
        <v>37</v>
      </c>
      <c r="E81" s="1" t="s">
        <v>38</v>
      </c>
      <c r="F81" s="1" t="s">
        <v>42</v>
      </c>
      <c r="G81" s="4">
        <v>3</v>
      </c>
      <c r="H81" s="5">
        <v>15000000</v>
      </c>
      <c r="I81" s="1">
        <v>1</v>
      </c>
      <c r="J81" s="6">
        <v>1.3888888888888889E-3</v>
      </c>
      <c r="K81" s="1" t="s">
        <v>18</v>
      </c>
      <c r="L81" s="1" t="s">
        <v>19</v>
      </c>
      <c r="M81" s="1" t="s">
        <v>25</v>
      </c>
      <c r="N81" s="1" t="s">
        <v>76</v>
      </c>
      <c r="O81" s="1" t="s">
        <v>26</v>
      </c>
    </row>
    <row r="82" spans="2:15" ht="21" customHeight="1" x14ac:dyDescent="0.3">
      <c r="B82" s="11" t="s">
        <v>14</v>
      </c>
      <c r="C82" s="12">
        <v>9</v>
      </c>
      <c r="D82" s="13" t="s">
        <v>37</v>
      </c>
      <c r="E82" s="11" t="s">
        <v>28</v>
      </c>
      <c r="F82" s="11" t="s">
        <v>42</v>
      </c>
      <c r="G82" s="14">
        <v>3</v>
      </c>
      <c r="H82" s="15">
        <v>15000000</v>
      </c>
      <c r="I82" s="11">
        <v>3</v>
      </c>
      <c r="J82" s="16">
        <v>1.3888888888888889E-3</v>
      </c>
      <c r="K82" s="11" t="s">
        <v>18</v>
      </c>
      <c r="L82" s="11" t="s">
        <v>39</v>
      </c>
      <c r="M82" s="11" t="s">
        <v>51</v>
      </c>
      <c r="N82" s="11" t="s">
        <v>76</v>
      </c>
      <c r="O82" s="11" t="s">
        <v>71</v>
      </c>
    </row>
    <row r="83" spans="2:15" ht="21" customHeight="1" x14ac:dyDescent="0.3">
      <c r="B83" s="1" t="s">
        <v>14</v>
      </c>
      <c r="C83" s="2">
        <v>11</v>
      </c>
      <c r="D83" s="3" t="s">
        <v>37</v>
      </c>
      <c r="E83" s="1" t="s">
        <v>38</v>
      </c>
      <c r="F83" s="1" t="s">
        <v>42</v>
      </c>
      <c r="G83" s="4">
        <v>3</v>
      </c>
      <c r="H83" s="5">
        <v>15000000</v>
      </c>
      <c r="I83" s="1">
        <v>2</v>
      </c>
      <c r="J83" s="6">
        <v>1.3888888888888889E-3</v>
      </c>
      <c r="K83" s="1" t="s">
        <v>18</v>
      </c>
      <c r="L83" s="1" t="s">
        <v>56</v>
      </c>
      <c r="M83" s="1" t="s">
        <v>51</v>
      </c>
      <c r="N83" s="1" t="s">
        <v>76</v>
      </c>
      <c r="O83" s="1" t="s">
        <v>52</v>
      </c>
    </row>
    <row r="84" spans="2:15" ht="21" customHeight="1" x14ac:dyDescent="0.3">
      <c r="B84" s="11" t="s">
        <v>14</v>
      </c>
      <c r="C84" s="12">
        <v>26</v>
      </c>
      <c r="D84" s="13" t="s">
        <v>37</v>
      </c>
      <c r="E84" s="11" t="s">
        <v>16</v>
      </c>
      <c r="F84" s="11" t="s">
        <v>23</v>
      </c>
      <c r="G84" s="14">
        <v>1</v>
      </c>
      <c r="H84" s="15">
        <v>7000000</v>
      </c>
      <c r="I84" s="11">
        <v>2</v>
      </c>
      <c r="J84" s="16">
        <v>1.3888888888888889E-3</v>
      </c>
      <c r="K84" s="11" t="s">
        <v>18</v>
      </c>
      <c r="L84" s="11" t="s">
        <v>64</v>
      </c>
      <c r="M84" s="11" t="s">
        <v>51</v>
      </c>
      <c r="N84" s="11" t="s">
        <v>78</v>
      </c>
      <c r="O84" s="11" t="s">
        <v>62</v>
      </c>
    </row>
    <row r="85" spans="2:15" ht="21" customHeight="1" x14ac:dyDescent="0.3">
      <c r="B85" s="1" t="s">
        <v>14</v>
      </c>
      <c r="C85" s="2">
        <v>22</v>
      </c>
      <c r="D85" s="3" t="s">
        <v>44</v>
      </c>
      <c r="E85" s="1" t="s">
        <v>32</v>
      </c>
      <c r="F85" s="1" t="s">
        <v>23</v>
      </c>
      <c r="G85" s="4">
        <v>2</v>
      </c>
      <c r="H85" s="5">
        <v>38000000</v>
      </c>
      <c r="I85" s="1">
        <v>4</v>
      </c>
      <c r="J85" s="6">
        <v>1.3888888888888889E-3</v>
      </c>
      <c r="K85" s="1" t="s">
        <v>46</v>
      </c>
      <c r="L85" s="1" t="s">
        <v>56</v>
      </c>
      <c r="M85" s="1" t="s">
        <v>33</v>
      </c>
      <c r="N85" s="1" t="s">
        <v>66</v>
      </c>
      <c r="O85" s="1" t="s">
        <v>67</v>
      </c>
    </row>
    <row r="86" spans="2:15" ht="21" customHeight="1" x14ac:dyDescent="0.3">
      <c r="B86" s="11" t="s">
        <v>14</v>
      </c>
      <c r="C86" s="12">
        <v>3</v>
      </c>
      <c r="D86" s="13" t="s">
        <v>44</v>
      </c>
      <c r="E86" s="11" t="s">
        <v>49</v>
      </c>
      <c r="F86" s="11" t="s">
        <v>23</v>
      </c>
      <c r="G86" s="14">
        <v>1</v>
      </c>
      <c r="H86" s="15">
        <v>19000000</v>
      </c>
      <c r="I86" s="11">
        <v>1</v>
      </c>
      <c r="J86" s="16">
        <v>1.3888888888888889E-3</v>
      </c>
      <c r="K86" s="11" t="s">
        <v>46</v>
      </c>
      <c r="L86" s="11" t="s">
        <v>39</v>
      </c>
      <c r="M86" s="11" t="s">
        <v>20</v>
      </c>
      <c r="N86" s="11" t="s">
        <v>76</v>
      </c>
      <c r="O86" s="11" t="s">
        <v>31</v>
      </c>
    </row>
    <row r="87" spans="2:15" ht="21" customHeight="1" x14ac:dyDescent="0.3">
      <c r="B87" s="1" t="s">
        <v>14</v>
      </c>
      <c r="C87" s="2">
        <v>8</v>
      </c>
      <c r="D87" s="3" t="s">
        <v>44</v>
      </c>
      <c r="E87" s="1" t="s">
        <v>49</v>
      </c>
      <c r="F87" s="1" t="s">
        <v>17</v>
      </c>
      <c r="G87" s="4">
        <v>2</v>
      </c>
      <c r="H87" s="5">
        <v>38000000</v>
      </c>
      <c r="I87" s="1">
        <v>1</v>
      </c>
      <c r="J87" s="6">
        <v>1.3888888888888889E-3</v>
      </c>
      <c r="K87" s="1" t="s">
        <v>46</v>
      </c>
      <c r="L87" s="1" t="s">
        <v>50</v>
      </c>
      <c r="M87" s="1" t="s">
        <v>25</v>
      </c>
      <c r="N87" s="1" t="s">
        <v>78</v>
      </c>
      <c r="O87" s="1" t="s">
        <v>21</v>
      </c>
    </row>
    <row r="88" spans="2:15" ht="21" customHeight="1" x14ac:dyDescent="0.3">
      <c r="B88" s="11" t="s">
        <v>14</v>
      </c>
      <c r="C88" s="12">
        <v>19</v>
      </c>
      <c r="D88" s="13" t="s">
        <v>44</v>
      </c>
      <c r="E88" s="11" t="s">
        <v>28</v>
      </c>
      <c r="F88" s="11" t="s">
        <v>23</v>
      </c>
      <c r="G88" s="14">
        <v>2</v>
      </c>
      <c r="H88" s="15">
        <v>12000000</v>
      </c>
      <c r="I88" s="11">
        <v>1</v>
      </c>
      <c r="J88" s="16">
        <v>1.3888888888888889E-3</v>
      </c>
      <c r="K88" s="11" t="s">
        <v>18</v>
      </c>
      <c r="L88" s="11" t="s">
        <v>19</v>
      </c>
      <c r="M88" s="11" t="s">
        <v>20</v>
      </c>
      <c r="N88" s="11" t="s">
        <v>66</v>
      </c>
      <c r="O88" s="11" t="s">
        <v>67</v>
      </c>
    </row>
    <row r="89" spans="2:15" ht="21" customHeight="1" x14ac:dyDescent="0.3">
      <c r="B89" s="1" t="s">
        <v>14</v>
      </c>
      <c r="C89" s="2">
        <v>1</v>
      </c>
      <c r="D89" s="3" t="s">
        <v>59</v>
      </c>
      <c r="E89" s="1" t="s">
        <v>32</v>
      </c>
      <c r="F89" s="1" t="s">
        <v>23</v>
      </c>
      <c r="G89" s="4">
        <v>5</v>
      </c>
      <c r="H89" s="5">
        <v>25000000</v>
      </c>
      <c r="I89" s="1">
        <v>1</v>
      </c>
      <c r="J89" s="6">
        <v>1.3888888888888889E-3</v>
      </c>
      <c r="K89" s="1" t="s">
        <v>18</v>
      </c>
      <c r="L89" s="1" t="s">
        <v>47</v>
      </c>
      <c r="M89" s="1" t="s">
        <v>30</v>
      </c>
      <c r="N89" s="1" t="s">
        <v>66</v>
      </c>
      <c r="O89" s="1" t="s">
        <v>67</v>
      </c>
    </row>
    <row r="90" spans="2:15" ht="21" customHeight="1" x14ac:dyDescent="0.3">
      <c r="B90" s="11" t="s">
        <v>14</v>
      </c>
      <c r="C90" s="12">
        <v>12</v>
      </c>
      <c r="D90" s="13" t="s">
        <v>60</v>
      </c>
      <c r="E90" s="11" t="s">
        <v>16</v>
      </c>
      <c r="F90" s="11" t="s">
        <v>42</v>
      </c>
      <c r="G90" s="14">
        <v>2</v>
      </c>
      <c r="H90" s="15">
        <v>12000000</v>
      </c>
      <c r="I90" s="11">
        <v>2</v>
      </c>
      <c r="J90" s="16">
        <v>1.3888888888888889E-3</v>
      </c>
      <c r="K90" s="11" t="s">
        <v>18</v>
      </c>
      <c r="L90" s="11" t="s">
        <v>19</v>
      </c>
      <c r="M90" s="11" t="s">
        <v>30</v>
      </c>
      <c r="N90" s="11" t="s">
        <v>76</v>
      </c>
      <c r="O90" s="11" t="s">
        <v>26</v>
      </c>
    </row>
    <row r="91" spans="2:15" ht="21" customHeight="1" x14ac:dyDescent="0.3">
      <c r="B91" s="1" t="s">
        <v>14</v>
      </c>
      <c r="C91" s="2">
        <v>12</v>
      </c>
      <c r="D91" s="3" t="s">
        <v>60</v>
      </c>
      <c r="E91" s="1" t="s">
        <v>16</v>
      </c>
      <c r="F91" s="1" t="s">
        <v>42</v>
      </c>
      <c r="G91" s="4">
        <v>3</v>
      </c>
      <c r="H91" s="5">
        <v>15000000</v>
      </c>
      <c r="I91" s="1">
        <v>5</v>
      </c>
      <c r="J91" s="6">
        <v>1.3888888888888889E-3</v>
      </c>
      <c r="K91" s="1" t="s">
        <v>18</v>
      </c>
      <c r="L91" s="1" t="s">
        <v>39</v>
      </c>
      <c r="M91" s="1" t="s">
        <v>48</v>
      </c>
      <c r="N91" s="1" t="s">
        <v>78</v>
      </c>
      <c r="O91" s="1" t="s">
        <v>63</v>
      </c>
    </row>
    <row r="92" spans="2:15" ht="21" customHeight="1" x14ac:dyDescent="0.3">
      <c r="B92" s="11" t="s">
        <v>14</v>
      </c>
      <c r="C92" s="12">
        <v>10</v>
      </c>
      <c r="D92" s="13" t="s">
        <v>22</v>
      </c>
      <c r="E92" s="11" t="s">
        <v>16</v>
      </c>
      <c r="F92" s="11" t="s">
        <v>68</v>
      </c>
      <c r="G92" s="14">
        <v>2</v>
      </c>
      <c r="H92" s="15">
        <v>12000000</v>
      </c>
      <c r="I92" s="11">
        <v>4</v>
      </c>
      <c r="J92" s="16">
        <v>1.3888888888888889E-3</v>
      </c>
      <c r="K92" s="11" t="s">
        <v>18</v>
      </c>
      <c r="L92" s="11" t="s">
        <v>50</v>
      </c>
      <c r="M92" s="11" t="s">
        <v>33</v>
      </c>
      <c r="N92" s="11" t="s">
        <v>76</v>
      </c>
      <c r="O92" s="11" t="s">
        <v>31</v>
      </c>
    </row>
    <row r="93" spans="2:15" ht="21" customHeight="1" x14ac:dyDescent="0.3">
      <c r="B93" s="1" t="s">
        <v>70</v>
      </c>
      <c r="C93" s="2">
        <v>3</v>
      </c>
      <c r="D93" s="3" t="s">
        <v>60</v>
      </c>
      <c r="E93" s="1" t="s">
        <v>28</v>
      </c>
      <c r="F93" s="1" t="s">
        <v>23</v>
      </c>
      <c r="G93" s="4">
        <v>0</v>
      </c>
      <c r="H93" s="5">
        <v>0</v>
      </c>
      <c r="I93" s="1">
        <v>2</v>
      </c>
      <c r="J93" s="6">
        <v>1.3888888888888889E-3</v>
      </c>
      <c r="K93" s="1"/>
      <c r="L93" s="1"/>
      <c r="M93" s="1" t="s">
        <v>48</v>
      </c>
      <c r="N93" s="1" t="s">
        <v>76</v>
      </c>
      <c r="O93" s="1" t="s">
        <v>26</v>
      </c>
    </row>
    <row r="94" spans="2:15" ht="21" customHeight="1" x14ac:dyDescent="0.3">
      <c r="B94" s="11" t="s">
        <v>70</v>
      </c>
      <c r="C94" s="12">
        <v>13</v>
      </c>
      <c r="D94" s="13" t="s">
        <v>22</v>
      </c>
      <c r="E94" s="11" t="s">
        <v>28</v>
      </c>
      <c r="F94" s="11" t="s">
        <v>17</v>
      </c>
      <c r="G94" s="14">
        <v>0</v>
      </c>
      <c r="H94" s="15">
        <v>0</v>
      </c>
      <c r="I94" s="11">
        <v>1</v>
      </c>
      <c r="J94" s="16">
        <v>1.3888888888888889E-3</v>
      </c>
      <c r="K94" s="11"/>
      <c r="L94" s="11"/>
      <c r="M94" s="11" t="s">
        <v>33</v>
      </c>
      <c r="N94" s="11" t="s">
        <v>78</v>
      </c>
      <c r="O94" s="11" t="s">
        <v>21</v>
      </c>
    </row>
    <row r="95" spans="2:15" ht="21" customHeight="1" x14ac:dyDescent="0.3">
      <c r="B95" s="1" t="s">
        <v>70</v>
      </c>
      <c r="C95" s="2">
        <v>29</v>
      </c>
      <c r="D95" s="3" t="s">
        <v>37</v>
      </c>
      <c r="E95" s="1" t="s">
        <v>28</v>
      </c>
      <c r="F95" s="1" t="s">
        <v>17</v>
      </c>
      <c r="G95" s="4">
        <v>0</v>
      </c>
      <c r="H95" s="5">
        <v>0</v>
      </c>
      <c r="I95" s="1">
        <v>4</v>
      </c>
      <c r="J95" s="6">
        <v>1.3888888888888889E-3</v>
      </c>
      <c r="K95" s="1"/>
      <c r="L95" s="1"/>
      <c r="M95" s="1" t="s">
        <v>33</v>
      </c>
      <c r="N95" s="1" t="s">
        <v>77</v>
      </c>
      <c r="O95" s="1" t="s">
        <v>65</v>
      </c>
    </row>
    <row r="96" spans="2:15" ht="21" customHeight="1" x14ac:dyDescent="0.3">
      <c r="B96" s="11" t="s">
        <v>70</v>
      </c>
      <c r="C96" s="12">
        <v>5</v>
      </c>
      <c r="D96" s="13" t="s">
        <v>37</v>
      </c>
      <c r="E96" s="11" t="s">
        <v>28</v>
      </c>
      <c r="F96" s="11" t="s">
        <v>23</v>
      </c>
      <c r="G96" s="14">
        <v>0</v>
      </c>
      <c r="H96" s="15">
        <v>0</v>
      </c>
      <c r="I96" s="11">
        <v>5</v>
      </c>
      <c r="J96" s="16">
        <v>1.3888888888888889E-3</v>
      </c>
      <c r="K96" s="11"/>
      <c r="L96" s="11"/>
      <c r="M96" s="11" t="s">
        <v>25</v>
      </c>
      <c r="N96" s="11" t="s">
        <v>76</v>
      </c>
      <c r="O96" s="11" t="s">
        <v>52</v>
      </c>
    </row>
    <row r="97" spans="2:15" ht="21" customHeight="1" x14ac:dyDescent="0.3">
      <c r="B97" s="1" t="s">
        <v>70</v>
      </c>
      <c r="C97" s="2">
        <v>19</v>
      </c>
      <c r="D97" s="3" t="s">
        <v>44</v>
      </c>
      <c r="E97" s="1" t="s">
        <v>49</v>
      </c>
      <c r="F97" s="1" t="s">
        <v>42</v>
      </c>
      <c r="G97" s="4">
        <v>0</v>
      </c>
      <c r="H97" s="5">
        <v>0</v>
      </c>
      <c r="I97" s="1">
        <v>2</v>
      </c>
      <c r="J97" s="6">
        <v>1.3888888888888889E-3</v>
      </c>
      <c r="K97" s="1"/>
      <c r="L97" s="1"/>
      <c r="M97" s="1" t="s">
        <v>51</v>
      </c>
      <c r="N97" s="1" t="s">
        <v>66</v>
      </c>
      <c r="O97" s="1" t="s">
        <v>67</v>
      </c>
    </row>
    <row r="98" spans="2:15" ht="21" customHeight="1" x14ac:dyDescent="0.3">
      <c r="B98" s="11" t="s">
        <v>70</v>
      </c>
      <c r="C98" s="12">
        <v>18</v>
      </c>
      <c r="D98" s="13" t="s">
        <v>69</v>
      </c>
      <c r="E98" s="11" t="s">
        <v>16</v>
      </c>
      <c r="F98" s="11" t="s">
        <v>42</v>
      </c>
      <c r="G98" s="14">
        <v>0</v>
      </c>
      <c r="H98" s="15">
        <v>0</v>
      </c>
      <c r="I98" s="11">
        <v>1</v>
      </c>
      <c r="J98" s="16">
        <v>1.3888888888888889E-3</v>
      </c>
      <c r="K98" s="11"/>
      <c r="L98" s="11"/>
      <c r="M98" s="11" t="s">
        <v>30</v>
      </c>
      <c r="N98" s="11" t="s">
        <v>66</v>
      </c>
      <c r="O98" s="11" t="s">
        <v>36</v>
      </c>
    </row>
    <row r="99" spans="2:15" ht="21" customHeight="1" x14ac:dyDescent="0.3">
      <c r="B99" s="1" t="s">
        <v>70</v>
      </c>
      <c r="C99" s="2">
        <v>29</v>
      </c>
      <c r="D99" s="3" t="s">
        <v>69</v>
      </c>
      <c r="E99" s="1" t="s">
        <v>49</v>
      </c>
      <c r="F99" s="1" t="s">
        <v>17</v>
      </c>
      <c r="G99" s="4">
        <v>0</v>
      </c>
      <c r="H99" s="5">
        <v>0</v>
      </c>
      <c r="I99" s="1">
        <v>1</v>
      </c>
      <c r="J99" s="6">
        <v>1.3888888888888889E-3</v>
      </c>
      <c r="K99" s="1"/>
      <c r="L99" s="1"/>
      <c r="M99" s="1" t="s">
        <v>30</v>
      </c>
      <c r="N99" s="1" t="s">
        <v>78</v>
      </c>
      <c r="O99" s="1" t="s">
        <v>62</v>
      </c>
    </row>
    <row r="100" spans="2:15" ht="21" customHeight="1" x14ac:dyDescent="0.3">
      <c r="B100" s="11" t="s">
        <v>70</v>
      </c>
      <c r="C100" s="12">
        <v>1</v>
      </c>
      <c r="D100" s="13" t="s">
        <v>69</v>
      </c>
      <c r="E100" s="11" t="s">
        <v>49</v>
      </c>
      <c r="F100" s="11" t="s">
        <v>23</v>
      </c>
      <c r="G100" s="14">
        <v>0</v>
      </c>
      <c r="H100" s="15">
        <v>0</v>
      </c>
      <c r="I100" s="11">
        <v>2</v>
      </c>
      <c r="J100" s="16">
        <v>1.3888888888888889E-3</v>
      </c>
      <c r="K100" s="11"/>
      <c r="L100" s="11"/>
      <c r="M100" s="11" t="s">
        <v>43</v>
      </c>
      <c r="N100" s="11" t="s">
        <v>78</v>
      </c>
      <c r="O100" s="11" t="s">
        <v>21</v>
      </c>
    </row>
    <row r="101" spans="2:15" ht="21" customHeight="1" x14ac:dyDescent="0.3">
      <c r="B101" s="1" t="s">
        <v>70</v>
      </c>
      <c r="C101" s="2">
        <v>30</v>
      </c>
      <c r="D101" s="3" t="s">
        <v>69</v>
      </c>
      <c r="E101" s="1" t="s">
        <v>28</v>
      </c>
      <c r="F101" s="1" t="s">
        <v>23</v>
      </c>
      <c r="G101" s="4">
        <v>0</v>
      </c>
      <c r="H101" s="5">
        <v>0</v>
      </c>
      <c r="I101" s="1">
        <v>1</v>
      </c>
      <c r="J101" s="6">
        <v>1.3888888888888889E-3</v>
      </c>
      <c r="K101" s="1"/>
      <c r="L101" s="1"/>
      <c r="M101" s="1" t="s">
        <v>48</v>
      </c>
      <c r="N101" s="1" t="s">
        <v>77</v>
      </c>
      <c r="O101" s="1" t="s">
        <v>54</v>
      </c>
    </row>
    <row r="102" spans="2:15" ht="21" customHeight="1" x14ac:dyDescent="0.3">
      <c r="B102" s="11" t="s">
        <v>70</v>
      </c>
      <c r="C102" s="12">
        <v>3</v>
      </c>
      <c r="D102" s="13" t="s">
        <v>60</v>
      </c>
      <c r="E102" s="11" t="s">
        <v>28</v>
      </c>
      <c r="F102" s="11" t="s">
        <v>23</v>
      </c>
      <c r="G102" s="14">
        <v>0</v>
      </c>
      <c r="H102" s="15">
        <v>0</v>
      </c>
      <c r="I102" s="11">
        <v>2</v>
      </c>
      <c r="J102" s="16">
        <v>1.3888888888888889E-3</v>
      </c>
      <c r="K102" s="11"/>
      <c r="L102" s="11"/>
      <c r="M102" s="11" t="s">
        <v>48</v>
      </c>
      <c r="N102" s="11" t="s">
        <v>76</v>
      </c>
      <c r="O102" s="11" t="s">
        <v>26</v>
      </c>
    </row>
    <row r="103" spans="2:15" ht="21" customHeight="1" x14ac:dyDescent="0.3">
      <c r="B103" s="1" t="s">
        <v>14</v>
      </c>
      <c r="C103" s="2">
        <v>11</v>
      </c>
      <c r="D103" s="3" t="s">
        <v>55</v>
      </c>
      <c r="E103" s="1" t="s">
        <v>49</v>
      </c>
      <c r="F103" s="1" t="s">
        <v>17</v>
      </c>
      <c r="G103" s="4">
        <v>4</v>
      </c>
      <c r="H103" s="5">
        <v>20000000</v>
      </c>
      <c r="I103" s="1">
        <v>2</v>
      </c>
      <c r="J103" s="6">
        <v>1.3888888888888889E-3</v>
      </c>
      <c r="K103" s="1" t="s">
        <v>61</v>
      </c>
      <c r="L103" s="1" t="s">
        <v>35</v>
      </c>
      <c r="M103" s="1" t="s">
        <v>30</v>
      </c>
      <c r="N103" s="1" t="s">
        <v>66</v>
      </c>
      <c r="O103" s="1" t="s">
        <v>67</v>
      </c>
    </row>
    <row r="104" spans="2:15" ht="21" customHeight="1" x14ac:dyDescent="0.3">
      <c r="B104" s="11" t="s">
        <v>14</v>
      </c>
      <c r="C104" s="12">
        <v>14</v>
      </c>
      <c r="D104" s="13" t="s">
        <v>55</v>
      </c>
      <c r="E104" s="11" t="s">
        <v>49</v>
      </c>
      <c r="F104" s="11" t="s">
        <v>17</v>
      </c>
      <c r="G104" s="14">
        <v>3</v>
      </c>
      <c r="H104" s="15">
        <v>15000000</v>
      </c>
      <c r="I104" s="11">
        <v>2</v>
      </c>
      <c r="J104" s="16">
        <v>1.3888888888888889E-3</v>
      </c>
      <c r="K104" s="11" t="s">
        <v>18</v>
      </c>
      <c r="L104" s="11" t="s">
        <v>56</v>
      </c>
      <c r="M104" s="11" t="s">
        <v>30</v>
      </c>
      <c r="N104" s="11" t="s">
        <v>76</v>
      </c>
      <c r="O104" s="11" t="s">
        <v>52</v>
      </c>
    </row>
    <row r="105" spans="2:15" ht="21" customHeight="1" x14ac:dyDescent="0.3">
      <c r="B105" s="1" t="s">
        <v>14</v>
      </c>
      <c r="C105" s="2">
        <v>11</v>
      </c>
      <c r="D105" s="3" t="s">
        <v>57</v>
      </c>
      <c r="E105" s="1" t="s">
        <v>49</v>
      </c>
      <c r="F105" s="1" t="s">
        <v>42</v>
      </c>
      <c r="G105" s="4">
        <v>2</v>
      </c>
      <c r="H105" s="5">
        <v>10000000</v>
      </c>
      <c r="I105" s="1">
        <v>1</v>
      </c>
      <c r="J105" s="6">
        <v>1.3888888888888889E-3</v>
      </c>
      <c r="K105" s="1" t="s">
        <v>18</v>
      </c>
      <c r="L105" s="1" t="s">
        <v>39</v>
      </c>
      <c r="M105" s="1" t="s">
        <v>33</v>
      </c>
      <c r="N105" s="1" t="s">
        <v>78</v>
      </c>
      <c r="O105" s="1" t="s">
        <v>63</v>
      </c>
    </row>
    <row r="106" spans="2:15" ht="21" customHeight="1" x14ac:dyDescent="0.3">
      <c r="B106" s="11" t="s">
        <v>14</v>
      </c>
      <c r="C106" s="12">
        <v>1</v>
      </c>
      <c r="D106" s="13" t="s">
        <v>15</v>
      </c>
      <c r="E106" s="11" t="s">
        <v>28</v>
      </c>
      <c r="F106" s="11" t="s">
        <v>42</v>
      </c>
      <c r="G106" s="14">
        <v>5</v>
      </c>
      <c r="H106" s="15">
        <v>25000000</v>
      </c>
      <c r="I106" s="11">
        <v>1</v>
      </c>
      <c r="J106" s="16">
        <v>1.3888888888888889E-3</v>
      </c>
      <c r="K106" s="11" t="s">
        <v>18</v>
      </c>
      <c r="L106" s="11" t="s">
        <v>39</v>
      </c>
      <c r="M106" s="11" t="s">
        <v>40</v>
      </c>
      <c r="N106" s="11" t="s">
        <v>78</v>
      </c>
      <c r="O106" s="11" t="s">
        <v>41</v>
      </c>
    </row>
    <row r="107" spans="2:15" ht="21" customHeight="1" x14ac:dyDescent="0.3">
      <c r="B107" s="1" t="s">
        <v>14</v>
      </c>
      <c r="C107" s="2">
        <v>1</v>
      </c>
      <c r="D107" s="3" t="s">
        <v>72</v>
      </c>
      <c r="E107" s="1" t="s">
        <v>73</v>
      </c>
      <c r="F107" s="1" t="s">
        <v>23</v>
      </c>
      <c r="G107" s="4">
        <v>2</v>
      </c>
      <c r="H107" s="5">
        <v>12000000</v>
      </c>
      <c r="I107" s="1">
        <v>5</v>
      </c>
      <c r="J107" s="6">
        <v>1.3888888888888889E-3</v>
      </c>
      <c r="K107" s="1" t="s">
        <v>18</v>
      </c>
      <c r="L107" s="1" t="s">
        <v>56</v>
      </c>
      <c r="M107" s="1" t="s">
        <v>48</v>
      </c>
      <c r="N107" s="1" t="s">
        <v>77</v>
      </c>
      <c r="O107" s="1" t="s">
        <v>54</v>
      </c>
    </row>
    <row r="108" spans="2:15" ht="21" customHeight="1" x14ac:dyDescent="0.3">
      <c r="B108" s="11" t="s">
        <v>14</v>
      </c>
      <c r="C108" s="12">
        <v>30</v>
      </c>
      <c r="D108" s="13" t="s">
        <v>27</v>
      </c>
      <c r="E108" s="11" t="s">
        <v>16</v>
      </c>
      <c r="F108" s="11" t="s">
        <v>42</v>
      </c>
      <c r="G108" s="14">
        <v>2</v>
      </c>
      <c r="H108" s="15">
        <v>12000000</v>
      </c>
      <c r="I108" s="11">
        <v>1</v>
      </c>
      <c r="J108" s="16">
        <v>1.3888888888888889E-3</v>
      </c>
      <c r="K108" s="11" t="s">
        <v>18</v>
      </c>
      <c r="L108" s="11" t="s">
        <v>19</v>
      </c>
      <c r="M108" s="11" t="s">
        <v>30</v>
      </c>
      <c r="N108" s="11" t="s">
        <v>66</v>
      </c>
      <c r="O108" s="11" t="s">
        <v>67</v>
      </c>
    </row>
    <row r="109" spans="2:15" ht="21" customHeight="1" x14ac:dyDescent="0.3">
      <c r="B109" s="1" t="s">
        <v>14</v>
      </c>
      <c r="C109" s="2">
        <v>13</v>
      </c>
      <c r="D109" s="3" t="s">
        <v>27</v>
      </c>
      <c r="E109" s="1" t="s">
        <v>38</v>
      </c>
      <c r="F109" s="1" t="s">
        <v>42</v>
      </c>
      <c r="G109" s="4">
        <v>3</v>
      </c>
      <c r="H109" s="5">
        <v>12000000</v>
      </c>
      <c r="I109" s="1">
        <v>1</v>
      </c>
      <c r="J109" s="6">
        <v>1.3888888888888889E-3</v>
      </c>
      <c r="K109" s="1" t="s">
        <v>18</v>
      </c>
      <c r="L109" s="1" t="s">
        <v>47</v>
      </c>
      <c r="M109" s="1" t="s">
        <v>48</v>
      </c>
      <c r="N109" s="1" t="s">
        <v>78</v>
      </c>
      <c r="O109" s="1" t="s">
        <v>62</v>
      </c>
    </row>
    <row r="110" spans="2:15" ht="21" customHeight="1" x14ac:dyDescent="0.3">
      <c r="B110" s="11" t="s">
        <v>14</v>
      </c>
      <c r="C110" s="12">
        <v>1</v>
      </c>
      <c r="D110" s="13" t="s">
        <v>27</v>
      </c>
      <c r="E110" s="11" t="s">
        <v>16</v>
      </c>
      <c r="F110" s="11" t="s">
        <v>42</v>
      </c>
      <c r="G110" s="14">
        <v>1</v>
      </c>
      <c r="H110" s="15">
        <v>7000000</v>
      </c>
      <c r="I110" s="11">
        <v>4</v>
      </c>
      <c r="J110" s="16">
        <v>1.3888888888888889E-3</v>
      </c>
      <c r="K110" s="11" t="s">
        <v>18</v>
      </c>
      <c r="L110" s="11" t="s">
        <v>35</v>
      </c>
      <c r="M110" s="11" t="s">
        <v>51</v>
      </c>
      <c r="N110" s="11" t="s">
        <v>78</v>
      </c>
      <c r="O110" s="11" t="s">
        <v>62</v>
      </c>
    </row>
    <row r="111" spans="2:15" ht="21" customHeight="1" x14ac:dyDescent="0.3">
      <c r="B111" s="1" t="s">
        <v>14</v>
      </c>
      <c r="C111" s="2">
        <v>21</v>
      </c>
      <c r="D111" s="3" t="s">
        <v>37</v>
      </c>
      <c r="E111" s="1" t="s">
        <v>32</v>
      </c>
      <c r="F111" s="1" t="s">
        <v>42</v>
      </c>
      <c r="G111" s="4">
        <v>1</v>
      </c>
      <c r="H111" s="5">
        <v>19000000</v>
      </c>
      <c r="I111" s="1">
        <v>1</v>
      </c>
      <c r="J111" s="6">
        <v>1.3888888888888889E-3</v>
      </c>
      <c r="K111" s="1" t="s">
        <v>46</v>
      </c>
      <c r="L111" s="1" t="s">
        <v>39</v>
      </c>
      <c r="M111" s="1" t="s">
        <v>30</v>
      </c>
      <c r="N111" s="1" t="s">
        <v>78</v>
      </c>
      <c r="O111" s="1" t="s">
        <v>63</v>
      </c>
    </row>
    <row r="112" spans="2:15" ht="21" customHeight="1" x14ac:dyDescent="0.3">
      <c r="B112" s="11" t="s">
        <v>14</v>
      </c>
      <c r="C112" s="12">
        <v>3</v>
      </c>
      <c r="D112" s="13" t="s">
        <v>37</v>
      </c>
      <c r="E112" s="11" t="s">
        <v>32</v>
      </c>
      <c r="F112" s="11" t="s">
        <v>42</v>
      </c>
      <c r="G112" s="14">
        <v>2</v>
      </c>
      <c r="H112" s="15">
        <v>38000000</v>
      </c>
      <c r="I112" s="11">
        <v>2</v>
      </c>
      <c r="J112" s="16">
        <v>1.3888888888888889E-3</v>
      </c>
      <c r="K112" s="11" t="s">
        <v>46</v>
      </c>
      <c r="L112" s="11" t="s">
        <v>19</v>
      </c>
      <c r="M112" s="11" t="s">
        <v>51</v>
      </c>
      <c r="N112" s="11" t="s">
        <v>76</v>
      </c>
      <c r="O112" s="11" t="s">
        <v>31</v>
      </c>
    </row>
    <row r="113" spans="2:15" ht="21" customHeight="1" x14ac:dyDescent="0.3">
      <c r="B113" s="1" t="s">
        <v>14</v>
      </c>
      <c r="C113" s="2">
        <v>8</v>
      </c>
      <c r="D113" s="3" t="s">
        <v>37</v>
      </c>
      <c r="E113" s="1" t="s">
        <v>49</v>
      </c>
      <c r="F113" s="1" t="s">
        <v>42</v>
      </c>
      <c r="G113" s="4">
        <v>4</v>
      </c>
      <c r="H113" s="5">
        <v>20000000</v>
      </c>
      <c r="I113" s="1">
        <v>2</v>
      </c>
      <c r="J113" s="6">
        <v>1.3888888888888889E-3</v>
      </c>
      <c r="K113" s="1" t="s">
        <v>61</v>
      </c>
      <c r="L113" s="1" t="s">
        <v>39</v>
      </c>
      <c r="M113" s="1" t="s">
        <v>30</v>
      </c>
      <c r="N113" s="1" t="s">
        <v>76</v>
      </c>
      <c r="O113" s="1" t="s">
        <v>26</v>
      </c>
    </row>
    <row r="114" spans="2:15" ht="21" customHeight="1" x14ac:dyDescent="0.3">
      <c r="B114" s="11" t="s">
        <v>14</v>
      </c>
      <c r="C114" s="12">
        <v>14</v>
      </c>
      <c r="D114" s="13" t="s">
        <v>37</v>
      </c>
      <c r="E114" s="11" t="s">
        <v>16</v>
      </c>
      <c r="F114" s="11" t="s">
        <v>23</v>
      </c>
      <c r="G114" s="14">
        <v>1</v>
      </c>
      <c r="H114" s="15">
        <v>7000000</v>
      </c>
      <c r="I114" s="11">
        <v>5</v>
      </c>
      <c r="J114" s="16">
        <v>1.3888888888888889E-3</v>
      </c>
      <c r="K114" s="11" t="s">
        <v>18</v>
      </c>
      <c r="L114" s="11" t="s">
        <v>35</v>
      </c>
      <c r="M114" s="11" t="s">
        <v>43</v>
      </c>
      <c r="N114" s="11" t="s">
        <v>66</v>
      </c>
      <c r="O114" s="11" t="s">
        <v>67</v>
      </c>
    </row>
    <row r="115" spans="2:15" ht="21" customHeight="1" x14ac:dyDescent="0.3">
      <c r="B115" s="1" t="s">
        <v>14</v>
      </c>
      <c r="C115" s="2">
        <v>31</v>
      </c>
      <c r="D115" s="3" t="s">
        <v>37</v>
      </c>
      <c r="E115" s="1" t="s">
        <v>28</v>
      </c>
      <c r="F115" s="1" t="s">
        <v>23</v>
      </c>
      <c r="G115" s="4">
        <v>3</v>
      </c>
      <c r="H115" s="5">
        <v>15000000</v>
      </c>
      <c r="I115" s="1">
        <v>3</v>
      </c>
      <c r="J115" s="6">
        <v>1.3888888888888889E-3</v>
      </c>
      <c r="K115" s="1" t="s">
        <v>18</v>
      </c>
      <c r="L115" s="1" t="s">
        <v>29</v>
      </c>
      <c r="M115" s="1" t="s">
        <v>25</v>
      </c>
      <c r="N115" s="1" t="s">
        <v>77</v>
      </c>
      <c r="O115" s="1" t="s">
        <v>65</v>
      </c>
    </row>
    <row r="116" spans="2:15" ht="21" customHeight="1" x14ac:dyDescent="0.3">
      <c r="B116" s="11" t="s">
        <v>14</v>
      </c>
      <c r="C116" s="12">
        <v>20</v>
      </c>
      <c r="D116" s="13" t="s">
        <v>37</v>
      </c>
      <c r="E116" s="11" t="s">
        <v>32</v>
      </c>
      <c r="F116" s="11" t="s">
        <v>45</v>
      </c>
      <c r="G116" s="14">
        <v>3</v>
      </c>
      <c r="H116" s="15">
        <v>15000000</v>
      </c>
      <c r="I116" s="11">
        <v>1</v>
      </c>
      <c r="J116" s="16">
        <v>1.3888888888888889E-3</v>
      </c>
      <c r="K116" s="11" t="s">
        <v>18</v>
      </c>
      <c r="L116" s="11" t="s">
        <v>64</v>
      </c>
      <c r="M116" s="11" t="s">
        <v>48</v>
      </c>
      <c r="N116" s="11" t="s">
        <v>77</v>
      </c>
      <c r="O116" s="11" t="s">
        <v>54</v>
      </c>
    </row>
    <row r="117" spans="2:15" ht="21" customHeight="1" x14ac:dyDescent="0.3">
      <c r="B117" s="1" t="s">
        <v>14</v>
      </c>
      <c r="C117" s="2">
        <v>25</v>
      </c>
      <c r="D117" s="3" t="s">
        <v>44</v>
      </c>
      <c r="E117" s="1" t="s">
        <v>16</v>
      </c>
      <c r="F117" s="1" t="s">
        <v>23</v>
      </c>
      <c r="G117" s="4">
        <v>2</v>
      </c>
      <c r="H117" s="5">
        <v>38000000</v>
      </c>
      <c r="I117" s="1">
        <v>1</v>
      </c>
      <c r="J117" s="6">
        <v>1.3888888888888889E-3</v>
      </c>
      <c r="K117" s="1" t="s">
        <v>46</v>
      </c>
      <c r="L117" s="1" t="s">
        <v>47</v>
      </c>
      <c r="M117" s="1" t="s">
        <v>30</v>
      </c>
      <c r="N117" s="1" t="s">
        <v>78</v>
      </c>
      <c r="O117" s="1" t="s">
        <v>53</v>
      </c>
    </row>
    <row r="118" spans="2:15" ht="21" customHeight="1" x14ac:dyDescent="0.3">
      <c r="B118" s="11" t="s">
        <v>14</v>
      </c>
      <c r="C118" s="12">
        <v>5</v>
      </c>
      <c r="D118" s="13" t="s">
        <v>44</v>
      </c>
      <c r="E118" s="11" t="s">
        <v>32</v>
      </c>
      <c r="F118" s="11" t="s">
        <v>45</v>
      </c>
      <c r="G118" s="14">
        <v>3</v>
      </c>
      <c r="H118" s="15">
        <v>12000000</v>
      </c>
      <c r="I118" s="11">
        <v>2</v>
      </c>
      <c r="J118" s="16">
        <v>1.3888888888888889E-3</v>
      </c>
      <c r="K118" s="11" t="s">
        <v>18</v>
      </c>
      <c r="L118" s="11" t="s">
        <v>24</v>
      </c>
      <c r="M118" s="11" t="s">
        <v>43</v>
      </c>
      <c r="N118" s="11" t="s">
        <v>76</v>
      </c>
      <c r="O118" s="11" t="s">
        <v>52</v>
      </c>
    </row>
    <row r="119" spans="2:15" ht="21" customHeight="1" x14ac:dyDescent="0.3">
      <c r="B119" s="1" t="s">
        <v>14</v>
      </c>
      <c r="C119" s="2">
        <v>16</v>
      </c>
      <c r="D119" s="3" t="s">
        <v>44</v>
      </c>
      <c r="E119" s="1" t="s">
        <v>28</v>
      </c>
      <c r="F119" s="1" t="s">
        <v>42</v>
      </c>
      <c r="G119" s="4">
        <v>2</v>
      </c>
      <c r="H119" s="5">
        <v>12000000</v>
      </c>
      <c r="I119" s="1">
        <v>3</v>
      </c>
      <c r="J119" s="6">
        <v>1.3888888888888889E-3</v>
      </c>
      <c r="K119" s="1" t="s">
        <v>18</v>
      </c>
      <c r="L119" s="1" t="s">
        <v>19</v>
      </c>
      <c r="M119" s="1" t="s">
        <v>51</v>
      </c>
      <c r="N119" s="1" t="s">
        <v>76</v>
      </c>
      <c r="O119" s="1" t="s">
        <v>26</v>
      </c>
    </row>
    <row r="120" spans="2:15" ht="21" customHeight="1" x14ac:dyDescent="0.3">
      <c r="B120" s="11" t="s">
        <v>14</v>
      </c>
      <c r="C120" s="12">
        <v>26</v>
      </c>
      <c r="D120" s="13" t="s">
        <v>69</v>
      </c>
      <c r="E120" s="11" t="s">
        <v>38</v>
      </c>
      <c r="F120" s="11" t="s">
        <v>23</v>
      </c>
      <c r="G120" s="14">
        <v>5</v>
      </c>
      <c r="H120" s="15">
        <v>25000000</v>
      </c>
      <c r="I120" s="11">
        <v>5</v>
      </c>
      <c r="J120" s="16">
        <v>1.3888888888888889E-3</v>
      </c>
      <c r="K120" s="11" t="s">
        <v>18</v>
      </c>
      <c r="L120" s="11" t="s">
        <v>64</v>
      </c>
      <c r="M120" s="11" t="s">
        <v>40</v>
      </c>
      <c r="N120" s="11" t="s">
        <v>77</v>
      </c>
      <c r="O120" s="11" t="s">
        <v>54</v>
      </c>
    </row>
    <row r="121" spans="2:15" ht="21" customHeight="1" x14ac:dyDescent="0.3">
      <c r="B121" s="1" t="s">
        <v>14</v>
      </c>
      <c r="C121" s="2">
        <v>11</v>
      </c>
      <c r="D121" s="3" t="s">
        <v>55</v>
      </c>
      <c r="E121" s="1" t="s">
        <v>49</v>
      </c>
      <c r="F121" s="1" t="s">
        <v>17</v>
      </c>
      <c r="G121" s="4">
        <v>4</v>
      </c>
      <c r="H121" s="5">
        <v>20000000</v>
      </c>
      <c r="I121" s="1">
        <v>2</v>
      </c>
      <c r="J121" s="6">
        <v>1.3888888888888889E-3</v>
      </c>
      <c r="K121" s="1" t="s">
        <v>61</v>
      </c>
      <c r="L121" s="1" t="s">
        <v>35</v>
      </c>
      <c r="M121" s="1" t="s">
        <v>30</v>
      </c>
      <c r="N121" s="1" t="s">
        <v>66</v>
      </c>
      <c r="O121" s="1" t="s">
        <v>67</v>
      </c>
    </row>
    <row r="122" spans="2:15" ht="21" customHeight="1" x14ac:dyDescent="0.3">
      <c r="B122" s="11" t="s">
        <v>14</v>
      </c>
      <c r="C122" s="12">
        <v>14</v>
      </c>
      <c r="D122" s="13" t="s">
        <v>55</v>
      </c>
      <c r="E122" s="11" t="s">
        <v>49</v>
      </c>
      <c r="F122" s="11" t="s">
        <v>17</v>
      </c>
      <c r="G122" s="14">
        <v>3</v>
      </c>
      <c r="H122" s="15">
        <v>15000000</v>
      </c>
      <c r="I122" s="11">
        <v>2</v>
      </c>
      <c r="J122" s="16">
        <v>1.3888888888888889E-3</v>
      </c>
      <c r="K122" s="11" t="s">
        <v>18</v>
      </c>
      <c r="L122" s="11" t="s">
        <v>56</v>
      </c>
      <c r="M122" s="11" t="s">
        <v>30</v>
      </c>
      <c r="N122" s="11" t="s">
        <v>76</v>
      </c>
      <c r="O122" s="11" t="s">
        <v>52</v>
      </c>
    </row>
    <row r="123" spans="2:15" ht="21" customHeight="1" x14ac:dyDescent="0.3">
      <c r="B123" s="1" t="s">
        <v>14</v>
      </c>
      <c r="C123" s="2">
        <v>11</v>
      </c>
      <c r="D123" s="3" t="s">
        <v>57</v>
      </c>
      <c r="E123" s="1" t="s">
        <v>49</v>
      </c>
      <c r="F123" s="1" t="s">
        <v>42</v>
      </c>
      <c r="G123" s="4">
        <v>2</v>
      </c>
      <c r="H123" s="5">
        <v>10000000</v>
      </c>
      <c r="I123" s="1">
        <v>1</v>
      </c>
      <c r="J123" s="6">
        <v>1.3888888888888889E-3</v>
      </c>
      <c r="K123" s="1" t="s">
        <v>18</v>
      </c>
      <c r="L123" s="1" t="s">
        <v>39</v>
      </c>
      <c r="M123" s="1" t="s">
        <v>33</v>
      </c>
      <c r="N123" s="1" t="s">
        <v>78</v>
      </c>
      <c r="O123" s="1" t="s">
        <v>63</v>
      </c>
    </row>
    <row r="124" spans="2:15" ht="21" customHeight="1" x14ac:dyDescent="0.3">
      <c r="B124" s="11" t="s">
        <v>14</v>
      </c>
      <c r="C124" s="12">
        <v>1</v>
      </c>
      <c r="D124" s="13" t="s">
        <v>15</v>
      </c>
      <c r="E124" s="11" t="s">
        <v>28</v>
      </c>
      <c r="F124" s="11" t="s">
        <v>42</v>
      </c>
      <c r="G124" s="14">
        <v>5</v>
      </c>
      <c r="H124" s="15">
        <v>25000000</v>
      </c>
      <c r="I124" s="11">
        <v>1</v>
      </c>
      <c r="J124" s="16">
        <v>1.3888888888888889E-3</v>
      </c>
      <c r="K124" s="11" t="s">
        <v>18</v>
      </c>
      <c r="L124" s="11" t="s">
        <v>39</v>
      </c>
      <c r="M124" s="11" t="s">
        <v>40</v>
      </c>
      <c r="N124" s="11" t="s">
        <v>78</v>
      </c>
      <c r="O124" s="11" t="s">
        <v>41</v>
      </c>
    </row>
    <row r="125" spans="2:15" ht="21" customHeight="1" x14ac:dyDescent="0.3">
      <c r="B125" s="1" t="s">
        <v>14</v>
      </c>
      <c r="C125" s="2">
        <v>1</v>
      </c>
      <c r="D125" s="3" t="s">
        <v>72</v>
      </c>
      <c r="E125" s="1" t="s">
        <v>73</v>
      </c>
      <c r="F125" s="1" t="s">
        <v>23</v>
      </c>
      <c r="G125" s="4">
        <v>2</v>
      </c>
      <c r="H125" s="5">
        <v>12000000</v>
      </c>
      <c r="I125" s="1">
        <v>5</v>
      </c>
      <c r="J125" s="6">
        <v>1.3888888888888889E-3</v>
      </c>
      <c r="K125" s="1" t="s">
        <v>18</v>
      </c>
      <c r="L125" s="1" t="s">
        <v>56</v>
      </c>
      <c r="M125" s="1" t="s">
        <v>48</v>
      </c>
      <c r="N125" s="1" t="s">
        <v>77</v>
      </c>
      <c r="O125" s="1" t="s">
        <v>54</v>
      </c>
    </row>
    <row r="126" spans="2:15" ht="21" customHeight="1" x14ac:dyDescent="0.3">
      <c r="B126" s="11" t="s">
        <v>70</v>
      </c>
      <c r="C126" s="12">
        <v>13</v>
      </c>
      <c r="D126" s="13" t="s">
        <v>60</v>
      </c>
      <c r="E126" s="11" t="s">
        <v>16</v>
      </c>
      <c r="F126" s="11" t="s">
        <v>68</v>
      </c>
      <c r="G126" s="14">
        <v>0</v>
      </c>
      <c r="H126" s="15">
        <v>0</v>
      </c>
      <c r="I126" s="11">
        <v>3</v>
      </c>
      <c r="J126" s="16">
        <v>1.3888888888888889E-3</v>
      </c>
      <c r="K126" s="11"/>
      <c r="L126" s="11"/>
      <c r="M126" s="11" t="s">
        <v>25</v>
      </c>
      <c r="N126" s="11" t="s">
        <v>76</v>
      </c>
      <c r="O126" s="11" t="s">
        <v>26</v>
      </c>
    </row>
    <row r="127" spans="2:15" ht="21" customHeight="1" x14ac:dyDescent="0.3">
      <c r="B127" s="1" t="s">
        <v>70</v>
      </c>
      <c r="C127" s="2">
        <v>15</v>
      </c>
      <c r="D127" s="3" t="s">
        <v>27</v>
      </c>
      <c r="E127" s="1" t="s">
        <v>38</v>
      </c>
      <c r="F127" s="1" t="s">
        <v>23</v>
      </c>
      <c r="G127" s="4">
        <v>0</v>
      </c>
      <c r="H127" s="5">
        <v>0</v>
      </c>
      <c r="I127" s="1">
        <v>4</v>
      </c>
      <c r="J127" s="6">
        <v>1.3888888888888889E-3</v>
      </c>
      <c r="K127" s="1"/>
      <c r="L127" s="1"/>
      <c r="M127" s="1" t="s">
        <v>20</v>
      </c>
      <c r="N127" s="1" t="s">
        <v>78</v>
      </c>
      <c r="O127" s="1" t="s">
        <v>66</v>
      </c>
    </row>
    <row r="128" spans="2:15" ht="21" customHeight="1" x14ac:dyDescent="0.3">
      <c r="B128" s="11" t="s">
        <v>70</v>
      </c>
      <c r="C128" s="12">
        <v>28</v>
      </c>
      <c r="D128" s="13" t="s">
        <v>37</v>
      </c>
      <c r="E128" s="11" t="s">
        <v>32</v>
      </c>
      <c r="F128" s="11" t="s">
        <v>23</v>
      </c>
      <c r="G128" s="14">
        <v>0</v>
      </c>
      <c r="H128" s="15">
        <v>0</v>
      </c>
      <c r="I128" s="11">
        <v>3</v>
      </c>
      <c r="J128" s="16">
        <v>1.3888888888888889E-3</v>
      </c>
      <c r="K128" s="11"/>
      <c r="L128" s="11"/>
      <c r="M128" s="11" t="s">
        <v>33</v>
      </c>
      <c r="N128" s="11" t="s">
        <v>76</v>
      </c>
      <c r="O128" s="11" t="s">
        <v>31</v>
      </c>
    </row>
    <row r="129" spans="2:15" ht="21" customHeight="1" x14ac:dyDescent="0.3">
      <c r="B129" s="1" t="s">
        <v>70</v>
      </c>
      <c r="C129" s="2">
        <v>20</v>
      </c>
      <c r="D129" s="3" t="s">
        <v>37</v>
      </c>
      <c r="E129" s="1" t="s">
        <v>16</v>
      </c>
      <c r="F129" s="1" t="s">
        <v>42</v>
      </c>
      <c r="G129" s="4">
        <v>0</v>
      </c>
      <c r="H129" s="5">
        <v>0</v>
      </c>
      <c r="I129" s="1">
        <v>2</v>
      </c>
      <c r="J129" s="6">
        <v>1.3888888888888889E-3</v>
      </c>
      <c r="K129" s="1"/>
      <c r="L129" s="1"/>
      <c r="M129" s="1" t="s">
        <v>20</v>
      </c>
      <c r="N129" s="1" t="s">
        <v>78</v>
      </c>
      <c r="O129" s="1" t="s">
        <v>62</v>
      </c>
    </row>
    <row r="130" spans="2:15" ht="21" customHeight="1" x14ac:dyDescent="0.3">
      <c r="B130" s="11" t="s">
        <v>70</v>
      </c>
      <c r="C130" s="12">
        <v>14</v>
      </c>
      <c r="D130" s="13" t="s">
        <v>37</v>
      </c>
      <c r="E130" s="11" t="s">
        <v>16</v>
      </c>
      <c r="F130" s="11" t="s">
        <v>42</v>
      </c>
      <c r="G130" s="14">
        <v>0</v>
      </c>
      <c r="H130" s="15">
        <v>0</v>
      </c>
      <c r="I130" s="11">
        <v>1</v>
      </c>
      <c r="J130" s="16">
        <v>1.3888888888888889E-3</v>
      </c>
      <c r="K130" s="11"/>
      <c r="L130" s="11"/>
      <c r="M130" s="11" t="s">
        <v>48</v>
      </c>
      <c r="N130" s="11" t="s">
        <v>66</v>
      </c>
      <c r="O130" s="11" t="s">
        <v>67</v>
      </c>
    </row>
    <row r="131" spans="2:15" ht="21" customHeight="1" x14ac:dyDescent="0.3">
      <c r="B131" s="1" t="s">
        <v>70</v>
      </c>
      <c r="C131" s="2">
        <v>13</v>
      </c>
      <c r="D131" s="3" t="s">
        <v>44</v>
      </c>
      <c r="E131" s="1" t="s">
        <v>16</v>
      </c>
      <c r="F131" s="1" t="s">
        <v>23</v>
      </c>
      <c r="G131" s="4">
        <v>0</v>
      </c>
      <c r="H131" s="5">
        <v>0</v>
      </c>
      <c r="I131" s="1">
        <v>1</v>
      </c>
      <c r="J131" s="6">
        <v>1.3888888888888889E-3</v>
      </c>
      <c r="K131" s="1"/>
      <c r="L131" s="1"/>
      <c r="M131" s="1" t="s">
        <v>33</v>
      </c>
      <c r="N131" s="1" t="s">
        <v>78</v>
      </c>
      <c r="O131" s="1" t="s">
        <v>41</v>
      </c>
    </row>
    <row r="132" spans="2:15" ht="21" customHeight="1" x14ac:dyDescent="0.3">
      <c r="B132" s="11" t="s">
        <v>70</v>
      </c>
      <c r="C132" s="12">
        <v>15</v>
      </c>
      <c r="D132" s="13" t="s">
        <v>44</v>
      </c>
      <c r="E132" s="11" t="s">
        <v>49</v>
      </c>
      <c r="F132" s="11" t="s">
        <v>23</v>
      </c>
      <c r="G132" s="14">
        <v>0</v>
      </c>
      <c r="H132" s="15">
        <v>0</v>
      </c>
      <c r="I132" s="11">
        <v>4</v>
      </c>
      <c r="J132" s="16">
        <v>1.3888888888888889E-3</v>
      </c>
      <c r="K132" s="11"/>
      <c r="L132" s="11"/>
      <c r="M132" s="11" t="s">
        <v>33</v>
      </c>
      <c r="N132" s="11" t="s">
        <v>77</v>
      </c>
      <c r="O132" s="11" t="s">
        <v>54</v>
      </c>
    </row>
    <row r="133" spans="2:15" ht="21" customHeight="1" x14ac:dyDescent="0.3">
      <c r="B133" s="1" t="s">
        <v>70</v>
      </c>
      <c r="C133" s="2">
        <v>26</v>
      </c>
      <c r="D133" s="3" t="s">
        <v>44</v>
      </c>
      <c r="E133" s="1" t="s">
        <v>16</v>
      </c>
      <c r="F133" s="1" t="s">
        <v>42</v>
      </c>
      <c r="G133" s="4">
        <v>0</v>
      </c>
      <c r="H133" s="5">
        <v>0</v>
      </c>
      <c r="I133" s="1">
        <v>2</v>
      </c>
      <c r="J133" s="6">
        <v>1.3888888888888889E-3</v>
      </c>
      <c r="K133" s="1"/>
      <c r="L133" s="1"/>
      <c r="M133" s="1" t="s">
        <v>51</v>
      </c>
      <c r="N133" s="1" t="s">
        <v>76</v>
      </c>
      <c r="O133" s="1" t="s">
        <v>31</v>
      </c>
    </row>
    <row r="134" spans="2:15" ht="21" customHeight="1" x14ac:dyDescent="0.3">
      <c r="B134" s="11" t="s">
        <v>70</v>
      </c>
      <c r="C134" s="12">
        <v>13</v>
      </c>
      <c r="D134" s="13" t="s">
        <v>60</v>
      </c>
      <c r="E134" s="11" t="s">
        <v>16</v>
      </c>
      <c r="F134" s="11" t="s">
        <v>68</v>
      </c>
      <c r="G134" s="14">
        <v>0</v>
      </c>
      <c r="H134" s="15">
        <v>0</v>
      </c>
      <c r="I134" s="11">
        <v>3</v>
      </c>
      <c r="J134" s="16">
        <v>1.3888888888888889E-3</v>
      </c>
      <c r="K134" s="11"/>
      <c r="L134" s="11"/>
      <c r="M134" s="11" t="s">
        <v>25</v>
      </c>
      <c r="N134" s="11" t="s">
        <v>76</v>
      </c>
      <c r="O134" s="11" t="s">
        <v>26</v>
      </c>
    </row>
    <row r="135" spans="2:15" ht="21" customHeight="1" x14ac:dyDescent="0.3">
      <c r="B135" s="1" t="s">
        <v>14</v>
      </c>
      <c r="C135" s="2">
        <v>16</v>
      </c>
      <c r="D135" s="3" t="s">
        <v>55</v>
      </c>
      <c r="E135" s="1" t="s">
        <v>38</v>
      </c>
      <c r="F135" s="1" t="s">
        <v>23</v>
      </c>
      <c r="G135" s="4">
        <v>5</v>
      </c>
      <c r="H135" s="5">
        <v>25000000</v>
      </c>
      <c r="I135" s="1">
        <v>1</v>
      </c>
      <c r="J135" s="6">
        <v>1.3888888888888889E-3</v>
      </c>
      <c r="K135" s="1" t="s">
        <v>18</v>
      </c>
      <c r="L135" s="1" t="s">
        <v>47</v>
      </c>
      <c r="M135" s="1" t="s">
        <v>48</v>
      </c>
      <c r="N135" s="1" t="s">
        <v>76</v>
      </c>
      <c r="O135" s="1" t="s">
        <v>31</v>
      </c>
    </row>
    <row r="136" spans="2:15" ht="21" customHeight="1" x14ac:dyDescent="0.3">
      <c r="B136" s="11" t="s">
        <v>14</v>
      </c>
      <c r="C136" s="12">
        <v>1</v>
      </c>
      <c r="D136" s="13" t="s">
        <v>57</v>
      </c>
      <c r="E136" s="11" t="s">
        <v>32</v>
      </c>
      <c r="F136" s="11" t="s">
        <v>23</v>
      </c>
      <c r="G136" s="14">
        <v>1</v>
      </c>
      <c r="H136" s="15">
        <v>7000000</v>
      </c>
      <c r="I136" s="11">
        <v>2</v>
      </c>
      <c r="J136" s="16">
        <v>1.3888888888888889E-3</v>
      </c>
      <c r="K136" s="11" t="s">
        <v>18</v>
      </c>
      <c r="L136" s="11" t="s">
        <v>24</v>
      </c>
      <c r="M136" s="11" t="s">
        <v>33</v>
      </c>
      <c r="N136" s="11" t="s">
        <v>76</v>
      </c>
      <c r="O136" s="11" t="s">
        <v>31</v>
      </c>
    </row>
    <row r="137" spans="2:15" ht="21" customHeight="1" x14ac:dyDescent="0.3">
      <c r="B137" s="1" t="s">
        <v>14</v>
      </c>
      <c r="C137" s="2">
        <v>11</v>
      </c>
      <c r="D137" s="3" t="s">
        <v>57</v>
      </c>
      <c r="E137" s="1" t="s">
        <v>32</v>
      </c>
      <c r="F137" s="1" t="s">
        <v>45</v>
      </c>
      <c r="G137" s="4">
        <v>2</v>
      </c>
      <c r="H137" s="5">
        <v>12000000</v>
      </c>
      <c r="I137" s="1">
        <v>2</v>
      </c>
      <c r="J137" s="6">
        <v>1.3888888888888889E-3</v>
      </c>
      <c r="K137" s="1" t="s">
        <v>18</v>
      </c>
      <c r="L137" s="1" t="s">
        <v>24</v>
      </c>
      <c r="M137" s="1" t="s">
        <v>40</v>
      </c>
      <c r="N137" s="1" t="s">
        <v>78</v>
      </c>
      <c r="O137" s="1" t="s">
        <v>63</v>
      </c>
    </row>
    <row r="138" spans="2:15" ht="21" customHeight="1" x14ac:dyDescent="0.3">
      <c r="B138" s="11" t="s">
        <v>14</v>
      </c>
      <c r="C138" s="12">
        <v>11</v>
      </c>
      <c r="D138" s="13" t="s">
        <v>57</v>
      </c>
      <c r="E138" s="11" t="s">
        <v>16</v>
      </c>
      <c r="F138" s="11" t="s">
        <v>23</v>
      </c>
      <c r="G138" s="14">
        <v>3</v>
      </c>
      <c r="H138" s="15">
        <v>15000000</v>
      </c>
      <c r="I138" s="11">
        <v>1</v>
      </c>
      <c r="J138" s="16">
        <v>1.3888888888888889E-3</v>
      </c>
      <c r="K138" s="11" t="s">
        <v>18</v>
      </c>
      <c r="L138" s="11" t="s">
        <v>39</v>
      </c>
      <c r="M138" s="11" t="s">
        <v>48</v>
      </c>
      <c r="N138" s="11" t="s">
        <v>66</v>
      </c>
      <c r="O138" s="11" t="s">
        <v>36</v>
      </c>
    </row>
    <row r="139" spans="2:15" ht="21" customHeight="1" x14ac:dyDescent="0.3">
      <c r="B139" s="1" t="s">
        <v>14</v>
      </c>
      <c r="C139" s="2">
        <v>1</v>
      </c>
      <c r="D139" s="3" t="s">
        <v>15</v>
      </c>
      <c r="E139" s="1" t="s">
        <v>16</v>
      </c>
      <c r="F139" s="1" t="s">
        <v>17</v>
      </c>
      <c r="G139" s="4">
        <v>1</v>
      </c>
      <c r="H139" s="5">
        <v>19000000</v>
      </c>
      <c r="I139" s="1">
        <v>1</v>
      </c>
      <c r="J139" s="6">
        <v>1.3888888888888889E-3</v>
      </c>
      <c r="K139" s="1" t="s">
        <v>46</v>
      </c>
      <c r="L139" s="1" t="s">
        <v>39</v>
      </c>
      <c r="M139" s="1" t="s">
        <v>43</v>
      </c>
      <c r="N139" s="1" t="s">
        <v>78</v>
      </c>
      <c r="O139" s="1" t="s">
        <v>66</v>
      </c>
    </row>
    <row r="140" spans="2:15" ht="21" customHeight="1" x14ac:dyDescent="0.3">
      <c r="B140" s="11" t="s">
        <v>14</v>
      </c>
      <c r="C140" s="12">
        <v>1</v>
      </c>
      <c r="D140" s="13" t="s">
        <v>15</v>
      </c>
      <c r="E140" s="11" t="s">
        <v>38</v>
      </c>
      <c r="F140" s="11" t="s">
        <v>23</v>
      </c>
      <c r="G140" s="14">
        <v>4</v>
      </c>
      <c r="H140" s="15">
        <v>20000000</v>
      </c>
      <c r="I140" s="11">
        <v>3</v>
      </c>
      <c r="J140" s="16">
        <v>1.3888888888888889E-3</v>
      </c>
      <c r="K140" s="11" t="s">
        <v>61</v>
      </c>
      <c r="L140" s="11" t="s">
        <v>39</v>
      </c>
      <c r="M140" s="11" t="s">
        <v>48</v>
      </c>
      <c r="N140" s="11" t="s">
        <v>66</v>
      </c>
      <c r="O140" s="11" t="s">
        <v>67</v>
      </c>
    </row>
    <row r="141" spans="2:15" ht="21" customHeight="1" x14ac:dyDescent="0.3">
      <c r="B141" s="1" t="s">
        <v>14</v>
      </c>
      <c r="C141" s="2">
        <v>1</v>
      </c>
      <c r="D141" s="3" t="s">
        <v>15</v>
      </c>
      <c r="E141" s="1" t="s">
        <v>16</v>
      </c>
      <c r="F141" s="1" t="s">
        <v>42</v>
      </c>
      <c r="G141" s="4">
        <v>3</v>
      </c>
      <c r="H141" s="5">
        <v>15000000</v>
      </c>
      <c r="I141" s="1">
        <v>1</v>
      </c>
      <c r="J141" s="6">
        <v>1.3888888888888889E-3</v>
      </c>
      <c r="K141" s="1" t="s">
        <v>18</v>
      </c>
      <c r="L141" s="1" t="s">
        <v>56</v>
      </c>
      <c r="M141" s="1" t="s">
        <v>51</v>
      </c>
      <c r="N141" s="1" t="s">
        <v>77</v>
      </c>
      <c r="O141" s="1" t="s">
        <v>34</v>
      </c>
    </row>
    <row r="142" spans="2:15" ht="21" customHeight="1" x14ac:dyDescent="0.3">
      <c r="B142" s="11" t="s">
        <v>14</v>
      </c>
      <c r="C142" s="12">
        <v>1</v>
      </c>
      <c r="D142" s="13" t="s">
        <v>59</v>
      </c>
      <c r="E142" s="11" t="s">
        <v>16</v>
      </c>
      <c r="F142" s="11" t="s">
        <v>17</v>
      </c>
      <c r="G142" s="14">
        <v>4</v>
      </c>
      <c r="H142" s="15">
        <v>20000000</v>
      </c>
      <c r="I142" s="11">
        <v>4</v>
      </c>
      <c r="J142" s="16">
        <v>1.3888888888888889E-3</v>
      </c>
      <c r="K142" s="11" t="s">
        <v>61</v>
      </c>
      <c r="L142" s="11" t="s">
        <v>39</v>
      </c>
      <c r="M142" s="11" t="s">
        <v>25</v>
      </c>
      <c r="N142" s="11" t="s">
        <v>78</v>
      </c>
      <c r="O142" s="11" t="s">
        <v>62</v>
      </c>
    </row>
    <row r="143" spans="2:15" ht="21" customHeight="1" x14ac:dyDescent="0.3">
      <c r="B143" s="1" t="s">
        <v>14</v>
      </c>
      <c r="C143" s="2">
        <v>4</v>
      </c>
      <c r="D143" s="3" t="s">
        <v>59</v>
      </c>
      <c r="E143" s="1" t="s">
        <v>73</v>
      </c>
      <c r="F143" s="1" t="s">
        <v>17</v>
      </c>
      <c r="G143" s="4">
        <v>3</v>
      </c>
      <c r="H143" s="5">
        <v>15000000</v>
      </c>
      <c r="I143" s="1">
        <v>1</v>
      </c>
      <c r="J143" s="6">
        <v>1.3888888888888889E-3</v>
      </c>
      <c r="K143" s="1" t="s">
        <v>18</v>
      </c>
      <c r="L143" s="1" t="s">
        <v>35</v>
      </c>
      <c r="M143" s="1" t="s">
        <v>43</v>
      </c>
      <c r="N143" s="1" t="s">
        <v>76</v>
      </c>
      <c r="O143" s="1" t="s">
        <v>31</v>
      </c>
    </row>
    <row r="144" spans="2:15" ht="21" customHeight="1" x14ac:dyDescent="0.3">
      <c r="B144" s="11" t="s">
        <v>14</v>
      </c>
      <c r="C144" s="12">
        <v>11</v>
      </c>
      <c r="D144" s="13" t="s">
        <v>59</v>
      </c>
      <c r="E144" s="11" t="s">
        <v>38</v>
      </c>
      <c r="F144" s="11" t="s">
        <v>23</v>
      </c>
      <c r="G144" s="14">
        <v>5</v>
      </c>
      <c r="H144" s="15">
        <v>25000000</v>
      </c>
      <c r="I144" s="11">
        <v>4</v>
      </c>
      <c r="J144" s="16">
        <v>1.3888888888888889E-3</v>
      </c>
      <c r="K144" s="11" t="s">
        <v>18</v>
      </c>
      <c r="L144" s="11" t="s">
        <v>29</v>
      </c>
      <c r="M144" s="11" t="s">
        <v>43</v>
      </c>
      <c r="N144" s="11" t="s">
        <v>76</v>
      </c>
      <c r="O144" s="11" t="s">
        <v>52</v>
      </c>
    </row>
    <row r="145" spans="2:15" ht="21" customHeight="1" x14ac:dyDescent="0.3">
      <c r="B145" s="1" t="s">
        <v>14</v>
      </c>
      <c r="C145" s="2">
        <v>12</v>
      </c>
      <c r="D145" s="3" t="s">
        <v>72</v>
      </c>
      <c r="E145" s="1" t="s">
        <v>38</v>
      </c>
      <c r="F145" s="1" t="s">
        <v>23</v>
      </c>
      <c r="G145" s="4">
        <v>2</v>
      </c>
      <c r="H145" s="5">
        <v>12000000</v>
      </c>
      <c r="I145" s="1">
        <v>4</v>
      </c>
      <c r="J145" s="6">
        <v>1.3888888888888889E-3</v>
      </c>
      <c r="K145" s="1" t="s">
        <v>18</v>
      </c>
      <c r="L145" s="1" t="s">
        <v>35</v>
      </c>
      <c r="M145" s="1" t="s">
        <v>25</v>
      </c>
      <c r="N145" s="1" t="s">
        <v>77</v>
      </c>
      <c r="O145" s="1" t="s">
        <v>54</v>
      </c>
    </row>
    <row r="146" spans="2:15" ht="21" customHeight="1" x14ac:dyDescent="0.3">
      <c r="B146" s="11" t="s">
        <v>14</v>
      </c>
      <c r="C146" s="12">
        <v>31</v>
      </c>
      <c r="D146" s="13" t="s">
        <v>22</v>
      </c>
      <c r="E146" s="11" t="s">
        <v>16</v>
      </c>
      <c r="F146" s="11" t="s">
        <v>23</v>
      </c>
      <c r="G146" s="14">
        <v>1</v>
      </c>
      <c r="H146" s="15">
        <v>19000000</v>
      </c>
      <c r="I146" s="11">
        <v>3</v>
      </c>
      <c r="J146" s="16">
        <v>1.3888888888888889E-3</v>
      </c>
      <c r="K146" s="11" t="s">
        <v>46</v>
      </c>
      <c r="L146" s="11" t="s">
        <v>56</v>
      </c>
      <c r="M146" s="11" t="s">
        <v>25</v>
      </c>
      <c r="N146" s="11" t="s">
        <v>76</v>
      </c>
      <c r="O146" s="11" t="s">
        <v>52</v>
      </c>
    </row>
    <row r="147" spans="2:15" ht="21" customHeight="1" x14ac:dyDescent="0.3">
      <c r="B147" s="1" t="s">
        <v>14</v>
      </c>
      <c r="C147" s="2">
        <v>2</v>
      </c>
      <c r="D147" s="3" t="s">
        <v>22</v>
      </c>
      <c r="E147" s="1" t="s">
        <v>28</v>
      </c>
      <c r="F147" s="1" t="s">
        <v>45</v>
      </c>
      <c r="G147" s="4">
        <v>2</v>
      </c>
      <c r="H147" s="5">
        <v>12000000</v>
      </c>
      <c r="I147" s="1">
        <v>2</v>
      </c>
      <c r="J147" s="6">
        <v>1.3888888888888889E-3</v>
      </c>
      <c r="K147" s="1" t="s">
        <v>18</v>
      </c>
      <c r="L147" s="1" t="s">
        <v>56</v>
      </c>
      <c r="M147" s="1" t="s">
        <v>30</v>
      </c>
      <c r="N147" s="1" t="s">
        <v>78</v>
      </c>
      <c r="O147" s="1" t="s">
        <v>66</v>
      </c>
    </row>
    <row r="148" spans="2:15" ht="21" customHeight="1" x14ac:dyDescent="0.3">
      <c r="B148" s="11" t="s">
        <v>14</v>
      </c>
      <c r="C148" s="12">
        <v>9</v>
      </c>
      <c r="D148" s="13" t="s">
        <v>22</v>
      </c>
      <c r="E148" s="11" t="s">
        <v>16</v>
      </c>
      <c r="F148" s="11" t="s">
        <v>42</v>
      </c>
      <c r="G148" s="14">
        <v>3</v>
      </c>
      <c r="H148" s="15">
        <v>12000000</v>
      </c>
      <c r="I148" s="11">
        <v>5</v>
      </c>
      <c r="J148" s="16">
        <v>1.3888888888888889E-3</v>
      </c>
      <c r="K148" s="11" t="s">
        <v>18</v>
      </c>
      <c r="L148" s="11" t="s">
        <v>64</v>
      </c>
      <c r="M148" s="11" t="s">
        <v>40</v>
      </c>
      <c r="N148" s="11" t="s">
        <v>76</v>
      </c>
      <c r="O148" s="11" t="s">
        <v>52</v>
      </c>
    </row>
    <row r="149" spans="2:15" ht="21" customHeight="1" x14ac:dyDescent="0.3">
      <c r="B149" s="1" t="s">
        <v>14</v>
      </c>
      <c r="C149" s="2">
        <v>25</v>
      </c>
      <c r="D149" s="3" t="s">
        <v>22</v>
      </c>
      <c r="E149" s="1" t="s">
        <v>32</v>
      </c>
      <c r="F149" s="1" t="s">
        <v>42</v>
      </c>
      <c r="G149" s="4">
        <v>2</v>
      </c>
      <c r="H149" s="5">
        <v>10000000</v>
      </c>
      <c r="I149" s="1">
        <v>4</v>
      </c>
      <c r="J149" s="6">
        <v>1.3888888888888889E-3</v>
      </c>
      <c r="K149" s="1" t="s">
        <v>18</v>
      </c>
      <c r="L149" s="1" t="s">
        <v>64</v>
      </c>
      <c r="M149" s="1" t="s">
        <v>33</v>
      </c>
      <c r="N149" s="1" t="s">
        <v>76</v>
      </c>
      <c r="O149" s="1" t="s">
        <v>31</v>
      </c>
    </row>
    <row r="150" spans="2:15" ht="21" customHeight="1" x14ac:dyDescent="0.3">
      <c r="B150" s="11" t="s">
        <v>14</v>
      </c>
      <c r="C150" s="12">
        <v>9</v>
      </c>
      <c r="D150" s="13" t="s">
        <v>22</v>
      </c>
      <c r="E150" s="11" t="s">
        <v>16</v>
      </c>
      <c r="F150" s="11" t="s">
        <v>42</v>
      </c>
      <c r="G150" s="14">
        <v>2</v>
      </c>
      <c r="H150" s="15">
        <v>12000000</v>
      </c>
      <c r="I150" s="11">
        <v>1</v>
      </c>
      <c r="J150" s="16">
        <v>1.3888888888888889E-3</v>
      </c>
      <c r="K150" s="11" t="s">
        <v>18</v>
      </c>
      <c r="L150" s="11" t="s">
        <v>47</v>
      </c>
      <c r="M150" s="11" t="s">
        <v>40</v>
      </c>
      <c r="N150" s="11" t="s">
        <v>78</v>
      </c>
      <c r="O150" s="11" t="s">
        <v>63</v>
      </c>
    </row>
    <row r="151" spans="2:15" ht="21" customHeight="1" x14ac:dyDescent="0.3">
      <c r="B151" s="1" t="s">
        <v>14</v>
      </c>
      <c r="C151" s="2">
        <v>10</v>
      </c>
      <c r="D151" s="3" t="s">
        <v>22</v>
      </c>
      <c r="E151" s="1" t="s">
        <v>32</v>
      </c>
      <c r="F151" s="1" t="s">
        <v>42</v>
      </c>
      <c r="G151" s="4">
        <v>3</v>
      </c>
      <c r="H151" s="5">
        <v>15000000</v>
      </c>
      <c r="I151" s="1">
        <v>1</v>
      </c>
      <c r="J151" s="6">
        <v>1.3888888888888889E-3</v>
      </c>
      <c r="K151" s="1" t="s">
        <v>18</v>
      </c>
      <c r="L151" s="1" t="s">
        <v>56</v>
      </c>
      <c r="M151" s="1" t="s">
        <v>40</v>
      </c>
      <c r="N151" s="1" t="s">
        <v>76</v>
      </c>
      <c r="O151" s="1" t="s">
        <v>52</v>
      </c>
    </row>
    <row r="152" spans="2:15" ht="21" customHeight="1" x14ac:dyDescent="0.3">
      <c r="B152" s="11" t="s">
        <v>14</v>
      </c>
      <c r="C152" s="12">
        <v>14</v>
      </c>
      <c r="D152" s="13" t="s">
        <v>22</v>
      </c>
      <c r="E152" s="11" t="s">
        <v>49</v>
      </c>
      <c r="F152" s="11" t="s">
        <v>23</v>
      </c>
      <c r="G152" s="14">
        <v>4</v>
      </c>
      <c r="H152" s="15">
        <v>20000000</v>
      </c>
      <c r="I152" s="11">
        <v>3</v>
      </c>
      <c r="J152" s="16">
        <v>1.3888888888888889E-3</v>
      </c>
      <c r="K152" s="11" t="s">
        <v>18</v>
      </c>
      <c r="L152" s="11" t="s">
        <v>29</v>
      </c>
      <c r="M152" s="11" t="s">
        <v>20</v>
      </c>
      <c r="N152" s="11" t="s">
        <v>78</v>
      </c>
      <c r="O152" s="11" t="s">
        <v>63</v>
      </c>
    </row>
    <row r="153" spans="2:15" ht="21" customHeight="1" x14ac:dyDescent="0.3">
      <c r="B153" s="1" t="s">
        <v>14</v>
      </c>
      <c r="C153" s="2">
        <v>10</v>
      </c>
      <c r="D153" s="3" t="s">
        <v>27</v>
      </c>
      <c r="E153" s="1" t="s">
        <v>28</v>
      </c>
      <c r="F153" s="1" t="s">
        <v>45</v>
      </c>
      <c r="G153" s="4">
        <v>4</v>
      </c>
      <c r="H153" s="5">
        <v>11000000</v>
      </c>
      <c r="I153" s="1">
        <v>1</v>
      </c>
      <c r="J153" s="6">
        <v>1.3888888888888889E-3</v>
      </c>
      <c r="K153" s="1" t="s">
        <v>61</v>
      </c>
      <c r="L153" s="1" t="s">
        <v>19</v>
      </c>
      <c r="M153" s="1" t="s">
        <v>43</v>
      </c>
      <c r="N153" s="1" t="s">
        <v>77</v>
      </c>
      <c r="O153" s="1" t="s">
        <v>34</v>
      </c>
    </row>
    <row r="154" spans="2:15" ht="21" customHeight="1" x14ac:dyDescent="0.3">
      <c r="B154" s="11" t="s">
        <v>14</v>
      </c>
      <c r="C154" s="12">
        <v>27</v>
      </c>
      <c r="D154" s="13" t="s">
        <v>27</v>
      </c>
      <c r="E154" s="11" t="s">
        <v>32</v>
      </c>
      <c r="F154" s="11" t="s">
        <v>17</v>
      </c>
      <c r="G154" s="14">
        <v>3</v>
      </c>
      <c r="H154" s="15">
        <v>12000000</v>
      </c>
      <c r="I154" s="11">
        <v>3</v>
      </c>
      <c r="J154" s="16">
        <v>1.3888888888888889E-3</v>
      </c>
      <c r="K154" s="11" t="s">
        <v>18</v>
      </c>
      <c r="L154" s="11" t="s">
        <v>29</v>
      </c>
      <c r="M154" s="11" t="s">
        <v>30</v>
      </c>
      <c r="N154" s="11" t="s">
        <v>78</v>
      </c>
      <c r="O154" s="11" t="s">
        <v>62</v>
      </c>
    </row>
    <row r="155" spans="2:15" ht="21" customHeight="1" x14ac:dyDescent="0.3">
      <c r="B155" s="1" t="s">
        <v>14</v>
      </c>
      <c r="C155" s="2">
        <v>28</v>
      </c>
      <c r="D155" s="3" t="s">
        <v>27</v>
      </c>
      <c r="E155" s="1" t="s">
        <v>16</v>
      </c>
      <c r="F155" s="1" t="s">
        <v>42</v>
      </c>
      <c r="G155" s="4">
        <v>3</v>
      </c>
      <c r="H155" s="5">
        <v>15000000</v>
      </c>
      <c r="I155" s="1">
        <v>1</v>
      </c>
      <c r="J155" s="6">
        <v>1.3888888888888889E-3</v>
      </c>
      <c r="K155" s="1" t="s">
        <v>18</v>
      </c>
      <c r="L155" s="1" t="s">
        <v>29</v>
      </c>
      <c r="M155" s="1" t="s">
        <v>48</v>
      </c>
      <c r="N155" s="1" t="s">
        <v>76</v>
      </c>
      <c r="O155" s="1" t="s">
        <v>31</v>
      </c>
    </row>
    <row r="156" spans="2:15" ht="21" customHeight="1" x14ac:dyDescent="0.3">
      <c r="B156" s="11" t="s">
        <v>14</v>
      </c>
      <c r="C156" s="12">
        <v>28</v>
      </c>
      <c r="D156" s="13" t="s">
        <v>27</v>
      </c>
      <c r="E156" s="11" t="s">
        <v>16</v>
      </c>
      <c r="F156" s="11" t="s">
        <v>42</v>
      </c>
      <c r="G156" s="14">
        <v>5</v>
      </c>
      <c r="H156" s="15">
        <v>25000000</v>
      </c>
      <c r="I156" s="11">
        <v>2</v>
      </c>
      <c r="J156" s="16">
        <v>1.3888888888888889E-3</v>
      </c>
      <c r="K156" s="11" t="s">
        <v>18</v>
      </c>
      <c r="L156" s="11" t="s">
        <v>35</v>
      </c>
      <c r="M156" s="11" t="s">
        <v>30</v>
      </c>
      <c r="N156" s="11" t="s">
        <v>76</v>
      </c>
      <c r="O156" s="11" t="s">
        <v>26</v>
      </c>
    </row>
    <row r="157" spans="2:15" ht="21" customHeight="1" x14ac:dyDescent="0.3">
      <c r="B157" s="1" t="s">
        <v>14</v>
      </c>
      <c r="C157" s="2">
        <v>29</v>
      </c>
      <c r="D157" s="3" t="s">
        <v>27</v>
      </c>
      <c r="E157" s="1" t="s">
        <v>32</v>
      </c>
      <c r="F157" s="1" t="s">
        <v>23</v>
      </c>
      <c r="G157" s="4">
        <v>1</v>
      </c>
      <c r="H157" s="5">
        <v>7000000</v>
      </c>
      <c r="I157" s="1">
        <v>3</v>
      </c>
      <c r="J157" s="6">
        <v>1.3888888888888889E-3</v>
      </c>
      <c r="K157" s="1" t="s">
        <v>18</v>
      </c>
      <c r="L157" s="1" t="s">
        <v>39</v>
      </c>
      <c r="M157" s="1" t="s">
        <v>33</v>
      </c>
      <c r="N157" s="1" t="s">
        <v>66</v>
      </c>
      <c r="O157" s="1" t="s">
        <v>67</v>
      </c>
    </row>
    <row r="158" spans="2:15" ht="21" customHeight="1" x14ac:dyDescent="0.3">
      <c r="B158" s="11" t="s">
        <v>14</v>
      </c>
      <c r="C158" s="12">
        <v>30</v>
      </c>
      <c r="D158" s="13" t="s">
        <v>27</v>
      </c>
      <c r="E158" s="11" t="s">
        <v>73</v>
      </c>
      <c r="F158" s="11" t="s">
        <v>23</v>
      </c>
      <c r="G158" s="14">
        <v>2</v>
      </c>
      <c r="H158" s="15">
        <v>12000000</v>
      </c>
      <c r="I158" s="11">
        <v>4</v>
      </c>
      <c r="J158" s="16">
        <v>1.3888888888888889E-3</v>
      </c>
      <c r="K158" s="11" t="s">
        <v>18</v>
      </c>
      <c r="L158" s="11" t="s">
        <v>29</v>
      </c>
      <c r="M158" s="11" t="s">
        <v>30</v>
      </c>
      <c r="N158" s="11" t="s">
        <v>78</v>
      </c>
      <c r="O158" s="11" t="s">
        <v>53</v>
      </c>
    </row>
    <row r="159" spans="2:15" ht="21" customHeight="1" x14ac:dyDescent="0.3">
      <c r="B159" s="1" t="s">
        <v>14</v>
      </c>
      <c r="C159" s="2">
        <v>11</v>
      </c>
      <c r="D159" s="3" t="s">
        <v>27</v>
      </c>
      <c r="E159" s="1" t="s">
        <v>38</v>
      </c>
      <c r="F159" s="1" t="s">
        <v>42</v>
      </c>
      <c r="G159" s="4">
        <v>3</v>
      </c>
      <c r="H159" s="5">
        <v>15000000</v>
      </c>
      <c r="I159" s="1">
        <v>1</v>
      </c>
      <c r="J159" s="6">
        <v>1.3888888888888889E-3</v>
      </c>
      <c r="K159" s="1" t="s">
        <v>18</v>
      </c>
      <c r="L159" s="1" t="s">
        <v>19</v>
      </c>
      <c r="M159" s="1" t="s">
        <v>33</v>
      </c>
      <c r="N159" s="1" t="s">
        <v>66</v>
      </c>
      <c r="O159" s="1" t="s">
        <v>67</v>
      </c>
    </row>
    <row r="160" spans="2:15" ht="21" customHeight="1" x14ac:dyDescent="0.3">
      <c r="B160" s="11" t="s">
        <v>14</v>
      </c>
      <c r="C160" s="12">
        <v>15</v>
      </c>
      <c r="D160" s="13" t="s">
        <v>27</v>
      </c>
      <c r="E160" s="11" t="s">
        <v>28</v>
      </c>
      <c r="F160" s="11" t="s">
        <v>23</v>
      </c>
      <c r="G160" s="14">
        <v>4</v>
      </c>
      <c r="H160" s="15">
        <v>15000000</v>
      </c>
      <c r="I160" s="11">
        <v>3</v>
      </c>
      <c r="J160" s="16">
        <v>1.3888888888888889E-3</v>
      </c>
      <c r="K160" s="11" t="s">
        <v>18</v>
      </c>
      <c r="L160" s="11" t="s">
        <v>29</v>
      </c>
      <c r="M160" s="11" t="s">
        <v>43</v>
      </c>
      <c r="N160" s="11" t="s">
        <v>78</v>
      </c>
      <c r="O160" s="11" t="s">
        <v>62</v>
      </c>
    </row>
    <row r="161" spans="2:15" ht="21" customHeight="1" x14ac:dyDescent="0.3">
      <c r="B161" s="1" t="s">
        <v>14</v>
      </c>
      <c r="C161" s="2">
        <v>20</v>
      </c>
      <c r="D161" s="3" t="s">
        <v>37</v>
      </c>
      <c r="E161" s="1" t="s">
        <v>32</v>
      </c>
      <c r="F161" s="1" t="s">
        <v>23</v>
      </c>
      <c r="G161" s="4">
        <v>2</v>
      </c>
      <c r="H161" s="5">
        <v>38000000</v>
      </c>
      <c r="I161" s="1">
        <v>1</v>
      </c>
      <c r="J161" s="6">
        <v>1.3888888888888889E-3</v>
      </c>
      <c r="K161" s="1" t="s">
        <v>74</v>
      </c>
      <c r="L161" s="1" t="s">
        <v>19</v>
      </c>
      <c r="M161" s="1" t="s">
        <v>43</v>
      </c>
      <c r="N161" s="1" t="s">
        <v>66</v>
      </c>
      <c r="O161" s="1" t="s">
        <v>67</v>
      </c>
    </row>
    <row r="162" spans="2:15" ht="21" customHeight="1" x14ac:dyDescent="0.3">
      <c r="B162" s="11" t="s">
        <v>14</v>
      </c>
      <c r="C162" s="12">
        <v>8</v>
      </c>
      <c r="D162" s="13" t="s">
        <v>37</v>
      </c>
      <c r="E162" s="11" t="s">
        <v>38</v>
      </c>
      <c r="F162" s="11" t="s">
        <v>45</v>
      </c>
      <c r="G162" s="14">
        <v>2</v>
      </c>
      <c r="H162" s="15">
        <v>38000000</v>
      </c>
      <c r="I162" s="11">
        <v>4</v>
      </c>
      <c r="J162" s="16">
        <v>1.3888888888888889E-3</v>
      </c>
      <c r="K162" s="11" t="s">
        <v>46</v>
      </c>
      <c r="L162" s="11" t="s">
        <v>19</v>
      </c>
      <c r="M162" s="11" t="s">
        <v>33</v>
      </c>
      <c r="N162" s="11" t="s">
        <v>66</v>
      </c>
      <c r="O162" s="11" t="s">
        <v>67</v>
      </c>
    </row>
    <row r="163" spans="2:15" ht="21" customHeight="1" x14ac:dyDescent="0.3">
      <c r="B163" s="1" t="s">
        <v>14</v>
      </c>
      <c r="C163" s="2">
        <v>27</v>
      </c>
      <c r="D163" s="3" t="s">
        <v>37</v>
      </c>
      <c r="E163" s="1" t="s">
        <v>16</v>
      </c>
      <c r="F163" s="1" t="s">
        <v>68</v>
      </c>
      <c r="G163" s="4">
        <v>2</v>
      </c>
      <c r="H163" s="5">
        <v>38000000</v>
      </c>
      <c r="I163" s="1">
        <v>1</v>
      </c>
      <c r="J163" s="6">
        <v>1.3888888888888889E-3</v>
      </c>
      <c r="K163" s="1" t="s">
        <v>46</v>
      </c>
      <c r="L163" s="1" t="s">
        <v>35</v>
      </c>
      <c r="M163" s="1" t="s">
        <v>48</v>
      </c>
      <c r="N163" s="1" t="s">
        <v>66</v>
      </c>
      <c r="O163" s="1" t="s">
        <v>67</v>
      </c>
    </row>
    <row r="164" spans="2:15" ht="21" customHeight="1" x14ac:dyDescent="0.3">
      <c r="B164" s="11" t="s">
        <v>14</v>
      </c>
      <c r="C164" s="12">
        <v>5</v>
      </c>
      <c r="D164" s="13" t="s">
        <v>37</v>
      </c>
      <c r="E164" s="11" t="s">
        <v>49</v>
      </c>
      <c r="F164" s="11" t="s">
        <v>23</v>
      </c>
      <c r="G164" s="14">
        <v>4</v>
      </c>
      <c r="H164" s="15">
        <v>15000000</v>
      </c>
      <c r="I164" s="11">
        <v>1</v>
      </c>
      <c r="J164" s="16">
        <v>1.3888888888888889E-3</v>
      </c>
      <c r="K164" s="11" t="s">
        <v>18</v>
      </c>
      <c r="L164" s="11" t="s">
        <v>19</v>
      </c>
      <c r="M164" s="11" t="s">
        <v>33</v>
      </c>
      <c r="N164" s="11" t="s">
        <v>66</v>
      </c>
      <c r="O164" s="11" t="s">
        <v>36</v>
      </c>
    </row>
    <row r="165" spans="2:15" ht="21" customHeight="1" x14ac:dyDescent="0.3">
      <c r="B165" s="1" t="s">
        <v>14</v>
      </c>
      <c r="C165" s="2">
        <v>27</v>
      </c>
      <c r="D165" s="3" t="s">
        <v>37</v>
      </c>
      <c r="E165" s="1" t="s">
        <v>28</v>
      </c>
      <c r="F165" s="1" t="s">
        <v>23</v>
      </c>
      <c r="G165" s="4">
        <v>4</v>
      </c>
      <c r="H165" s="5">
        <v>15000000</v>
      </c>
      <c r="I165" s="1">
        <v>1</v>
      </c>
      <c r="J165" s="6">
        <v>1.3888888888888889E-3</v>
      </c>
      <c r="K165" s="1" t="s">
        <v>18</v>
      </c>
      <c r="L165" s="1" t="s">
        <v>19</v>
      </c>
      <c r="M165" s="1" t="s">
        <v>20</v>
      </c>
      <c r="N165" s="1" t="s">
        <v>77</v>
      </c>
      <c r="O165" s="1" t="s">
        <v>54</v>
      </c>
    </row>
    <row r="166" spans="2:15" ht="21" customHeight="1" x14ac:dyDescent="0.3">
      <c r="B166" s="11" t="s">
        <v>14</v>
      </c>
      <c r="C166" s="12">
        <v>30</v>
      </c>
      <c r="D166" s="13" t="s">
        <v>37</v>
      </c>
      <c r="E166" s="11" t="s">
        <v>38</v>
      </c>
      <c r="F166" s="11" t="s">
        <v>23</v>
      </c>
      <c r="G166" s="14">
        <v>3</v>
      </c>
      <c r="H166" s="15">
        <v>15000000</v>
      </c>
      <c r="I166" s="11">
        <v>1</v>
      </c>
      <c r="J166" s="16">
        <v>1.3888888888888889E-3</v>
      </c>
      <c r="K166" s="11" t="s">
        <v>18</v>
      </c>
      <c r="L166" s="11" t="s">
        <v>47</v>
      </c>
      <c r="M166" s="11" t="s">
        <v>20</v>
      </c>
      <c r="N166" s="11" t="s">
        <v>77</v>
      </c>
      <c r="O166" s="11" t="s">
        <v>54</v>
      </c>
    </row>
    <row r="167" spans="2:15" ht="21" customHeight="1" x14ac:dyDescent="0.3">
      <c r="B167" s="1" t="s">
        <v>14</v>
      </c>
      <c r="C167" s="2">
        <v>1</v>
      </c>
      <c r="D167" s="3" t="s">
        <v>37</v>
      </c>
      <c r="E167" s="1" t="s">
        <v>38</v>
      </c>
      <c r="F167" s="1" t="s">
        <v>42</v>
      </c>
      <c r="G167" s="4">
        <v>2</v>
      </c>
      <c r="H167" s="5">
        <v>10000000</v>
      </c>
      <c r="I167" s="1">
        <v>1</v>
      </c>
      <c r="J167" s="6">
        <v>1.3888888888888889E-3</v>
      </c>
      <c r="K167" s="1" t="s">
        <v>18</v>
      </c>
      <c r="L167" s="1" t="s">
        <v>39</v>
      </c>
      <c r="M167" s="1" t="s">
        <v>43</v>
      </c>
      <c r="N167" s="1" t="s">
        <v>78</v>
      </c>
      <c r="O167" s="1" t="s">
        <v>66</v>
      </c>
    </row>
    <row r="168" spans="2:15" ht="21" customHeight="1" x14ac:dyDescent="0.3">
      <c r="B168" s="11" t="s">
        <v>14</v>
      </c>
      <c r="C168" s="12">
        <v>2</v>
      </c>
      <c r="D168" s="13" t="s">
        <v>37</v>
      </c>
      <c r="E168" s="11" t="s">
        <v>16</v>
      </c>
      <c r="F168" s="11" t="s">
        <v>42</v>
      </c>
      <c r="G168" s="14">
        <v>3</v>
      </c>
      <c r="H168" s="15">
        <v>11000000</v>
      </c>
      <c r="I168" s="11">
        <v>1</v>
      </c>
      <c r="J168" s="16">
        <v>1.3888888888888889E-3</v>
      </c>
      <c r="K168" s="11" t="s">
        <v>18</v>
      </c>
      <c r="L168" s="11" t="s">
        <v>47</v>
      </c>
      <c r="M168" s="11" t="s">
        <v>51</v>
      </c>
      <c r="N168" s="11" t="s">
        <v>77</v>
      </c>
      <c r="O168" s="11" t="s">
        <v>54</v>
      </c>
    </row>
    <row r="169" spans="2:15" ht="21" customHeight="1" x14ac:dyDescent="0.3">
      <c r="B169" s="1" t="s">
        <v>14</v>
      </c>
      <c r="C169" s="2">
        <v>6</v>
      </c>
      <c r="D169" s="3" t="s">
        <v>37</v>
      </c>
      <c r="E169" s="1" t="s">
        <v>16</v>
      </c>
      <c r="F169" s="1" t="s">
        <v>23</v>
      </c>
      <c r="G169" s="4">
        <v>5</v>
      </c>
      <c r="H169" s="5">
        <v>20000000</v>
      </c>
      <c r="I169" s="1">
        <v>1</v>
      </c>
      <c r="J169" s="6">
        <v>1.3888888888888889E-3</v>
      </c>
      <c r="K169" s="1" t="s">
        <v>18</v>
      </c>
      <c r="L169" s="1" t="s">
        <v>29</v>
      </c>
      <c r="M169" s="1" t="s">
        <v>51</v>
      </c>
      <c r="N169" s="1" t="s">
        <v>66</v>
      </c>
      <c r="O169" s="1" t="s">
        <v>36</v>
      </c>
    </row>
    <row r="170" spans="2:15" ht="21" customHeight="1" x14ac:dyDescent="0.3">
      <c r="B170" s="11" t="s">
        <v>14</v>
      </c>
      <c r="C170" s="12">
        <v>29</v>
      </c>
      <c r="D170" s="13" t="s">
        <v>37</v>
      </c>
      <c r="E170" s="11" t="s">
        <v>38</v>
      </c>
      <c r="F170" s="11" t="s">
        <v>17</v>
      </c>
      <c r="G170" s="14">
        <v>5</v>
      </c>
      <c r="H170" s="15">
        <v>25000000</v>
      </c>
      <c r="I170" s="11">
        <v>6</v>
      </c>
      <c r="J170" s="16">
        <v>1.3888888888888889E-3</v>
      </c>
      <c r="K170" s="11" t="s">
        <v>18</v>
      </c>
      <c r="L170" s="11" t="s">
        <v>19</v>
      </c>
      <c r="M170" s="11" t="s">
        <v>51</v>
      </c>
      <c r="N170" s="11" t="s">
        <v>78</v>
      </c>
      <c r="O170" s="11" t="s">
        <v>21</v>
      </c>
    </row>
    <row r="171" spans="2:15" ht="21" customHeight="1" x14ac:dyDescent="0.3">
      <c r="B171" s="1" t="s">
        <v>14</v>
      </c>
      <c r="C171" s="2">
        <v>22</v>
      </c>
      <c r="D171" s="3" t="s">
        <v>44</v>
      </c>
      <c r="E171" s="1" t="s">
        <v>32</v>
      </c>
      <c r="F171" s="1" t="s">
        <v>42</v>
      </c>
      <c r="G171" s="4">
        <v>1</v>
      </c>
      <c r="H171" s="5">
        <v>19000000</v>
      </c>
      <c r="I171" s="1">
        <v>5</v>
      </c>
      <c r="J171" s="6">
        <v>1.3888888888888889E-3</v>
      </c>
      <c r="K171" s="1" t="s">
        <v>46</v>
      </c>
      <c r="L171" s="1" t="s">
        <v>29</v>
      </c>
      <c r="M171" s="1" t="s">
        <v>20</v>
      </c>
      <c r="N171" s="1" t="s">
        <v>78</v>
      </c>
      <c r="O171" s="1" t="s">
        <v>53</v>
      </c>
    </row>
    <row r="172" spans="2:15" ht="21" customHeight="1" x14ac:dyDescent="0.3">
      <c r="B172" s="11" t="s">
        <v>14</v>
      </c>
      <c r="C172" s="12">
        <v>22</v>
      </c>
      <c r="D172" s="13" t="s">
        <v>44</v>
      </c>
      <c r="E172" s="11" t="s">
        <v>16</v>
      </c>
      <c r="F172" s="11" t="s">
        <v>23</v>
      </c>
      <c r="G172" s="14">
        <v>4</v>
      </c>
      <c r="H172" s="15">
        <v>20000000</v>
      </c>
      <c r="I172" s="11">
        <v>4</v>
      </c>
      <c r="J172" s="16">
        <v>1.3888888888888889E-3</v>
      </c>
      <c r="K172" s="11" t="s">
        <v>61</v>
      </c>
      <c r="L172" s="11" t="s">
        <v>56</v>
      </c>
      <c r="M172" s="11" t="s">
        <v>20</v>
      </c>
      <c r="N172" s="11" t="s">
        <v>76</v>
      </c>
      <c r="O172" s="11" t="s">
        <v>52</v>
      </c>
    </row>
    <row r="173" spans="2:15" ht="21" customHeight="1" x14ac:dyDescent="0.3">
      <c r="B173" s="1" t="s">
        <v>14</v>
      </c>
      <c r="C173" s="2">
        <v>15</v>
      </c>
      <c r="D173" s="3" t="s">
        <v>44</v>
      </c>
      <c r="E173" s="1" t="s">
        <v>28</v>
      </c>
      <c r="F173" s="1" t="s">
        <v>42</v>
      </c>
      <c r="G173" s="4">
        <v>2</v>
      </c>
      <c r="H173" s="5">
        <v>12000000</v>
      </c>
      <c r="I173" s="1">
        <v>2</v>
      </c>
      <c r="J173" s="6">
        <v>1.3888888888888889E-3</v>
      </c>
      <c r="K173" s="1" t="s">
        <v>18</v>
      </c>
      <c r="L173" s="1" t="s">
        <v>29</v>
      </c>
      <c r="M173" s="1" t="s">
        <v>30</v>
      </c>
      <c r="N173" s="1" t="s">
        <v>78</v>
      </c>
      <c r="O173" s="1" t="s">
        <v>21</v>
      </c>
    </row>
    <row r="174" spans="2:15" ht="21" customHeight="1" x14ac:dyDescent="0.3">
      <c r="B174" s="11" t="s">
        <v>14</v>
      </c>
      <c r="C174" s="12">
        <v>19</v>
      </c>
      <c r="D174" s="13" t="s">
        <v>44</v>
      </c>
      <c r="E174" s="11" t="s">
        <v>16</v>
      </c>
      <c r="F174" s="11" t="s">
        <v>17</v>
      </c>
      <c r="G174" s="14">
        <v>3</v>
      </c>
      <c r="H174" s="15">
        <v>15000000</v>
      </c>
      <c r="I174" s="11">
        <v>3</v>
      </c>
      <c r="J174" s="16">
        <v>1.3888888888888889E-3</v>
      </c>
      <c r="K174" s="11" t="s">
        <v>18</v>
      </c>
      <c r="L174" s="11" t="s">
        <v>39</v>
      </c>
      <c r="M174" s="11" t="s">
        <v>30</v>
      </c>
      <c r="N174" s="11" t="s">
        <v>76</v>
      </c>
      <c r="O174" s="11" t="s">
        <v>26</v>
      </c>
    </row>
    <row r="175" spans="2:15" ht="21" customHeight="1" x14ac:dyDescent="0.3">
      <c r="B175" s="1" t="s">
        <v>14</v>
      </c>
      <c r="C175" s="2">
        <v>17</v>
      </c>
      <c r="D175" s="3" t="s">
        <v>44</v>
      </c>
      <c r="E175" s="1" t="s">
        <v>28</v>
      </c>
      <c r="F175" s="1" t="s">
        <v>42</v>
      </c>
      <c r="G175" s="4">
        <v>1</v>
      </c>
      <c r="H175" s="5">
        <v>7000000</v>
      </c>
      <c r="I175" s="1">
        <v>3</v>
      </c>
      <c r="J175" s="6">
        <v>1.3888888888888889E-3</v>
      </c>
      <c r="K175" s="1" t="s">
        <v>18</v>
      </c>
      <c r="L175" s="1" t="s">
        <v>19</v>
      </c>
      <c r="M175" s="1" t="s">
        <v>43</v>
      </c>
      <c r="N175" s="1" t="s">
        <v>78</v>
      </c>
      <c r="O175" s="1" t="s">
        <v>41</v>
      </c>
    </row>
    <row r="176" spans="2:15" ht="21" customHeight="1" x14ac:dyDescent="0.3">
      <c r="B176" s="11" t="s">
        <v>14</v>
      </c>
      <c r="C176" s="12">
        <v>19</v>
      </c>
      <c r="D176" s="13" t="s">
        <v>44</v>
      </c>
      <c r="E176" s="11" t="s">
        <v>73</v>
      </c>
      <c r="F176" s="11" t="s">
        <v>42</v>
      </c>
      <c r="G176" s="14">
        <v>2</v>
      </c>
      <c r="H176" s="15">
        <v>12000000</v>
      </c>
      <c r="I176" s="11">
        <v>1</v>
      </c>
      <c r="J176" s="16">
        <v>1.3888888888888889E-3</v>
      </c>
      <c r="K176" s="11" t="s">
        <v>18</v>
      </c>
      <c r="L176" s="11" t="s">
        <v>24</v>
      </c>
      <c r="M176" s="11" t="s">
        <v>48</v>
      </c>
      <c r="N176" s="11" t="s">
        <v>76</v>
      </c>
      <c r="O176" s="11" t="s">
        <v>31</v>
      </c>
    </row>
    <row r="177" spans="2:15" ht="21" customHeight="1" x14ac:dyDescent="0.3">
      <c r="B177" s="1" t="s">
        <v>14</v>
      </c>
      <c r="C177" s="2">
        <v>14</v>
      </c>
      <c r="D177" s="3" t="s">
        <v>44</v>
      </c>
      <c r="E177" s="1" t="s">
        <v>38</v>
      </c>
      <c r="F177" s="1" t="s">
        <v>17</v>
      </c>
      <c r="G177" s="4">
        <v>5</v>
      </c>
      <c r="H177" s="5">
        <v>25000000</v>
      </c>
      <c r="I177" s="1">
        <v>1</v>
      </c>
      <c r="J177" s="6">
        <v>1.3888888888888889E-3</v>
      </c>
      <c r="K177" s="1" t="s">
        <v>18</v>
      </c>
      <c r="L177" s="1" t="s">
        <v>39</v>
      </c>
      <c r="M177" s="1" t="s">
        <v>51</v>
      </c>
      <c r="N177" s="1" t="s">
        <v>77</v>
      </c>
      <c r="O177" s="1" t="s">
        <v>65</v>
      </c>
    </row>
    <row r="178" spans="2:15" ht="21" customHeight="1" x14ac:dyDescent="0.3">
      <c r="B178" s="11" t="s">
        <v>14</v>
      </c>
      <c r="C178" s="12">
        <v>29</v>
      </c>
      <c r="D178" s="13" t="s">
        <v>69</v>
      </c>
      <c r="E178" s="11" t="s">
        <v>28</v>
      </c>
      <c r="F178" s="11" t="s">
        <v>42</v>
      </c>
      <c r="G178" s="14">
        <v>1</v>
      </c>
      <c r="H178" s="15">
        <v>19000000</v>
      </c>
      <c r="I178" s="11">
        <v>1</v>
      </c>
      <c r="J178" s="16">
        <v>1.3888888888888889E-3</v>
      </c>
      <c r="K178" s="11" t="s">
        <v>46</v>
      </c>
      <c r="L178" s="11" t="s">
        <v>50</v>
      </c>
      <c r="M178" s="11" t="s">
        <v>20</v>
      </c>
      <c r="N178" s="11" t="s">
        <v>76</v>
      </c>
      <c r="O178" s="11" t="s">
        <v>75</v>
      </c>
    </row>
    <row r="179" spans="2:15" ht="21" customHeight="1" x14ac:dyDescent="0.3">
      <c r="B179" s="1" t="s">
        <v>14</v>
      </c>
      <c r="C179" s="2">
        <v>13</v>
      </c>
      <c r="D179" s="3" t="s">
        <v>69</v>
      </c>
      <c r="E179" s="1" t="s">
        <v>49</v>
      </c>
      <c r="F179" s="1" t="s">
        <v>42</v>
      </c>
      <c r="G179" s="4">
        <v>2</v>
      </c>
      <c r="H179" s="5">
        <v>12000000</v>
      </c>
      <c r="I179" s="1">
        <v>5</v>
      </c>
      <c r="J179" s="6">
        <v>1.3888888888888889E-3</v>
      </c>
      <c r="K179" s="1" t="s">
        <v>18</v>
      </c>
      <c r="L179" s="1" t="s">
        <v>19</v>
      </c>
      <c r="M179" s="1" t="s">
        <v>30</v>
      </c>
      <c r="N179" s="1" t="s">
        <v>78</v>
      </c>
      <c r="O179" s="1" t="s">
        <v>62</v>
      </c>
    </row>
    <row r="180" spans="2:15" ht="21" customHeight="1" x14ac:dyDescent="0.3">
      <c r="B180" s="11" t="s">
        <v>14</v>
      </c>
      <c r="C180" s="12">
        <v>26</v>
      </c>
      <c r="D180" s="13" t="s">
        <v>69</v>
      </c>
      <c r="E180" s="11" t="s">
        <v>32</v>
      </c>
      <c r="F180" s="11" t="s">
        <v>23</v>
      </c>
      <c r="G180" s="14">
        <v>5</v>
      </c>
      <c r="H180" s="15">
        <v>25000000</v>
      </c>
      <c r="I180" s="11">
        <v>2</v>
      </c>
      <c r="J180" s="16">
        <v>1.3888888888888889E-3</v>
      </c>
      <c r="K180" s="11" t="s">
        <v>18</v>
      </c>
      <c r="L180" s="11" t="s">
        <v>29</v>
      </c>
      <c r="M180" s="11" t="s">
        <v>30</v>
      </c>
      <c r="N180" s="11" t="s">
        <v>66</v>
      </c>
      <c r="O180" s="11" t="s">
        <v>36</v>
      </c>
    </row>
    <row r="181" spans="2:15" ht="21" customHeight="1" x14ac:dyDescent="0.3">
      <c r="B181" s="1" t="s">
        <v>14</v>
      </c>
      <c r="C181" s="2">
        <v>16</v>
      </c>
      <c r="D181" s="3" t="s">
        <v>69</v>
      </c>
      <c r="E181" s="1" t="s">
        <v>16</v>
      </c>
      <c r="F181" s="1" t="s">
        <v>23</v>
      </c>
      <c r="G181" s="4">
        <v>3</v>
      </c>
      <c r="H181" s="5">
        <v>15000000</v>
      </c>
      <c r="I181" s="1">
        <v>3</v>
      </c>
      <c r="J181" s="6">
        <v>1.3888888888888889E-3</v>
      </c>
      <c r="K181" s="1" t="s">
        <v>18</v>
      </c>
      <c r="L181" s="1" t="s">
        <v>24</v>
      </c>
      <c r="M181" s="1" t="s">
        <v>33</v>
      </c>
      <c r="N181" s="1" t="s">
        <v>76</v>
      </c>
      <c r="O181" s="1" t="s">
        <v>31</v>
      </c>
    </row>
    <row r="182" spans="2:15" ht="21" customHeight="1" x14ac:dyDescent="0.3">
      <c r="B182" s="11" t="s">
        <v>14</v>
      </c>
      <c r="C182" s="12">
        <v>14</v>
      </c>
      <c r="D182" s="13" t="s">
        <v>69</v>
      </c>
      <c r="E182" s="11" t="s">
        <v>32</v>
      </c>
      <c r="F182" s="11" t="s">
        <v>17</v>
      </c>
      <c r="G182" s="14">
        <v>1</v>
      </c>
      <c r="H182" s="15">
        <v>7000000</v>
      </c>
      <c r="I182" s="11">
        <v>1</v>
      </c>
      <c r="J182" s="16">
        <v>1.3888888888888889E-3</v>
      </c>
      <c r="K182" s="11" t="s">
        <v>18</v>
      </c>
      <c r="L182" s="11" t="s">
        <v>39</v>
      </c>
      <c r="M182" s="11" t="s">
        <v>48</v>
      </c>
      <c r="N182" s="11" t="s">
        <v>78</v>
      </c>
      <c r="O182" s="11" t="s">
        <v>53</v>
      </c>
    </row>
    <row r="183" spans="2:15" ht="21" customHeight="1" x14ac:dyDescent="0.3">
      <c r="B183" s="1" t="s">
        <v>14</v>
      </c>
      <c r="C183" s="2">
        <v>16</v>
      </c>
      <c r="D183" s="3" t="s">
        <v>55</v>
      </c>
      <c r="E183" s="1" t="s">
        <v>38</v>
      </c>
      <c r="F183" s="1" t="s">
        <v>23</v>
      </c>
      <c r="G183" s="4">
        <v>5</v>
      </c>
      <c r="H183" s="5">
        <v>25000000</v>
      </c>
      <c r="I183" s="1">
        <v>1</v>
      </c>
      <c r="J183" s="6">
        <v>1.3888888888888889E-3</v>
      </c>
      <c r="K183" s="1" t="s">
        <v>18</v>
      </c>
      <c r="L183" s="1" t="s">
        <v>47</v>
      </c>
      <c r="M183" s="1" t="s">
        <v>48</v>
      </c>
      <c r="N183" s="1" t="s">
        <v>76</v>
      </c>
      <c r="O183" s="1" t="s">
        <v>31</v>
      </c>
    </row>
    <row r="184" spans="2:15" ht="21" customHeight="1" x14ac:dyDescent="0.3">
      <c r="B184" s="11" t="s">
        <v>14</v>
      </c>
      <c r="C184" s="12">
        <v>1</v>
      </c>
      <c r="D184" s="13" t="s">
        <v>57</v>
      </c>
      <c r="E184" s="11" t="s">
        <v>32</v>
      </c>
      <c r="F184" s="11" t="s">
        <v>23</v>
      </c>
      <c r="G184" s="14">
        <v>1</v>
      </c>
      <c r="H184" s="15">
        <v>7000000</v>
      </c>
      <c r="I184" s="11">
        <v>2</v>
      </c>
      <c r="J184" s="16">
        <v>1.3888888888888889E-3</v>
      </c>
      <c r="K184" s="11" t="s">
        <v>18</v>
      </c>
      <c r="L184" s="11" t="s">
        <v>24</v>
      </c>
      <c r="M184" s="11" t="s">
        <v>33</v>
      </c>
      <c r="N184" s="11" t="s">
        <v>76</v>
      </c>
      <c r="O184" s="11" t="s">
        <v>31</v>
      </c>
    </row>
    <row r="185" spans="2:15" ht="21" customHeight="1" x14ac:dyDescent="0.3">
      <c r="B185" s="1" t="s">
        <v>14</v>
      </c>
      <c r="C185" s="2">
        <v>11</v>
      </c>
      <c r="D185" s="3" t="s">
        <v>57</v>
      </c>
      <c r="E185" s="1" t="s">
        <v>32</v>
      </c>
      <c r="F185" s="1" t="s">
        <v>45</v>
      </c>
      <c r="G185" s="4">
        <v>2</v>
      </c>
      <c r="H185" s="5">
        <v>12000000</v>
      </c>
      <c r="I185" s="1">
        <v>2</v>
      </c>
      <c r="J185" s="6">
        <v>1.3888888888888889E-3</v>
      </c>
      <c r="K185" s="1" t="s">
        <v>18</v>
      </c>
      <c r="L185" s="1" t="s">
        <v>24</v>
      </c>
      <c r="M185" s="1" t="s">
        <v>40</v>
      </c>
      <c r="N185" s="1" t="s">
        <v>78</v>
      </c>
      <c r="O185" s="1" t="s">
        <v>63</v>
      </c>
    </row>
    <row r="186" spans="2:15" ht="21" customHeight="1" x14ac:dyDescent="0.3">
      <c r="B186" s="11" t="s">
        <v>14</v>
      </c>
      <c r="C186" s="12">
        <v>11</v>
      </c>
      <c r="D186" s="13" t="s">
        <v>57</v>
      </c>
      <c r="E186" s="11" t="s">
        <v>16</v>
      </c>
      <c r="F186" s="11" t="s">
        <v>23</v>
      </c>
      <c r="G186" s="14">
        <v>3</v>
      </c>
      <c r="H186" s="15">
        <v>15000000</v>
      </c>
      <c r="I186" s="11">
        <v>1</v>
      </c>
      <c r="J186" s="16">
        <v>1.3888888888888889E-3</v>
      </c>
      <c r="K186" s="11" t="s">
        <v>18</v>
      </c>
      <c r="L186" s="11" t="s">
        <v>39</v>
      </c>
      <c r="M186" s="11" t="s">
        <v>48</v>
      </c>
      <c r="N186" s="11" t="s">
        <v>66</v>
      </c>
      <c r="O186" s="11" t="s">
        <v>36</v>
      </c>
    </row>
    <row r="187" spans="2:15" ht="21" customHeight="1" x14ac:dyDescent="0.3">
      <c r="B187" s="1" t="s">
        <v>14</v>
      </c>
      <c r="C187" s="2">
        <v>1</v>
      </c>
      <c r="D187" s="3" t="s">
        <v>15</v>
      </c>
      <c r="E187" s="1" t="s">
        <v>16</v>
      </c>
      <c r="F187" s="1" t="s">
        <v>17</v>
      </c>
      <c r="G187" s="4">
        <v>1</v>
      </c>
      <c r="H187" s="5">
        <v>19000000</v>
      </c>
      <c r="I187" s="1">
        <v>1</v>
      </c>
      <c r="J187" s="6">
        <v>1.3888888888888889E-3</v>
      </c>
      <c r="K187" s="1" t="s">
        <v>46</v>
      </c>
      <c r="L187" s="1" t="s">
        <v>39</v>
      </c>
      <c r="M187" s="1" t="s">
        <v>43</v>
      </c>
      <c r="N187" s="1" t="s">
        <v>78</v>
      </c>
      <c r="O187" s="1" t="s">
        <v>66</v>
      </c>
    </row>
    <row r="188" spans="2:15" ht="21" customHeight="1" x14ac:dyDescent="0.3">
      <c r="B188" s="11" t="s">
        <v>14</v>
      </c>
      <c r="C188" s="12">
        <v>1</v>
      </c>
      <c r="D188" s="13" t="s">
        <v>15</v>
      </c>
      <c r="E188" s="11" t="s">
        <v>38</v>
      </c>
      <c r="F188" s="11" t="s">
        <v>23</v>
      </c>
      <c r="G188" s="14">
        <v>4</v>
      </c>
      <c r="H188" s="15">
        <v>20000000</v>
      </c>
      <c r="I188" s="11">
        <v>3</v>
      </c>
      <c r="J188" s="16">
        <v>1.3888888888888889E-3</v>
      </c>
      <c r="K188" s="11" t="s">
        <v>61</v>
      </c>
      <c r="L188" s="11" t="s">
        <v>39</v>
      </c>
      <c r="M188" s="11" t="s">
        <v>48</v>
      </c>
      <c r="N188" s="11" t="s">
        <v>66</v>
      </c>
      <c r="O188" s="11" t="s">
        <v>67</v>
      </c>
    </row>
    <row r="189" spans="2:15" ht="21" customHeight="1" x14ac:dyDescent="0.3">
      <c r="B189" s="1" t="s">
        <v>14</v>
      </c>
      <c r="C189" s="2">
        <v>1</v>
      </c>
      <c r="D189" s="3" t="s">
        <v>15</v>
      </c>
      <c r="E189" s="1" t="s">
        <v>16</v>
      </c>
      <c r="F189" s="1" t="s">
        <v>42</v>
      </c>
      <c r="G189" s="4">
        <v>3</v>
      </c>
      <c r="H189" s="5">
        <v>15000000</v>
      </c>
      <c r="I189" s="1">
        <v>1</v>
      </c>
      <c r="J189" s="6">
        <v>1.3888888888888889E-3</v>
      </c>
      <c r="K189" s="1" t="s">
        <v>18</v>
      </c>
      <c r="L189" s="1" t="s">
        <v>56</v>
      </c>
      <c r="M189" s="1" t="s">
        <v>51</v>
      </c>
      <c r="N189" s="1" t="s">
        <v>77</v>
      </c>
      <c r="O189" s="1" t="s">
        <v>34</v>
      </c>
    </row>
    <row r="190" spans="2:15" ht="21" customHeight="1" x14ac:dyDescent="0.3">
      <c r="B190" s="11" t="s">
        <v>14</v>
      </c>
      <c r="C190" s="12">
        <v>1</v>
      </c>
      <c r="D190" s="13" t="s">
        <v>59</v>
      </c>
      <c r="E190" s="11" t="s">
        <v>16</v>
      </c>
      <c r="F190" s="11" t="s">
        <v>17</v>
      </c>
      <c r="G190" s="14">
        <v>4</v>
      </c>
      <c r="H190" s="15">
        <v>20000000</v>
      </c>
      <c r="I190" s="11">
        <v>4</v>
      </c>
      <c r="J190" s="16">
        <v>1.3888888888888889E-3</v>
      </c>
      <c r="K190" s="11" t="s">
        <v>61</v>
      </c>
      <c r="L190" s="11" t="s">
        <v>39</v>
      </c>
      <c r="M190" s="11" t="s">
        <v>25</v>
      </c>
      <c r="N190" s="11" t="s">
        <v>78</v>
      </c>
      <c r="O190" s="11" t="s">
        <v>62</v>
      </c>
    </row>
    <row r="191" spans="2:15" ht="21" customHeight="1" x14ac:dyDescent="0.3">
      <c r="B191" s="1" t="s">
        <v>14</v>
      </c>
      <c r="C191" s="2">
        <v>4</v>
      </c>
      <c r="D191" s="3" t="s">
        <v>59</v>
      </c>
      <c r="E191" s="1" t="s">
        <v>73</v>
      </c>
      <c r="F191" s="1" t="s">
        <v>17</v>
      </c>
      <c r="G191" s="4">
        <v>3</v>
      </c>
      <c r="H191" s="5">
        <v>15000000</v>
      </c>
      <c r="I191" s="1">
        <v>1</v>
      </c>
      <c r="J191" s="6">
        <v>1.3888888888888889E-3</v>
      </c>
      <c r="K191" s="1" t="s">
        <v>18</v>
      </c>
      <c r="L191" s="1" t="s">
        <v>35</v>
      </c>
      <c r="M191" s="1" t="s">
        <v>43</v>
      </c>
      <c r="N191" s="1" t="s">
        <v>76</v>
      </c>
      <c r="O191" s="1" t="s">
        <v>31</v>
      </c>
    </row>
    <row r="192" spans="2:15" ht="21" customHeight="1" x14ac:dyDescent="0.3">
      <c r="B192" s="11" t="s">
        <v>14</v>
      </c>
      <c r="C192" s="12">
        <v>11</v>
      </c>
      <c r="D192" s="13" t="s">
        <v>59</v>
      </c>
      <c r="E192" s="11" t="s">
        <v>38</v>
      </c>
      <c r="F192" s="11" t="s">
        <v>23</v>
      </c>
      <c r="G192" s="14">
        <v>5</v>
      </c>
      <c r="H192" s="15">
        <v>25000000</v>
      </c>
      <c r="I192" s="11">
        <v>4</v>
      </c>
      <c r="J192" s="16">
        <v>1.3888888888888889E-3</v>
      </c>
      <c r="K192" s="11" t="s">
        <v>18</v>
      </c>
      <c r="L192" s="11" t="s">
        <v>29</v>
      </c>
      <c r="M192" s="11" t="s">
        <v>43</v>
      </c>
      <c r="N192" s="11" t="s">
        <v>76</v>
      </c>
      <c r="O192" s="11" t="s">
        <v>52</v>
      </c>
    </row>
    <row r="193" spans="2:15" ht="21" customHeight="1" x14ac:dyDescent="0.3">
      <c r="B193" s="1" t="s">
        <v>14</v>
      </c>
      <c r="C193" s="2">
        <v>12</v>
      </c>
      <c r="D193" s="3" t="s">
        <v>72</v>
      </c>
      <c r="E193" s="1" t="s">
        <v>38</v>
      </c>
      <c r="F193" s="1" t="s">
        <v>23</v>
      </c>
      <c r="G193" s="4">
        <v>2</v>
      </c>
      <c r="H193" s="5">
        <v>12000000</v>
      </c>
      <c r="I193" s="1">
        <v>4</v>
      </c>
      <c r="J193" s="6">
        <v>1.3888888888888889E-3</v>
      </c>
      <c r="K193" s="1" t="s">
        <v>18</v>
      </c>
      <c r="L193" s="1" t="s">
        <v>35</v>
      </c>
      <c r="M193" s="1" t="s">
        <v>25</v>
      </c>
      <c r="N193" s="1" t="s">
        <v>77</v>
      </c>
      <c r="O193" s="1" t="s">
        <v>54</v>
      </c>
    </row>
    <row r="194" spans="2:15" ht="21" customHeight="1" x14ac:dyDescent="0.3">
      <c r="B194" s="11" t="s">
        <v>14</v>
      </c>
      <c r="C194" s="12">
        <v>31</v>
      </c>
      <c r="D194" s="13" t="s">
        <v>22</v>
      </c>
      <c r="E194" s="11" t="s">
        <v>16</v>
      </c>
      <c r="F194" s="11" t="s">
        <v>23</v>
      </c>
      <c r="G194" s="14">
        <v>1</v>
      </c>
      <c r="H194" s="15">
        <v>19000000</v>
      </c>
      <c r="I194" s="11">
        <v>3</v>
      </c>
      <c r="J194" s="16">
        <v>1.3888888888888889E-3</v>
      </c>
      <c r="K194" s="11" t="s">
        <v>46</v>
      </c>
      <c r="L194" s="11" t="s">
        <v>56</v>
      </c>
      <c r="M194" s="11" t="s">
        <v>25</v>
      </c>
      <c r="N194" s="11" t="s">
        <v>76</v>
      </c>
      <c r="O194" s="11" t="s">
        <v>52</v>
      </c>
    </row>
    <row r="195" spans="2:15" ht="21" customHeight="1" x14ac:dyDescent="0.3">
      <c r="B195" s="1" t="s">
        <v>14</v>
      </c>
      <c r="C195" s="2">
        <v>2</v>
      </c>
      <c r="D195" s="3" t="s">
        <v>22</v>
      </c>
      <c r="E195" s="1" t="s">
        <v>28</v>
      </c>
      <c r="F195" s="1" t="s">
        <v>45</v>
      </c>
      <c r="G195" s="4">
        <v>2</v>
      </c>
      <c r="H195" s="5">
        <v>12000000</v>
      </c>
      <c r="I195" s="1">
        <v>2</v>
      </c>
      <c r="J195" s="6">
        <v>1.3888888888888889E-3</v>
      </c>
      <c r="K195" s="1" t="s">
        <v>18</v>
      </c>
      <c r="L195" s="1" t="s">
        <v>56</v>
      </c>
      <c r="M195" s="1" t="s">
        <v>30</v>
      </c>
      <c r="N195" s="1" t="s">
        <v>78</v>
      </c>
      <c r="O195" s="1" t="s">
        <v>66</v>
      </c>
    </row>
    <row r="196" spans="2:15" ht="21" customHeight="1" x14ac:dyDescent="0.3">
      <c r="B196" s="11" t="s">
        <v>14</v>
      </c>
      <c r="C196" s="12">
        <v>9</v>
      </c>
      <c r="D196" s="13" t="s">
        <v>22</v>
      </c>
      <c r="E196" s="11" t="s">
        <v>16</v>
      </c>
      <c r="F196" s="11" t="s">
        <v>42</v>
      </c>
      <c r="G196" s="14">
        <v>3</v>
      </c>
      <c r="H196" s="15">
        <v>12000000</v>
      </c>
      <c r="I196" s="11">
        <v>5</v>
      </c>
      <c r="J196" s="16">
        <v>1.3888888888888889E-3</v>
      </c>
      <c r="K196" s="11" t="s">
        <v>18</v>
      </c>
      <c r="L196" s="11" t="s">
        <v>64</v>
      </c>
      <c r="M196" s="11" t="s">
        <v>40</v>
      </c>
      <c r="N196" s="11" t="s">
        <v>76</v>
      </c>
      <c r="O196" s="11" t="s">
        <v>52</v>
      </c>
    </row>
    <row r="197" spans="2:15" ht="21" customHeight="1" x14ac:dyDescent="0.3">
      <c r="B197" s="1" t="s">
        <v>14</v>
      </c>
      <c r="C197" s="2">
        <v>25</v>
      </c>
      <c r="D197" s="3" t="s">
        <v>22</v>
      </c>
      <c r="E197" s="1" t="s">
        <v>32</v>
      </c>
      <c r="F197" s="1" t="s">
        <v>42</v>
      </c>
      <c r="G197" s="4">
        <v>2</v>
      </c>
      <c r="H197" s="5">
        <v>10000000</v>
      </c>
      <c r="I197" s="1">
        <v>4</v>
      </c>
      <c r="J197" s="6">
        <v>1.3888888888888889E-3</v>
      </c>
      <c r="K197" s="1" t="s">
        <v>18</v>
      </c>
      <c r="L197" s="1" t="s">
        <v>64</v>
      </c>
      <c r="M197" s="1" t="s">
        <v>33</v>
      </c>
      <c r="N197" s="1" t="s">
        <v>76</v>
      </c>
      <c r="O197" s="1" t="s">
        <v>31</v>
      </c>
    </row>
    <row r="198" spans="2:15" ht="21" customHeight="1" x14ac:dyDescent="0.3">
      <c r="B198" s="11" t="s">
        <v>70</v>
      </c>
      <c r="C198" s="12">
        <v>8</v>
      </c>
      <c r="D198" s="13" t="s">
        <v>72</v>
      </c>
      <c r="E198" s="11" t="s">
        <v>28</v>
      </c>
      <c r="F198" s="11" t="s">
        <v>17</v>
      </c>
      <c r="G198" s="14">
        <v>0</v>
      </c>
      <c r="H198" s="15">
        <v>0</v>
      </c>
      <c r="I198" s="11">
        <v>3</v>
      </c>
      <c r="J198" s="16">
        <v>1.3888888888888889E-3</v>
      </c>
      <c r="K198" s="11"/>
      <c r="L198" s="11"/>
      <c r="M198" s="11" t="s">
        <v>30</v>
      </c>
      <c r="N198" s="11" t="s">
        <v>76</v>
      </c>
      <c r="O198" s="11" t="s">
        <v>52</v>
      </c>
    </row>
    <row r="199" spans="2:15" ht="21" customHeight="1" x14ac:dyDescent="0.3">
      <c r="B199" s="1" t="s">
        <v>70</v>
      </c>
      <c r="C199" s="2">
        <v>5</v>
      </c>
      <c r="D199" s="3" t="s">
        <v>72</v>
      </c>
      <c r="E199" s="1" t="s">
        <v>38</v>
      </c>
      <c r="F199" s="1" t="s">
        <v>42</v>
      </c>
      <c r="G199" s="4">
        <v>0</v>
      </c>
      <c r="H199" s="5">
        <v>0</v>
      </c>
      <c r="I199" s="1">
        <v>1</v>
      </c>
      <c r="J199" s="6">
        <v>1.3888888888888889E-3</v>
      </c>
      <c r="K199" s="1"/>
      <c r="L199" s="1"/>
      <c r="M199" s="1" t="s">
        <v>33</v>
      </c>
      <c r="N199" s="1" t="s">
        <v>78</v>
      </c>
      <c r="O199" s="1" t="s">
        <v>41</v>
      </c>
    </row>
    <row r="200" spans="2:15" ht="21" customHeight="1" x14ac:dyDescent="0.3">
      <c r="B200" s="11" t="s">
        <v>70</v>
      </c>
      <c r="C200" s="12">
        <v>2</v>
      </c>
      <c r="D200" s="13" t="s">
        <v>27</v>
      </c>
      <c r="E200" s="11" t="s">
        <v>49</v>
      </c>
      <c r="F200" s="11" t="s">
        <v>42</v>
      </c>
      <c r="G200" s="14">
        <v>0</v>
      </c>
      <c r="H200" s="15">
        <v>0</v>
      </c>
      <c r="I200" s="11">
        <v>2</v>
      </c>
      <c r="J200" s="16">
        <v>1.3888888888888889E-3</v>
      </c>
      <c r="K200" s="11"/>
      <c r="L200" s="11"/>
      <c r="M200" s="11" t="s">
        <v>30</v>
      </c>
      <c r="N200" s="11" t="s">
        <v>77</v>
      </c>
      <c r="O200" s="11" t="s">
        <v>65</v>
      </c>
    </row>
    <row r="201" spans="2:15" ht="21" customHeight="1" x14ac:dyDescent="0.3">
      <c r="B201" s="1" t="s">
        <v>70</v>
      </c>
      <c r="C201" s="2">
        <v>20</v>
      </c>
      <c r="D201" s="3" t="s">
        <v>27</v>
      </c>
      <c r="E201" s="1" t="s">
        <v>38</v>
      </c>
      <c r="F201" s="1" t="s">
        <v>42</v>
      </c>
      <c r="G201" s="4">
        <v>0</v>
      </c>
      <c r="H201" s="5">
        <v>0</v>
      </c>
      <c r="I201" s="1">
        <v>1</v>
      </c>
      <c r="J201" s="6">
        <v>1.3888888888888889E-3</v>
      </c>
      <c r="K201" s="1"/>
      <c r="L201" s="1"/>
      <c r="M201" s="1" t="s">
        <v>40</v>
      </c>
      <c r="N201" s="1" t="s">
        <v>76</v>
      </c>
      <c r="O201" s="1" t="s">
        <v>31</v>
      </c>
    </row>
    <row r="202" spans="2:15" ht="21" customHeight="1" x14ac:dyDescent="0.3">
      <c r="B202" s="11" t="s">
        <v>70</v>
      </c>
      <c r="C202" s="12">
        <v>22</v>
      </c>
      <c r="D202" s="13" t="s">
        <v>27</v>
      </c>
      <c r="E202" s="11" t="s">
        <v>16</v>
      </c>
      <c r="F202" s="11" t="s">
        <v>23</v>
      </c>
      <c r="G202" s="14">
        <v>0</v>
      </c>
      <c r="H202" s="15">
        <v>0</v>
      </c>
      <c r="I202" s="11">
        <v>3</v>
      </c>
      <c r="J202" s="16">
        <v>1.3888888888888889E-3</v>
      </c>
      <c r="K202" s="11"/>
      <c r="L202" s="11"/>
      <c r="M202" s="11" t="s">
        <v>43</v>
      </c>
      <c r="N202" s="11" t="s">
        <v>76</v>
      </c>
      <c r="O202" s="11" t="s">
        <v>31</v>
      </c>
    </row>
    <row r="203" spans="2:15" ht="21" customHeight="1" x14ac:dyDescent="0.3">
      <c r="B203" s="1" t="s">
        <v>70</v>
      </c>
      <c r="C203" s="2">
        <v>15</v>
      </c>
      <c r="D203" s="3" t="s">
        <v>27</v>
      </c>
      <c r="E203" s="1" t="s">
        <v>16</v>
      </c>
      <c r="F203" s="1" t="s">
        <v>23</v>
      </c>
      <c r="G203" s="4">
        <v>0</v>
      </c>
      <c r="H203" s="5">
        <v>0</v>
      </c>
      <c r="I203" s="1">
        <v>3</v>
      </c>
      <c r="J203" s="6">
        <v>1.3888888888888889E-3</v>
      </c>
      <c r="K203" s="1"/>
      <c r="L203" s="1"/>
      <c r="M203" s="1" t="s">
        <v>51</v>
      </c>
      <c r="N203" s="1" t="s">
        <v>66</v>
      </c>
      <c r="O203" s="1" t="s">
        <v>67</v>
      </c>
    </row>
    <row r="204" spans="2:15" ht="21" customHeight="1" x14ac:dyDescent="0.3">
      <c r="B204" s="11" t="s">
        <v>70</v>
      </c>
      <c r="C204" s="12">
        <v>21</v>
      </c>
      <c r="D204" s="13" t="s">
        <v>27</v>
      </c>
      <c r="E204" s="11" t="s">
        <v>38</v>
      </c>
      <c r="F204" s="11" t="s">
        <v>42</v>
      </c>
      <c r="G204" s="14">
        <v>0</v>
      </c>
      <c r="H204" s="15">
        <v>0</v>
      </c>
      <c r="I204" s="11">
        <v>2</v>
      </c>
      <c r="J204" s="16">
        <v>1.3888888888888889E-3</v>
      </c>
      <c r="K204" s="11"/>
      <c r="L204" s="11"/>
      <c r="M204" s="11" t="s">
        <v>51</v>
      </c>
      <c r="N204" s="11" t="s">
        <v>77</v>
      </c>
      <c r="O204" s="11" t="s">
        <v>34</v>
      </c>
    </row>
    <row r="205" spans="2:15" ht="21" customHeight="1" x14ac:dyDescent="0.3">
      <c r="B205" s="1" t="s">
        <v>70</v>
      </c>
      <c r="C205" s="2">
        <v>24</v>
      </c>
      <c r="D205" s="3" t="s">
        <v>37</v>
      </c>
      <c r="E205" s="1" t="s">
        <v>38</v>
      </c>
      <c r="F205" s="1" t="s">
        <v>23</v>
      </c>
      <c r="G205" s="4">
        <v>0</v>
      </c>
      <c r="H205" s="5">
        <v>0</v>
      </c>
      <c r="I205" s="1">
        <v>1</v>
      </c>
      <c r="J205" s="6">
        <v>1.3888888888888889E-3</v>
      </c>
      <c r="K205" s="1"/>
      <c r="L205" s="1"/>
      <c r="M205" s="1" t="s">
        <v>33</v>
      </c>
      <c r="N205" s="1" t="s">
        <v>66</v>
      </c>
      <c r="O205" s="1" t="s">
        <v>67</v>
      </c>
    </row>
    <row r="206" spans="2:15" ht="21" customHeight="1" x14ac:dyDescent="0.3">
      <c r="B206" s="11" t="s">
        <v>70</v>
      </c>
      <c r="C206" s="12">
        <v>5</v>
      </c>
      <c r="D206" s="13" t="s">
        <v>37</v>
      </c>
      <c r="E206" s="11" t="s">
        <v>32</v>
      </c>
      <c r="F206" s="11" t="s">
        <v>17</v>
      </c>
      <c r="G206" s="14">
        <v>0</v>
      </c>
      <c r="H206" s="15">
        <v>0</v>
      </c>
      <c r="I206" s="11">
        <v>5</v>
      </c>
      <c r="J206" s="16">
        <v>1.3888888888888889E-3</v>
      </c>
      <c r="K206" s="11"/>
      <c r="L206" s="11"/>
      <c r="M206" s="11" t="s">
        <v>48</v>
      </c>
      <c r="N206" s="11" t="s">
        <v>78</v>
      </c>
      <c r="O206" s="11" t="s">
        <v>66</v>
      </c>
    </row>
    <row r="207" spans="2:15" ht="21" customHeight="1" x14ac:dyDescent="0.3">
      <c r="B207" s="1" t="s">
        <v>70</v>
      </c>
      <c r="C207" s="2">
        <v>15</v>
      </c>
      <c r="D207" s="3" t="s">
        <v>44</v>
      </c>
      <c r="E207" s="1" t="s">
        <v>16</v>
      </c>
      <c r="F207" s="1" t="s">
        <v>23</v>
      </c>
      <c r="G207" s="4">
        <v>0</v>
      </c>
      <c r="H207" s="5">
        <v>0</v>
      </c>
      <c r="I207" s="1">
        <v>1</v>
      </c>
      <c r="J207" s="6">
        <v>1.3888888888888889E-3</v>
      </c>
      <c r="K207" s="1"/>
      <c r="L207" s="1"/>
      <c r="M207" s="1" t="s">
        <v>30</v>
      </c>
      <c r="N207" s="1" t="s">
        <v>76</v>
      </c>
      <c r="O207" s="1" t="s">
        <v>31</v>
      </c>
    </row>
    <row r="208" spans="2:15" ht="21" customHeight="1" x14ac:dyDescent="0.3">
      <c r="B208" s="11" t="s">
        <v>70</v>
      </c>
      <c r="C208" s="12">
        <v>29</v>
      </c>
      <c r="D208" s="13" t="s">
        <v>44</v>
      </c>
      <c r="E208" s="11" t="s">
        <v>32</v>
      </c>
      <c r="F208" s="11" t="s">
        <v>17</v>
      </c>
      <c r="G208" s="14">
        <v>0</v>
      </c>
      <c r="H208" s="15">
        <v>0</v>
      </c>
      <c r="I208" s="11">
        <v>4</v>
      </c>
      <c r="J208" s="16">
        <v>1.3888888888888889E-3</v>
      </c>
      <c r="K208" s="11"/>
      <c r="L208" s="11"/>
      <c r="M208" s="11" t="s">
        <v>40</v>
      </c>
      <c r="N208" s="11" t="s">
        <v>78</v>
      </c>
      <c r="O208" s="11" t="s">
        <v>63</v>
      </c>
    </row>
    <row r="209" spans="2:15" ht="21" customHeight="1" x14ac:dyDescent="0.3">
      <c r="B209" s="1" t="s">
        <v>70</v>
      </c>
      <c r="C209" s="2">
        <v>11</v>
      </c>
      <c r="D209" s="3" t="s">
        <v>44</v>
      </c>
      <c r="E209" s="1" t="s">
        <v>32</v>
      </c>
      <c r="F209" s="1" t="s">
        <v>23</v>
      </c>
      <c r="G209" s="4">
        <v>0</v>
      </c>
      <c r="H209" s="5">
        <v>0</v>
      </c>
      <c r="I209" s="1">
        <v>3</v>
      </c>
      <c r="J209" s="6">
        <v>1.3888888888888889E-3</v>
      </c>
      <c r="K209" s="1"/>
      <c r="L209" s="1"/>
      <c r="M209" s="1" t="s">
        <v>33</v>
      </c>
      <c r="N209" s="1" t="s">
        <v>78</v>
      </c>
      <c r="O209" s="1" t="s">
        <v>53</v>
      </c>
    </row>
    <row r="210" spans="2:15" ht="21" customHeight="1" x14ac:dyDescent="0.3">
      <c r="B210" s="11" t="s">
        <v>70</v>
      </c>
      <c r="C210" s="12">
        <v>26</v>
      </c>
      <c r="D210" s="13" t="s">
        <v>44</v>
      </c>
      <c r="E210" s="11" t="s">
        <v>28</v>
      </c>
      <c r="F210" s="11" t="s">
        <v>23</v>
      </c>
      <c r="G210" s="14">
        <v>0</v>
      </c>
      <c r="H210" s="15">
        <v>0</v>
      </c>
      <c r="I210" s="11">
        <v>6</v>
      </c>
      <c r="J210" s="16">
        <v>1.3888888888888889E-3</v>
      </c>
      <c r="K210" s="11"/>
      <c r="L210" s="11"/>
      <c r="M210" s="11" t="s">
        <v>51</v>
      </c>
      <c r="N210" s="11" t="s">
        <v>76</v>
      </c>
      <c r="O210" s="11" t="s">
        <v>31</v>
      </c>
    </row>
    <row r="211" spans="2:15" ht="21" customHeight="1" x14ac:dyDescent="0.3">
      <c r="B211" s="1" t="s">
        <v>70</v>
      </c>
      <c r="C211" s="2">
        <v>31</v>
      </c>
      <c r="D211" s="3" t="s">
        <v>69</v>
      </c>
      <c r="E211" s="1" t="s">
        <v>38</v>
      </c>
      <c r="F211" s="1" t="s">
        <v>17</v>
      </c>
      <c r="G211" s="4">
        <v>0</v>
      </c>
      <c r="H211" s="5">
        <v>0</v>
      </c>
      <c r="I211" s="1">
        <v>1</v>
      </c>
      <c r="J211" s="6">
        <v>1.3888888888888889E-3</v>
      </c>
      <c r="K211" s="1"/>
      <c r="L211" s="1"/>
      <c r="M211" s="1" t="s">
        <v>30</v>
      </c>
      <c r="N211" s="1" t="s">
        <v>78</v>
      </c>
      <c r="O211" s="1" t="s">
        <v>63</v>
      </c>
    </row>
    <row r="212" spans="2:15" ht="21" customHeight="1" x14ac:dyDescent="0.3">
      <c r="B212" s="11" t="s">
        <v>70</v>
      </c>
      <c r="C212" s="12">
        <v>30</v>
      </c>
      <c r="D212" s="13" t="s">
        <v>69</v>
      </c>
      <c r="E212" s="11" t="s">
        <v>49</v>
      </c>
      <c r="F212" s="11" t="s">
        <v>42</v>
      </c>
      <c r="G212" s="14">
        <v>0</v>
      </c>
      <c r="H212" s="15">
        <v>0</v>
      </c>
      <c r="I212" s="11">
        <v>4</v>
      </c>
      <c r="J212" s="16">
        <v>1.3888888888888889E-3</v>
      </c>
      <c r="K212" s="11"/>
      <c r="L212" s="11"/>
      <c r="M212" s="11" t="s">
        <v>40</v>
      </c>
      <c r="N212" s="11" t="s">
        <v>66</v>
      </c>
      <c r="O212" s="11" t="s">
        <v>36</v>
      </c>
    </row>
    <row r="213" spans="2:15" ht="21" customHeight="1" x14ac:dyDescent="0.3">
      <c r="B213" s="1" t="s">
        <v>70</v>
      </c>
      <c r="C213" s="2">
        <v>14</v>
      </c>
      <c r="D213" s="3" t="s">
        <v>69</v>
      </c>
      <c r="E213" s="1" t="s">
        <v>32</v>
      </c>
      <c r="F213" s="1" t="s">
        <v>42</v>
      </c>
      <c r="G213" s="4">
        <v>0</v>
      </c>
      <c r="H213" s="5">
        <v>0</v>
      </c>
      <c r="I213" s="1">
        <v>1</v>
      </c>
      <c r="J213" s="6">
        <v>1.3888888888888889E-3</v>
      </c>
      <c r="K213" s="1"/>
      <c r="L213" s="1"/>
      <c r="M213" s="1" t="s">
        <v>25</v>
      </c>
      <c r="N213" s="1" t="s">
        <v>78</v>
      </c>
      <c r="O213" s="1" t="s">
        <v>41</v>
      </c>
    </row>
    <row r="214" spans="2:15" ht="21" customHeight="1" x14ac:dyDescent="0.3">
      <c r="B214" s="11" t="s">
        <v>70</v>
      </c>
      <c r="C214" s="12">
        <v>30</v>
      </c>
      <c r="D214" s="13" t="s">
        <v>69</v>
      </c>
      <c r="E214" s="11" t="s">
        <v>32</v>
      </c>
      <c r="F214" s="11" t="s">
        <v>17</v>
      </c>
      <c r="G214" s="14">
        <v>0</v>
      </c>
      <c r="H214" s="15">
        <v>0</v>
      </c>
      <c r="I214" s="11">
        <v>4</v>
      </c>
      <c r="J214" s="16">
        <v>1.3888888888888889E-3</v>
      </c>
      <c r="K214" s="11"/>
      <c r="L214" s="11"/>
      <c r="M214" s="11" t="s">
        <v>48</v>
      </c>
      <c r="N214" s="11" t="s">
        <v>76</v>
      </c>
      <c r="O214" s="11" t="s">
        <v>52</v>
      </c>
    </row>
    <row r="215" spans="2:15" ht="21" customHeight="1" x14ac:dyDescent="0.3">
      <c r="B215" s="1" t="s">
        <v>70</v>
      </c>
      <c r="C215" s="2">
        <v>8</v>
      </c>
      <c r="D215" s="3" t="s">
        <v>72</v>
      </c>
      <c r="E215" s="1" t="s">
        <v>28</v>
      </c>
      <c r="F215" s="1" t="s">
        <v>17</v>
      </c>
      <c r="G215" s="4">
        <v>0</v>
      </c>
      <c r="H215" s="5">
        <v>0</v>
      </c>
      <c r="I215" s="1">
        <v>3</v>
      </c>
      <c r="J215" s="6">
        <v>1.3888888888888889E-3</v>
      </c>
      <c r="K215" s="1"/>
      <c r="L215" s="1"/>
      <c r="M215" s="1" t="s">
        <v>30</v>
      </c>
      <c r="N215" s="1" t="s">
        <v>76</v>
      </c>
      <c r="O215" s="1" t="s">
        <v>52</v>
      </c>
    </row>
    <row r="216" spans="2:15" ht="21" customHeight="1" x14ac:dyDescent="0.3">
      <c r="B216" s="11" t="s">
        <v>70</v>
      </c>
      <c r="C216" s="12">
        <v>5</v>
      </c>
      <c r="D216" s="13" t="s">
        <v>72</v>
      </c>
      <c r="E216" s="11" t="s">
        <v>38</v>
      </c>
      <c r="F216" s="11" t="s">
        <v>42</v>
      </c>
      <c r="G216" s="14">
        <v>0</v>
      </c>
      <c r="H216" s="15">
        <v>0</v>
      </c>
      <c r="I216" s="11">
        <v>1</v>
      </c>
      <c r="J216" s="16">
        <v>1.3888888888888889E-3</v>
      </c>
      <c r="K216" s="11"/>
      <c r="L216" s="11"/>
      <c r="M216" s="11" t="s">
        <v>33</v>
      </c>
      <c r="N216" s="11" t="s">
        <v>78</v>
      </c>
      <c r="O216" s="11" t="s">
        <v>41</v>
      </c>
    </row>
    <row r="217" spans="2:15" ht="21" customHeight="1" x14ac:dyDescent="0.3">
      <c r="B217" s="1" t="s">
        <v>14</v>
      </c>
      <c r="C217" s="2">
        <v>11</v>
      </c>
      <c r="D217" s="3" t="s">
        <v>57</v>
      </c>
      <c r="E217" s="1" t="s">
        <v>73</v>
      </c>
      <c r="F217" s="1" t="s">
        <v>17</v>
      </c>
      <c r="G217" s="4">
        <v>2</v>
      </c>
      <c r="H217" s="5">
        <v>38000000</v>
      </c>
      <c r="I217" s="1">
        <v>3</v>
      </c>
      <c r="J217" s="6">
        <v>1.3888888888888889E-3</v>
      </c>
      <c r="K217" s="1" t="s">
        <v>46</v>
      </c>
      <c r="L217" s="1" t="s">
        <v>39</v>
      </c>
      <c r="M217" s="1" t="s">
        <v>33</v>
      </c>
      <c r="N217" s="1" t="s">
        <v>78</v>
      </c>
      <c r="O217" s="1" t="s">
        <v>53</v>
      </c>
    </row>
    <row r="218" spans="2:15" ht="21" customHeight="1" x14ac:dyDescent="0.3">
      <c r="B218" s="11" t="s">
        <v>14</v>
      </c>
      <c r="C218" s="12">
        <v>13</v>
      </c>
      <c r="D218" s="13" t="s">
        <v>27</v>
      </c>
      <c r="E218" s="11" t="s">
        <v>32</v>
      </c>
      <c r="F218" s="11" t="s">
        <v>68</v>
      </c>
      <c r="G218" s="14">
        <v>1</v>
      </c>
      <c r="H218" s="15">
        <v>19000000</v>
      </c>
      <c r="I218" s="11">
        <v>6</v>
      </c>
      <c r="J218" s="16">
        <v>1.3888888888888889E-3</v>
      </c>
      <c r="K218" s="11" t="s">
        <v>46</v>
      </c>
      <c r="L218" s="11" t="s">
        <v>35</v>
      </c>
      <c r="M218" s="11" t="s">
        <v>20</v>
      </c>
      <c r="N218" s="11" t="s">
        <v>78</v>
      </c>
      <c r="O218" s="11" t="s">
        <v>62</v>
      </c>
    </row>
    <row r="219" spans="2:15" ht="21" customHeight="1" x14ac:dyDescent="0.3">
      <c r="B219" s="1" t="s">
        <v>14</v>
      </c>
      <c r="C219" s="2">
        <v>25</v>
      </c>
      <c r="D219" s="3" t="s">
        <v>27</v>
      </c>
      <c r="E219" s="1" t="s">
        <v>32</v>
      </c>
      <c r="F219" s="1" t="s">
        <v>42</v>
      </c>
      <c r="G219" s="4">
        <v>3</v>
      </c>
      <c r="H219" s="5">
        <v>15000000</v>
      </c>
      <c r="I219" s="1">
        <v>4</v>
      </c>
      <c r="J219" s="6">
        <v>1.3888888888888889E-3</v>
      </c>
      <c r="K219" s="1" t="s">
        <v>18</v>
      </c>
      <c r="L219" s="1" t="s">
        <v>19</v>
      </c>
      <c r="M219" s="1" t="s">
        <v>30</v>
      </c>
      <c r="N219" s="1" t="s">
        <v>66</v>
      </c>
      <c r="O219" s="1" t="s">
        <v>67</v>
      </c>
    </row>
    <row r="220" spans="2:15" ht="21" customHeight="1" x14ac:dyDescent="0.3">
      <c r="B220" s="11" t="s">
        <v>14</v>
      </c>
      <c r="C220" s="12">
        <v>30</v>
      </c>
      <c r="D220" s="13" t="s">
        <v>27</v>
      </c>
      <c r="E220" s="11" t="s">
        <v>73</v>
      </c>
      <c r="F220" s="11" t="s">
        <v>23</v>
      </c>
      <c r="G220" s="14">
        <v>2</v>
      </c>
      <c r="H220" s="15">
        <v>12000000</v>
      </c>
      <c r="I220" s="11">
        <v>4</v>
      </c>
      <c r="J220" s="16">
        <v>1.3888888888888889E-3</v>
      </c>
      <c r="K220" s="11" t="s">
        <v>18</v>
      </c>
      <c r="L220" s="11" t="s">
        <v>19</v>
      </c>
      <c r="M220" s="11" t="s">
        <v>30</v>
      </c>
      <c r="N220" s="11" t="s">
        <v>76</v>
      </c>
      <c r="O220" s="11" t="s">
        <v>26</v>
      </c>
    </row>
    <row r="221" spans="2:15" ht="21" customHeight="1" x14ac:dyDescent="0.3">
      <c r="B221" s="1" t="s">
        <v>14</v>
      </c>
      <c r="C221" s="2">
        <v>26</v>
      </c>
      <c r="D221" s="3" t="s">
        <v>37</v>
      </c>
      <c r="E221" s="1" t="s">
        <v>16</v>
      </c>
      <c r="F221" s="1" t="s">
        <v>45</v>
      </c>
      <c r="G221" s="4">
        <v>4</v>
      </c>
      <c r="H221" s="5">
        <v>11000000</v>
      </c>
      <c r="I221" s="1">
        <v>1</v>
      </c>
      <c r="J221" s="6">
        <v>1.3888888888888889E-3</v>
      </c>
      <c r="K221" s="1" t="s">
        <v>61</v>
      </c>
      <c r="L221" s="1" t="s">
        <v>24</v>
      </c>
      <c r="M221" s="1" t="s">
        <v>25</v>
      </c>
      <c r="N221" s="1" t="s">
        <v>66</v>
      </c>
      <c r="O221" s="1" t="s">
        <v>67</v>
      </c>
    </row>
    <row r="222" spans="2:15" ht="21" customHeight="1" x14ac:dyDescent="0.3">
      <c r="B222" s="11" t="s">
        <v>14</v>
      </c>
      <c r="C222" s="12">
        <v>28</v>
      </c>
      <c r="D222" s="13" t="s">
        <v>37</v>
      </c>
      <c r="E222" s="11" t="s">
        <v>28</v>
      </c>
      <c r="F222" s="11" t="s">
        <v>23</v>
      </c>
      <c r="G222" s="14">
        <v>2</v>
      </c>
      <c r="H222" s="15">
        <v>12000000</v>
      </c>
      <c r="I222" s="11">
        <v>1</v>
      </c>
      <c r="J222" s="16">
        <v>1.3888888888888889E-3</v>
      </c>
      <c r="K222" s="11" t="s">
        <v>18</v>
      </c>
      <c r="L222" s="11" t="s">
        <v>64</v>
      </c>
      <c r="M222" s="11" t="s">
        <v>30</v>
      </c>
      <c r="N222" s="11" t="s">
        <v>66</v>
      </c>
      <c r="O222" s="11" t="s">
        <v>36</v>
      </c>
    </row>
    <row r="223" spans="2:15" ht="21" customHeight="1" x14ac:dyDescent="0.3">
      <c r="B223" s="1" t="s">
        <v>14</v>
      </c>
      <c r="C223" s="2">
        <v>28</v>
      </c>
      <c r="D223" s="3" t="s">
        <v>37</v>
      </c>
      <c r="E223" s="1" t="s">
        <v>49</v>
      </c>
      <c r="F223" s="1" t="s">
        <v>23</v>
      </c>
      <c r="G223" s="4">
        <v>1</v>
      </c>
      <c r="H223" s="5">
        <v>7000000</v>
      </c>
      <c r="I223" s="1">
        <v>3</v>
      </c>
      <c r="J223" s="6">
        <v>1.3888888888888889E-3</v>
      </c>
      <c r="K223" s="1" t="s">
        <v>18</v>
      </c>
      <c r="L223" s="1" t="s">
        <v>39</v>
      </c>
      <c r="M223" s="1" t="s">
        <v>51</v>
      </c>
      <c r="N223" s="1" t="s">
        <v>78</v>
      </c>
      <c r="O223" s="1" t="s">
        <v>53</v>
      </c>
    </row>
    <row r="224" spans="2:15" ht="21" customHeight="1" x14ac:dyDescent="0.3">
      <c r="B224" s="11" t="s">
        <v>14</v>
      </c>
      <c r="C224" s="12">
        <v>24</v>
      </c>
      <c r="D224" s="13" t="s">
        <v>44</v>
      </c>
      <c r="E224" s="11" t="s">
        <v>28</v>
      </c>
      <c r="F224" s="11" t="s">
        <v>45</v>
      </c>
      <c r="G224" s="14">
        <v>4</v>
      </c>
      <c r="H224" s="15">
        <v>20000000</v>
      </c>
      <c r="I224" s="11">
        <v>7</v>
      </c>
      <c r="J224" s="16">
        <v>1.3888888888888889E-3</v>
      </c>
      <c r="K224" s="11" t="s">
        <v>18</v>
      </c>
      <c r="L224" s="11" t="s">
        <v>29</v>
      </c>
      <c r="M224" s="11" t="s">
        <v>30</v>
      </c>
      <c r="N224" s="11" t="s">
        <v>76</v>
      </c>
      <c r="O224" s="11" t="s">
        <v>75</v>
      </c>
    </row>
    <row r="225" spans="2:15" ht="21" customHeight="1" x14ac:dyDescent="0.3">
      <c r="B225" s="1" t="s">
        <v>14</v>
      </c>
      <c r="C225" s="2">
        <v>26</v>
      </c>
      <c r="D225" s="3" t="s">
        <v>44</v>
      </c>
      <c r="E225" s="1" t="s">
        <v>16</v>
      </c>
      <c r="F225" s="1" t="s">
        <v>42</v>
      </c>
      <c r="G225" s="4">
        <v>5</v>
      </c>
      <c r="H225" s="5">
        <v>25000000</v>
      </c>
      <c r="I225" s="1">
        <v>3</v>
      </c>
      <c r="J225" s="6">
        <v>1.3888888888888889E-3</v>
      </c>
      <c r="K225" s="1" t="s">
        <v>18</v>
      </c>
      <c r="L225" s="1" t="s">
        <v>56</v>
      </c>
      <c r="M225" s="1" t="s">
        <v>40</v>
      </c>
      <c r="N225" s="1" t="s">
        <v>78</v>
      </c>
      <c r="O225" s="1" t="s">
        <v>66</v>
      </c>
    </row>
    <row r="226" spans="2:15" ht="21" customHeight="1" x14ac:dyDescent="0.3">
      <c r="B226" s="11" t="s">
        <v>14</v>
      </c>
      <c r="C226" s="12">
        <v>1</v>
      </c>
      <c r="D226" s="13" t="s">
        <v>44</v>
      </c>
      <c r="E226" s="11" t="s">
        <v>16</v>
      </c>
      <c r="F226" s="11" t="s">
        <v>42</v>
      </c>
      <c r="G226" s="14">
        <v>3</v>
      </c>
      <c r="H226" s="15">
        <v>15000000</v>
      </c>
      <c r="I226" s="11">
        <v>2</v>
      </c>
      <c r="J226" s="16">
        <v>1.3888888888888889E-3</v>
      </c>
      <c r="K226" s="11" t="s">
        <v>18</v>
      </c>
      <c r="L226" s="11" t="s">
        <v>35</v>
      </c>
      <c r="M226" s="11" t="s">
        <v>43</v>
      </c>
      <c r="N226" s="11" t="s">
        <v>76</v>
      </c>
      <c r="O226" s="11" t="s">
        <v>26</v>
      </c>
    </row>
    <row r="227" spans="2:15" ht="21" customHeight="1" x14ac:dyDescent="0.3">
      <c r="B227" s="1" t="s">
        <v>14</v>
      </c>
      <c r="C227" s="2">
        <v>30</v>
      </c>
      <c r="D227" s="3" t="s">
        <v>44</v>
      </c>
      <c r="E227" s="1" t="s">
        <v>38</v>
      </c>
      <c r="F227" s="1" t="s">
        <v>23</v>
      </c>
      <c r="G227" s="4">
        <v>5</v>
      </c>
      <c r="H227" s="5">
        <v>21000000</v>
      </c>
      <c r="I227" s="1">
        <v>3</v>
      </c>
      <c r="J227" s="6">
        <v>1.3888888888888889E-3</v>
      </c>
      <c r="K227" s="1" t="s">
        <v>18</v>
      </c>
      <c r="L227" s="1" t="s">
        <v>56</v>
      </c>
      <c r="M227" s="1" t="s">
        <v>48</v>
      </c>
      <c r="N227" s="1" t="s">
        <v>76</v>
      </c>
      <c r="O227" s="1" t="s">
        <v>52</v>
      </c>
    </row>
    <row r="228" spans="2:15" ht="21" customHeight="1" x14ac:dyDescent="0.3">
      <c r="B228" s="11" t="s">
        <v>14</v>
      </c>
      <c r="C228" s="12">
        <v>11</v>
      </c>
      <c r="D228" s="13" t="s">
        <v>57</v>
      </c>
      <c r="E228" s="11" t="s">
        <v>73</v>
      </c>
      <c r="F228" s="11" t="s">
        <v>17</v>
      </c>
      <c r="G228" s="14">
        <v>2</v>
      </c>
      <c r="H228" s="15">
        <v>38000000</v>
      </c>
      <c r="I228" s="11">
        <v>3</v>
      </c>
      <c r="J228" s="16">
        <v>1.3888888888888889E-3</v>
      </c>
      <c r="K228" s="11" t="s">
        <v>46</v>
      </c>
      <c r="L228" s="11" t="s">
        <v>39</v>
      </c>
      <c r="M228" s="11" t="s">
        <v>33</v>
      </c>
      <c r="N228" s="11" t="s">
        <v>78</v>
      </c>
      <c r="O228" s="11" t="s">
        <v>53</v>
      </c>
    </row>
    <row r="229" spans="2:15" ht="21" customHeight="1" x14ac:dyDescent="0.3">
      <c r="B229" s="1" t="s">
        <v>70</v>
      </c>
      <c r="C229" s="2">
        <v>11</v>
      </c>
      <c r="D229" s="3" t="s">
        <v>44</v>
      </c>
      <c r="E229" s="1" t="s">
        <v>49</v>
      </c>
      <c r="F229" s="1" t="s">
        <v>42</v>
      </c>
      <c r="G229" s="4">
        <v>0</v>
      </c>
      <c r="H229" s="5">
        <v>0</v>
      </c>
      <c r="I229" s="1">
        <v>2</v>
      </c>
      <c r="J229" s="6">
        <v>1.3888888888888889E-3</v>
      </c>
      <c r="K229" s="1"/>
      <c r="L229" s="1"/>
      <c r="M229" s="1" t="s">
        <v>25</v>
      </c>
      <c r="N229" s="1" t="s">
        <v>77</v>
      </c>
      <c r="O229" s="1" t="s">
        <v>34</v>
      </c>
    </row>
    <row r="230" spans="2:15" ht="21" customHeight="1" x14ac:dyDescent="0.3">
      <c r="B230" s="11" t="s">
        <v>70</v>
      </c>
      <c r="C230" s="12">
        <v>29</v>
      </c>
      <c r="D230" s="13" t="s">
        <v>44</v>
      </c>
      <c r="E230" s="11" t="s">
        <v>16</v>
      </c>
      <c r="F230" s="11" t="s">
        <v>42</v>
      </c>
      <c r="G230" s="14">
        <v>0</v>
      </c>
      <c r="H230" s="15">
        <v>0</v>
      </c>
      <c r="I230" s="11">
        <v>3</v>
      </c>
      <c r="J230" s="16">
        <v>1.3888888888888889E-3</v>
      </c>
      <c r="K230" s="11"/>
      <c r="L230" s="11"/>
      <c r="M230" s="11" t="s">
        <v>48</v>
      </c>
      <c r="N230" s="11" t="s">
        <v>76</v>
      </c>
      <c r="O230" s="11" t="s">
        <v>52</v>
      </c>
    </row>
    <row r="231" spans="2:15" ht="21" customHeight="1" x14ac:dyDescent="0.3">
      <c r="B231" s="1" t="s">
        <v>14</v>
      </c>
      <c r="C231" s="2">
        <v>12</v>
      </c>
      <c r="D231" s="3" t="s">
        <v>57</v>
      </c>
      <c r="E231" s="1" t="s">
        <v>32</v>
      </c>
      <c r="F231" s="1" t="s">
        <v>17</v>
      </c>
      <c r="G231" s="4">
        <v>1</v>
      </c>
      <c r="H231" s="5">
        <v>19000000</v>
      </c>
      <c r="I231" s="1">
        <v>5</v>
      </c>
      <c r="J231" s="6">
        <v>1.3888888888888889E-3</v>
      </c>
      <c r="K231" s="1" t="s">
        <v>46</v>
      </c>
      <c r="L231" s="1" t="s">
        <v>35</v>
      </c>
      <c r="M231" s="1" t="s">
        <v>48</v>
      </c>
      <c r="N231" s="1" t="s">
        <v>66</v>
      </c>
      <c r="O231" s="1" t="s">
        <v>67</v>
      </c>
    </row>
    <row r="232" spans="2:15" ht="21" customHeight="1" x14ac:dyDescent="0.3">
      <c r="B232" s="11" t="s">
        <v>14</v>
      </c>
      <c r="C232" s="12">
        <v>11</v>
      </c>
      <c r="D232" s="13" t="s">
        <v>58</v>
      </c>
      <c r="E232" s="11" t="s">
        <v>16</v>
      </c>
      <c r="F232" s="11" t="s">
        <v>42</v>
      </c>
      <c r="G232" s="14">
        <v>4</v>
      </c>
      <c r="H232" s="15">
        <v>20000000</v>
      </c>
      <c r="I232" s="11">
        <v>1</v>
      </c>
      <c r="J232" s="16">
        <v>1.3888888888888889E-3</v>
      </c>
      <c r="K232" s="11" t="s">
        <v>18</v>
      </c>
      <c r="L232" s="11" t="s">
        <v>29</v>
      </c>
      <c r="M232" s="11" t="s">
        <v>30</v>
      </c>
      <c r="N232" s="11" t="s">
        <v>76</v>
      </c>
      <c r="O232" s="11" t="s">
        <v>31</v>
      </c>
    </row>
    <row r="233" spans="2:15" ht="21" customHeight="1" x14ac:dyDescent="0.3">
      <c r="B233" s="1" t="s">
        <v>14</v>
      </c>
      <c r="C233" s="2">
        <v>19</v>
      </c>
      <c r="D233" s="3" t="s">
        <v>37</v>
      </c>
      <c r="E233" s="1" t="s">
        <v>49</v>
      </c>
      <c r="F233" s="1" t="s">
        <v>23</v>
      </c>
      <c r="G233" s="4">
        <v>4</v>
      </c>
      <c r="H233" s="5">
        <v>11000000</v>
      </c>
      <c r="I233" s="1">
        <v>1</v>
      </c>
      <c r="J233" s="6">
        <v>1.3888888888888889E-3</v>
      </c>
      <c r="K233" s="1" t="s">
        <v>61</v>
      </c>
      <c r="L233" s="1" t="s">
        <v>56</v>
      </c>
      <c r="M233" s="1" t="s">
        <v>33</v>
      </c>
      <c r="N233" s="1" t="s">
        <v>78</v>
      </c>
      <c r="O233" s="1" t="s">
        <v>21</v>
      </c>
    </row>
    <row r="234" spans="2:15" ht="21" customHeight="1" x14ac:dyDescent="0.3">
      <c r="B234" s="11" t="s">
        <v>14</v>
      </c>
      <c r="C234" s="12">
        <v>5</v>
      </c>
      <c r="D234" s="13" t="s">
        <v>37</v>
      </c>
      <c r="E234" s="11" t="s">
        <v>49</v>
      </c>
      <c r="F234" s="11" t="s">
        <v>23</v>
      </c>
      <c r="G234" s="14">
        <v>5</v>
      </c>
      <c r="H234" s="15">
        <v>25000000</v>
      </c>
      <c r="I234" s="11">
        <v>2</v>
      </c>
      <c r="J234" s="16">
        <v>1.3888888888888889E-3</v>
      </c>
      <c r="K234" s="11" t="s">
        <v>18</v>
      </c>
      <c r="L234" s="11" t="s">
        <v>56</v>
      </c>
      <c r="M234" s="11" t="s">
        <v>30</v>
      </c>
      <c r="N234" s="11" t="s">
        <v>77</v>
      </c>
      <c r="O234" s="11" t="s">
        <v>54</v>
      </c>
    </row>
    <row r="235" spans="2:15" ht="21" customHeight="1" x14ac:dyDescent="0.3">
      <c r="B235" s="1" t="s">
        <v>14</v>
      </c>
      <c r="C235" s="2">
        <v>22</v>
      </c>
      <c r="D235" s="3" t="s">
        <v>37</v>
      </c>
      <c r="E235" s="1" t="s">
        <v>73</v>
      </c>
      <c r="F235" s="1" t="s">
        <v>23</v>
      </c>
      <c r="G235" s="4">
        <v>2</v>
      </c>
      <c r="H235" s="5">
        <v>12000000</v>
      </c>
      <c r="I235" s="1">
        <v>2</v>
      </c>
      <c r="J235" s="6">
        <v>1.3888888888888889E-3</v>
      </c>
      <c r="K235" s="1" t="s">
        <v>18</v>
      </c>
      <c r="L235" s="1" t="s">
        <v>56</v>
      </c>
      <c r="M235" s="1" t="s">
        <v>40</v>
      </c>
      <c r="N235" s="1" t="s">
        <v>78</v>
      </c>
      <c r="O235" s="1" t="s">
        <v>41</v>
      </c>
    </row>
    <row r="236" spans="2:15" ht="21" customHeight="1" x14ac:dyDescent="0.3">
      <c r="B236" s="11" t="s">
        <v>14</v>
      </c>
      <c r="C236" s="12">
        <v>8</v>
      </c>
      <c r="D236" s="13" t="s">
        <v>37</v>
      </c>
      <c r="E236" s="11" t="s">
        <v>49</v>
      </c>
      <c r="F236" s="11" t="s">
        <v>42</v>
      </c>
      <c r="G236" s="14">
        <v>2</v>
      </c>
      <c r="H236" s="15">
        <v>12000000</v>
      </c>
      <c r="I236" s="11">
        <v>3</v>
      </c>
      <c r="J236" s="16">
        <v>1.3888888888888889E-3</v>
      </c>
      <c r="K236" s="11" t="s">
        <v>18</v>
      </c>
      <c r="L236" s="11" t="s">
        <v>19</v>
      </c>
      <c r="M236" s="11" t="s">
        <v>43</v>
      </c>
      <c r="N236" s="11" t="s">
        <v>76</v>
      </c>
      <c r="O236" s="11" t="s">
        <v>31</v>
      </c>
    </row>
    <row r="237" spans="2:15" ht="21" customHeight="1" x14ac:dyDescent="0.3">
      <c r="B237" s="1" t="s">
        <v>14</v>
      </c>
      <c r="C237" s="2">
        <v>22</v>
      </c>
      <c r="D237" s="3" t="s">
        <v>44</v>
      </c>
      <c r="E237" s="1" t="s">
        <v>38</v>
      </c>
      <c r="F237" s="1" t="s">
        <v>42</v>
      </c>
      <c r="G237" s="4">
        <v>3</v>
      </c>
      <c r="H237" s="5">
        <v>15000000</v>
      </c>
      <c r="I237" s="1">
        <v>1</v>
      </c>
      <c r="J237" s="6">
        <v>1.3888888888888889E-3</v>
      </c>
      <c r="K237" s="1" t="s">
        <v>18</v>
      </c>
      <c r="L237" s="1" t="s">
        <v>50</v>
      </c>
      <c r="M237" s="1" t="s">
        <v>40</v>
      </c>
      <c r="N237" s="1" t="s">
        <v>78</v>
      </c>
      <c r="O237" s="1" t="s">
        <v>62</v>
      </c>
    </row>
    <row r="238" spans="2:15" ht="21" customHeight="1" x14ac:dyDescent="0.3">
      <c r="B238" s="11" t="s">
        <v>14</v>
      </c>
      <c r="C238" s="12">
        <v>11</v>
      </c>
      <c r="D238" s="13" t="s">
        <v>44</v>
      </c>
      <c r="E238" s="11" t="s">
        <v>28</v>
      </c>
      <c r="F238" s="11" t="s">
        <v>45</v>
      </c>
      <c r="G238" s="14">
        <v>5</v>
      </c>
      <c r="H238" s="15">
        <v>21000000</v>
      </c>
      <c r="I238" s="11">
        <v>4</v>
      </c>
      <c r="J238" s="16">
        <v>1.3888888888888889E-3</v>
      </c>
      <c r="K238" s="11" t="s">
        <v>18</v>
      </c>
      <c r="L238" s="11" t="s">
        <v>19</v>
      </c>
      <c r="M238" s="11" t="s">
        <v>20</v>
      </c>
      <c r="N238" s="11" t="s">
        <v>76</v>
      </c>
      <c r="O238" s="11" t="s">
        <v>26</v>
      </c>
    </row>
    <row r="239" spans="2:15" ht="21" customHeight="1" x14ac:dyDescent="0.3">
      <c r="B239" s="1" t="s">
        <v>14</v>
      </c>
      <c r="C239" s="2">
        <v>17</v>
      </c>
      <c r="D239" s="3" t="s">
        <v>44</v>
      </c>
      <c r="E239" s="1" t="s">
        <v>16</v>
      </c>
      <c r="F239" s="1" t="s">
        <v>42</v>
      </c>
      <c r="G239" s="4">
        <v>3</v>
      </c>
      <c r="H239" s="5">
        <v>15000000</v>
      </c>
      <c r="I239" s="1">
        <v>1</v>
      </c>
      <c r="J239" s="6">
        <v>1.3888888888888889E-3</v>
      </c>
      <c r="K239" s="1" t="s">
        <v>18</v>
      </c>
      <c r="L239" s="1" t="s">
        <v>29</v>
      </c>
      <c r="M239" s="1" t="s">
        <v>48</v>
      </c>
      <c r="N239" s="1" t="s">
        <v>76</v>
      </c>
      <c r="O239" s="1" t="s">
        <v>31</v>
      </c>
    </row>
    <row r="240" spans="2:15" ht="21" customHeight="1" x14ac:dyDescent="0.3">
      <c r="B240" s="11" t="s">
        <v>14</v>
      </c>
      <c r="C240" s="12">
        <v>12</v>
      </c>
      <c r="D240" s="13" t="s">
        <v>57</v>
      </c>
      <c r="E240" s="11" t="s">
        <v>32</v>
      </c>
      <c r="F240" s="11" t="s">
        <v>17</v>
      </c>
      <c r="G240" s="14">
        <v>1</v>
      </c>
      <c r="H240" s="15">
        <v>19000000</v>
      </c>
      <c r="I240" s="11">
        <v>5</v>
      </c>
      <c r="J240" s="16">
        <v>1.3888888888888889E-3</v>
      </c>
      <c r="K240" s="11" t="s">
        <v>46</v>
      </c>
      <c r="L240" s="11" t="s">
        <v>35</v>
      </c>
      <c r="M240" s="11" t="s">
        <v>48</v>
      </c>
      <c r="N240" s="11" t="s">
        <v>66</v>
      </c>
      <c r="O240" s="11" t="s">
        <v>67</v>
      </c>
    </row>
    <row r="241" spans="2:15" ht="21" customHeight="1" x14ac:dyDescent="0.3">
      <c r="B241" s="1" t="s">
        <v>14</v>
      </c>
      <c r="C241" s="2">
        <v>11</v>
      </c>
      <c r="D241" s="3" t="s">
        <v>58</v>
      </c>
      <c r="E241" s="1" t="s">
        <v>16</v>
      </c>
      <c r="F241" s="1" t="s">
        <v>42</v>
      </c>
      <c r="G241" s="4">
        <v>4</v>
      </c>
      <c r="H241" s="5">
        <v>20000000</v>
      </c>
      <c r="I241" s="1">
        <v>1</v>
      </c>
      <c r="J241" s="6">
        <v>1.3888888888888889E-3</v>
      </c>
      <c r="K241" s="1" t="s">
        <v>18</v>
      </c>
      <c r="L241" s="1" t="s">
        <v>29</v>
      </c>
      <c r="M241" s="1" t="s">
        <v>30</v>
      </c>
      <c r="N241" s="1" t="s">
        <v>76</v>
      </c>
      <c r="O241" s="1" t="s">
        <v>31</v>
      </c>
    </row>
    <row r="242" spans="2:15" ht="21" customHeight="1" x14ac:dyDescent="0.3">
      <c r="B242" s="11" t="s">
        <v>70</v>
      </c>
      <c r="C242" s="12">
        <v>5</v>
      </c>
      <c r="D242" s="13" t="s">
        <v>59</v>
      </c>
      <c r="E242" s="11" t="s">
        <v>16</v>
      </c>
      <c r="F242" s="11" t="s">
        <v>23</v>
      </c>
      <c r="G242" s="14">
        <v>0</v>
      </c>
      <c r="H242" s="15">
        <v>0</v>
      </c>
      <c r="I242" s="11">
        <v>1</v>
      </c>
      <c r="J242" s="16">
        <v>1.3888888888888889E-3</v>
      </c>
      <c r="K242" s="11"/>
      <c r="L242" s="11"/>
      <c r="M242" s="11" t="s">
        <v>43</v>
      </c>
      <c r="N242" s="11" t="s">
        <v>78</v>
      </c>
      <c r="O242" s="11" t="s">
        <v>63</v>
      </c>
    </row>
    <row r="243" spans="2:15" ht="21" customHeight="1" x14ac:dyDescent="0.3">
      <c r="B243" s="1" t="s">
        <v>70</v>
      </c>
      <c r="C243" s="2">
        <v>29</v>
      </c>
      <c r="D243" s="3" t="s">
        <v>27</v>
      </c>
      <c r="E243" s="1" t="s">
        <v>16</v>
      </c>
      <c r="F243" s="1" t="s">
        <v>42</v>
      </c>
      <c r="G243" s="4">
        <v>0</v>
      </c>
      <c r="H243" s="5">
        <v>0</v>
      </c>
      <c r="I243" s="1">
        <v>4</v>
      </c>
      <c r="J243" s="6">
        <v>1.3888888888888889E-3</v>
      </c>
      <c r="K243" s="1"/>
      <c r="L243" s="1"/>
      <c r="M243" s="1" t="s">
        <v>48</v>
      </c>
      <c r="N243" s="1" t="s">
        <v>78</v>
      </c>
      <c r="O243" s="1" t="s">
        <v>62</v>
      </c>
    </row>
    <row r="244" spans="2:15" ht="21" customHeight="1" x14ac:dyDescent="0.3">
      <c r="B244" s="11" t="s">
        <v>70</v>
      </c>
      <c r="C244" s="12">
        <v>11</v>
      </c>
      <c r="D244" s="13" t="s">
        <v>37</v>
      </c>
      <c r="E244" s="11" t="s">
        <v>28</v>
      </c>
      <c r="F244" s="11" t="s">
        <v>42</v>
      </c>
      <c r="G244" s="14">
        <v>0</v>
      </c>
      <c r="H244" s="15">
        <v>0</v>
      </c>
      <c r="I244" s="11">
        <v>1</v>
      </c>
      <c r="J244" s="16">
        <v>1.3888888888888889E-3</v>
      </c>
      <c r="K244" s="11"/>
      <c r="L244" s="11"/>
      <c r="M244" s="11" t="s">
        <v>51</v>
      </c>
      <c r="N244" s="11" t="s">
        <v>77</v>
      </c>
      <c r="O244" s="11" t="s">
        <v>65</v>
      </c>
    </row>
    <row r="245" spans="2:15" ht="21" customHeight="1" x14ac:dyDescent="0.3">
      <c r="B245" s="1" t="s">
        <v>70</v>
      </c>
      <c r="C245" s="2">
        <v>23</v>
      </c>
      <c r="D245" s="3" t="s">
        <v>44</v>
      </c>
      <c r="E245" s="1" t="s">
        <v>38</v>
      </c>
      <c r="F245" s="1" t="s">
        <v>23</v>
      </c>
      <c r="G245" s="4">
        <v>0</v>
      </c>
      <c r="H245" s="5">
        <v>0</v>
      </c>
      <c r="I245" s="1">
        <v>1</v>
      </c>
      <c r="J245" s="6">
        <v>1.3888888888888889E-3</v>
      </c>
      <c r="K245" s="1"/>
      <c r="L245" s="1"/>
      <c r="M245" s="1" t="s">
        <v>30</v>
      </c>
      <c r="N245" s="1" t="s">
        <v>76</v>
      </c>
      <c r="O245" s="1" t="s">
        <v>31</v>
      </c>
    </row>
    <row r="246" spans="2:15" ht="21" customHeight="1" x14ac:dyDescent="0.3">
      <c r="B246" s="11" t="s">
        <v>70</v>
      </c>
      <c r="C246" s="12">
        <v>5</v>
      </c>
      <c r="D246" s="13" t="s">
        <v>59</v>
      </c>
      <c r="E246" s="11" t="s">
        <v>16</v>
      </c>
      <c r="F246" s="11" t="s">
        <v>23</v>
      </c>
      <c r="G246" s="14">
        <v>0</v>
      </c>
      <c r="H246" s="15">
        <v>0</v>
      </c>
      <c r="I246" s="11">
        <v>1</v>
      </c>
      <c r="J246" s="16">
        <v>1.3888888888888889E-3</v>
      </c>
      <c r="K246" s="11"/>
      <c r="L246" s="11"/>
      <c r="M246" s="11" t="s">
        <v>43</v>
      </c>
      <c r="N246" s="11" t="s">
        <v>78</v>
      </c>
      <c r="O246" s="11" t="s">
        <v>63</v>
      </c>
    </row>
    <row r="247" spans="2:15" ht="21" customHeight="1" x14ac:dyDescent="0.3">
      <c r="B247" s="1" t="s">
        <v>14</v>
      </c>
      <c r="C247" s="2">
        <v>2</v>
      </c>
      <c r="D247" s="3" t="s">
        <v>55</v>
      </c>
      <c r="E247" s="1" t="s">
        <v>32</v>
      </c>
      <c r="F247" s="1" t="s">
        <v>42</v>
      </c>
      <c r="G247" s="4">
        <v>4</v>
      </c>
      <c r="H247" s="5">
        <v>15000000</v>
      </c>
      <c r="I247" s="1">
        <v>3</v>
      </c>
      <c r="J247" s="6">
        <v>1.3888888888888889E-3</v>
      </c>
      <c r="K247" s="1" t="s">
        <v>18</v>
      </c>
      <c r="L247" s="1" t="s">
        <v>24</v>
      </c>
      <c r="M247" s="1" t="s">
        <v>25</v>
      </c>
      <c r="N247" s="1" t="s">
        <v>78</v>
      </c>
      <c r="O247" s="1" t="s">
        <v>41</v>
      </c>
    </row>
    <row r="248" spans="2:15" ht="21" customHeight="1" x14ac:dyDescent="0.3">
      <c r="B248" s="11" t="s">
        <v>14</v>
      </c>
      <c r="C248" s="12">
        <v>11</v>
      </c>
      <c r="D248" s="13" t="s">
        <v>57</v>
      </c>
      <c r="E248" s="11" t="s">
        <v>38</v>
      </c>
      <c r="F248" s="11" t="s">
        <v>42</v>
      </c>
      <c r="G248" s="14">
        <v>2</v>
      </c>
      <c r="H248" s="15">
        <v>12000000</v>
      </c>
      <c r="I248" s="11">
        <v>1</v>
      </c>
      <c r="J248" s="16">
        <v>1.3888888888888889E-3</v>
      </c>
      <c r="K248" s="11" t="s">
        <v>18</v>
      </c>
      <c r="L248" s="11" t="s">
        <v>19</v>
      </c>
      <c r="M248" s="11" t="s">
        <v>25</v>
      </c>
      <c r="N248" s="11" t="s">
        <v>78</v>
      </c>
      <c r="O248" s="11" t="s">
        <v>53</v>
      </c>
    </row>
    <row r="249" spans="2:15" ht="21" customHeight="1" x14ac:dyDescent="0.3">
      <c r="B249" s="1" t="s">
        <v>14</v>
      </c>
      <c r="C249" s="2">
        <v>1</v>
      </c>
      <c r="D249" s="3" t="s">
        <v>59</v>
      </c>
      <c r="E249" s="1" t="s">
        <v>32</v>
      </c>
      <c r="F249" s="1" t="s">
        <v>45</v>
      </c>
      <c r="G249" s="4">
        <v>1</v>
      </c>
      <c r="H249" s="5">
        <v>19000000</v>
      </c>
      <c r="I249" s="1">
        <v>2</v>
      </c>
      <c r="J249" s="6">
        <v>1.3888888888888889E-3</v>
      </c>
      <c r="K249" s="1" t="s">
        <v>46</v>
      </c>
      <c r="L249" s="1" t="s">
        <v>39</v>
      </c>
      <c r="M249" s="1" t="s">
        <v>30</v>
      </c>
      <c r="N249" s="1" t="s">
        <v>77</v>
      </c>
      <c r="O249" s="1" t="s">
        <v>65</v>
      </c>
    </row>
    <row r="250" spans="2:15" ht="21" customHeight="1" x14ac:dyDescent="0.3">
      <c r="B250" s="11" t="s">
        <v>14</v>
      </c>
      <c r="C250" s="12">
        <v>1</v>
      </c>
      <c r="D250" s="13" t="s">
        <v>60</v>
      </c>
      <c r="E250" s="11" t="s">
        <v>49</v>
      </c>
      <c r="F250" s="11" t="s">
        <v>23</v>
      </c>
      <c r="G250" s="14">
        <v>3</v>
      </c>
      <c r="H250" s="15">
        <v>15000000</v>
      </c>
      <c r="I250" s="11">
        <v>2</v>
      </c>
      <c r="J250" s="16">
        <v>1.3888888888888889E-3</v>
      </c>
      <c r="K250" s="11" t="s">
        <v>18</v>
      </c>
      <c r="L250" s="11" t="s">
        <v>56</v>
      </c>
      <c r="M250" s="11" t="s">
        <v>51</v>
      </c>
      <c r="N250" s="11" t="s">
        <v>76</v>
      </c>
      <c r="O250" s="11" t="s">
        <v>31</v>
      </c>
    </row>
    <row r="251" spans="2:15" ht="21" customHeight="1" x14ac:dyDescent="0.3">
      <c r="B251" s="1" t="s">
        <v>14</v>
      </c>
      <c r="C251" s="2">
        <v>12</v>
      </c>
      <c r="D251" s="3" t="s">
        <v>27</v>
      </c>
      <c r="E251" s="1" t="s">
        <v>73</v>
      </c>
      <c r="F251" s="1" t="s">
        <v>42</v>
      </c>
      <c r="G251" s="4">
        <v>2</v>
      </c>
      <c r="H251" s="5">
        <v>38000000</v>
      </c>
      <c r="I251" s="1">
        <v>6</v>
      </c>
      <c r="J251" s="6">
        <v>1.3888888888888889E-3</v>
      </c>
      <c r="K251" s="1" t="s">
        <v>46</v>
      </c>
      <c r="L251" s="1" t="s">
        <v>35</v>
      </c>
      <c r="M251" s="1" t="s">
        <v>30</v>
      </c>
      <c r="N251" s="1" t="s">
        <v>78</v>
      </c>
      <c r="O251" s="1" t="s">
        <v>63</v>
      </c>
    </row>
    <row r="252" spans="2:15" ht="21" customHeight="1" x14ac:dyDescent="0.3">
      <c r="B252" s="11" t="s">
        <v>14</v>
      </c>
      <c r="C252" s="12">
        <v>7</v>
      </c>
      <c r="D252" s="13" t="s">
        <v>27</v>
      </c>
      <c r="E252" s="11" t="s">
        <v>16</v>
      </c>
      <c r="F252" s="11" t="s">
        <v>23</v>
      </c>
      <c r="G252" s="14">
        <v>5</v>
      </c>
      <c r="H252" s="15">
        <v>21000000</v>
      </c>
      <c r="I252" s="11">
        <v>5</v>
      </c>
      <c r="J252" s="16">
        <v>1.3888888888888889E-3</v>
      </c>
      <c r="K252" s="11" t="s">
        <v>18</v>
      </c>
      <c r="L252" s="11" t="s">
        <v>24</v>
      </c>
      <c r="M252" s="11" t="s">
        <v>43</v>
      </c>
      <c r="N252" s="11" t="s">
        <v>76</v>
      </c>
      <c r="O252" s="11" t="s">
        <v>26</v>
      </c>
    </row>
    <row r="253" spans="2:15" ht="21" customHeight="1" x14ac:dyDescent="0.3">
      <c r="B253" s="1" t="s">
        <v>14</v>
      </c>
      <c r="C253" s="2">
        <v>11</v>
      </c>
      <c r="D253" s="3" t="s">
        <v>27</v>
      </c>
      <c r="E253" s="1" t="s">
        <v>28</v>
      </c>
      <c r="F253" s="1" t="s">
        <v>42</v>
      </c>
      <c r="G253" s="4">
        <v>5</v>
      </c>
      <c r="H253" s="5">
        <v>25000000</v>
      </c>
      <c r="I253" s="1">
        <v>5</v>
      </c>
      <c r="J253" s="6">
        <v>1.3888888888888889E-3</v>
      </c>
      <c r="K253" s="1" t="s">
        <v>18</v>
      </c>
      <c r="L253" s="1" t="s">
        <v>39</v>
      </c>
      <c r="M253" s="1" t="s">
        <v>33</v>
      </c>
      <c r="N253" s="1" t="s">
        <v>76</v>
      </c>
      <c r="O253" s="1" t="s">
        <v>31</v>
      </c>
    </row>
    <row r="254" spans="2:15" ht="21" customHeight="1" x14ac:dyDescent="0.3">
      <c r="B254" s="11" t="s">
        <v>14</v>
      </c>
      <c r="C254" s="12">
        <v>29</v>
      </c>
      <c r="D254" s="13" t="s">
        <v>27</v>
      </c>
      <c r="E254" s="11" t="s">
        <v>49</v>
      </c>
      <c r="F254" s="11" t="s">
        <v>42</v>
      </c>
      <c r="G254" s="14">
        <v>1</v>
      </c>
      <c r="H254" s="15">
        <v>7000000</v>
      </c>
      <c r="I254" s="11">
        <v>2</v>
      </c>
      <c r="J254" s="16">
        <v>1.3888888888888889E-3</v>
      </c>
      <c r="K254" s="11" t="s">
        <v>18</v>
      </c>
      <c r="L254" s="11" t="s">
        <v>47</v>
      </c>
      <c r="M254" s="11" t="s">
        <v>40</v>
      </c>
      <c r="N254" s="11" t="s">
        <v>66</v>
      </c>
      <c r="O254" s="11" t="s">
        <v>67</v>
      </c>
    </row>
    <row r="255" spans="2:15" ht="21" customHeight="1" x14ac:dyDescent="0.3">
      <c r="B255" s="1" t="s">
        <v>14</v>
      </c>
      <c r="C255" s="2">
        <v>3</v>
      </c>
      <c r="D255" s="3" t="s">
        <v>37</v>
      </c>
      <c r="E255" s="1" t="s">
        <v>38</v>
      </c>
      <c r="F255" s="1" t="s">
        <v>42</v>
      </c>
      <c r="G255" s="4">
        <v>2</v>
      </c>
      <c r="H255" s="5">
        <v>38000000</v>
      </c>
      <c r="I255" s="1">
        <v>3</v>
      </c>
      <c r="J255" s="6">
        <v>1.3888888888888889E-3</v>
      </c>
      <c r="K255" s="1" t="s">
        <v>46</v>
      </c>
      <c r="L255" s="1" t="s">
        <v>29</v>
      </c>
      <c r="M255" s="1" t="s">
        <v>30</v>
      </c>
      <c r="N255" s="1" t="s">
        <v>77</v>
      </c>
      <c r="O255" s="1" t="s">
        <v>65</v>
      </c>
    </row>
    <row r="256" spans="2:15" ht="21" customHeight="1" x14ac:dyDescent="0.3">
      <c r="B256" s="11" t="s">
        <v>14</v>
      </c>
      <c r="C256" s="12">
        <v>6</v>
      </c>
      <c r="D256" s="13" t="s">
        <v>37</v>
      </c>
      <c r="E256" s="11" t="s">
        <v>38</v>
      </c>
      <c r="F256" s="11" t="s">
        <v>42</v>
      </c>
      <c r="G256" s="14">
        <v>1</v>
      </c>
      <c r="H256" s="15">
        <v>19000000</v>
      </c>
      <c r="I256" s="11">
        <v>1</v>
      </c>
      <c r="J256" s="16">
        <v>1.3888888888888889E-3</v>
      </c>
      <c r="K256" s="11" t="s">
        <v>46</v>
      </c>
      <c r="L256" s="11" t="s">
        <v>19</v>
      </c>
      <c r="M256" s="11" t="s">
        <v>40</v>
      </c>
      <c r="N256" s="11" t="s">
        <v>66</v>
      </c>
      <c r="O256" s="11" t="s">
        <v>36</v>
      </c>
    </row>
    <row r="257" spans="2:15" ht="21" customHeight="1" x14ac:dyDescent="0.3">
      <c r="B257" s="1" t="s">
        <v>14</v>
      </c>
      <c r="C257" s="2">
        <v>26</v>
      </c>
      <c r="D257" s="3" t="s">
        <v>37</v>
      </c>
      <c r="E257" s="1" t="s">
        <v>16</v>
      </c>
      <c r="F257" s="1" t="s">
        <v>23</v>
      </c>
      <c r="G257" s="4">
        <v>4</v>
      </c>
      <c r="H257" s="5">
        <v>20000000</v>
      </c>
      <c r="I257" s="1">
        <v>3</v>
      </c>
      <c r="J257" s="6">
        <v>1.3888888888888889E-3</v>
      </c>
      <c r="K257" s="1" t="s">
        <v>61</v>
      </c>
      <c r="L257" s="1" t="s">
        <v>19</v>
      </c>
      <c r="M257" s="1" t="s">
        <v>48</v>
      </c>
      <c r="N257" s="1" t="s">
        <v>78</v>
      </c>
      <c r="O257" s="1" t="s">
        <v>63</v>
      </c>
    </row>
    <row r="258" spans="2:15" ht="21" customHeight="1" x14ac:dyDescent="0.3">
      <c r="B258" s="11" t="s">
        <v>14</v>
      </c>
      <c r="C258" s="12">
        <v>1</v>
      </c>
      <c r="D258" s="13" t="s">
        <v>37</v>
      </c>
      <c r="E258" s="11" t="s">
        <v>16</v>
      </c>
      <c r="F258" s="11" t="s">
        <v>17</v>
      </c>
      <c r="G258" s="14">
        <v>1</v>
      </c>
      <c r="H258" s="15">
        <v>7000000</v>
      </c>
      <c r="I258" s="11">
        <v>4</v>
      </c>
      <c r="J258" s="16">
        <v>1.3888888888888889E-3</v>
      </c>
      <c r="K258" s="11" t="s">
        <v>18</v>
      </c>
      <c r="L258" s="11" t="s">
        <v>29</v>
      </c>
      <c r="M258" s="11" t="s">
        <v>30</v>
      </c>
      <c r="N258" s="11" t="s">
        <v>76</v>
      </c>
      <c r="O258" s="11" t="s">
        <v>31</v>
      </c>
    </row>
    <row r="259" spans="2:15" ht="21" customHeight="1" x14ac:dyDescent="0.3">
      <c r="B259" s="1" t="s">
        <v>14</v>
      </c>
      <c r="C259" s="2">
        <v>1</v>
      </c>
      <c r="D259" s="3" t="s">
        <v>37</v>
      </c>
      <c r="E259" s="1" t="s">
        <v>32</v>
      </c>
      <c r="F259" s="1" t="s">
        <v>23</v>
      </c>
      <c r="G259" s="4">
        <v>2</v>
      </c>
      <c r="H259" s="5">
        <v>12000000</v>
      </c>
      <c r="I259" s="1">
        <v>4</v>
      </c>
      <c r="J259" s="6">
        <v>1.3888888888888889E-3</v>
      </c>
      <c r="K259" s="1" t="s">
        <v>18</v>
      </c>
      <c r="L259" s="1" t="s">
        <v>56</v>
      </c>
      <c r="M259" s="1" t="s">
        <v>30</v>
      </c>
      <c r="N259" s="1" t="s">
        <v>78</v>
      </c>
      <c r="O259" s="1" t="s">
        <v>66</v>
      </c>
    </row>
    <row r="260" spans="2:15" ht="21" customHeight="1" x14ac:dyDescent="0.3">
      <c r="B260" s="11" t="s">
        <v>14</v>
      </c>
      <c r="C260" s="12">
        <v>30</v>
      </c>
      <c r="D260" s="13" t="s">
        <v>37</v>
      </c>
      <c r="E260" s="11" t="s">
        <v>38</v>
      </c>
      <c r="F260" s="11" t="s">
        <v>42</v>
      </c>
      <c r="G260" s="14">
        <v>3</v>
      </c>
      <c r="H260" s="15">
        <v>15000000</v>
      </c>
      <c r="I260" s="11">
        <v>2</v>
      </c>
      <c r="J260" s="16">
        <v>1.3888888888888889E-3</v>
      </c>
      <c r="K260" s="11" t="s">
        <v>18</v>
      </c>
      <c r="L260" s="11" t="s">
        <v>50</v>
      </c>
      <c r="M260" s="11" t="s">
        <v>48</v>
      </c>
      <c r="N260" s="11" t="s">
        <v>76</v>
      </c>
      <c r="O260" s="11" t="s">
        <v>26</v>
      </c>
    </row>
    <row r="261" spans="2:15" ht="21" customHeight="1" x14ac:dyDescent="0.3">
      <c r="B261" s="1" t="s">
        <v>14</v>
      </c>
      <c r="C261" s="2">
        <v>3</v>
      </c>
      <c r="D261" s="3" t="s">
        <v>44</v>
      </c>
      <c r="E261" s="1" t="s">
        <v>32</v>
      </c>
      <c r="F261" s="1" t="s">
        <v>23</v>
      </c>
      <c r="G261" s="4">
        <v>4</v>
      </c>
      <c r="H261" s="5">
        <v>20000000</v>
      </c>
      <c r="I261" s="1">
        <v>6</v>
      </c>
      <c r="J261" s="6">
        <v>1.3888888888888889E-3</v>
      </c>
      <c r="K261" s="1" t="s">
        <v>61</v>
      </c>
      <c r="L261" s="1" t="s">
        <v>29</v>
      </c>
      <c r="M261" s="1" t="s">
        <v>33</v>
      </c>
      <c r="N261" s="1" t="s">
        <v>77</v>
      </c>
      <c r="O261" s="1" t="s">
        <v>54</v>
      </c>
    </row>
    <row r="262" spans="2:15" ht="21" customHeight="1" x14ac:dyDescent="0.3">
      <c r="B262" s="11" t="s">
        <v>14</v>
      </c>
      <c r="C262" s="12">
        <v>3</v>
      </c>
      <c r="D262" s="13" t="s">
        <v>44</v>
      </c>
      <c r="E262" s="11" t="s">
        <v>38</v>
      </c>
      <c r="F262" s="11" t="s">
        <v>45</v>
      </c>
      <c r="G262" s="14">
        <v>5</v>
      </c>
      <c r="H262" s="15">
        <v>25000000</v>
      </c>
      <c r="I262" s="11">
        <v>2</v>
      </c>
      <c r="J262" s="16">
        <v>1.3888888888888889E-3</v>
      </c>
      <c r="K262" s="11" t="s">
        <v>18</v>
      </c>
      <c r="L262" s="11" t="s">
        <v>64</v>
      </c>
      <c r="M262" s="11" t="s">
        <v>43</v>
      </c>
      <c r="N262" s="11" t="s">
        <v>78</v>
      </c>
      <c r="O262" s="11" t="s">
        <v>53</v>
      </c>
    </row>
    <row r="263" spans="2:15" ht="21" customHeight="1" x14ac:dyDescent="0.3">
      <c r="B263" s="1" t="s">
        <v>14</v>
      </c>
      <c r="C263" s="2">
        <v>10</v>
      </c>
      <c r="D263" s="3" t="s">
        <v>44</v>
      </c>
      <c r="E263" s="1" t="s">
        <v>32</v>
      </c>
      <c r="F263" s="1" t="s">
        <v>42</v>
      </c>
      <c r="G263" s="4">
        <v>2</v>
      </c>
      <c r="H263" s="5">
        <v>12000000</v>
      </c>
      <c r="I263" s="1">
        <v>1</v>
      </c>
      <c r="J263" s="6">
        <v>1.3888888888888889E-3</v>
      </c>
      <c r="K263" s="1" t="s">
        <v>18</v>
      </c>
      <c r="L263" s="1" t="s">
        <v>47</v>
      </c>
      <c r="M263" s="1" t="s">
        <v>43</v>
      </c>
      <c r="N263" s="1" t="s">
        <v>78</v>
      </c>
      <c r="O263" s="1" t="s">
        <v>66</v>
      </c>
    </row>
    <row r="264" spans="2:15" ht="21" customHeight="1" x14ac:dyDescent="0.3">
      <c r="B264" s="11" t="s">
        <v>14</v>
      </c>
      <c r="C264" s="12">
        <v>2</v>
      </c>
      <c r="D264" s="13" t="s">
        <v>44</v>
      </c>
      <c r="E264" s="11" t="s">
        <v>28</v>
      </c>
      <c r="F264" s="11" t="s">
        <v>23</v>
      </c>
      <c r="G264" s="14">
        <v>5</v>
      </c>
      <c r="H264" s="15">
        <v>25000000</v>
      </c>
      <c r="I264" s="11">
        <v>1</v>
      </c>
      <c r="J264" s="16">
        <v>1.3888888888888889E-3</v>
      </c>
      <c r="K264" s="11" t="s">
        <v>18</v>
      </c>
      <c r="L264" s="11" t="s">
        <v>29</v>
      </c>
      <c r="M264" s="11" t="s">
        <v>48</v>
      </c>
      <c r="N264" s="11" t="s">
        <v>76</v>
      </c>
      <c r="O264" s="11" t="s">
        <v>52</v>
      </c>
    </row>
    <row r="265" spans="2:15" ht="21" customHeight="1" x14ac:dyDescent="0.3">
      <c r="B265" s="1" t="s">
        <v>14</v>
      </c>
      <c r="C265" s="2">
        <v>16</v>
      </c>
      <c r="D265" s="3" t="s">
        <v>69</v>
      </c>
      <c r="E265" s="1" t="s">
        <v>16</v>
      </c>
      <c r="F265" s="1" t="s">
        <v>23</v>
      </c>
      <c r="G265" s="4">
        <v>3</v>
      </c>
      <c r="H265" s="5">
        <v>12000000</v>
      </c>
      <c r="I265" s="1">
        <v>3</v>
      </c>
      <c r="J265" s="6">
        <v>1.3888888888888889E-3</v>
      </c>
      <c r="K265" s="1" t="s">
        <v>18</v>
      </c>
      <c r="L265" s="1" t="s">
        <v>35</v>
      </c>
      <c r="M265" s="1" t="s">
        <v>33</v>
      </c>
      <c r="N265" s="1" t="s">
        <v>66</v>
      </c>
      <c r="O265" s="1" t="s">
        <v>36</v>
      </c>
    </row>
    <row r="266" spans="2:15" ht="21" customHeight="1" x14ac:dyDescent="0.3">
      <c r="B266" s="11" t="s">
        <v>14</v>
      </c>
      <c r="C266" s="12">
        <v>1</v>
      </c>
      <c r="D266" s="13" t="s">
        <v>69</v>
      </c>
      <c r="E266" s="11" t="s">
        <v>28</v>
      </c>
      <c r="F266" s="11" t="s">
        <v>42</v>
      </c>
      <c r="G266" s="14">
        <v>2</v>
      </c>
      <c r="H266" s="15">
        <v>10000000</v>
      </c>
      <c r="I266" s="11">
        <v>2</v>
      </c>
      <c r="J266" s="16">
        <v>1.3888888888888889E-3</v>
      </c>
      <c r="K266" s="11" t="s">
        <v>18</v>
      </c>
      <c r="L266" s="11" t="s">
        <v>39</v>
      </c>
      <c r="M266" s="11" t="s">
        <v>51</v>
      </c>
      <c r="N266" s="11" t="s">
        <v>77</v>
      </c>
      <c r="O266" s="11" t="s">
        <v>65</v>
      </c>
    </row>
    <row r="267" spans="2:15" ht="21" customHeight="1" x14ac:dyDescent="0.3">
      <c r="B267" s="1" t="s">
        <v>14</v>
      </c>
      <c r="C267" s="2">
        <v>2</v>
      </c>
      <c r="D267" s="3" t="s">
        <v>55</v>
      </c>
      <c r="E267" s="1" t="s">
        <v>32</v>
      </c>
      <c r="F267" s="1" t="s">
        <v>42</v>
      </c>
      <c r="G267" s="4">
        <v>4</v>
      </c>
      <c r="H267" s="5">
        <v>15000000</v>
      </c>
      <c r="I267" s="1">
        <v>3</v>
      </c>
      <c r="J267" s="6">
        <v>1.3888888888888889E-3</v>
      </c>
      <c r="K267" s="1" t="s">
        <v>18</v>
      </c>
      <c r="L267" s="1" t="s">
        <v>24</v>
      </c>
      <c r="M267" s="1" t="s">
        <v>25</v>
      </c>
      <c r="N267" s="1" t="s">
        <v>78</v>
      </c>
      <c r="O267" s="1" t="s">
        <v>41</v>
      </c>
    </row>
    <row r="268" spans="2:15" ht="21" customHeight="1" x14ac:dyDescent="0.3">
      <c r="B268" s="11" t="s">
        <v>14</v>
      </c>
      <c r="C268" s="12">
        <v>11</v>
      </c>
      <c r="D268" s="13" t="s">
        <v>57</v>
      </c>
      <c r="E268" s="11" t="s">
        <v>38</v>
      </c>
      <c r="F268" s="11" t="s">
        <v>42</v>
      </c>
      <c r="G268" s="14">
        <v>2</v>
      </c>
      <c r="H268" s="15">
        <v>12000000</v>
      </c>
      <c r="I268" s="11">
        <v>1</v>
      </c>
      <c r="J268" s="16">
        <v>1.3888888888888889E-3</v>
      </c>
      <c r="K268" s="11" t="s">
        <v>18</v>
      </c>
      <c r="L268" s="11" t="s">
        <v>19</v>
      </c>
      <c r="M268" s="11" t="s">
        <v>25</v>
      </c>
      <c r="N268" s="11" t="s">
        <v>78</v>
      </c>
      <c r="O268" s="11" t="s">
        <v>53</v>
      </c>
    </row>
    <row r="269" spans="2:15" ht="21" customHeight="1" x14ac:dyDescent="0.3">
      <c r="B269" s="1" t="s">
        <v>14</v>
      </c>
      <c r="C269" s="2">
        <v>1</v>
      </c>
      <c r="D269" s="3" t="s">
        <v>59</v>
      </c>
      <c r="E269" s="1" t="s">
        <v>32</v>
      </c>
      <c r="F269" s="1" t="s">
        <v>45</v>
      </c>
      <c r="G269" s="4">
        <v>1</v>
      </c>
      <c r="H269" s="5">
        <v>19000000</v>
      </c>
      <c r="I269" s="1">
        <v>2</v>
      </c>
      <c r="J269" s="6">
        <v>1.3888888888888889E-3</v>
      </c>
      <c r="K269" s="1" t="s">
        <v>46</v>
      </c>
      <c r="L269" s="1" t="s">
        <v>39</v>
      </c>
      <c r="M269" s="1" t="s">
        <v>30</v>
      </c>
      <c r="N269" s="1" t="s">
        <v>77</v>
      </c>
      <c r="O269" s="1" t="s">
        <v>65</v>
      </c>
    </row>
    <row r="270" spans="2:15" ht="21" customHeight="1" x14ac:dyDescent="0.3">
      <c r="B270" s="11" t="s">
        <v>14</v>
      </c>
      <c r="C270" s="12">
        <v>1</v>
      </c>
      <c r="D270" s="13" t="s">
        <v>60</v>
      </c>
      <c r="E270" s="11" t="s">
        <v>49</v>
      </c>
      <c r="F270" s="11" t="s">
        <v>23</v>
      </c>
      <c r="G270" s="14">
        <v>3</v>
      </c>
      <c r="H270" s="15">
        <v>15000000</v>
      </c>
      <c r="I270" s="11">
        <v>2</v>
      </c>
      <c r="J270" s="16">
        <v>1.3888888888888889E-3</v>
      </c>
      <c r="K270" s="11" t="s">
        <v>18</v>
      </c>
      <c r="L270" s="11" t="s">
        <v>56</v>
      </c>
      <c r="M270" s="11" t="s">
        <v>51</v>
      </c>
      <c r="N270" s="11" t="s">
        <v>76</v>
      </c>
      <c r="O270" s="11" t="s">
        <v>31</v>
      </c>
    </row>
    <row r="271" spans="2:15" ht="21" customHeight="1" x14ac:dyDescent="0.3">
      <c r="B271" s="1" t="s">
        <v>70</v>
      </c>
      <c r="C271" s="2">
        <v>23</v>
      </c>
      <c r="D271" s="3" t="s">
        <v>27</v>
      </c>
      <c r="E271" s="1" t="s">
        <v>73</v>
      </c>
      <c r="F271" s="1" t="s">
        <v>23</v>
      </c>
      <c r="G271" s="4">
        <v>0</v>
      </c>
      <c r="H271" s="5">
        <v>0</v>
      </c>
      <c r="I271" s="1">
        <v>1</v>
      </c>
      <c r="J271" s="6">
        <v>1.3888888888888889E-3</v>
      </c>
      <c r="K271" s="1"/>
      <c r="L271" s="1"/>
      <c r="M271" s="1" t="s">
        <v>48</v>
      </c>
      <c r="N271" s="1" t="s">
        <v>77</v>
      </c>
      <c r="O271" s="1" t="s">
        <v>54</v>
      </c>
    </row>
    <row r="272" spans="2:15" ht="21" customHeight="1" x14ac:dyDescent="0.3">
      <c r="B272" s="11" t="s">
        <v>70</v>
      </c>
      <c r="C272" s="12">
        <v>9</v>
      </c>
      <c r="D272" s="13" t="s">
        <v>37</v>
      </c>
      <c r="E272" s="11" t="s">
        <v>32</v>
      </c>
      <c r="F272" s="11" t="s">
        <v>68</v>
      </c>
      <c r="G272" s="14">
        <v>0</v>
      </c>
      <c r="H272" s="15">
        <v>0</v>
      </c>
      <c r="I272" s="11">
        <v>1</v>
      </c>
      <c r="J272" s="16">
        <v>1.3888888888888889E-3</v>
      </c>
      <c r="K272" s="11"/>
      <c r="L272" s="11"/>
      <c r="M272" s="11" t="s">
        <v>33</v>
      </c>
      <c r="N272" s="11" t="s">
        <v>77</v>
      </c>
      <c r="O272" s="11" t="s">
        <v>54</v>
      </c>
    </row>
    <row r="273" spans="2:15" ht="21" customHeight="1" x14ac:dyDescent="0.3">
      <c r="B273" s="1" t="s">
        <v>70</v>
      </c>
      <c r="C273" s="2">
        <v>23</v>
      </c>
      <c r="D273" s="3" t="s">
        <v>37</v>
      </c>
      <c r="E273" s="1" t="s">
        <v>32</v>
      </c>
      <c r="F273" s="1" t="s">
        <v>45</v>
      </c>
      <c r="G273" s="4">
        <v>0</v>
      </c>
      <c r="H273" s="5">
        <v>0</v>
      </c>
      <c r="I273" s="1">
        <v>1</v>
      </c>
      <c r="J273" s="6">
        <v>1.3888888888888889E-3</v>
      </c>
      <c r="K273" s="1"/>
      <c r="L273" s="1"/>
      <c r="M273" s="1" t="s">
        <v>20</v>
      </c>
      <c r="N273" s="1" t="s">
        <v>66</v>
      </c>
      <c r="O273" s="1" t="s">
        <v>36</v>
      </c>
    </row>
    <row r="274" spans="2:15" ht="21" customHeight="1" x14ac:dyDescent="0.3">
      <c r="B274" s="11" t="s">
        <v>70</v>
      </c>
      <c r="C274" s="12">
        <v>4</v>
      </c>
      <c r="D274" s="13" t="s">
        <v>37</v>
      </c>
      <c r="E274" s="11" t="s">
        <v>16</v>
      </c>
      <c r="F274" s="11" t="s">
        <v>42</v>
      </c>
      <c r="G274" s="14">
        <v>0</v>
      </c>
      <c r="H274" s="15">
        <v>0</v>
      </c>
      <c r="I274" s="11">
        <v>2</v>
      </c>
      <c r="J274" s="16">
        <v>1.3888888888888889E-3</v>
      </c>
      <c r="K274" s="11"/>
      <c r="L274" s="11"/>
      <c r="M274" s="11" t="s">
        <v>43</v>
      </c>
      <c r="N274" s="11" t="s">
        <v>76</v>
      </c>
      <c r="O274" s="11" t="s">
        <v>52</v>
      </c>
    </row>
    <row r="275" spans="2:15" ht="21" customHeight="1" x14ac:dyDescent="0.3">
      <c r="B275" s="1" t="s">
        <v>70</v>
      </c>
      <c r="C275" s="2">
        <v>8</v>
      </c>
      <c r="D275" s="3" t="s">
        <v>69</v>
      </c>
      <c r="E275" s="1" t="s">
        <v>16</v>
      </c>
      <c r="F275" s="1" t="s">
        <v>17</v>
      </c>
      <c r="G275" s="4">
        <v>0</v>
      </c>
      <c r="H275" s="5">
        <v>0</v>
      </c>
      <c r="I275" s="1">
        <v>6</v>
      </c>
      <c r="J275" s="6">
        <v>1.3888888888888889E-3</v>
      </c>
      <c r="K275" s="1"/>
      <c r="L275" s="1"/>
      <c r="M275" s="1" t="s">
        <v>43</v>
      </c>
      <c r="N275" s="1" t="s">
        <v>76</v>
      </c>
      <c r="O275" s="1" t="s">
        <v>75</v>
      </c>
    </row>
    <row r="276" spans="2:15" ht="21" customHeight="1" x14ac:dyDescent="0.3">
      <c r="B276" s="11" t="s">
        <v>70</v>
      </c>
      <c r="C276" s="12">
        <v>10</v>
      </c>
      <c r="D276" s="13" t="s">
        <v>69</v>
      </c>
      <c r="E276" s="11" t="s">
        <v>32</v>
      </c>
      <c r="F276" s="11" t="s">
        <v>42</v>
      </c>
      <c r="G276" s="14">
        <v>0</v>
      </c>
      <c r="H276" s="15">
        <v>0</v>
      </c>
      <c r="I276" s="11">
        <v>1</v>
      </c>
      <c r="J276" s="16">
        <v>1.3888888888888889E-3</v>
      </c>
      <c r="K276" s="11"/>
      <c r="L276" s="11"/>
      <c r="M276" s="11" t="s">
        <v>51</v>
      </c>
      <c r="N276" s="11" t="s">
        <v>66</v>
      </c>
      <c r="O276" s="11" t="s">
        <v>36</v>
      </c>
    </row>
    <row r="277" spans="2:15" ht="21" customHeight="1" x14ac:dyDescent="0.3">
      <c r="B277" s="1" t="s">
        <v>14</v>
      </c>
      <c r="C277" s="2">
        <v>11</v>
      </c>
      <c r="D277" s="3" t="s">
        <v>57</v>
      </c>
      <c r="E277" s="1" t="s">
        <v>16</v>
      </c>
      <c r="F277" s="1" t="s">
        <v>23</v>
      </c>
      <c r="G277" s="4">
        <v>4</v>
      </c>
      <c r="H277" s="5">
        <v>20000000</v>
      </c>
      <c r="I277" s="1">
        <v>1</v>
      </c>
      <c r="J277" s="6">
        <v>1.3888888888888889E-3</v>
      </c>
      <c r="K277" s="1" t="s">
        <v>18</v>
      </c>
      <c r="L277" s="1" t="s">
        <v>47</v>
      </c>
      <c r="M277" s="1" t="s">
        <v>25</v>
      </c>
      <c r="N277" s="1" t="s">
        <v>66</v>
      </c>
      <c r="O277" s="1" t="s">
        <v>67</v>
      </c>
    </row>
    <row r="278" spans="2:15" ht="21" customHeight="1" x14ac:dyDescent="0.3">
      <c r="B278" s="11" t="s">
        <v>14</v>
      </c>
      <c r="C278" s="12">
        <v>1</v>
      </c>
      <c r="D278" s="13" t="s">
        <v>15</v>
      </c>
      <c r="E278" s="11" t="s">
        <v>49</v>
      </c>
      <c r="F278" s="11" t="s">
        <v>42</v>
      </c>
      <c r="G278" s="14">
        <v>2</v>
      </c>
      <c r="H278" s="15">
        <v>12000000</v>
      </c>
      <c r="I278" s="11">
        <v>1</v>
      </c>
      <c r="J278" s="16">
        <v>1.3888888888888889E-3</v>
      </c>
      <c r="K278" s="11" t="s">
        <v>18</v>
      </c>
      <c r="L278" s="11" t="s">
        <v>29</v>
      </c>
      <c r="M278" s="11" t="s">
        <v>33</v>
      </c>
      <c r="N278" s="11" t="s">
        <v>76</v>
      </c>
      <c r="O278" s="11" t="s">
        <v>71</v>
      </c>
    </row>
    <row r="279" spans="2:15" ht="21" customHeight="1" x14ac:dyDescent="0.3">
      <c r="B279" s="1" t="s">
        <v>14</v>
      </c>
      <c r="C279" s="2">
        <v>13</v>
      </c>
      <c r="D279" s="3" t="s">
        <v>60</v>
      </c>
      <c r="E279" s="1" t="s">
        <v>16</v>
      </c>
      <c r="F279" s="1" t="s">
        <v>23</v>
      </c>
      <c r="G279" s="4">
        <v>5</v>
      </c>
      <c r="H279" s="5">
        <v>21000000</v>
      </c>
      <c r="I279" s="1">
        <v>4</v>
      </c>
      <c r="J279" s="6">
        <v>1.3888888888888889E-3</v>
      </c>
      <c r="K279" s="1" t="s">
        <v>18</v>
      </c>
      <c r="L279" s="1" t="s">
        <v>50</v>
      </c>
      <c r="M279" s="1" t="s">
        <v>40</v>
      </c>
      <c r="N279" s="1" t="s">
        <v>66</v>
      </c>
      <c r="O279" s="1" t="s">
        <v>36</v>
      </c>
    </row>
    <row r="280" spans="2:15" ht="21" customHeight="1" x14ac:dyDescent="0.3">
      <c r="B280" s="11" t="s">
        <v>14</v>
      </c>
      <c r="C280" s="12">
        <v>28</v>
      </c>
      <c r="D280" s="13" t="s">
        <v>22</v>
      </c>
      <c r="E280" s="11" t="s">
        <v>38</v>
      </c>
      <c r="F280" s="11" t="s">
        <v>42</v>
      </c>
      <c r="G280" s="14">
        <v>4</v>
      </c>
      <c r="H280" s="15">
        <v>11000000</v>
      </c>
      <c r="I280" s="11">
        <v>2</v>
      </c>
      <c r="J280" s="16">
        <v>1.3888888888888889E-3</v>
      </c>
      <c r="K280" s="11" t="s">
        <v>61</v>
      </c>
      <c r="L280" s="11" t="s">
        <v>19</v>
      </c>
      <c r="M280" s="11" t="s">
        <v>40</v>
      </c>
      <c r="N280" s="11" t="s">
        <v>77</v>
      </c>
      <c r="O280" s="11" t="s">
        <v>54</v>
      </c>
    </row>
    <row r="281" spans="2:15" ht="21" customHeight="1" x14ac:dyDescent="0.3">
      <c r="B281" s="1" t="s">
        <v>14</v>
      </c>
      <c r="C281" s="2">
        <v>27</v>
      </c>
      <c r="D281" s="3" t="s">
        <v>37</v>
      </c>
      <c r="E281" s="1" t="s">
        <v>16</v>
      </c>
      <c r="F281" s="1" t="s">
        <v>42</v>
      </c>
      <c r="G281" s="4">
        <v>1</v>
      </c>
      <c r="H281" s="5">
        <v>19000000</v>
      </c>
      <c r="I281" s="1">
        <v>2</v>
      </c>
      <c r="J281" s="6">
        <v>1.3888888888888889E-3</v>
      </c>
      <c r="K281" s="1" t="s">
        <v>46</v>
      </c>
      <c r="L281" s="1" t="s">
        <v>56</v>
      </c>
      <c r="M281" s="1" t="s">
        <v>43</v>
      </c>
      <c r="N281" s="1" t="s">
        <v>78</v>
      </c>
      <c r="O281" s="1" t="s">
        <v>53</v>
      </c>
    </row>
    <row r="282" spans="2:15" ht="21" customHeight="1" x14ac:dyDescent="0.3">
      <c r="B282" s="11" t="s">
        <v>14</v>
      </c>
      <c r="C282" s="12">
        <v>9</v>
      </c>
      <c r="D282" s="13" t="s">
        <v>37</v>
      </c>
      <c r="E282" s="11" t="s">
        <v>16</v>
      </c>
      <c r="F282" s="11" t="s">
        <v>17</v>
      </c>
      <c r="G282" s="14">
        <v>3</v>
      </c>
      <c r="H282" s="15">
        <v>15000000</v>
      </c>
      <c r="I282" s="11">
        <v>1</v>
      </c>
      <c r="J282" s="16">
        <v>1.3888888888888889E-3</v>
      </c>
      <c r="K282" s="11" t="s">
        <v>18</v>
      </c>
      <c r="L282" s="11" t="s">
        <v>47</v>
      </c>
      <c r="M282" s="11" t="s">
        <v>51</v>
      </c>
      <c r="N282" s="11" t="s">
        <v>76</v>
      </c>
      <c r="O282" s="11" t="s">
        <v>26</v>
      </c>
    </row>
    <row r="283" spans="2:15" ht="21" customHeight="1" x14ac:dyDescent="0.3">
      <c r="B283" s="1" t="s">
        <v>14</v>
      </c>
      <c r="C283" s="2">
        <v>19</v>
      </c>
      <c r="D283" s="3" t="s">
        <v>37</v>
      </c>
      <c r="E283" s="1" t="s">
        <v>16</v>
      </c>
      <c r="F283" s="1" t="s">
        <v>42</v>
      </c>
      <c r="G283" s="4">
        <v>5</v>
      </c>
      <c r="H283" s="5">
        <v>25000000</v>
      </c>
      <c r="I283" s="1">
        <v>3</v>
      </c>
      <c r="J283" s="6">
        <v>1.3888888888888889E-3</v>
      </c>
      <c r="K283" s="1" t="s">
        <v>18</v>
      </c>
      <c r="L283" s="1" t="s">
        <v>19</v>
      </c>
      <c r="M283" s="1" t="s">
        <v>48</v>
      </c>
      <c r="N283" s="1" t="s">
        <v>76</v>
      </c>
      <c r="O283" s="1" t="s">
        <v>26</v>
      </c>
    </row>
    <row r="284" spans="2:15" ht="21" customHeight="1" x14ac:dyDescent="0.3">
      <c r="B284" s="11" t="s">
        <v>14</v>
      </c>
      <c r="C284" s="12">
        <v>3</v>
      </c>
      <c r="D284" s="13" t="s">
        <v>44</v>
      </c>
      <c r="E284" s="11" t="s">
        <v>16</v>
      </c>
      <c r="F284" s="11" t="s">
        <v>42</v>
      </c>
      <c r="G284" s="14">
        <v>2</v>
      </c>
      <c r="H284" s="15">
        <v>12000000</v>
      </c>
      <c r="I284" s="11">
        <v>4</v>
      </c>
      <c r="J284" s="16">
        <v>1.3888888888888889E-3</v>
      </c>
      <c r="K284" s="11" t="s">
        <v>18</v>
      </c>
      <c r="L284" s="11" t="s">
        <v>19</v>
      </c>
      <c r="M284" s="11" t="s">
        <v>20</v>
      </c>
      <c r="N284" s="11" t="s">
        <v>77</v>
      </c>
      <c r="O284" s="11" t="s">
        <v>65</v>
      </c>
    </row>
    <row r="285" spans="2:15" ht="21" customHeight="1" x14ac:dyDescent="0.3">
      <c r="B285" s="1" t="s">
        <v>14</v>
      </c>
      <c r="C285" s="2">
        <v>12</v>
      </c>
      <c r="D285" s="3" t="s">
        <v>44</v>
      </c>
      <c r="E285" s="1" t="s">
        <v>49</v>
      </c>
      <c r="F285" s="1" t="s">
        <v>17</v>
      </c>
      <c r="G285" s="4">
        <v>3</v>
      </c>
      <c r="H285" s="5">
        <v>15000000</v>
      </c>
      <c r="I285" s="1">
        <v>2</v>
      </c>
      <c r="J285" s="6">
        <v>1.3888888888888889E-3</v>
      </c>
      <c r="K285" s="1" t="s">
        <v>18</v>
      </c>
      <c r="L285" s="1" t="s">
        <v>64</v>
      </c>
      <c r="M285" s="1" t="s">
        <v>43</v>
      </c>
      <c r="N285" s="1" t="s">
        <v>77</v>
      </c>
      <c r="O285" s="1" t="s">
        <v>34</v>
      </c>
    </row>
    <row r="286" spans="2:15" ht="21" customHeight="1" x14ac:dyDescent="0.3">
      <c r="B286" s="11" t="s">
        <v>14</v>
      </c>
      <c r="C286" s="12">
        <v>15</v>
      </c>
      <c r="D286" s="13" t="s">
        <v>69</v>
      </c>
      <c r="E286" s="11" t="s">
        <v>16</v>
      </c>
      <c r="F286" s="11" t="s">
        <v>23</v>
      </c>
      <c r="G286" s="14">
        <v>2</v>
      </c>
      <c r="H286" s="15">
        <v>38000000</v>
      </c>
      <c r="I286" s="11">
        <v>1</v>
      </c>
      <c r="J286" s="16">
        <v>1.3888888888888889E-3</v>
      </c>
      <c r="K286" s="11" t="s">
        <v>46</v>
      </c>
      <c r="L286" s="11" t="s">
        <v>29</v>
      </c>
      <c r="M286" s="11" t="s">
        <v>33</v>
      </c>
      <c r="N286" s="11" t="s">
        <v>76</v>
      </c>
      <c r="O286" s="11" t="s">
        <v>71</v>
      </c>
    </row>
    <row r="287" spans="2:15" ht="21" customHeight="1" x14ac:dyDescent="0.3">
      <c r="B287" s="1" t="s">
        <v>14</v>
      </c>
      <c r="C287" s="2">
        <v>11</v>
      </c>
      <c r="D287" s="3" t="s">
        <v>57</v>
      </c>
      <c r="E287" s="1" t="s">
        <v>16</v>
      </c>
      <c r="F287" s="1" t="s">
        <v>23</v>
      </c>
      <c r="G287" s="4">
        <v>4</v>
      </c>
      <c r="H287" s="5">
        <v>20000000</v>
      </c>
      <c r="I287" s="1">
        <v>1</v>
      </c>
      <c r="J287" s="6">
        <v>1.3888888888888889E-3</v>
      </c>
      <c r="K287" s="1" t="s">
        <v>18</v>
      </c>
      <c r="L287" s="1" t="s">
        <v>47</v>
      </c>
      <c r="M287" s="1" t="s">
        <v>25</v>
      </c>
      <c r="N287" s="1" t="s">
        <v>66</v>
      </c>
      <c r="O287" s="1" t="s">
        <v>67</v>
      </c>
    </row>
    <row r="288" spans="2:15" ht="21" customHeight="1" x14ac:dyDescent="0.3">
      <c r="B288" s="11" t="s">
        <v>14</v>
      </c>
      <c r="C288" s="12">
        <v>1</v>
      </c>
      <c r="D288" s="13" t="s">
        <v>15</v>
      </c>
      <c r="E288" s="11" t="s">
        <v>49</v>
      </c>
      <c r="F288" s="11" t="s">
        <v>42</v>
      </c>
      <c r="G288" s="14">
        <v>2</v>
      </c>
      <c r="H288" s="15">
        <v>12000000</v>
      </c>
      <c r="I288" s="11">
        <v>1</v>
      </c>
      <c r="J288" s="16">
        <v>1.3888888888888889E-3</v>
      </c>
      <c r="K288" s="11" t="s">
        <v>18</v>
      </c>
      <c r="L288" s="11" t="s">
        <v>29</v>
      </c>
      <c r="M288" s="11" t="s">
        <v>33</v>
      </c>
      <c r="N288" s="11" t="s">
        <v>76</v>
      </c>
      <c r="O288" s="11" t="s">
        <v>71</v>
      </c>
    </row>
    <row r="289" spans="2:15" ht="21" customHeight="1" x14ac:dyDescent="0.3">
      <c r="B289" s="1" t="s">
        <v>14</v>
      </c>
      <c r="C289" s="2">
        <v>13</v>
      </c>
      <c r="D289" s="3" t="s">
        <v>60</v>
      </c>
      <c r="E289" s="1" t="s">
        <v>16</v>
      </c>
      <c r="F289" s="1" t="s">
        <v>23</v>
      </c>
      <c r="G289" s="4">
        <v>5</v>
      </c>
      <c r="H289" s="5">
        <v>21000000</v>
      </c>
      <c r="I289" s="1">
        <v>4</v>
      </c>
      <c r="J289" s="6">
        <v>1.3888888888888889E-3</v>
      </c>
      <c r="K289" s="1" t="s">
        <v>18</v>
      </c>
      <c r="L289" s="1" t="s">
        <v>50</v>
      </c>
      <c r="M289" s="1" t="s">
        <v>40</v>
      </c>
      <c r="N289" s="1" t="s">
        <v>66</v>
      </c>
      <c r="O289" s="1" t="s">
        <v>36</v>
      </c>
    </row>
    <row r="290" spans="2:15" ht="21" customHeight="1" x14ac:dyDescent="0.3">
      <c r="B290" s="11" t="s">
        <v>14</v>
      </c>
      <c r="C290" s="12">
        <v>28</v>
      </c>
      <c r="D290" s="13" t="s">
        <v>22</v>
      </c>
      <c r="E290" s="11" t="s">
        <v>38</v>
      </c>
      <c r="F290" s="11" t="s">
        <v>42</v>
      </c>
      <c r="G290" s="14">
        <v>4</v>
      </c>
      <c r="H290" s="15">
        <v>11000000</v>
      </c>
      <c r="I290" s="11">
        <v>2</v>
      </c>
      <c r="J290" s="16">
        <v>1.3888888888888889E-3</v>
      </c>
      <c r="K290" s="11" t="s">
        <v>61</v>
      </c>
      <c r="L290" s="11" t="s">
        <v>19</v>
      </c>
      <c r="M290" s="11" t="s">
        <v>40</v>
      </c>
      <c r="N290" s="11" t="s">
        <v>77</v>
      </c>
      <c r="O290" s="11" t="s">
        <v>54</v>
      </c>
    </row>
    <row r="291" spans="2:15" ht="21" customHeight="1" x14ac:dyDescent="0.3">
      <c r="B291" s="1" t="s">
        <v>70</v>
      </c>
      <c r="C291" s="2">
        <v>12</v>
      </c>
      <c r="D291" s="3" t="s">
        <v>55</v>
      </c>
      <c r="E291" s="1" t="s">
        <v>16</v>
      </c>
      <c r="F291" s="1" t="s">
        <v>23</v>
      </c>
      <c r="G291" s="4">
        <v>0</v>
      </c>
      <c r="H291" s="5">
        <v>0</v>
      </c>
      <c r="I291" s="1">
        <v>1</v>
      </c>
      <c r="J291" s="6">
        <v>1.3888888888888889E-3</v>
      </c>
      <c r="K291" s="1"/>
      <c r="L291" s="1"/>
      <c r="M291" s="1" t="s">
        <v>33</v>
      </c>
      <c r="N291" s="1" t="s">
        <v>76</v>
      </c>
      <c r="O291" s="1" t="s">
        <v>75</v>
      </c>
    </row>
    <row r="292" spans="2:15" ht="21" customHeight="1" x14ac:dyDescent="0.3">
      <c r="B292" s="11" t="s">
        <v>70</v>
      </c>
      <c r="C292" s="12">
        <v>30</v>
      </c>
      <c r="D292" s="13" t="s">
        <v>69</v>
      </c>
      <c r="E292" s="11" t="s">
        <v>28</v>
      </c>
      <c r="F292" s="11" t="s">
        <v>45</v>
      </c>
      <c r="G292" s="14">
        <v>0</v>
      </c>
      <c r="H292" s="15">
        <v>0</v>
      </c>
      <c r="I292" s="11">
        <v>5</v>
      </c>
      <c r="J292" s="16">
        <v>1.3888888888888889E-3</v>
      </c>
      <c r="K292" s="11"/>
      <c r="L292" s="11"/>
      <c r="M292" s="11" t="s">
        <v>30</v>
      </c>
      <c r="N292" s="11" t="s">
        <v>78</v>
      </c>
      <c r="O292" s="11" t="s">
        <v>66</v>
      </c>
    </row>
    <row r="293" spans="2:15" ht="21" customHeight="1" x14ac:dyDescent="0.3">
      <c r="B293" s="1" t="s">
        <v>70</v>
      </c>
      <c r="C293" s="2">
        <v>30</v>
      </c>
      <c r="D293" s="3" t="s">
        <v>69</v>
      </c>
      <c r="E293" s="1" t="s">
        <v>28</v>
      </c>
      <c r="F293" s="1" t="s">
        <v>42</v>
      </c>
      <c r="G293" s="4">
        <v>0</v>
      </c>
      <c r="H293" s="5">
        <v>0</v>
      </c>
      <c r="I293" s="1">
        <v>3</v>
      </c>
      <c r="J293" s="6">
        <v>1.3888888888888889E-3</v>
      </c>
      <c r="K293" s="1"/>
      <c r="L293" s="1"/>
      <c r="M293" s="1" t="s">
        <v>51</v>
      </c>
      <c r="N293" s="1" t="s">
        <v>78</v>
      </c>
      <c r="O293" s="1" t="s">
        <v>53</v>
      </c>
    </row>
    <row r="294" spans="2:15" ht="21" customHeight="1" x14ac:dyDescent="0.3">
      <c r="B294" s="11" t="s">
        <v>70</v>
      </c>
      <c r="C294" s="12">
        <v>12</v>
      </c>
      <c r="D294" s="13" t="s">
        <v>55</v>
      </c>
      <c r="E294" s="11" t="s">
        <v>16</v>
      </c>
      <c r="F294" s="11" t="s">
        <v>23</v>
      </c>
      <c r="G294" s="14">
        <v>0</v>
      </c>
      <c r="H294" s="15">
        <v>0</v>
      </c>
      <c r="I294" s="11">
        <v>1</v>
      </c>
      <c r="J294" s="16">
        <v>1.3888888888888889E-3</v>
      </c>
      <c r="K294" s="11"/>
      <c r="L294" s="11"/>
      <c r="M294" s="11" t="s">
        <v>33</v>
      </c>
      <c r="N294" s="11" t="s">
        <v>76</v>
      </c>
      <c r="O294" s="11" t="s">
        <v>75</v>
      </c>
    </row>
    <row r="295" spans="2:15" ht="21" customHeight="1" x14ac:dyDescent="0.3">
      <c r="B295" s="1" t="s">
        <v>14</v>
      </c>
      <c r="C295" s="2">
        <v>11</v>
      </c>
      <c r="D295" s="3" t="s">
        <v>57</v>
      </c>
      <c r="E295" s="1" t="s">
        <v>38</v>
      </c>
      <c r="F295" s="1" t="s">
        <v>42</v>
      </c>
      <c r="G295" s="4">
        <v>2</v>
      </c>
      <c r="H295" s="5">
        <v>38000000</v>
      </c>
      <c r="I295" s="1">
        <v>5</v>
      </c>
      <c r="J295" s="6">
        <v>1.3888888888888889E-3</v>
      </c>
      <c r="K295" s="1" t="s">
        <v>46</v>
      </c>
      <c r="L295" s="1" t="s">
        <v>50</v>
      </c>
      <c r="M295" s="1" t="s">
        <v>33</v>
      </c>
      <c r="N295" s="1" t="s">
        <v>76</v>
      </c>
      <c r="O295" s="1" t="s">
        <v>26</v>
      </c>
    </row>
    <row r="296" spans="2:15" ht="21" customHeight="1" x14ac:dyDescent="0.3">
      <c r="B296" s="11" t="s">
        <v>14</v>
      </c>
      <c r="C296" s="12">
        <v>15</v>
      </c>
      <c r="D296" s="13" t="s">
        <v>22</v>
      </c>
      <c r="E296" s="11" t="s">
        <v>16</v>
      </c>
      <c r="F296" s="11" t="s">
        <v>23</v>
      </c>
      <c r="G296" s="14">
        <v>3</v>
      </c>
      <c r="H296" s="15">
        <v>15000000</v>
      </c>
      <c r="I296" s="11">
        <v>2</v>
      </c>
      <c r="J296" s="16">
        <v>1.3888888888888889E-3</v>
      </c>
      <c r="K296" s="11" t="s">
        <v>18</v>
      </c>
      <c r="L296" s="11" t="s">
        <v>56</v>
      </c>
      <c r="M296" s="11" t="s">
        <v>43</v>
      </c>
      <c r="N296" s="11" t="s">
        <v>78</v>
      </c>
      <c r="O296" s="11" t="s">
        <v>53</v>
      </c>
    </row>
    <row r="297" spans="2:15" ht="21" customHeight="1" x14ac:dyDescent="0.3">
      <c r="B297" s="1" t="s">
        <v>14</v>
      </c>
      <c r="C297" s="2">
        <v>30</v>
      </c>
      <c r="D297" s="3" t="s">
        <v>27</v>
      </c>
      <c r="E297" s="1" t="s">
        <v>38</v>
      </c>
      <c r="F297" s="1" t="s">
        <v>23</v>
      </c>
      <c r="G297" s="4">
        <v>1</v>
      </c>
      <c r="H297" s="5">
        <v>19000000</v>
      </c>
      <c r="I297" s="1">
        <v>4</v>
      </c>
      <c r="J297" s="6">
        <v>1.3888888888888889E-3</v>
      </c>
      <c r="K297" s="1" t="s">
        <v>46</v>
      </c>
      <c r="L297" s="1" t="s">
        <v>29</v>
      </c>
      <c r="M297" s="1" t="s">
        <v>51</v>
      </c>
      <c r="N297" s="1" t="s">
        <v>78</v>
      </c>
      <c r="O297" s="1" t="s">
        <v>21</v>
      </c>
    </row>
    <row r="298" spans="2:15" ht="21" customHeight="1" x14ac:dyDescent="0.3">
      <c r="B298" s="11" t="s">
        <v>14</v>
      </c>
      <c r="C298" s="12">
        <v>23</v>
      </c>
      <c r="D298" s="13" t="s">
        <v>27</v>
      </c>
      <c r="E298" s="11" t="s">
        <v>16</v>
      </c>
      <c r="F298" s="11" t="s">
        <v>23</v>
      </c>
      <c r="G298" s="14">
        <v>2</v>
      </c>
      <c r="H298" s="15">
        <v>12000000</v>
      </c>
      <c r="I298" s="11">
        <v>2</v>
      </c>
      <c r="J298" s="16">
        <v>1.3888888888888889E-3</v>
      </c>
      <c r="K298" s="11" t="s">
        <v>18</v>
      </c>
      <c r="L298" s="11" t="s">
        <v>39</v>
      </c>
      <c r="M298" s="11" t="s">
        <v>25</v>
      </c>
      <c r="N298" s="11" t="s">
        <v>77</v>
      </c>
      <c r="O298" s="11" t="s">
        <v>54</v>
      </c>
    </row>
    <row r="299" spans="2:15" ht="21" customHeight="1" x14ac:dyDescent="0.3">
      <c r="B299" s="1" t="s">
        <v>14</v>
      </c>
      <c r="C299" s="2">
        <v>30</v>
      </c>
      <c r="D299" s="3" t="s">
        <v>27</v>
      </c>
      <c r="E299" s="1" t="s">
        <v>38</v>
      </c>
      <c r="F299" s="1" t="s">
        <v>42</v>
      </c>
      <c r="G299" s="4">
        <v>4</v>
      </c>
      <c r="H299" s="5">
        <v>20000000</v>
      </c>
      <c r="I299" s="1">
        <v>4</v>
      </c>
      <c r="J299" s="6">
        <v>1.3888888888888889E-3</v>
      </c>
      <c r="K299" s="1" t="s">
        <v>18</v>
      </c>
      <c r="L299" s="1" t="s">
        <v>19</v>
      </c>
      <c r="M299" s="1" t="s">
        <v>30</v>
      </c>
      <c r="N299" s="1" t="s">
        <v>78</v>
      </c>
      <c r="O299" s="1" t="s">
        <v>41</v>
      </c>
    </row>
    <row r="300" spans="2:15" ht="21" customHeight="1" x14ac:dyDescent="0.3">
      <c r="B300" s="11" t="s">
        <v>14</v>
      </c>
      <c r="C300" s="12">
        <v>11</v>
      </c>
      <c r="D300" s="13" t="s">
        <v>27</v>
      </c>
      <c r="E300" s="11" t="s">
        <v>38</v>
      </c>
      <c r="F300" s="11" t="s">
        <v>23</v>
      </c>
      <c r="G300" s="14">
        <v>3</v>
      </c>
      <c r="H300" s="15">
        <v>15000000</v>
      </c>
      <c r="I300" s="11">
        <v>3</v>
      </c>
      <c r="J300" s="16">
        <v>1.3888888888888889E-3</v>
      </c>
      <c r="K300" s="11" t="s">
        <v>18</v>
      </c>
      <c r="L300" s="11" t="s">
        <v>29</v>
      </c>
      <c r="M300" s="11" t="s">
        <v>40</v>
      </c>
      <c r="N300" s="11" t="s">
        <v>76</v>
      </c>
      <c r="O300" s="11" t="s">
        <v>52</v>
      </c>
    </row>
    <row r="301" spans="2:15" ht="21" customHeight="1" x14ac:dyDescent="0.3">
      <c r="B301" s="1" t="s">
        <v>14</v>
      </c>
      <c r="C301" s="2">
        <v>4</v>
      </c>
      <c r="D301" s="3" t="s">
        <v>27</v>
      </c>
      <c r="E301" s="1" t="s">
        <v>16</v>
      </c>
      <c r="F301" s="1" t="s">
        <v>17</v>
      </c>
      <c r="G301" s="4">
        <v>3</v>
      </c>
      <c r="H301" s="5">
        <v>11000000</v>
      </c>
      <c r="I301" s="1">
        <v>2</v>
      </c>
      <c r="J301" s="6">
        <v>1.3888888888888889E-3</v>
      </c>
      <c r="K301" s="1" t="s">
        <v>18</v>
      </c>
      <c r="L301" s="1" t="s">
        <v>29</v>
      </c>
      <c r="M301" s="1" t="s">
        <v>48</v>
      </c>
      <c r="N301" s="1" t="s">
        <v>66</v>
      </c>
      <c r="O301" s="1" t="s">
        <v>67</v>
      </c>
    </row>
    <row r="302" spans="2:15" ht="21" customHeight="1" x14ac:dyDescent="0.3">
      <c r="B302" s="11" t="s">
        <v>14</v>
      </c>
      <c r="C302" s="12">
        <v>12</v>
      </c>
      <c r="D302" s="13" t="s">
        <v>27</v>
      </c>
      <c r="E302" s="11" t="s">
        <v>16</v>
      </c>
      <c r="F302" s="11" t="s">
        <v>23</v>
      </c>
      <c r="G302" s="14">
        <v>2</v>
      </c>
      <c r="H302" s="15">
        <v>12000000</v>
      </c>
      <c r="I302" s="11">
        <v>1</v>
      </c>
      <c r="J302" s="16">
        <v>1.3888888888888889E-3</v>
      </c>
      <c r="K302" s="11" t="s">
        <v>18</v>
      </c>
      <c r="L302" s="11" t="s">
        <v>56</v>
      </c>
      <c r="M302" s="11" t="s">
        <v>48</v>
      </c>
      <c r="N302" s="11" t="s">
        <v>76</v>
      </c>
      <c r="O302" s="11" t="s">
        <v>52</v>
      </c>
    </row>
    <row r="303" spans="2:15" ht="21" customHeight="1" x14ac:dyDescent="0.3">
      <c r="B303" s="1" t="s">
        <v>14</v>
      </c>
      <c r="C303" s="2">
        <v>9</v>
      </c>
      <c r="D303" s="3" t="s">
        <v>27</v>
      </c>
      <c r="E303" s="1" t="s">
        <v>38</v>
      </c>
      <c r="F303" s="1" t="s">
        <v>68</v>
      </c>
      <c r="G303" s="4">
        <v>5</v>
      </c>
      <c r="H303" s="5">
        <v>21000000</v>
      </c>
      <c r="I303" s="1">
        <v>1</v>
      </c>
      <c r="J303" s="6">
        <v>1.3888888888888889E-3</v>
      </c>
      <c r="K303" s="1" t="s">
        <v>18</v>
      </c>
      <c r="L303" s="1" t="s">
        <v>35</v>
      </c>
      <c r="M303" s="1" t="s">
        <v>51</v>
      </c>
      <c r="N303" s="1" t="s">
        <v>76</v>
      </c>
      <c r="O303" s="1" t="s">
        <v>52</v>
      </c>
    </row>
    <row r="304" spans="2:15" ht="21" customHeight="1" x14ac:dyDescent="0.3">
      <c r="B304" s="11" t="s">
        <v>14</v>
      </c>
      <c r="C304" s="12">
        <v>26</v>
      </c>
      <c r="D304" s="13" t="s">
        <v>37</v>
      </c>
      <c r="E304" s="11" t="s">
        <v>32</v>
      </c>
      <c r="F304" s="11" t="s">
        <v>42</v>
      </c>
      <c r="G304" s="14">
        <v>2</v>
      </c>
      <c r="H304" s="15">
        <v>38000000</v>
      </c>
      <c r="I304" s="11">
        <v>3</v>
      </c>
      <c r="J304" s="16">
        <v>1.3888888888888889E-3</v>
      </c>
      <c r="K304" s="11" t="s">
        <v>46</v>
      </c>
      <c r="L304" s="11" t="s">
        <v>39</v>
      </c>
      <c r="M304" s="11" t="s">
        <v>48</v>
      </c>
      <c r="N304" s="11" t="s">
        <v>78</v>
      </c>
      <c r="O304" s="11" t="s">
        <v>53</v>
      </c>
    </row>
    <row r="305" spans="2:15" ht="21" customHeight="1" x14ac:dyDescent="0.3">
      <c r="B305" s="1" t="s">
        <v>14</v>
      </c>
      <c r="C305" s="2">
        <v>18</v>
      </c>
      <c r="D305" s="3" t="s">
        <v>37</v>
      </c>
      <c r="E305" s="1" t="s">
        <v>49</v>
      </c>
      <c r="F305" s="1" t="s">
        <v>42</v>
      </c>
      <c r="G305" s="4">
        <v>4</v>
      </c>
      <c r="H305" s="5">
        <v>11000000</v>
      </c>
      <c r="I305" s="1">
        <v>2</v>
      </c>
      <c r="J305" s="6">
        <v>1.3888888888888889E-3</v>
      </c>
      <c r="K305" s="1" t="s">
        <v>61</v>
      </c>
      <c r="L305" s="1" t="s">
        <v>64</v>
      </c>
      <c r="M305" s="1" t="s">
        <v>20</v>
      </c>
      <c r="N305" s="1" t="s">
        <v>66</v>
      </c>
      <c r="O305" s="1" t="s">
        <v>36</v>
      </c>
    </row>
    <row r="306" spans="2:15" ht="21" customHeight="1" x14ac:dyDescent="0.3">
      <c r="B306" s="11" t="s">
        <v>14</v>
      </c>
      <c r="C306" s="12">
        <v>29</v>
      </c>
      <c r="D306" s="13" t="s">
        <v>37</v>
      </c>
      <c r="E306" s="11" t="s">
        <v>49</v>
      </c>
      <c r="F306" s="11" t="s">
        <v>23</v>
      </c>
      <c r="G306" s="14">
        <v>3</v>
      </c>
      <c r="H306" s="15">
        <v>15000000</v>
      </c>
      <c r="I306" s="11">
        <v>2</v>
      </c>
      <c r="J306" s="16">
        <v>1.3888888888888889E-3</v>
      </c>
      <c r="K306" s="11" t="s">
        <v>18</v>
      </c>
      <c r="L306" s="11" t="s">
        <v>19</v>
      </c>
      <c r="M306" s="11" t="s">
        <v>33</v>
      </c>
      <c r="N306" s="11" t="s">
        <v>77</v>
      </c>
      <c r="O306" s="11" t="s">
        <v>34</v>
      </c>
    </row>
    <row r="307" spans="2:15" ht="21" customHeight="1" x14ac:dyDescent="0.3">
      <c r="B307" s="1" t="s">
        <v>14</v>
      </c>
      <c r="C307" s="2">
        <v>27</v>
      </c>
      <c r="D307" s="3" t="s">
        <v>37</v>
      </c>
      <c r="E307" s="1" t="s">
        <v>49</v>
      </c>
      <c r="F307" s="1" t="s">
        <v>42</v>
      </c>
      <c r="G307" s="4">
        <v>5</v>
      </c>
      <c r="H307" s="5">
        <v>25000000</v>
      </c>
      <c r="I307" s="1">
        <v>4</v>
      </c>
      <c r="J307" s="6">
        <v>1.3888888888888889E-3</v>
      </c>
      <c r="K307" s="1" t="s">
        <v>18</v>
      </c>
      <c r="L307" s="1" t="s">
        <v>56</v>
      </c>
      <c r="M307" s="1" t="s">
        <v>43</v>
      </c>
      <c r="N307" s="1" t="s">
        <v>76</v>
      </c>
      <c r="O307" s="1" t="s">
        <v>31</v>
      </c>
    </row>
    <row r="308" spans="2:15" ht="21" customHeight="1" x14ac:dyDescent="0.3">
      <c r="B308" s="11" t="s">
        <v>14</v>
      </c>
      <c r="C308" s="12">
        <v>15</v>
      </c>
      <c r="D308" s="13" t="s">
        <v>44</v>
      </c>
      <c r="E308" s="11" t="s">
        <v>38</v>
      </c>
      <c r="F308" s="11" t="s">
        <v>17</v>
      </c>
      <c r="G308" s="14">
        <v>4</v>
      </c>
      <c r="H308" s="15">
        <v>15000000</v>
      </c>
      <c r="I308" s="11">
        <v>1</v>
      </c>
      <c r="J308" s="16">
        <v>1.3888888888888889E-3</v>
      </c>
      <c r="K308" s="11" t="s">
        <v>18</v>
      </c>
      <c r="L308" s="11" t="s">
        <v>56</v>
      </c>
      <c r="M308" s="11" t="s">
        <v>30</v>
      </c>
      <c r="N308" s="11" t="s">
        <v>76</v>
      </c>
      <c r="O308" s="11" t="s">
        <v>52</v>
      </c>
    </row>
    <row r="309" spans="2:15" ht="21" customHeight="1" x14ac:dyDescent="0.3">
      <c r="B309" s="1" t="s">
        <v>14</v>
      </c>
      <c r="C309" s="2">
        <v>16</v>
      </c>
      <c r="D309" s="3" t="s">
        <v>44</v>
      </c>
      <c r="E309" s="1" t="s">
        <v>73</v>
      </c>
      <c r="F309" s="1" t="s">
        <v>23</v>
      </c>
      <c r="G309" s="4">
        <v>2</v>
      </c>
      <c r="H309" s="5">
        <v>12000000</v>
      </c>
      <c r="I309" s="1">
        <v>3</v>
      </c>
      <c r="J309" s="6">
        <v>1.3888888888888889E-3</v>
      </c>
      <c r="K309" s="1" t="s">
        <v>18</v>
      </c>
      <c r="L309" s="1" t="s">
        <v>50</v>
      </c>
      <c r="M309" s="1" t="s">
        <v>43</v>
      </c>
      <c r="N309" s="1" t="s">
        <v>66</v>
      </c>
      <c r="O309" s="1" t="s">
        <v>36</v>
      </c>
    </row>
    <row r="310" spans="2:15" ht="21" customHeight="1" x14ac:dyDescent="0.3">
      <c r="B310" s="11" t="s">
        <v>14</v>
      </c>
      <c r="C310" s="12">
        <v>27</v>
      </c>
      <c r="D310" s="13" t="s">
        <v>44</v>
      </c>
      <c r="E310" s="11" t="s">
        <v>49</v>
      </c>
      <c r="F310" s="11" t="s">
        <v>17</v>
      </c>
      <c r="G310" s="14">
        <v>5</v>
      </c>
      <c r="H310" s="15">
        <v>20000000</v>
      </c>
      <c r="I310" s="11">
        <v>1</v>
      </c>
      <c r="J310" s="16">
        <v>1.3888888888888889E-3</v>
      </c>
      <c r="K310" s="11" t="s">
        <v>18</v>
      </c>
      <c r="L310" s="11" t="s">
        <v>19</v>
      </c>
      <c r="M310" s="11" t="s">
        <v>30</v>
      </c>
      <c r="N310" s="11" t="s">
        <v>78</v>
      </c>
      <c r="O310" s="11" t="s">
        <v>63</v>
      </c>
    </row>
    <row r="311" spans="2:15" ht="21" customHeight="1" x14ac:dyDescent="0.3">
      <c r="B311" s="1" t="s">
        <v>14</v>
      </c>
      <c r="C311" s="2">
        <v>3</v>
      </c>
      <c r="D311" s="3" t="s">
        <v>44</v>
      </c>
      <c r="E311" s="1" t="s">
        <v>32</v>
      </c>
      <c r="F311" s="1" t="s">
        <v>23</v>
      </c>
      <c r="G311" s="4">
        <v>2</v>
      </c>
      <c r="H311" s="5">
        <v>12000000</v>
      </c>
      <c r="I311" s="1">
        <v>4</v>
      </c>
      <c r="J311" s="6">
        <v>1.3888888888888889E-3</v>
      </c>
      <c r="K311" s="1" t="s">
        <v>18</v>
      </c>
      <c r="L311" s="1" t="s">
        <v>19</v>
      </c>
      <c r="M311" s="1" t="s">
        <v>43</v>
      </c>
      <c r="N311" s="1" t="s">
        <v>66</v>
      </c>
      <c r="O311" s="1" t="s">
        <v>67</v>
      </c>
    </row>
    <row r="312" spans="2:15" ht="21" customHeight="1" x14ac:dyDescent="0.3">
      <c r="B312" s="11" t="s">
        <v>14</v>
      </c>
      <c r="C312" s="12">
        <v>26</v>
      </c>
      <c r="D312" s="13" t="s">
        <v>44</v>
      </c>
      <c r="E312" s="11" t="s">
        <v>38</v>
      </c>
      <c r="F312" s="11" t="s">
        <v>23</v>
      </c>
      <c r="G312" s="14">
        <v>3</v>
      </c>
      <c r="H312" s="15">
        <v>12000000</v>
      </c>
      <c r="I312" s="11">
        <v>1</v>
      </c>
      <c r="J312" s="16">
        <v>1.3888888888888889E-3</v>
      </c>
      <c r="K312" s="11" t="s">
        <v>18</v>
      </c>
      <c r="L312" s="11" t="s">
        <v>19</v>
      </c>
      <c r="M312" s="11" t="s">
        <v>51</v>
      </c>
      <c r="N312" s="11" t="s">
        <v>77</v>
      </c>
      <c r="O312" s="11" t="s">
        <v>65</v>
      </c>
    </row>
    <row r="313" spans="2:15" ht="21" customHeight="1" x14ac:dyDescent="0.3">
      <c r="B313" s="1" t="s">
        <v>14</v>
      </c>
      <c r="C313" s="2">
        <v>22</v>
      </c>
      <c r="D313" s="3" t="s">
        <v>69</v>
      </c>
      <c r="E313" s="1" t="s">
        <v>16</v>
      </c>
      <c r="F313" s="1" t="s">
        <v>42</v>
      </c>
      <c r="G313" s="4">
        <v>2</v>
      </c>
      <c r="H313" s="5">
        <v>12000000</v>
      </c>
      <c r="I313" s="1">
        <v>4</v>
      </c>
      <c r="J313" s="6">
        <v>1.3888888888888889E-3</v>
      </c>
      <c r="K313" s="1" t="s">
        <v>18</v>
      </c>
      <c r="L313" s="1" t="s">
        <v>64</v>
      </c>
      <c r="M313" s="1" t="s">
        <v>33</v>
      </c>
      <c r="N313" s="1" t="s">
        <v>78</v>
      </c>
      <c r="O313" s="1" t="s">
        <v>53</v>
      </c>
    </row>
    <row r="314" spans="2:15" ht="21" customHeight="1" x14ac:dyDescent="0.3">
      <c r="B314" s="11" t="s">
        <v>14</v>
      </c>
      <c r="C314" s="12">
        <v>24</v>
      </c>
      <c r="D314" s="13" t="s">
        <v>69</v>
      </c>
      <c r="E314" s="11" t="s">
        <v>16</v>
      </c>
      <c r="F314" s="11" t="s">
        <v>42</v>
      </c>
      <c r="G314" s="14">
        <v>1</v>
      </c>
      <c r="H314" s="15">
        <v>7000000</v>
      </c>
      <c r="I314" s="11">
        <v>2</v>
      </c>
      <c r="J314" s="16">
        <v>1.3888888888888889E-3</v>
      </c>
      <c r="K314" s="11" t="s">
        <v>18</v>
      </c>
      <c r="L314" s="11" t="s">
        <v>56</v>
      </c>
      <c r="M314" s="11" t="s">
        <v>33</v>
      </c>
      <c r="N314" s="11" t="s">
        <v>77</v>
      </c>
      <c r="O314" s="11" t="s">
        <v>65</v>
      </c>
    </row>
    <row r="315" spans="2:15" ht="21" customHeight="1" x14ac:dyDescent="0.3">
      <c r="B315" s="1" t="s">
        <v>14</v>
      </c>
      <c r="C315" s="2">
        <v>24</v>
      </c>
      <c r="D315" s="3" t="s">
        <v>69</v>
      </c>
      <c r="E315" s="1" t="s">
        <v>16</v>
      </c>
      <c r="F315" s="1" t="s">
        <v>68</v>
      </c>
      <c r="G315" s="4">
        <v>5</v>
      </c>
      <c r="H315" s="5">
        <v>25000000</v>
      </c>
      <c r="I315" s="1">
        <v>2</v>
      </c>
      <c r="J315" s="6">
        <v>1.3888888888888889E-3</v>
      </c>
      <c r="K315" s="1" t="s">
        <v>18</v>
      </c>
      <c r="L315" s="1" t="s">
        <v>19</v>
      </c>
      <c r="M315" s="1" t="s">
        <v>43</v>
      </c>
      <c r="N315" s="1" t="s">
        <v>66</v>
      </c>
      <c r="O315" s="1" t="s">
        <v>36</v>
      </c>
    </row>
    <row r="316" spans="2:15" ht="21" customHeight="1" x14ac:dyDescent="0.3">
      <c r="B316" s="11" t="s">
        <v>14</v>
      </c>
      <c r="C316" s="12">
        <v>11</v>
      </c>
      <c r="D316" s="13" t="s">
        <v>57</v>
      </c>
      <c r="E316" s="11" t="s">
        <v>38</v>
      </c>
      <c r="F316" s="11" t="s">
        <v>42</v>
      </c>
      <c r="G316" s="14">
        <v>2</v>
      </c>
      <c r="H316" s="15">
        <v>38000000</v>
      </c>
      <c r="I316" s="11">
        <v>5</v>
      </c>
      <c r="J316" s="16">
        <v>1.3888888888888889E-3</v>
      </c>
      <c r="K316" s="11" t="s">
        <v>46</v>
      </c>
      <c r="L316" s="11" t="s">
        <v>50</v>
      </c>
      <c r="M316" s="11" t="s">
        <v>33</v>
      </c>
      <c r="N316" s="11" t="s">
        <v>76</v>
      </c>
      <c r="O316" s="11" t="s">
        <v>26</v>
      </c>
    </row>
    <row r="317" spans="2:15" ht="21" customHeight="1" x14ac:dyDescent="0.3">
      <c r="B317" s="1" t="s">
        <v>14</v>
      </c>
      <c r="C317" s="2">
        <v>15</v>
      </c>
      <c r="D317" s="3" t="s">
        <v>22</v>
      </c>
      <c r="E317" s="1" t="s">
        <v>16</v>
      </c>
      <c r="F317" s="1" t="s">
        <v>23</v>
      </c>
      <c r="G317" s="4">
        <v>3</v>
      </c>
      <c r="H317" s="5">
        <v>15000000</v>
      </c>
      <c r="I317" s="1">
        <v>2</v>
      </c>
      <c r="J317" s="6">
        <v>1.3888888888888889E-3</v>
      </c>
      <c r="K317" s="1" t="s">
        <v>18</v>
      </c>
      <c r="L317" s="1" t="s">
        <v>56</v>
      </c>
      <c r="M317" s="1" t="s">
        <v>43</v>
      </c>
      <c r="N317" s="1" t="s">
        <v>78</v>
      </c>
      <c r="O317" s="1" t="s">
        <v>53</v>
      </c>
    </row>
    <row r="318" spans="2:15" ht="21" customHeight="1" x14ac:dyDescent="0.3">
      <c r="B318" s="11" t="s">
        <v>70</v>
      </c>
      <c r="C318" s="12">
        <v>17</v>
      </c>
      <c r="D318" s="13" t="s">
        <v>58</v>
      </c>
      <c r="E318" s="11" t="s">
        <v>28</v>
      </c>
      <c r="F318" s="11" t="s">
        <v>23</v>
      </c>
      <c r="G318" s="14">
        <v>0</v>
      </c>
      <c r="H318" s="15">
        <v>0</v>
      </c>
      <c r="I318" s="11">
        <v>2</v>
      </c>
      <c r="J318" s="16">
        <v>1.3888888888888889E-3</v>
      </c>
      <c r="K318" s="11"/>
      <c r="L318" s="11"/>
      <c r="M318" s="11" t="s">
        <v>30</v>
      </c>
      <c r="N318" s="11" t="s">
        <v>76</v>
      </c>
      <c r="O318" s="11" t="s">
        <v>31</v>
      </c>
    </row>
    <row r="319" spans="2:15" ht="21" customHeight="1" x14ac:dyDescent="0.3">
      <c r="B319" s="1" t="s">
        <v>70</v>
      </c>
      <c r="C319" s="2">
        <v>6</v>
      </c>
      <c r="D319" s="3" t="s">
        <v>22</v>
      </c>
      <c r="E319" s="1" t="s">
        <v>16</v>
      </c>
      <c r="F319" s="1" t="s">
        <v>17</v>
      </c>
      <c r="G319" s="4">
        <v>0</v>
      </c>
      <c r="H319" s="5">
        <v>0</v>
      </c>
      <c r="I319" s="1">
        <v>1</v>
      </c>
      <c r="J319" s="6">
        <v>1.3888888888888889E-3</v>
      </c>
      <c r="K319" s="1"/>
      <c r="L319" s="1"/>
      <c r="M319" s="1" t="s">
        <v>43</v>
      </c>
      <c r="N319" s="1" t="s">
        <v>77</v>
      </c>
      <c r="O319" s="1" t="s">
        <v>65</v>
      </c>
    </row>
    <row r="320" spans="2:15" ht="21" customHeight="1" x14ac:dyDescent="0.3">
      <c r="B320" s="11" t="s">
        <v>70</v>
      </c>
      <c r="C320" s="12">
        <v>18</v>
      </c>
      <c r="D320" s="13" t="s">
        <v>27</v>
      </c>
      <c r="E320" s="11" t="s">
        <v>16</v>
      </c>
      <c r="F320" s="11" t="s">
        <v>23</v>
      </c>
      <c r="G320" s="14">
        <v>0</v>
      </c>
      <c r="H320" s="15">
        <v>0</v>
      </c>
      <c r="I320" s="11">
        <v>1</v>
      </c>
      <c r="J320" s="16">
        <v>1.3888888888888889E-3</v>
      </c>
      <c r="K320" s="11"/>
      <c r="L320" s="11"/>
      <c r="M320" s="11" t="s">
        <v>51</v>
      </c>
      <c r="N320" s="11" t="s">
        <v>77</v>
      </c>
      <c r="O320" s="11" t="s">
        <v>54</v>
      </c>
    </row>
    <row r="321" spans="2:15" ht="21" customHeight="1" x14ac:dyDescent="0.3">
      <c r="B321" s="1" t="s">
        <v>70</v>
      </c>
      <c r="C321" s="2">
        <v>11</v>
      </c>
      <c r="D321" s="3" t="s">
        <v>44</v>
      </c>
      <c r="E321" s="1" t="s">
        <v>73</v>
      </c>
      <c r="F321" s="1" t="s">
        <v>42</v>
      </c>
      <c r="G321" s="4">
        <v>0</v>
      </c>
      <c r="H321" s="5">
        <v>0</v>
      </c>
      <c r="I321" s="1">
        <v>4</v>
      </c>
      <c r="J321" s="6">
        <v>1.3888888888888889E-3</v>
      </c>
      <c r="K321" s="1"/>
      <c r="L321" s="1"/>
      <c r="M321" s="1" t="s">
        <v>48</v>
      </c>
      <c r="N321" s="1" t="s">
        <v>76</v>
      </c>
      <c r="O321" s="1" t="s">
        <v>26</v>
      </c>
    </row>
    <row r="322" spans="2:15" ht="21" customHeight="1" x14ac:dyDescent="0.3">
      <c r="B322" s="11" t="s">
        <v>70</v>
      </c>
      <c r="C322" s="12">
        <v>21</v>
      </c>
      <c r="D322" s="13" t="s">
        <v>69</v>
      </c>
      <c r="E322" s="11" t="s">
        <v>49</v>
      </c>
      <c r="F322" s="11" t="s">
        <v>23</v>
      </c>
      <c r="G322" s="14">
        <v>0</v>
      </c>
      <c r="H322" s="15">
        <v>0</v>
      </c>
      <c r="I322" s="11">
        <v>1</v>
      </c>
      <c r="J322" s="16">
        <v>1.3888888888888889E-3</v>
      </c>
      <c r="K322" s="11"/>
      <c r="L322" s="11"/>
      <c r="M322" s="11" t="s">
        <v>40</v>
      </c>
      <c r="N322" s="11" t="s">
        <v>78</v>
      </c>
      <c r="O322" s="11" t="s">
        <v>63</v>
      </c>
    </row>
    <row r="323" spans="2:15" ht="21" customHeight="1" x14ac:dyDescent="0.3">
      <c r="B323" s="1" t="s">
        <v>70</v>
      </c>
      <c r="C323" s="2">
        <v>17</v>
      </c>
      <c r="D323" s="3" t="s">
        <v>58</v>
      </c>
      <c r="E323" s="1" t="s">
        <v>28</v>
      </c>
      <c r="F323" s="1" t="s">
        <v>23</v>
      </c>
      <c r="G323" s="4">
        <v>0</v>
      </c>
      <c r="H323" s="5">
        <v>0</v>
      </c>
      <c r="I323" s="1">
        <v>2</v>
      </c>
      <c r="J323" s="6">
        <v>1.3888888888888889E-3</v>
      </c>
      <c r="K323" s="1"/>
      <c r="L323" s="1"/>
      <c r="M323" s="1" t="s">
        <v>30</v>
      </c>
      <c r="N323" s="1" t="s">
        <v>76</v>
      </c>
      <c r="O323" s="1" t="s">
        <v>31</v>
      </c>
    </row>
    <row r="324" spans="2:15" ht="21" customHeight="1" x14ac:dyDescent="0.3">
      <c r="B324" s="11" t="s">
        <v>14</v>
      </c>
      <c r="C324" s="12">
        <v>12</v>
      </c>
      <c r="D324" s="13" t="s">
        <v>55</v>
      </c>
      <c r="E324" s="11" t="s">
        <v>28</v>
      </c>
      <c r="F324" s="11" t="s">
        <v>23</v>
      </c>
      <c r="G324" s="14">
        <v>2</v>
      </c>
      <c r="H324" s="15">
        <v>12000000</v>
      </c>
      <c r="I324" s="11">
        <v>1</v>
      </c>
      <c r="J324" s="16">
        <v>1.3888888888888889E-3</v>
      </c>
      <c r="K324" s="11" t="s">
        <v>18</v>
      </c>
      <c r="L324" s="11" t="s">
        <v>29</v>
      </c>
      <c r="M324" s="11" t="s">
        <v>33</v>
      </c>
      <c r="N324" s="11" t="s">
        <v>76</v>
      </c>
      <c r="O324" s="11" t="s">
        <v>71</v>
      </c>
    </row>
    <row r="325" spans="2:15" ht="21" customHeight="1" x14ac:dyDescent="0.3">
      <c r="B325" s="1" t="s">
        <v>14</v>
      </c>
      <c r="C325" s="2">
        <v>1</v>
      </c>
      <c r="D325" s="3" t="s">
        <v>15</v>
      </c>
      <c r="E325" s="1" t="s">
        <v>32</v>
      </c>
      <c r="F325" s="1" t="s">
        <v>42</v>
      </c>
      <c r="G325" s="4">
        <v>4</v>
      </c>
      <c r="H325" s="5">
        <v>20000000</v>
      </c>
      <c r="I325" s="1">
        <v>1</v>
      </c>
      <c r="J325" s="6">
        <v>1.3888888888888889E-3</v>
      </c>
      <c r="K325" s="1" t="s">
        <v>18</v>
      </c>
      <c r="L325" s="1" t="s">
        <v>35</v>
      </c>
      <c r="M325" s="1" t="s">
        <v>33</v>
      </c>
      <c r="N325" s="1" t="s">
        <v>76</v>
      </c>
      <c r="O325" s="1" t="s">
        <v>75</v>
      </c>
    </row>
    <row r="326" spans="2:15" ht="21" customHeight="1" x14ac:dyDescent="0.3">
      <c r="B326" s="11" t="s">
        <v>14</v>
      </c>
      <c r="C326" s="12">
        <v>27</v>
      </c>
      <c r="D326" s="13" t="s">
        <v>22</v>
      </c>
      <c r="E326" s="11" t="s">
        <v>16</v>
      </c>
      <c r="F326" s="11" t="s">
        <v>23</v>
      </c>
      <c r="G326" s="14">
        <v>4</v>
      </c>
      <c r="H326" s="15">
        <v>11000000</v>
      </c>
      <c r="I326" s="11">
        <v>1</v>
      </c>
      <c r="J326" s="16">
        <v>1.3888888888888889E-3</v>
      </c>
      <c r="K326" s="11" t="s">
        <v>61</v>
      </c>
      <c r="L326" s="11" t="s">
        <v>47</v>
      </c>
      <c r="M326" s="11" t="s">
        <v>25</v>
      </c>
      <c r="N326" s="11" t="s">
        <v>77</v>
      </c>
      <c r="O326" s="11" t="s">
        <v>54</v>
      </c>
    </row>
    <row r="327" spans="2:15" ht="21" customHeight="1" x14ac:dyDescent="0.3">
      <c r="B327" s="1" t="s">
        <v>14</v>
      </c>
      <c r="C327" s="2">
        <v>26</v>
      </c>
      <c r="D327" s="3" t="s">
        <v>22</v>
      </c>
      <c r="E327" s="1" t="s">
        <v>73</v>
      </c>
      <c r="F327" s="1" t="s">
        <v>17</v>
      </c>
      <c r="G327" s="4">
        <v>3</v>
      </c>
      <c r="H327" s="5">
        <v>15000000</v>
      </c>
      <c r="I327" s="1">
        <v>1</v>
      </c>
      <c r="J327" s="6">
        <v>1.3888888888888889E-3</v>
      </c>
      <c r="K327" s="1" t="s">
        <v>18</v>
      </c>
      <c r="L327" s="1" t="s">
        <v>64</v>
      </c>
      <c r="M327" s="1" t="s">
        <v>43</v>
      </c>
      <c r="N327" s="1" t="s">
        <v>76</v>
      </c>
      <c r="O327" s="1" t="s">
        <v>31</v>
      </c>
    </row>
    <row r="328" spans="2:15" ht="21" customHeight="1" x14ac:dyDescent="0.3">
      <c r="B328" s="11" t="s">
        <v>14</v>
      </c>
      <c r="C328" s="12">
        <v>30</v>
      </c>
      <c r="D328" s="13" t="s">
        <v>27</v>
      </c>
      <c r="E328" s="11" t="s">
        <v>32</v>
      </c>
      <c r="F328" s="11" t="s">
        <v>42</v>
      </c>
      <c r="G328" s="14">
        <v>3</v>
      </c>
      <c r="H328" s="15">
        <v>15000000</v>
      </c>
      <c r="I328" s="11">
        <v>1</v>
      </c>
      <c r="J328" s="16">
        <v>1.3888888888888889E-3</v>
      </c>
      <c r="K328" s="11" t="s">
        <v>18</v>
      </c>
      <c r="L328" s="11" t="s">
        <v>29</v>
      </c>
      <c r="M328" s="11" t="s">
        <v>43</v>
      </c>
      <c r="N328" s="11" t="s">
        <v>77</v>
      </c>
      <c r="O328" s="11" t="s">
        <v>65</v>
      </c>
    </row>
    <row r="329" spans="2:15" ht="21" customHeight="1" x14ac:dyDescent="0.3">
      <c r="B329" s="1" t="s">
        <v>14</v>
      </c>
      <c r="C329" s="2">
        <v>11</v>
      </c>
      <c r="D329" s="3" t="s">
        <v>27</v>
      </c>
      <c r="E329" s="1" t="s">
        <v>32</v>
      </c>
      <c r="F329" s="1" t="s">
        <v>17</v>
      </c>
      <c r="G329" s="4">
        <v>2</v>
      </c>
      <c r="H329" s="5">
        <v>12000000</v>
      </c>
      <c r="I329" s="1">
        <v>5</v>
      </c>
      <c r="J329" s="6">
        <v>1.3888888888888889E-3</v>
      </c>
      <c r="K329" s="1" t="s">
        <v>18</v>
      </c>
      <c r="L329" s="1" t="s">
        <v>24</v>
      </c>
      <c r="M329" s="1" t="s">
        <v>48</v>
      </c>
      <c r="N329" s="1" t="s">
        <v>78</v>
      </c>
      <c r="O329" s="1" t="s">
        <v>62</v>
      </c>
    </row>
    <row r="330" spans="2:15" ht="21" customHeight="1" x14ac:dyDescent="0.3">
      <c r="B330" s="11" t="s">
        <v>14</v>
      </c>
      <c r="C330" s="12">
        <v>28</v>
      </c>
      <c r="D330" s="13" t="s">
        <v>37</v>
      </c>
      <c r="E330" s="11" t="s">
        <v>16</v>
      </c>
      <c r="F330" s="11" t="s">
        <v>17</v>
      </c>
      <c r="G330" s="14">
        <v>5</v>
      </c>
      <c r="H330" s="15">
        <v>21000000</v>
      </c>
      <c r="I330" s="11">
        <v>3</v>
      </c>
      <c r="J330" s="16">
        <v>1.3888888888888889E-3</v>
      </c>
      <c r="K330" s="11" t="s">
        <v>18</v>
      </c>
      <c r="L330" s="11" t="s">
        <v>39</v>
      </c>
      <c r="M330" s="11" t="s">
        <v>25</v>
      </c>
      <c r="N330" s="11" t="s">
        <v>76</v>
      </c>
      <c r="O330" s="11" t="s">
        <v>52</v>
      </c>
    </row>
    <row r="331" spans="2:15" ht="21" customHeight="1" x14ac:dyDescent="0.3">
      <c r="B331" s="1" t="s">
        <v>14</v>
      </c>
      <c r="C331" s="2">
        <v>8</v>
      </c>
      <c r="D331" s="3" t="s">
        <v>37</v>
      </c>
      <c r="E331" s="1" t="s">
        <v>49</v>
      </c>
      <c r="F331" s="1" t="s">
        <v>17</v>
      </c>
      <c r="G331" s="4">
        <v>2</v>
      </c>
      <c r="H331" s="5">
        <v>12000000</v>
      </c>
      <c r="I331" s="1">
        <v>2</v>
      </c>
      <c r="J331" s="6">
        <v>1.3888888888888889E-3</v>
      </c>
      <c r="K331" s="1" t="s">
        <v>18</v>
      </c>
      <c r="L331" s="1" t="s">
        <v>39</v>
      </c>
      <c r="M331" s="1" t="s">
        <v>33</v>
      </c>
      <c r="N331" s="1" t="s">
        <v>78</v>
      </c>
      <c r="O331" s="1" t="s">
        <v>66</v>
      </c>
    </row>
    <row r="332" spans="2:15" ht="21" customHeight="1" x14ac:dyDescent="0.3">
      <c r="B332" s="11" t="s">
        <v>14</v>
      </c>
      <c r="C332" s="12">
        <v>25</v>
      </c>
      <c r="D332" s="13" t="s">
        <v>37</v>
      </c>
      <c r="E332" s="11" t="s">
        <v>16</v>
      </c>
      <c r="F332" s="11" t="s">
        <v>23</v>
      </c>
      <c r="G332" s="14">
        <v>5</v>
      </c>
      <c r="H332" s="15">
        <v>25000000</v>
      </c>
      <c r="I332" s="11">
        <v>1</v>
      </c>
      <c r="J332" s="16">
        <v>1.3888888888888889E-3</v>
      </c>
      <c r="K332" s="11" t="s">
        <v>18</v>
      </c>
      <c r="L332" s="11" t="s">
        <v>19</v>
      </c>
      <c r="M332" s="11" t="s">
        <v>48</v>
      </c>
      <c r="N332" s="11" t="s">
        <v>66</v>
      </c>
      <c r="O332" s="11" t="s">
        <v>36</v>
      </c>
    </row>
    <row r="333" spans="2:15" ht="21" customHeight="1" x14ac:dyDescent="0.3">
      <c r="B333" s="1" t="s">
        <v>14</v>
      </c>
      <c r="C333" s="2">
        <v>2</v>
      </c>
      <c r="D333" s="3" t="s">
        <v>37</v>
      </c>
      <c r="E333" s="1" t="s">
        <v>32</v>
      </c>
      <c r="F333" s="1" t="s">
        <v>23</v>
      </c>
      <c r="G333" s="4">
        <v>3</v>
      </c>
      <c r="H333" s="5">
        <v>15000000</v>
      </c>
      <c r="I333" s="1">
        <v>3</v>
      </c>
      <c r="J333" s="6">
        <v>1.3888888888888889E-3</v>
      </c>
      <c r="K333" s="1" t="s">
        <v>18</v>
      </c>
      <c r="L333" s="1" t="s">
        <v>19</v>
      </c>
      <c r="M333" s="1" t="s">
        <v>51</v>
      </c>
      <c r="N333" s="1" t="s">
        <v>78</v>
      </c>
      <c r="O333" s="1" t="s">
        <v>66</v>
      </c>
    </row>
    <row r="334" spans="2:15" ht="21" customHeight="1" x14ac:dyDescent="0.3">
      <c r="B334" s="11" t="s">
        <v>14</v>
      </c>
      <c r="C334" s="12">
        <v>29</v>
      </c>
      <c r="D334" s="13" t="s">
        <v>37</v>
      </c>
      <c r="E334" s="11" t="s">
        <v>16</v>
      </c>
      <c r="F334" s="11" t="s">
        <v>23</v>
      </c>
      <c r="G334" s="14">
        <v>2</v>
      </c>
      <c r="H334" s="15">
        <v>12000000</v>
      </c>
      <c r="I334" s="11">
        <v>1</v>
      </c>
      <c r="J334" s="16">
        <v>1.3888888888888889E-3</v>
      </c>
      <c r="K334" s="11" t="s">
        <v>18</v>
      </c>
      <c r="L334" s="11" t="s">
        <v>56</v>
      </c>
      <c r="M334" s="11" t="s">
        <v>51</v>
      </c>
      <c r="N334" s="11" t="s">
        <v>76</v>
      </c>
      <c r="O334" s="11" t="s">
        <v>31</v>
      </c>
    </row>
    <row r="335" spans="2:15" ht="21" customHeight="1" x14ac:dyDescent="0.3">
      <c r="B335" s="1" t="s">
        <v>14</v>
      </c>
      <c r="C335" s="2">
        <v>6</v>
      </c>
      <c r="D335" s="3" t="s">
        <v>44</v>
      </c>
      <c r="E335" s="1" t="s">
        <v>28</v>
      </c>
      <c r="F335" s="1" t="s">
        <v>23</v>
      </c>
      <c r="G335" s="4">
        <v>3</v>
      </c>
      <c r="H335" s="5">
        <v>15000000</v>
      </c>
      <c r="I335" s="1">
        <v>1</v>
      </c>
      <c r="J335" s="6">
        <v>1.3888888888888889E-3</v>
      </c>
      <c r="K335" s="1" t="s">
        <v>18</v>
      </c>
      <c r="L335" s="1" t="s">
        <v>19</v>
      </c>
      <c r="M335" s="1" t="s">
        <v>30</v>
      </c>
      <c r="N335" s="1" t="s">
        <v>76</v>
      </c>
      <c r="O335" s="1" t="s">
        <v>52</v>
      </c>
    </row>
    <row r="336" spans="2:15" ht="21" customHeight="1" x14ac:dyDescent="0.3">
      <c r="B336" s="11" t="s">
        <v>14</v>
      </c>
      <c r="C336" s="12">
        <v>19</v>
      </c>
      <c r="D336" s="13" t="s">
        <v>44</v>
      </c>
      <c r="E336" s="11" t="s">
        <v>16</v>
      </c>
      <c r="F336" s="11" t="s">
        <v>23</v>
      </c>
      <c r="G336" s="14">
        <v>3</v>
      </c>
      <c r="H336" s="15">
        <v>15000000</v>
      </c>
      <c r="I336" s="11">
        <v>5</v>
      </c>
      <c r="J336" s="16">
        <v>1.3888888888888889E-3</v>
      </c>
      <c r="K336" s="11" t="s">
        <v>18</v>
      </c>
      <c r="L336" s="11" t="s">
        <v>56</v>
      </c>
      <c r="M336" s="11" t="s">
        <v>30</v>
      </c>
      <c r="N336" s="11" t="s">
        <v>76</v>
      </c>
      <c r="O336" s="11" t="s">
        <v>52</v>
      </c>
    </row>
    <row r="337" spans="2:15" ht="21" customHeight="1" x14ac:dyDescent="0.3">
      <c r="B337" s="1" t="s">
        <v>14</v>
      </c>
      <c r="C337" s="2">
        <v>22</v>
      </c>
      <c r="D337" s="3" t="s">
        <v>44</v>
      </c>
      <c r="E337" s="1" t="s">
        <v>49</v>
      </c>
      <c r="F337" s="1" t="s">
        <v>23</v>
      </c>
      <c r="G337" s="4">
        <v>2</v>
      </c>
      <c r="H337" s="5">
        <v>12000000</v>
      </c>
      <c r="I337" s="1">
        <v>2</v>
      </c>
      <c r="J337" s="6">
        <v>1.3888888888888889E-3</v>
      </c>
      <c r="K337" s="1" t="s">
        <v>18</v>
      </c>
      <c r="L337" s="1" t="s">
        <v>29</v>
      </c>
      <c r="M337" s="1" t="s">
        <v>25</v>
      </c>
      <c r="N337" s="1" t="s">
        <v>78</v>
      </c>
      <c r="O337" s="1" t="s">
        <v>53</v>
      </c>
    </row>
    <row r="338" spans="2:15" ht="21" customHeight="1" x14ac:dyDescent="0.3">
      <c r="B338" s="11" t="s">
        <v>14</v>
      </c>
      <c r="C338" s="12">
        <v>3</v>
      </c>
      <c r="D338" s="13" t="s">
        <v>44</v>
      </c>
      <c r="E338" s="11" t="s">
        <v>28</v>
      </c>
      <c r="F338" s="11" t="s">
        <v>42</v>
      </c>
      <c r="G338" s="14">
        <v>5</v>
      </c>
      <c r="H338" s="15">
        <v>25000000</v>
      </c>
      <c r="I338" s="11">
        <v>3</v>
      </c>
      <c r="J338" s="16">
        <v>1.3888888888888889E-3</v>
      </c>
      <c r="K338" s="11" t="s">
        <v>18</v>
      </c>
      <c r="L338" s="11" t="s">
        <v>39</v>
      </c>
      <c r="M338" s="11" t="s">
        <v>40</v>
      </c>
      <c r="N338" s="11" t="s">
        <v>78</v>
      </c>
      <c r="O338" s="11" t="s">
        <v>41</v>
      </c>
    </row>
    <row r="339" spans="2:15" ht="21" customHeight="1" x14ac:dyDescent="0.3">
      <c r="B339" s="1" t="s">
        <v>14</v>
      </c>
      <c r="C339" s="2">
        <v>2</v>
      </c>
      <c r="D339" s="3" t="s">
        <v>44</v>
      </c>
      <c r="E339" s="1" t="s">
        <v>28</v>
      </c>
      <c r="F339" s="1" t="s">
        <v>42</v>
      </c>
      <c r="G339" s="4">
        <v>5</v>
      </c>
      <c r="H339" s="5">
        <v>25000000</v>
      </c>
      <c r="I339" s="1">
        <v>1</v>
      </c>
      <c r="J339" s="6">
        <v>1.3888888888888889E-3</v>
      </c>
      <c r="K339" s="1" t="s">
        <v>18</v>
      </c>
      <c r="L339" s="1" t="s">
        <v>56</v>
      </c>
      <c r="M339" s="1" t="s">
        <v>51</v>
      </c>
      <c r="N339" s="1" t="s">
        <v>78</v>
      </c>
      <c r="O339" s="1" t="s">
        <v>66</v>
      </c>
    </row>
    <row r="340" spans="2:15" ht="21" customHeight="1" x14ac:dyDescent="0.3">
      <c r="B340" s="11" t="s">
        <v>14</v>
      </c>
      <c r="C340" s="12">
        <v>1</v>
      </c>
      <c r="D340" s="13" t="s">
        <v>69</v>
      </c>
      <c r="E340" s="11" t="s">
        <v>32</v>
      </c>
      <c r="F340" s="11" t="s">
        <v>42</v>
      </c>
      <c r="G340" s="14">
        <v>4</v>
      </c>
      <c r="H340" s="15">
        <v>20000000</v>
      </c>
      <c r="I340" s="11">
        <v>4</v>
      </c>
      <c r="J340" s="16">
        <v>1.3888888888888889E-3</v>
      </c>
      <c r="K340" s="11" t="s">
        <v>18</v>
      </c>
      <c r="L340" s="11" t="s">
        <v>24</v>
      </c>
      <c r="M340" s="11" t="s">
        <v>51</v>
      </c>
      <c r="N340" s="11" t="s">
        <v>76</v>
      </c>
      <c r="O340" s="11" t="s">
        <v>52</v>
      </c>
    </row>
    <row r="341" spans="2:15" ht="21" customHeight="1" x14ac:dyDescent="0.3">
      <c r="B341" s="1" t="s">
        <v>14</v>
      </c>
      <c r="C341" s="2">
        <v>17</v>
      </c>
      <c r="D341" s="3" t="s">
        <v>69</v>
      </c>
      <c r="E341" s="1" t="s">
        <v>73</v>
      </c>
      <c r="F341" s="1" t="s">
        <v>17</v>
      </c>
      <c r="G341" s="4">
        <v>3</v>
      </c>
      <c r="H341" s="5">
        <v>15000000</v>
      </c>
      <c r="I341" s="1">
        <v>5</v>
      </c>
      <c r="J341" s="6">
        <v>1.3888888888888889E-3</v>
      </c>
      <c r="K341" s="1" t="s">
        <v>18</v>
      </c>
      <c r="L341" s="1" t="s">
        <v>39</v>
      </c>
      <c r="M341" s="1" t="s">
        <v>51</v>
      </c>
      <c r="N341" s="1" t="s">
        <v>77</v>
      </c>
      <c r="O341" s="1" t="s">
        <v>54</v>
      </c>
    </row>
    <row r="342" spans="2:15" ht="21" customHeight="1" x14ac:dyDescent="0.3">
      <c r="B342" s="11" t="s">
        <v>14</v>
      </c>
      <c r="C342" s="12">
        <v>2</v>
      </c>
      <c r="D342" s="13" t="s">
        <v>69</v>
      </c>
      <c r="E342" s="11" t="s">
        <v>32</v>
      </c>
      <c r="F342" s="11" t="s">
        <v>17</v>
      </c>
      <c r="G342" s="14">
        <v>2</v>
      </c>
      <c r="H342" s="15">
        <v>12000000</v>
      </c>
      <c r="I342" s="11">
        <v>2</v>
      </c>
      <c r="J342" s="16">
        <v>1.3888888888888889E-3</v>
      </c>
      <c r="K342" s="11" t="s">
        <v>18</v>
      </c>
      <c r="L342" s="11" t="s">
        <v>56</v>
      </c>
      <c r="M342" s="11" t="s">
        <v>20</v>
      </c>
      <c r="N342" s="11" t="s">
        <v>78</v>
      </c>
      <c r="O342" s="11" t="s">
        <v>41</v>
      </c>
    </row>
    <row r="343" spans="2:15" ht="21" customHeight="1" x14ac:dyDescent="0.3">
      <c r="B343" s="1" t="s">
        <v>14</v>
      </c>
      <c r="C343" s="2">
        <v>12</v>
      </c>
      <c r="D343" s="3" t="s">
        <v>55</v>
      </c>
      <c r="E343" s="1" t="s">
        <v>28</v>
      </c>
      <c r="F343" s="1" t="s">
        <v>23</v>
      </c>
      <c r="G343" s="4">
        <v>2</v>
      </c>
      <c r="H343" s="5">
        <v>12000000</v>
      </c>
      <c r="I343" s="1">
        <v>1</v>
      </c>
      <c r="J343" s="6">
        <v>1.3888888888888889E-3</v>
      </c>
      <c r="K343" s="1" t="s">
        <v>18</v>
      </c>
      <c r="L343" s="1" t="s">
        <v>29</v>
      </c>
      <c r="M343" s="1" t="s">
        <v>33</v>
      </c>
      <c r="N343" s="1" t="s">
        <v>76</v>
      </c>
      <c r="O343" s="1" t="s">
        <v>71</v>
      </c>
    </row>
    <row r="344" spans="2:15" ht="21" customHeight="1" x14ac:dyDescent="0.3">
      <c r="B344" s="11" t="s">
        <v>14</v>
      </c>
      <c r="C344" s="12">
        <v>1</v>
      </c>
      <c r="D344" s="13" t="s">
        <v>15</v>
      </c>
      <c r="E344" s="11" t="s">
        <v>32</v>
      </c>
      <c r="F344" s="11" t="s">
        <v>42</v>
      </c>
      <c r="G344" s="14">
        <v>4</v>
      </c>
      <c r="H344" s="15">
        <v>20000000</v>
      </c>
      <c r="I344" s="11">
        <v>1</v>
      </c>
      <c r="J344" s="16">
        <v>1.3888888888888889E-3</v>
      </c>
      <c r="K344" s="11" t="s">
        <v>18</v>
      </c>
      <c r="L344" s="11" t="s">
        <v>35</v>
      </c>
      <c r="M344" s="11" t="s">
        <v>33</v>
      </c>
      <c r="N344" s="11" t="s">
        <v>76</v>
      </c>
      <c r="O344" s="11" t="s">
        <v>75</v>
      </c>
    </row>
    <row r="345" spans="2:15" ht="21" customHeight="1" x14ac:dyDescent="0.3">
      <c r="B345" s="1" t="s">
        <v>14</v>
      </c>
      <c r="C345" s="2">
        <v>27</v>
      </c>
      <c r="D345" s="3" t="s">
        <v>22</v>
      </c>
      <c r="E345" s="1" t="s">
        <v>16</v>
      </c>
      <c r="F345" s="1" t="s">
        <v>23</v>
      </c>
      <c r="G345" s="4">
        <v>4</v>
      </c>
      <c r="H345" s="5">
        <v>11000000</v>
      </c>
      <c r="I345" s="1">
        <v>1</v>
      </c>
      <c r="J345" s="6">
        <v>1.3888888888888889E-3</v>
      </c>
      <c r="K345" s="1" t="s">
        <v>61</v>
      </c>
      <c r="L345" s="1" t="s">
        <v>47</v>
      </c>
      <c r="M345" s="1" t="s">
        <v>25</v>
      </c>
      <c r="N345" s="1" t="s">
        <v>77</v>
      </c>
      <c r="O345" s="1" t="s">
        <v>54</v>
      </c>
    </row>
    <row r="346" spans="2:15" ht="21" customHeight="1" x14ac:dyDescent="0.3">
      <c r="B346" s="11" t="s">
        <v>70</v>
      </c>
      <c r="C346" s="12">
        <v>6</v>
      </c>
      <c r="D346" s="13" t="s">
        <v>55</v>
      </c>
      <c r="E346" s="11" t="s">
        <v>16</v>
      </c>
      <c r="F346" s="11" t="s">
        <v>17</v>
      </c>
      <c r="G346" s="14">
        <v>0</v>
      </c>
      <c r="H346" s="15">
        <v>0</v>
      </c>
      <c r="I346" s="11">
        <v>4</v>
      </c>
      <c r="J346" s="16">
        <v>1.3888888888888889E-3</v>
      </c>
      <c r="K346" s="11"/>
      <c r="L346" s="11"/>
      <c r="M346" s="11" t="s">
        <v>51</v>
      </c>
      <c r="N346" s="11" t="s">
        <v>78</v>
      </c>
      <c r="O346" s="11" t="s">
        <v>53</v>
      </c>
    </row>
    <row r="347" spans="2:15" ht="21" customHeight="1" x14ac:dyDescent="0.3">
      <c r="B347" s="1" t="s">
        <v>70</v>
      </c>
      <c r="C347" s="2">
        <v>28</v>
      </c>
      <c r="D347" s="3" t="s">
        <v>59</v>
      </c>
      <c r="E347" s="1" t="s">
        <v>38</v>
      </c>
      <c r="F347" s="1" t="s">
        <v>17</v>
      </c>
      <c r="G347" s="4">
        <v>0</v>
      </c>
      <c r="H347" s="5">
        <v>0</v>
      </c>
      <c r="I347" s="1">
        <v>1</v>
      </c>
      <c r="J347" s="6">
        <v>1.3888888888888889E-3</v>
      </c>
      <c r="K347" s="1"/>
      <c r="L347" s="1"/>
      <c r="M347" s="1" t="s">
        <v>48</v>
      </c>
      <c r="N347" s="1" t="s">
        <v>78</v>
      </c>
      <c r="O347" s="1" t="s">
        <v>41</v>
      </c>
    </row>
    <row r="348" spans="2:15" ht="21" customHeight="1" x14ac:dyDescent="0.3">
      <c r="B348" s="11" t="s">
        <v>70</v>
      </c>
      <c r="C348" s="12">
        <v>5</v>
      </c>
      <c r="D348" s="13" t="s">
        <v>37</v>
      </c>
      <c r="E348" s="11" t="s">
        <v>32</v>
      </c>
      <c r="F348" s="11" t="s">
        <v>42</v>
      </c>
      <c r="G348" s="14">
        <v>0</v>
      </c>
      <c r="H348" s="15">
        <v>0</v>
      </c>
      <c r="I348" s="11">
        <v>3</v>
      </c>
      <c r="J348" s="16">
        <v>1.3888888888888889E-3</v>
      </c>
      <c r="K348" s="11"/>
      <c r="L348" s="11"/>
      <c r="M348" s="11" t="s">
        <v>30</v>
      </c>
      <c r="N348" s="11" t="s">
        <v>66</v>
      </c>
      <c r="O348" s="11" t="s">
        <v>36</v>
      </c>
    </row>
    <row r="349" spans="2:15" ht="21" customHeight="1" x14ac:dyDescent="0.3">
      <c r="B349" s="1" t="s">
        <v>70</v>
      </c>
      <c r="C349" s="2">
        <v>4</v>
      </c>
      <c r="D349" s="3" t="s">
        <v>69</v>
      </c>
      <c r="E349" s="1" t="s">
        <v>38</v>
      </c>
      <c r="F349" s="1" t="s">
        <v>68</v>
      </c>
      <c r="G349" s="4">
        <v>0</v>
      </c>
      <c r="H349" s="5">
        <v>0</v>
      </c>
      <c r="I349" s="1">
        <v>4</v>
      </c>
      <c r="J349" s="6">
        <v>1.3888888888888889E-3</v>
      </c>
      <c r="K349" s="1"/>
      <c r="L349" s="1"/>
      <c r="M349" s="1" t="s">
        <v>33</v>
      </c>
      <c r="N349" s="1" t="s">
        <v>77</v>
      </c>
      <c r="O349" s="1" t="s">
        <v>54</v>
      </c>
    </row>
    <row r="350" spans="2:15" ht="21" customHeight="1" x14ac:dyDescent="0.3">
      <c r="B350" s="11" t="s">
        <v>70</v>
      </c>
      <c r="C350" s="12">
        <v>28</v>
      </c>
      <c r="D350" s="13" t="s">
        <v>69</v>
      </c>
      <c r="E350" s="11" t="s">
        <v>38</v>
      </c>
      <c r="F350" s="11" t="s">
        <v>45</v>
      </c>
      <c r="G350" s="14">
        <v>0</v>
      </c>
      <c r="H350" s="15">
        <v>0</v>
      </c>
      <c r="I350" s="11">
        <v>2</v>
      </c>
      <c r="J350" s="16">
        <v>1.3888888888888889E-3</v>
      </c>
      <c r="K350" s="11"/>
      <c r="L350" s="11"/>
      <c r="M350" s="11" t="s">
        <v>33</v>
      </c>
      <c r="N350" s="11" t="s">
        <v>76</v>
      </c>
      <c r="O350" s="11" t="s">
        <v>31</v>
      </c>
    </row>
    <row r="351" spans="2:15" ht="21" customHeight="1" x14ac:dyDescent="0.3">
      <c r="B351" s="1" t="s">
        <v>70</v>
      </c>
      <c r="C351" s="2">
        <v>10</v>
      </c>
      <c r="D351" s="3" t="s">
        <v>69</v>
      </c>
      <c r="E351" s="1" t="s">
        <v>16</v>
      </c>
      <c r="F351" s="1" t="s">
        <v>23</v>
      </c>
      <c r="G351" s="4">
        <v>0</v>
      </c>
      <c r="H351" s="5">
        <v>0</v>
      </c>
      <c r="I351" s="1">
        <v>1</v>
      </c>
      <c r="J351" s="6">
        <v>1.3888888888888889E-3</v>
      </c>
      <c r="K351" s="1"/>
      <c r="L351" s="1"/>
      <c r="M351" s="1" t="s">
        <v>40</v>
      </c>
      <c r="N351" s="1" t="s">
        <v>76</v>
      </c>
      <c r="O351" s="1" t="s">
        <v>26</v>
      </c>
    </row>
    <row r="352" spans="2:15" ht="21" customHeight="1" x14ac:dyDescent="0.3">
      <c r="B352" s="11" t="s">
        <v>70</v>
      </c>
      <c r="C352" s="12">
        <v>30</v>
      </c>
      <c r="D352" s="13" t="s">
        <v>69</v>
      </c>
      <c r="E352" s="11" t="s">
        <v>38</v>
      </c>
      <c r="F352" s="11" t="s">
        <v>23</v>
      </c>
      <c r="G352" s="14">
        <v>0</v>
      </c>
      <c r="H352" s="15">
        <v>0</v>
      </c>
      <c r="I352" s="11">
        <v>2</v>
      </c>
      <c r="J352" s="16">
        <v>1.3888888888888889E-3</v>
      </c>
      <c r="K352" s="11"/>
      <c r="L352" s="11"/>
      <c r="M352" s="11" t="s">
        <v>20</v>
      </c>
      <c r="N352" s="11" t="s">
        <v>78</v>
      </c>
      <c r="O352" s="11" t="s">
        <v>62</v>
      </c>
    </row>
    <row r="353" spans="2:15" ht="21" customHeight="1" x14ac:dyDescent="0.3">
      <c r="B353" s="1" t="s">
        <v>70</v>
      </c>
      <c r="C353" s="2">
        <v>6</v>
      </c>
      <c r="D353" s="3" t="s">
        <v>55</v>
      </c>
      <c r="E353" s="1" t="s">
        <v>16</v>
      </c>
      <c r="F353" s="1" t="s">
        <v>17</v>
      </c>
      <c r="G353" s="4">
        <v>0</v>
      </c>
      <c r="H353" s="5">
        <v>0</v>
      </c>
      <c r="I353" s="1">
        <v>4</v>
      </c>
      <c r="J353" s="6">
        <v>1.3888888888888889E-3</v>
      </c>
      <c r="K353" s="1"/>
      <c r="L353" s="1"/>
      <c r="M353" s="1" t="s">
        <v>51</v>
      </c>
      <c r="N353" s="1" t="s">
        <v>78</v>
      </c>
      <c r="O353" s="1" t="s">
        <v>53</v>
      </c>
    </row>
    <row r="354" spans="2:15" ht="21" customHeight="1" x14ac:dyDescent="0.3">
      <c r="B354" s="11" t="s">
        <v>70</v>
      </c>
      <c r="C354" s="12">
        <v>28</v>
      </c>
      <c r="D354" s="13" t="s">
        <v>59</v>
      </c>
      <c r="E354" s="11" t="s">
        <v>38</v>
      </c>
      <c r="F354" s="11" t="s">
        <v>17</v>
      </c>
      <c r="G354" s="14">
        <v>0</v>
      </c>
      <c r="H354" s="15">
        <v>0</v>
      </c>
      <c r="I354" s="11">
        <v>1</v>
      </c>
      <c r="J354" s="16">
        <v>1.3888888888888889E-3</v>
      </c>
      <c r="K354" s="11"/>
      <c r="L354" s="11"/>
      <c r="M354" s="11" t="s">
        <v>48</v>
      </c>
      <c r="N354" s="11" t="s">
        <v>78</v>
      </c>
      <c r="O354" s="11" t="s">
        <v>41</v>
      </c>
    </row>
    <row r="355" spans="2:15" ht="21" customHeight="1" x14ac:dyDescent="0.3">
      <c r="B355" s="1" t="s">
        <v>14</v>
      </c>
      <c r="C355" s="2">
        <v>4</v>
      </c>
      <c r="D355" s="3" t="s">
        <v>15</v>
      </c>
      <c r="E355" s="1" t="s">
        <v>28</v>
      </c>
      <c r="F355" s="1" t="s">
        <v>42</v>
      </c>
      <c r="G355" s="4">
        <v>5</v>
      </c>
      <c r="H355" s="5">
        <v>20000000</v>
      </c>
      <c r="I355" s="1">
        <v>1</v>
      </c>
      <c r="J355" s="6">
        <v>1.3888888888888889E-3</v>
      </c>
      <c r="K355" s="1" t="s">
        <v>18</v>
      </c>
      <c r="L355" s="1" t="s">
        <v>35</v>
      </c>
      <c r="M355" s="1" t="s">
        <v>51</v>
      </c>
      <c r="N355" s="1" t="s">
        <v>77</v>
      </c>
      <c r="O355" s="1" t="s">
        <v>54</v>
      </c>
    </row>
    <row r="356" spans="2:15" ht="21" customHeight="1" x14ac:dyDescent="0.3">
      <c r="B356" s="11" t="s">
        <v>14</v>
      </c>
      <c r="C356" s="12">
        <v>6</v>
      </c>
      <c r="D356" s="13" t="s">
        <v>59</v>
      </c>
      <c r="E356" s="11" t="s">
        <v>28</v>
      </c>
      <c r="F356" s="11" t="s">
        <v>68</v>
      </c>
      <c r="G356" s="14">
        <v>2</v>
      </c>
      <c r="H356" s="15">
        <v>12000000</v>
      </c>
      <c r="I356" s="11">
        <v>1</v>
      </c>
      <c r="J356" s="16">
        <v>1.3888888888888889E-3</v>
      </c>
      <c r="K356" s="11" t="s">
        <v>18</v>
      </c>
      <c r="L356" s="11" t="s">
        <v>35</v>
      </c>
      <c r="M356" s="11" t="s">
        <v>33</v>
      </c>
      <c r="N356" s="11" t="s">
        <v>76</v>
      </c>
      <c r="O356" s="11" t="s">
        <v>52</v>
      </c>
    </row>
    <row r="357" spans="2:15" ht="21" customHeight="1" x14ac:dyDescent="0.3">
      <c r="B357" s="1" t="s">
        <v>14</v>
      </c>
      <c r="C357" s="2">
        <v>12</v>
      </c>
      <c r="D357" s="3" t="s">
        <v>60</v>
      </c>
      <c r="E357" s="1" t="s">
        <v>32</v>
      </c>
      <c r="F357" s="1" t="s">
        <v>45</v>
      </c>
      <c r="G357" s="4">
        <v>2</v>
      </c>
      <c r="H357" s="5">
        <v>12000000</v>
      </c>
      <c r="I357" s="1">
        <v>5</v>
      </c>
      <c r="J357" s="6">
        <v>1.3888888888888889E-3</v>
      </c>
      <c r="K357" s="1" t="s">
        <v>18</v>
      </c>
      <c r="L357" s="1" t="s">
        <v>39</v>
      </c>
      <c r="M357" s="1" t="s">
        <v>30</v>
      </c>
      <c r="N357" s="1" t="s">
        <v>66</v>
      </c>
      <c r="O357" s="1" t="s">
        <v>67</v>
      </c>
    </row>
    <row r="358" spans="2:15" ht="21" customHeight="1" x14ac:dyDescent="0.3">
      <c r="B358" s="11" t="s">
        <v>14</v>
      </c>
      <c r="C358" s="12">
        <v>11</v>
      </c>
      <c r="D358" s="13" t="s">
        <v>22</v>
      </c>
      <c r="E358" s="11" t="s">
        <v>38</v>
      </c>
      <c r="F358" s="11" t="s">
        <v>42</v>
      </c>
      <c r="G358" s="14">
        <v>2</v>
      </c>
      <c r="H358" s="15">
        <v>12000000</v>
      </c>
      <c r="I358" s="11">
        <v>1</v>
      </c>
      <c r="J358" s="16">
        <v>1.3888888888888889E-3</v>
      </c>
      <c r="K358" s="11" t="s">
        <v>18</v>
      </c>
      <c r="L358" s="11" t="s">
        <v>24</v>
      </c>
      <c r="M358" s="11" t="s">
        <v>43</v>
      </c>
      <c r="N358" s="11" t="s">
        <v>76</v>
      </c>
      <c r="O358" s="11" t="s">
        <v>26</v>
      </c>
    </row>
    <row r="359" spans="2:15" ht="21" customHeight="1" x14ac:dyDescent="0.3">
      <c r="B359" s="1" t="s">
        <v>14</v>
      </c>
      <c r="C359" s="2">
        <v>2</v>
      </c>
      <c r="D359" s="3" t="s">
        <v>37</v>
      </c>
      <c r="E359" s="1" t="s">
        <v>16</v>
      </c>
      <c r="F359" s="1" t="s">
        <v>23</v>
      </c>
      <c r="G359" s="4">
        <v>3</v>
      </c>
      <c r="H359" s="5">
        <v>15000000</v>
      </c>
      <c r="I359" s="1">
        <v>1</v>
      </c>
      <c r="J359" s="6">
        <v>1.3888888888888889E-3</v>
      </c>
      <c r="K359" s="1" t="s">
        <v>18</v>
      </c>
      <c r="L359" s="1" t="s">
        <v>39</v>
      </c>
      <c r="M359" s="1" t="s">
        <v>20</v>
      </c>
      <c r="N359" s="1" t="s">
        <v>78</v>
      </c>
      <c r="O359" s="1" t="s">
        <v>66</v>
      </c>
    </row>
    <row r="360" spans="2:15" ht="21" customHeight="1" x14ac:dyDescent="0.3">
      <c r="B360" s="11" t="s">
        <v>14</v>
      </c>
      <c r="C360" s="12">
        <v>8</v>
      </c>
      <c r="D360" s="13" t="s">
        <v>37</v>
      </c>
      <c r="E360" s="11" t="s">
        <v>16</v>
      </c>
      <c r="F360" s="11" t="s">
        <v>42</v>
      </c>
      <c r="G360" s="14">
        <v>3</v>
      </c>
      <c r="H360" s="15">
        <v>15000000</v>
      </c>
      <c r="I360" s="11">
        <v>4</v>
      </c>
      <c r="J360" s="16">
        <v>1.3888888888888889E-3</v>
      </c>
      <c r="K360" s="11" t="s">
        <v>18</v>
      </c>
      <c r="L360" s="11" t="s">
        <v>47</v>
      </c>
      <c r="M360" s="11" t="s">
        <v>51</v>
      </c>
      <c r="N360" s="11" t="s">
        <v>77</v>
      </c>
      <c r="O360" s="11" t="s">
        <v>54</v>
      </c>
    </row>
    <row r="361" spans="2:15" ht="21" customHeight="1" x14ac:dyDescent="0.3">
      <c r="B361" s="1" t="s">
        <v>14</v>
      </c>
      <c r="C361" s="2">
        <v>17</v>
      </c>
      <c r="D361" s="3" t="s">
        <v>44</v>
      </c>
      <c r="E361" s="1" t="s">
        <v>32</v>
      </c>
      <c r="F361" s="1" t="s">
        <v>23</v>
      </c>
      <c r="G361" s="4">
        <v>4</v>
      </c>
      <c r="H361" s="5">
        <v>11000000</v>
      </c>
      <c r="I361" s="1">
        <v>2</v>
      </c>
      <c r="J361" s="6">
        <v>1.3888888888888889E-3</v>
      </c>
      <c r="K361" s="1" t="s">
        <v>61</v>
      </c>
      <c r="L361" s="1" t="s">
        <v>19</v>
      </c>
      <c r="M361" s="1" t="s">
        <v>51</v>
      </c>
      <c r="N361" s="1" t="s">
        <v>78</v>
      </c>
      <c r="O361" s="1" t="s">
        <v>21</v>
      </c>
    </row>
    <row r="362" spans="2:15" ht="21" customHeight="1" x14ac:dyDescent="0.3">
      <c r="B362" s="11" t="s">
        <v>14</v>
      </c>
      <c r="C362" s="12">
        <v>10</v>
      </c>
      <c r="D362" s="13" t="s">
        <v>69</v>
      </c>
      <c r="E362" s="11" t="s">
        <v>32</v>
      </c>
      <c r="F362" s="11" t="s">
        <v>23</v>
      </c>
      <c r="G362" s="14">
        <v>4</v>
      </c>
      <c r="H362" s="15">
        <v>20000000</v>
      </c>
      <c r="I362" s="11">
        <v>1</v>
      </c>
      <c r="J362" s="16">
        <v>1.3888888888888889E-3</v>
      </c>
      <c r="K362" s="11" t="s">
        <v>18</v>
      </c>
      <c r="L362" s="11" t="s">
        <v>19</v>
      </c>
      <c r="M362" s="11" t="s">
        <v>48</v>
      </c>
      <c r="N362" s="11" t="s">
        <v>66</v>
      </c>
      <c r="O362" s="11" t="s">
        <v>67</v>
      </c>
    </row>
    <row r="363" spans="2:15" ht="21" customHeight="1" x14ac:dyDescent="0.3">
      <c r="B363" s="1" t="s">
        <v>14</v>
      </c>
      <c r="C363" s="2">
        <v>17</v>
      </c>
      <c r="D363" s="3" t="s">
        <v>69</v>
      </c>
      <c r="E363" s="1" t="s">
        <v>49</v>
      </c>
      <c r="F363" s="1" t="s">
        <v>17</v>
      </c>
      <c r="G363" s="4">
        <v>1</v>
      </c>
      <c r="H363" s="5">
        <v>7000000</v>
      </c>
      <c r="I363" s="1">
        <v>5</v>
      </c>
      <c r="J363" s="6">
        <v>1.3888888888888889E-3</v>
      </c>
      <c r="K363" s="1" t="s">
        <v>18</v>
      </c>
      <c r="L363" s="1" t="s">
        <v>64</v>
      </c>
      <c r="M363" s="1" t="s">
        <v>48</v>
      </c>
      <c r="N363" s="1" t="s">
        <v>66</v>
      </c>
      <c r="O363" s="1" t="s">
        <v>36</v>
      </c>
    </row>
    <row r="364" spans="2:15" ht="21" customHeight="1" x14ac:dyDescent="0.3">
      <c r="B364" s="11" t="s">
        <v>14</v>
      </c>
      <c r="C364" s="12">
        <v>4</v>
      </c>
      <c r="D364" s="13" t="s">
        <v>15</v>
      </c>
      <c r="E364" s="11" t="s">
        <v>28</v>
      </c>
      <c r="F364" s="11" t="s">
        <v>42</v>
      </c>
      <c r="G364" s="14">
        <v>5</v>
      </c>
      <c r="H364" s="15">
        <v>20000000</v>
      </c>
      <c r="I364" s="11">
        <v>1</v>
      </c>
      <c r="J364" s="16">
        <v>1.3888888888888889E-3</v>
      </c>
      <c r="K364" s="11" t="s">
        <v>18</v>
      </c>
      <c r="L364" s="11" t="s">
        <v>35</v>
      </c>
      <c r="M364" s="11" t="s">
        <v>51</v>
      </c>
      <c r="N364" s="11" t="s">
        <v>77</v>
      </c>
      <c r="O364" s="11" t="s">
        <v>54</v>
      </c>
    </row>
    <row r="365" spans="2:15" ht="21" customHeight="1" x14ac:dyDescent="0.3">
      <c r="B365" s="1" t="s">
        <v>14</v>
      </c>
      <c r="C365" s="2">
        <v>6</v>
      </c>
      <c r="D365" s="3" t="s">
        <v>59</v>
      </c>
      <c r="E365" s="1" t="s">
        <v>28</v>
      </c>
      <c r="F365" s="1" t="s">
        <v>68</v>
      </c>
      <c r="G365" s="4">
        <v>2</v>
      </c>
      <c r="H365" s="5">
        <v>12000000</v>
      </c>
      <c r="I365" s="1">
        <v>1</v>
      </c>
      <c r="J365" s="6">
        <v>1.3888888888888889E-3</v>
      </c>
      <c r="K365" s="1" t="s">
        <v>18</v>
      </c>
      <c r="L365" s="1" t="s">
        <v>35</v>
      </c>
      <c r="M365" s="1" t="s">
        <v>33</v>
      </c>
      <c r="N365" s="1" t="s">
        <v>76</v>
      </c>
      <c r="O365" s="1" t="s">
        <v>52</v>
      </c>
    </row>
    <row r="366" spans="2:15" ht="21" customHeight="1" x14ac:dyDescent="0.3">
      <c r="B366" s="11" t="s">
        <v>14</v>
      </c>
      <c r="C366" s="12">
        <v>12</v>
      </c>
      <c r="D366" s="13" t="s">
        <v>60</v>
      </c>
      <c r="E366" s="11" t="s">
        <v>32</v>
      </c>
      <c r="F366" s="11" t="s">
        <v>45</v>
      </c>
      <c r="G366" s="14">
        <v>2</v>
      </c>
      <c r="H366" s="15">
        <v>12000000</v>
      </c>
      <c r="I366" s="11">
        <v>5</v>
      </c>
      <c r="J366" s="16">
        <v>1.3888888888888889E-3</v>
      </c>
      <c r="K366" s="11" t="s">
        <v>18</v>
      </c>
      <c r="L366" s="11" t="s">
        <v>39</v>
      </c>
      <c r="M366" s="11" t="s">
        <v>30</v>
      </c>
      <c r="N366" s="11" t="s">
        <v>66</v>
      </c>
      <c r="O366" s="11" t="s">
        <v>67</v>
      </c>
    </row>
    <row r="367" spans="2:15" ht="21" customHeight="1" x14ac:dyDescent="0.3">
      <c r="B367" s="1" t="s">
        <v>70</v>
      </c>
      <c r="C367" s="2">
        <v>2</v>
      </c>
      <c r="D367" s="3" t="s">
        <v>59</v>
      </c>
      <c r="E367" s="1" t="s">
        <v>16</v>
      </c>
      <c r="F367" s="1" t="s">
        <v>42</v>
      </c>
      <c r="G367" s="4">
        <v>0</v>
      </c>
      <c r="H367" s="5">
        <v>0</v>
      </c>
      <c r="I367" s="1">
        <v>1</v>
      </c>
      <c r="J367" s="6">
        <v>1.3888888888888889E-3</v>
      </c>
      <c r="K367" s="1"/>
      <c r="L367" s="1"/>
      <c r="M367" s="1" t="s">
        <v>25</v>
      </c>
      <c r="N367" s="1" t="s">
        <v>77</v>
      </c>
      <c r="O367" s="1" t="s">
        <v>65</v>
      </c>
    </row>
    <row r="368" spans="2:15" ht="21" customHeight="1" x14ac:dyDescent="0.3">
      <c r="B368" s="11" t="s">
        <v>70</v>
      </c>
      <c r="C368" s="12">
        <v>30</v>
      </c>
      <c r="D368" s="13" t="s">
        <v>27</v>
      </c>
      <c r="E368" s="11" t="s">
        <v>16</v>
      </c>
      <c r="F368" s="11" t="s">
        <v>23</v>
      </c>
      <c r="G368" s="14">
        <v>0</v>
      </c>
      <c r="H368" s="15">
        <v>0</v>
      </c>
      <c r="I368" s="11">
        <v>2</v>
      </c>
      <c r="J368" s="16">
        <v>1.3888888888888889E-3</v>
      </c>
      <c r="K368" s="11"/>
      <c r="L368" s="11"/>
      <c r="M368" s="11" t="s">
        <v>43</v>
      </c>
      <c r="N368" s="11" t="s">
        <v>76</v>
      </c>
      <c r="O368" s="11" t="s">
        <v>31</v>
      </c>
    </row>
    <row r="369" spans="2:15" ht="21" customHeight="1" x14ac:dyDescent="0.3">
      <c r="B369" s="1" t="s">
        <v>70</v>
      </c>
      <c r="C369" s="2">
        <v>8</v>
      </c>
      <c r="D369" s="3" t="s">
        <v>37</v>
      </c>
      <c r="E369" s="1" t="s">
        <v>38</v>
      </c>
      <c r="F369" s="1" t="s">
        <v>23</v>
      </c>
      <c r="G369" s="4">
        <v>0</v>
      </c>
      <c r="H369" s="5">
        <v>0</v>
      </c>
      <c r="I369" s="1">
        <v>1</v>
      </c>
      <c r="J369" s="6">
        <v>1.3888888888888889E-3</v>
      </c>
      <c r="K369" s="1"/>
      <c r="L369" s="1"/>
      <c r="M369" s="1" t="s">
        <v>30</v>
      </c>
      <c r="N369" s="1" t="s">
        <v>78</v>
      </c>
      <c r="O369" s="1" t="s">
        <v>62</v>
      </c>
    </row>
    <row r="370" spans="2:15" ht="21" customHeight="1" x14ac:dyDescent="0.3">
      <c r="B370" s="11" t="s">
        <v>70</v>
      </c>
      <c r="C370" s="12">
        <v>20</v>
      </c>
      <c r="D370" s="13" t="s">
        <v>44</v>
      </c>
      <c r="E370" s="11" t="s">
        <v>32</v>
      </c>
      <c r="F370" s="11" t="s">
        <v>17</v>
      </c>
      <c r="G370" s="14">
        <v>0</v>
      </c>
      <c r="H370" s="15">
        <v>0</v>
      </c>
      <c r="I370" s="11">
        <v>2</v>
      </c>
      <c r="J370" s="16">
        <v>1.3888888888888889E-3</v>
      </c>
      <c r="K370" s="11"/>
      <c r="L370" s="11"/>
      <c r="M370" s="11" t="s">
        <v>33</v>
      </c>
      <c r="N370" s="11" t="s">
        <v>78</v>
      </c>
      <c r="O370" s="11" t="s">
        <v>62</v>
      </c>
    </row>
    <row r="371" spans="2:15" ht="21" customHeight="1" x14ac:dyDescent="0.3">
      <c r="B371" s="1" t="s">
        <v>70</v>
      </c>
      <c r="C371" s="2">
        <v>2</v>
      </c>
      <c r="D371" s="3" t="s">
        <v>59</v>
      </c>
      <c r="E371" s="1" t="s">
        <v>16</v>
      </c>
      <c r="F371" s="1" t="s">
        <v>42</v>
      </c>
      <c r="G371" s="4">
        <v>0</v>
      </c>
      <c r="H371" s="5">
        <v>0</v>
      </c>
      <c r="I371" s="1">
        <v>1</v>
      </c>
      <c r="J371" s="6">
        <v>1.3888888888888889E-3</v>
      </c>
      <c r="K371" s="1"/>
      <c r="L371" s="1"/>
      <c r="M371" s="1" t="s">
        <v>25</v>
      </c>
      <c r="N371" s="1" t="s">
        <v>77</v>
      </c>
      <c r="O371" s="1" t="s">
        <v>65</v>
      </c>
    </row>
    <row r="372" spans="2:15" ht="21" customHeight="1" x14ac:dyDescent="0.3">
      <c r="B372" s="11" t="s">
        <v>14</v>
      </c>
      <c r="C372" s="12">
        <v>10</v>
      </c>
      <c r="D372" s="13" t="s">
        <v>55</v>
      </c>
      <c r="E372" s="11" t="s">
        <v>32</v>
      </c>
      <c r="F372" s="11" t="s">
        <v>42</v>
      </c>
      <c r="G372" s="14">
        <v>2</v>
      </c>
      <c r="H372" s="15">
        <v>12000000</v>
      </c>
      <c r="I372" s="11">
        <v>1</v>
      </c>
      <c r="J372" s="16">
        <v>1.3888888888888889E-3</v>
      </c>
      <c r="K372" s="11" t="s">
        <v>18</v>
      </c>
      <c r="L372" s="11" t="s">
        <v>19</v>
      </c>
      <c r="M372" s="11" t="s">
        <v>20</v>
      </c>
      <c r="N372" s="11" t="s">
        <v>77</v>
      </c>
      <c r="O372" s="11" t="s">
        <v>34</v>
      </c>
    </row>
    <row r="373" spans="2:15" ht="21" customHeight="1" x14ac:dyDescent="0.3">
      <c r="B373" s="1" t="s">
        <v>14</v>
      </c>
      <c r="C373" s="2">
        <v>1</v>
      </c>
      <c r="D373" s="3" t="s">
        <v>55</v>
      </c>
      <c r="E373" s="1" t="s">
        <v>32</v>
      </c>
      <c r="F373" s="1" t="s">
        <v>42</v>
      </c>
      <c r="G373" s="4">
        <v>3</v>
      </c>
      <c r="H373" s="5">
        <v>11000000</v>
      </c>
      <c r="I373" s="1">
        <v>2</v>
      </c>
      <c r="J373" s="6">
        <v>1.3888888888888889E-3</v>
      </c>
      <c r="K373" s="1" t="s">
        <v>18</v>
      </c>
      <c r="L373" s="1" t="s">
        <v>64</v>
      </c>
      <c r="M373" s="1" t="s">
        <v>20</v>
      </c>
      <c r="N373" s="1" t="s">
        <v>78</v>
      </c>
      <c r="O373" s="1" t="s">
        <v>63</v>
      </c>
    </row>
    <row r="374" spans="2:15" ht="21" customHeight="1" x14ac:dyDescent="0.3">
      <c r="B374" s="11" t="s">
        <v>14</v>
      </c>
      <c r="C374" s="12">
        <v>11</v>
      </c>
      <c r="D374" s="13" t="s">
        <v>57</v>
      </c>
      <c r="E374" s="11" t="s">
        <v>16</v>
      </c>
      <c r="F374" s="11" t="s">
        <v>17</v>
      </c>
      <c r="G374" s="14">
        <v>2</v>
      </c>
      <c r="H374" s="15">
        <v>10000000</v>
      </c>
      <c r="I374" s="11">
        <v>2</v>
      </c>
      <c r="J374" s="16">
        <v>1.3888888888888889E-3</v>
      </c>
      <c r="K374" s="11" t="s">
        <v>18</v>
      </c>
      <c r="L374" s="11" t="s">
        <v>56</v>
      </c>
      <c r="M374" s="11" t="s">
        <v>48</v>
      </c>
      <c r="N374" s="11" t="s">
        <v>66</v>
      </c>
      <c r="O374" s="11" t="s">
        <v>36</v>
      </c>
    </row>
    <row r="375" spans="2:15" ht="21" customHeight="1" x14ac:dyDescent="0.3">
      <c r="B375" s="1" t="s">
        <v>14</v>
      </c>
      <c r="C375" s="2">
        <v>3</v>
      </c>
      <c r="D375" s="3" t="s">
        <v>59</v>
      </c>
      <c r="E375" s="1" t="s">
        <v>49</v>
      </c>
      <c r="F375" s="1" t="s">
        <v>42</v>
      </c>
      <c r="G375" s="4">
        <v>2</v>
      </c>
      <c r="H375" s="5">
        <v>38000000</v>
      </c>
      <c r="I375" s="1">
        <v>1</v>
      </c>
      <c r="J375" s="6">
        <v>1.3888888888888889E-3</v>
      </c>
      <c r="K375" s="1" t="s">
        <v>46</v>
      </c>
      <c r="L375" s="1" t="s">
        <v>19</v>
      </c>
      <c r="M375" s="1" t="s">
        <v>30</v>
      </c>
      <c r="N375" s="1" t="s">
        <v>77</v>
      </c>
      <c r="O375" s="1" t="s">
        <v>65</v>
      </c>
    </row>
    <row r="376" spans="2:15" ht="21" customHeight="1" x14ac:dyDescent="0.3">
      <c r="B376" s="11" t="s">
        <v>14</v>
      </c>
      <c r="C376" s="12">
        <v>20</v>
      </c>
      <c r="D376" s="13" t="s">
        <v>72</v>
      </c>
      <c r="E376" s="11" t="s">
        <v>28</v>
      </c>
      <c r="F376" s="11" t="s">
        <v>42</v>
      </c>
      <c r="G376" s="14">
        <v>1</v>
      </c>
      <c r="H376" s="15">
        <v>19000000</v>
      </c>
      <c r="I376" s="11">
        <v>5</v>
      </c>
      <c r="J376" s="16">
        <v>1.3888888888888889E-3</v>
      </c>
      <c r="K376" s="11" t="s">
        <v>46</v>
      </c>
      <c r="L376" s="11" t="s">
        <v>29</v>
      </c>
      <c r="M376" s="11" t="s">
        <v>43</v>
      </c>
      <c r="N376" s="11" t="s">
        <v>66</v>
      </c>
      <c r="O376" s="11" t="s">
        <v>67</v>
      </c>
    </row>
    <row r="377" spans="2:15" ht="21" customHeight="1" x14ac:dyDescent="0.3">
      <c r="B377" s="1" t="s">
        <v>14</v>
      </c>
      <c r="C377" s="2">
        <v>11</v>
      </c>
      <c r="D377" s="3" t="s">
        <v>22</v>
      </c>
      <c r="E377" s="1" t="s">
        <v>16</v>
      </c>
      <c r="F377" s="1" t="s">
        <v>42</v>
      </c>
      <c r="G377" s="4">
        <v>3</v>
      </c>
      <c r="H377" s="5">
        <v>15000000</v>
      </c>
      <c r="I377" s="1">
        <v>4</v>
      </c>
      <c r="J377" s="6">
        <v>1.3888888888888889E-3</v>
      </c>
      <c r="K377" s="1" t="s">
        <v>18</v>
      </c>
      <c r="L377" s="1" t="s">
        <v>29</v>
      </c>
      <c r="M377" s="1" t="s">
        <v>51</v>
      </c>
      <c r="N377" s="1" t="s">
        <v>66</v>
      </c>
      <c r="O377" s="1" t="s">
        <v>67</v>
      </c>
    </row>
    <row r="378" spans="2:15" ht="21" customHeight="1" x14ac:dyDescent="0.3">
      <c r="B378" s="11" t="s">
        <v>14</v>
      </c>
      <c r="C378" s="12">
        <v>28</v>
      </c>
      <c r="D378" s="13" t="s">
        <v>27</v>
      </c>
      <c r="E378" s="11" t="s">
        <v>32</v>
      </c>
      <c r="F378" s="11" t="s">
        <v>23</v>
      </c>
      <c r="G378" s="14">
        <v>1</v>
      </c>
      <c r="H378" s="15">
        <v>19000000</v>
      </c>
      <c r="I378" s="11">
        <v>4</v>
      </c>
      <c r="J378" s="16">
        <v>1.3888888888888889E-3</v>
      </c>
      <c r="K378" s="11" t="s">
        <v>74</v>
      </c>
      <c r="L378" s="11" t="s">
        <v>35</v>
      </c>
      <c r="M378" s="11" t="s">
        <v>43</v>
      </c>
      <c r="N378" s="11" t="s">
        <v>66</v>
      </c>
      <c r="O378" s="11" t="s">
        <v>36</v>
      </c>
    </row>
    <row r="379" spans="2:15" ht="21" customHeight="1" x14ac:dyDescent="0.3">
      <c r="B379" s="1" t="s">
        <v>14</v>
      </c>
      <c r="C379" s="2">
        <v>30</v>
      </c>
      <c r="D379" s="3" t="s">
        <v>27</v>
      </c>
      <c r="E379" s="1" t="s">
        <v>32</v>
      </c>
      <c r="F379" s="1" t="s">
        <v>42</v>
      </c>
      <c r="G379" s="4">
        <v>2</v>
      </c>
      <c r="H379" s="5">
        <v>38000000</v>
      </c>
      <c r="I379" s="1">
        <v>1</v>
      </c>
      <c r="J379" s="6">
        <v>1.3888888888888889E-3</v>
      </c>
      <c r="K379" s="1" t="s">
        <v>46</v>
      </c>
      <c r="L379" s="1" t="s">
        <v>39</v>
      </c>
      <c r="M379" s="1" t="s">
        <v>30</v>
      </c>
      <c r="N379" s="1" t="s">
        <v>77</v>
      </c>
      <c r="O379" s="1" t="s">
        <v>54</v>
      </c>
    </row>
    <row r="380" spans="2:15" ht="21" customHeight="1" x14ac:dyDescent="0.3">
      <c r="B380" s="11" t="s">
        <v>14</v>
      </c>
      <c r="C380" s="12">
        <v>11</v>
      </c>
      <c r="D380" s="13" t="s">
        <v>27</v>
      </c>
      <c r="E380" s="11" t="s">
        <v>32</v>
      </c>
      <c r="F380" s="11" t="s">
        <v>42</v>
      </c>
      <c r="G380" s="14">
        <v>5</v>
      </c>
      <c r="H380" s="15">
        <v>25000000</v>
      </c>
      <c r="I380" s="11">
        <v>2</v>
      </c>
      <c r="J380" s="16">
        <v>1.3888888888888889E-3</v>
      </c>
      <c r="K380" s="11" t="s">
        <v>18</v>
      </c>
      <c r="L380" s="11" t="s">
        <v>29</v>
      </c>
      <c r="M380" s="11" t="s">
        <v>30</v>
      </c>
      <c r="N380" s="11" t="s">
        <v>76</v>
      </c>
      <c r="O380" s="11" t="s">
        <v>75</v>
      </c>
    </row>
    <row r="381" spans="2:15" ht="21" customHeight="1" x14ac:dyDescent="0.3">
      <c r="B381" s="1" t="s">
        <v>14</v>
      </c>
      <c r="C381" s="2">
        <v>12</v>
      </c>
      <c r="D381" s="3" t="s">
        <v>27</v>
      </c>
      <c r="E381" s="1" t="s">
        <v>32</v>
      </c>
      <c r="F381" s="1" t="s">
        <v>42</v>
      </c>
      <c r="G381" s="4">
        <v>5</v>
      </c>
      <c r="H381" s="5">
        <v>25000000</v>
      </c>
      <c r="I381" s="1">
        <v>5</v>
      </c>
      <c r="J381" s="6">
        <v>1.3888888888888889E-3</v>
      </c>
      <c r="K381" s="1" t="s">
        <v>18</v>
      </c>
      <c r="L381" s="1" t="s">
        <v>56</v>
      </c>
      <c r="M381" s="1" t="s">
        <v>30</v>
      </c>
      <c r="N381" s="1" t="s">
        <v>78</v>
      </c>
      <c r="O381" s="1" t="s">
        <v>63</v>
      </c>
    </row>
    <row r="382" spans="2:15" ht="21" customHeight="1" x14ac:dyDescent="0.3">
      <c r="B382" s="11" t="s">
        <v>14</v>
      </c>
      <c r="C382" s="12">
        <v>17</v>
      </c>
      <c r="D382" s="13" t="s">
        <v>27</v>
      </c>
      <c r="E382" s="11" t="s">
        <v>28</v>
      </c>
      <c r="F382" s="11" t="s">
        <v>42</v>
      </c>
      <c r="G382" s="14">
        <v>2</v>
      </c>
      <c r="H382" s="15">
        <v>12000000</v>
      </c>
      <c r="I382" s="11">
        <v>4</v>
      </c>
      <c r="J382" s="16">
        <v>1.3888888888888889E-3</v>
      </c>
      <c r="K382" s="11" t="s">
        <v>18</v>
      </c>
      <c r="L382" s="11" t="s">
        <v>39</v>
      </c>
      <c r="M382" s="11" t="s">
        <v>48</v>
      </c>
      <c r="N382" s="11" t="s">
        <v>77</v>
      </c>
      <c r="O382" s="11" t="s">
        <v>54</v>
      </c>
    </row>
    <row r="383" spans="2:15" ht="21" customHeight="1" x14ac:dyDescent="0.3">
      <c r="B383" s="1" t="s">
        <v>14</v>
      </c>
      <c r="C383" s="2">
        <v>29</v>
      </c>
      <c r="D383" s="3" t="s">
        <v>27</v>
      </c>
      <c r="E383" s="1" t="s">
        <v>32</v>
      </c>
      <c r="F383" s="1" t="s">
        <v>23</v>
      </c>
      <c r="G383" s="4">
        <v>4</v>
      </c>
      <c r="H383" s="5">
        <v>15000000</v>
      </c>
      <c r="I383" s="1">
        <v>3</v>
      </c>
      <c r="J383" s="6">
        <v>1.3888888888888889E-3</v>
      </c>
      <c r="K383" s="1" t="s">
        <v>18</v>
      </c>
      <c r="L383" s="1" t="s">
        <v>24</v>
      </c>
      <c r="M383" s="1" t="s">
        <v>51</v>
      </c>
      <c r="N383" s="1" t="s">
        <v>78</v>
      </c>
      <c r="O383" s="1" t="s">
        <v>53</v>
      </c>
    </row>
    <row r="384" spans="2:15" ht="21" customHeight="1" x14ac:dyDescent="0.3">
      <c r="B384" s="11" t="s">
        <v>14</v>
      </c>
      <c r="C384" s="12">
        <v>8</v>
      </c>
      <c r="D384" s="13" t="s">
        <v>37</v>
      </c>
      <c r="E384" s="11" t="s">
        <v>28</v>
      </c>
      <c r="F384" s="11" t="s">
        <v>23</v>
      </c>
      <c r="G384" s="14">
        <v>1</v>
      </c>
      <c r="H384" s="15">
        <v>7000000</v>
      </c>
      <c r="I384" s="11">
        <v>1</v>
      </c>
      <c r="J384" s="16">
        <v>1.3888888888888889E-3</v>
      </c>
      <c r="K384" s="11" t="s">
        <v>18</v>
      </c>
      <c r="L384" s="11" t="s">
        <v>56</v>
      </c>
      <c r="M384" s="11" t="s">
        <v>48</v>
      </c>
      <c r="N384" s="11" t="s">
        <v>78</v>
      </c>
      <c r="O384" s="11" t="s">
        <v>41</v>
      </c>
    </row>
    <row r="385" spans="2:15" ht="21" customHeight="1" x14ac:dyDescent="0.3">
      <c r="B385" s="1" t="s">
        <v>14</v>
      </c>
      <c r="C385" s="2">
        <v>27</v>
      </c>
      <c r="D385" s="3" t="s">
        <v>37</v>
      </c>
      <c r="E385" s="1" t="s">
        <v>38</v>
      </c>
      <c r="F385" s="1" t="s">
        <v>23</v>
      </c>
      <c r="G385" s="4">
        <v>1</v>
      </c>
      <c r="H385" s="5">
        <v>7000000</v>
      </c>
      <c r="I385" s="1">
        <v>1</v>
      </c>
      <c r="J385" s="6">
        <v>1.3888888888888889E-3</v>
      </c>
      <c r="K385" s="1" t="s">
        <v>18</v>
      </c>
      <c r="L385" s="1" t="s">
        <v>19</v>
      </c>
      <c r="M385" s="1" t="s">
        <v>25</v>
      </c>
      <c r="N385" s="1" t="s">
        <v>77</v>
      </c>
      <c r="O385" s="1" t="s">
        <v>54</v>
      </c>
    </row>
    <row r="386" spans="2:15" ht="21" customHeight="1" x14ac:dyDescent="0.3">
      <c r="B386" s="11" t="s">
        <v>14</v>
      </c>
      <c r="C386" s="12">
        <v>2</v>
      </c>
      <c r="D386" s="13" t="s">
        <v>44</v>
      </c>
      <c r="E386" s="11" t="s">
        <v>38</v>
      </c>
      <c r="F386" s="11" t="s">
        <v>23</v>
      </c>
      <c r="G386" s="14">
        <v>4</v>
      </c>
      <c r="H386" s="15">
        <v>20000000</v>
      </c>
      <c r="I386" s="11">
        <v>1</v>
      </c>
      <c r="J386" s="16">
        <v>1.3888888888888889E-3</v>
      </c>
      <c r="K386" s="11" t="s">
        <v>61</v>
      </c>
      <c r="L386" s="11" t="s">
        <v>24</v>
      </c>
      <c r="M386" s="11" t="s">
        <v>40</v>
      </c>
      <c r="N386" s="11" t="s">
        <v>76</v>
      </c>
      <c r="O386" s="11" t="s">
        <v>52</v>
      </c>
    </row>
    <row r="387" spans="2:15" ht="21" customHeight="1" x14ac:dyDescent="0.3">
      <c r="B387" s="1" t="s">
        <v>14</v>
      </c>
      <c r="C387" s="2">
        <v>1</v>
      </c>
      <c r="D387" s="3" t="s">
        <v>44</v>
      </c>
      <c r="E387" s="1" t="s">
        <v>28</v>
      </c>
      <c r="F387" s="1" t="s">
        <v>45</v>
      </c>
      <c r="G387" s="4">
        <v>4</v>
      </c>
      <c r="H387" s="5">
        <v>20000000</v>
      </c>
      <c r="I387" s="1">
        <v>1</v>
      </c>
      <c r="J387" s="6">
        <v>1.3888888888888889E-3</v>
      </c>
      <c r="K387" s="1" t="s">
        <v>18</v>
      </c>
      <c r="L387" s="1" t="s">
        <v>47</v>
      </c>
      <c r="M387" s="1" t="s">
        <v>51</v>
      </c>
      <c r="N387" s="1" t="s">
        <v>78</v>
      </c>
      <c r="O387" s="1" t="s">
        <v>41</v>
      </c>
    </row>
    <row r="388" spans="2:15" ht="21" customHeight="1" x14ac:dyDescent="0.3">
      <c r="B388" s="11" t="s">
        <v>14</v>
      </c>
      <c r="C388" s="12">
        <v>31</v>
      </c>
      <c r="D388" s="13" t="s">
        <v>69</v>
      </c>
      <c r="E388" s="11" t="s">
        <v>49</v>
      </c>
      <c r="F388" s="11" t="s">
        <v>42</v>
      </c>
      <c r="G388" s="14">
        <v>3</v>
      </c>
      <c r="H388" s="15">
        <v>12000000</v>
      </c>
      <c r="I388" s="11">
        <v>1</v>
      </c>
      <c r="J388" s="16">
        <v>1.3888888888888889E-3</v>
      </c>
      <c r="K388" s="11" t="s">
        <v>18</v>
      </c>
      <c r="L388" s="11" t="s">
        <v>19</v>
      </c>
      <c r="M388" s="11" t="s">
        <v>33</v>
      </c>
      <c r="N388" s="11" t="s">
        <v>78</v>
      </c>
      <c r="O388" s="11" t="s">
        <v>53</v>
      </c>
    </row>
    <row r="389" spans="2:15" ht="21" customHeight="1" x14ac:dyDescent="0.3">
      <c r="B389" s="1" t="s">
        <v>14</v>
      </c>
      <c r="C389" s="2">
        <v>30</v>
      </c>
      <c r="D389" s="3" t="s">
        <v>69</v>
      </c>
      <c r="E389" s="1" t="s">
        <v>28</v>
      </c>
      <c r="F389" s="1" t="s">
        <v>23</v>
      </c>
      <c r="G389" s="4">
        <v>2</v>
      </c>
      <c r="H389" s="5">
        <v>12000000</v>
      </c>
      <c r="I389" s="1">
        <v>1</v>
      </c>
      <c r="J389" s="6">
        <v>1.3888888888888889E-3</v>
      </c>
      <c r="K389" s="1" t="s">
        <v>18</v>
      </c>
      <c r="L389" s="1" t="s">
        <v>19</v>
      </c>
      <c r="M389" s="1" t="s">
        <v>51</v>
      </c>
      <c r="N389" s="1" t="s">
        <v>78</v>
      </c>
      <c r="O389" s="1" t="s">
        <v>63</v>
      </c>
    </row>
    <row r="390" spans="2:15" ht="21" customHeight="1" x14ac:dyDescent="0.3">
      <c r="B390" s="11" t="s">
        <v>14</v>
      </c>
      <c r="C390" s="12">
        <v>10</v>
      </c>
      <c r="D390" s="13" t="s">
        <v>55</v>
      </c>
      <c r="E390" s="11" t="s">
        <v>32</v>
      </c>
      <c r="F390" s="11" t="s">
        <v>42</v>
      </c>
      <c r="G390" s="14">
        <v>2</v>
      </c>
      <c r="H390" s="15">
        <v>12000000</v>
      </c>
      <c r="I390" s="11">
        <v>1</v>
      </c>
      <c r="J390" s="16">
        <v>1.3888888888888889E-3</v>
      </c>
      <c r="K390" s="11" t="s">
        <v>18</v>
      </c>
      <c r="L390" s="11" t="s">
        <v>19</v>
      </c>
      <c r="M390" s="11" t="s">
        <v>20</v>
      </c>
      <c r="N390" s="11" t="s">
        <v>77</v>
      </c>
      <c r="O390" s="11" t="s">
        <v>34</v>
      </c>
    </row>
    <row r="391" spans="2:15" ht="21" customHeight="1" x14ac:dyDescent="0.3">
      <c r="B391" s="1" t="s">
        <v>14</v>
      </c>
      <c r="C391" s="2">
        <v>1</v>
      </c>
      <c r="D391" s="3" t="s">
        <v>55</v>
      </c>
      <c r="E391" s="1" t="s">
        <v>32</v>
      </c>
      <c r="F391" s="1" t="s">
        <v>42</v>
      </c>
      <c r="G391" s="4">
        <v>3</v>
      </c>
      <c r="H391" s="5">
        <v>11000000</v>
      </c>
      <c r="I391" s="1">
        <v>2</v>
      </c>
      <c r="J391" s="6">
        <v>1.3888888888888889E-3</v>
      </c>
      <c r="K391" s="1" t="s">
        <v>18</v>
      </c>
      <c r="L391" s="1" t="s">
        <v>64</v>
      </c>
      <c r="M391" s="1" t="s">
        <v>20</v>
      </c>
      <c r="N391" s="1" t="s">
        <v>78</v>
      </c>
      <c r="O391" s="1" t="s">
        <v>63</v>
      </c>
    </row>
    <row r="392" spans="2:15" ht="21" customHeight="1" x14ac:dyDescent="0.3">
      <c r="B392" s="11" t="s">
        <v>14</v>
      </c>
      <c r="C392" s="12">
        <v>11</v>
      </c>
      <c r="D392" s="13" t="s">
        <v>57</v>
      </c>
      <c r="E392" s="11" t="s">
        <v>16</v>
      </c>
      <c r="F392" s="11" t="s">
        <v>17</v>
      </c>
      <c r="G392" s="14">
        <v>2</v>
      </c>
      <c r="H392" s="15">
        <v>10000000</v>
      </c>
      <c r="I392" s="11">
        <v>2</v>
      </c>
      <c r="J392" s="16">
        <v>1.3888888888888889E-3</v>
      </c>
      <c r="K392" s="11" t="s">
        <v>18</v>
      </c>
      <c r="L392" s="11" t="s">
        <v>56</v>
      </c>
      <c r="M392" s="11" t="s">
        <v>48</v>
      </c>
      <c r="N392" s="11" t="s">
        <v>66</v>
      </c>
      <c r="O392" s="11" t="s">
        <v>36</v>
      </c>
    </row>
    <row r="393" spans="2:15" ht="21" customHeight="1" x14ac:dyDescent="0.3">
      <c r="B393" s="1" t="s">
        <v>14</v>
      </c>
      <c r="C393" s="2">
        <v>3</v>
      </c>
      <c r="D393" s="3" t="s">
        <v>59</v>
      </c>
      <c r="E393" s="1" t="s">
        <v>49</v>
      </c>
      <c r="F393" s="1" t="s">
        <v>42</v>
      </c>
      <c r="G393" s="4">
        <v>2</v>
      </c>
      <c r="H393" s="5">
        <v>38000000</v>
      </c>
      <c r="I393" s="1">
        <v>1</v>
      </c>
      <c r="J393" s="6">
        <v>1.3888888888888889E-3</v>
      </c>
      <c r="K393" s="1" t="s">
        <v>46</v>
      </c>
      <c r="L393" s="1" t="s">
        <v>19</v>
      </c>
      <c r="M393" s="1" t="s">
        <v>30</v>
      </c>
      <c r="N393" s="1" t="s">
        <v>77</v>
      </c>
      <c r="O393" s="1" t="s">
        <v>65</v>
      </c>
    </row>
    <row r="394" spans="2:15" ht="21" customHeight="1" x14ac:dyDescent="0.3">
      <c r="B394" s="11" t="s">
        <v>14</v>
      </c>
      <c r="C394" s="12">
        <v>20</v>
      </c>
      <c r="D394" s="13" t="s">
        <v>72</v>
      </c>
      <c r="E394" s="11" t="s">
        <v>28</v>
      </c>
      <c r="F394" s="11" t="s">
        <v>42</v>
      </c>
      <c r="G394" s="14">
        <v>1</v>
      </c>
      <c r="H394" s="15">
        <v>19000000</v>
      </c>
      <c r="I394" s="11">
        <v>5</v>
      </c>
      <c r="J394" s="16">
        <v>1.3888888888888889E-3</v>
      </c>
      <c r="K394" s="11" t="s">
        <v>46</v>
      </c>
      <c r="L394" s="11" t="s">
        <v>29</v>
      </c>
      <c r="M394" s="11" t="s">
        <v>43</v>
      </c>
      <c r="N394" s="11" t="s">
        <v>66</v>
      </c>
      <c r="O394" s="11" t="s">
        <v>67</v>
      </c>
    </row>
    <row r="395" spans="2:15" ht="21" customHeight="1" x14ac:dyDescent="0.3">
      <c r="B395" s="1" t="s">
        <v>14</v>
      </c>
      <c r="C395" s="2">
        <v>11</v>
      </c>
      <c r="D395" s="3" t="s">
        <v>22</v>
      </c>
      <c r="E395" s="1" t="s">
        <v>16</v>
      </c>
      <c r="F395" s="1" t="s">
        <v>42</v>
      </c>
      <c r="G395" s="4">
        <v>3</v>
      </c>
      <c r="H395" s="5">
        <v>15000000</v>
      </c>
      <c r="I395" s="1">
        <v>4</v>
      </c>
      <c r="J395" s="6">
        <v>1.3888888888888889E-3</v>
      </c>
      <c r="K395" s="1" t="s">
        <v>18</v>
      </c>
      <c r="L395" s="1" t="s">
        <v>29</v>
      </c>
      <c r="M395" s="1" t="s">
        <v>51</v>
      </c>
      <c r="N395" s="1" t="s">
        <v>66</v>
      </c>
      <c r="O395" s="1" t="s">
        <v>67</v>
      </c>
    </row>
    <row r="396" spans="2:15" ht="21" customHeight="1" x14ac:dyDescent="0.3">
      <c r="B396" s="11" t="s">
        <v>70</v>
      </c>
      <c r="C396" s="12">
        <v>5</v>
      </c>
      <c r="D396" s="13" t="s">
        <v>15</v>
      </c>
      <c r="E396" s="11" t="s">
        <v>32</v>
      </c>
      <c r="F396" s="11" t="s">
        <v>17</v>
      </c>
      <c r="G396" s="14">
        <v>0</v>
      </c>
      <c r="H396" s="15">
        <v>0</v>
      </c>
      <c r="I396" s="11">
        <v>2</v>
      </c>
      <c r="J396" s="16">
        <v>1.3888888888888889E-3</v>
      </c>
      <c r="K396" s="11"/>
      <c r="L396" s="11"/>
      <c r="M396" s="11" t="s">
        <v>48</v>
      </c>
      <c r="N396" s="11" t="s">
        <v>76</v>
      </c>
      <c r="O396" s="11" t="s">
        <v>52</v>
      </c>
    </row>
    <row r="397" spans="2:15" ht="21" customHeight="1" x14ac:dyDescent="0.3">
      <c r="B397" s="1" t="s">
        <v>70</v>
      </c>
      <c r="C397" s="2">
        <v>22</v>
      </c>
      <c r="D397" s="3" t="s">
        <v>37</v>
      </c>
      <c r="E397" s="1" t="s">
        <v>32</v>
      </c>
      <c r="F397" s="1" t="s">
        <v>17</v>
      </c>
      <c r="G397" s="4">
        <v>0</v>
      </c>
      <c r="H397" s="5">
        <v>0</v>
      </c>
      <c r="I397" s="1">
        <v>1</v>
      </c>
      <c r="J397" s="6">
        <v>1.3888888888888889E-3</v>
      </c>
      <c r="K397" s="1"/>
      <c r="L397" s="1"/>
      <c r="M397" s="1" t="s">
        <v>43</v>
      </c>
      <c r="N397" s="1" t="s">
        <v>76</v>
      </c>
      <c r="O397" s="1" t="s">
        <v>31</v>
      </c>
    </row>
    <row r="398" spans="2:15" ht="21" customHeight="1" x14ac:dyDescent="0.3">
      <c r="B398" s="11" t="s">
        <v>70</v>
      </c>
      <c r="C398" s="12">
        <v>26</v>
      </c>
      <c r="D398" s="13" t="s">
        <v>37</v>
      </c>
      <c r="E398" s="11" t="s">
        <v>28</v>
      </c>
      <c r="F398" s="11" t="s">
        <v>42</v>
      </c>
      <c r="G398" s="14">
        <v>0</v>
      </c>
      <c r="H398" s="15">
        <v>0</v>
      </c>
      <c r="I398" s="11">
        <v>1</v>
      </c>
      <c r="J398" s="16">
        <v>1.3888888888888889E-3</v>
      </c>
      <c r="K398" s="11"/>
      <c r="L398" s="11"/>
      <c r="M398" s="11" t="s">
        <v>40</v>
      </c>
      <c r="N398" s="11" t="s">
        <v>78</v>
      </c>
      <c r="O398" s="11" t="s">
        <v>41</v>
      </c>
    </row>
    <row r="399" spans="2:15" ht="21" customHeight="1" x14ac:dyDescent="0.3">
      <c r="B399" s="1" t="s">
        <v>70</v>
      </c>
      <c r="C399" s="2">
        <v>8</v>
      </c>
      <c r="D399" s="3" t="s">
        <v>37</v>
      </c>
      <c r="E399" s="1" t="s">
        <v>32</v>
      </c>
      <c r="F399" s="1" t="s">
        <v>23</v>
      </c>
      <c r="G399" s="4">
        <v>0</v>
      </c>
      <c r="H399" s="5">
        <v>0</v>
      </c>
      <c r="I399" s="1">
        <v>5</v>
      </c>
      <c r="J399" s="6">
        <v>1.3888888888888889E-3</v>
      </c>
      <c r="K399" s="1"/>
      <c r="L399" s="1"/>
      <c r="M399" s="1" t="s">
        <v>48</v>
      </c>
      <c r="N399" s="1" t="s">
        <v>78</v>
      </c>
      <c r="O399" s="1" t="s">
        <v>63</v>
      </c>
    </row>
    <row r="400" spans="2:15" ht="21" customHeight="1" x14ac:dyDescent="0.3">
      <c r="B400" s="11" t="s">
        <v>70</v>
      </c>
      <c r="C400" s="12">
        <v>17</v>
      </c>
      <c r="D400" s="13" t="s">
        <v>44</v>
      </c>
      <c r="E400" s="11" t="s">
        <v>16</v>
      </c>
      <c r="F400" s="11" t="s">
        <v>42</v>
      </c>
      <c r="G400" s="14">
        <v>0</v>
      </c>
      <c r="H400" s="15">
        <v>0</v>
      </c>
      <c r="I400" s="11">
        <v>4</v>
      </c>
      <c r="J400" s="16">
        <v>1.3888888888888889E-3</v>
      </c>
      <c r="K400" s="11"/>
      <c r="L400" s="11"/>
      <c r="M400" s="11" t="s">
        <v>48</v>
      </c>
      <c r="N400" s="11" t="s">
        <v>66</v>
      </c>
      <c r="O400" s="11" t="s">
        <v>67</v>
      </c>
    </row>
    <row r="401" spans="2:15" ht="21" customHeight="1" x14ac:dyDescent="0.3">
      <c r="B401" s="1" t="s">
        <v>70</v>
      </c>
      <c r="C401" s="2">
        <v>11</v>
      </c>
      <c r="D401" s="3" t="s">
        <v>69</v>
      </c>
      <c r="E401" s="1" t="s">
        <v>28</v>
      </c>
      <c r="F401" s="1" t="s">
        <v>23</v>
      </c>
      <c r="G401" s="4">
        <v>0</v>
      </c>
      <c r="H401" s="5">
        <v>0</v>
      </c>
      <c r="I401" s="1">
        <v>2</v>
      </c>
      <c r="J401" s="6">
        <v>1.3888888888888889E-3</v>
      </c>
      <c r="K401" s="1"/>
      <c r="L401" s="1"/>
      <c r="M401" s="1" t="s">
        <v>51</v>
      </c>
      <c r="N401" s="1" t="s">
        <v>76</v>
      </c>
      <c r="O401" s="1" t="s">
        <v>52</v>
      </c>
    </row>
    <row r="402" spans="2:15" ht="21" customHeight="1" x14ac:dyDescent="0.3">
      <c r="B402" s="11" t="s">
        <v>70</v>
      </c>
      <c r="C402" s="12">
        <v>22</v>
      </c>
      <c r="D402" s="13" t="s">
        <v>69</v>
      </c>
      <c r="E402" s="11" t="s">
        <v>16</v>
      </c>
      <c r="F402" s="11" t="s">
        <v>45</v>
      </c>
      <c r="G402" s="14">
        <v>0</v>
      </c>
      <c r="H402" s="15">
        <v>0</v>
      </c>
      <c r="I402" s="11">
        <v>2</v>
      </c>
      <c r="J402" s="16">
        <v>1.3888888888888889E-3</v>
      </c>
      <c r="K402" s="11"/>
      <c r="L402" s="11"/>
      <c r="M402" s="11" t="s">
        <v>33</v>
      </c>
      <c r="N402" s="11" t="s">
        <v>76</v>
      </c>
      <c r="O402" s="11" t="s">
        <v>75</v>
      </c>
    </row>
    <row r="403" spans="2:15" ht="21" customHeight="1" x14ac:dyDescent="0.3">
      <c r="B403" s="1" t="s">
        <v>70</v>
      </c>
      <c r="C403" s="2">
        <v>1</v>
      </c>
      <c r="D403" s="3" t="s">
        <v>69</v>
      </c>
      <c r="E403" s="1" t="s">
        <v>28</v>
      </c>
      <c r="F403" s="1" t="s">
        <v>23</v>
      </c>
      <c r="G403" s="4">
        <v>0</v>
      </c>
      <c r="H403" s="5">
        <v>0</v>
      </c>
      <c r="I403" s="1">
        <v>3</v>
      </c>
      <c r="J403" s="6">
        <v>1.3888888888888889E-3</v>
      </c>
      <c r="K403" s="1"/>
      <c r="L403" s="1"/>
      <c r="M403" s="1" t="s">
        <v>20</v>
      </c>
      <c r="N403" s="1" t="s">
        <v>78</v>
      </c>
      <c r="O403" s="1" t="s">
        <v>53</v>
      </c>
    </row>
    <row r="404" spans="2:15" ht="21" customHeight="1" x14ac:dyDescent="0.3">
      <c r="B404" s="11" t="s">
        <v>70</v>
      </c>
      <c r="C404" s="12">
        <v>5</v>
      </c>
      <c r="D404" s="13" t="s">
        <v>15</v>
      </c>
      <c r="E404" s="11" t="s">
        <v>32</v>
      </c>
      <c r="F404" s="11" t="s">
        <v>17</v>
      </c>
      <c r="G404" s="14">
        <v>0</v>
      </c>
      <c r="H404" s="15">
        <v>0</v>
      </c>
      <c r="I404" s="11">
        <v>2</v>
      </c>
      <c r="J404" s="16">
        <v>1.3888888888888889E-3</v>
      </c>
      <c r="K404" s="11"/>
      <c r="L404" s="11"/>
      <c r="M404" s="11" t="s">
        <v>48</v>
      </c>
      <c r="N404" s="11" t="s">
        <v>76</v>
      </c>
      <c r="O404" s="11" t="s">
        <v>52</v>
      </c>
    </row>
    <row r="405" spans="2:15" ht="21" customHeight="1" x14ac:dyDescent="0.3">
      <c r="B405" s="1" t="s">
        <v>14</v>
      </c>
      <c r="C405" s="2">
        <v>11</v>
      </c>
      <c r="D405" s="3" t="s">
        <v>57</v>
      </c>
      <c r="E405" s="1" t="s">
        <v>16</v>
      </c>
      <c r="F405" s="1" t="s">
        <v>17</v>
      </c>
      <c r="G405" s="4">
        <v>2</v>
      </c>
      <c r="H405" s="5">
        <v>12000000</v>
      </c>
      <c r="I405" s="1">
        <v>3</v>
      </c>
      <c r="J405" s="6">
        <v>1.5046296296296294E-3</v>
      </c>
      <c r="K405" s="1" t="s">
        <v>18</v>
      </c>
      <c r="L405" s="1" t="s">
        <v>56</v>
      </c>
      <c r="M405" s="1" t="s">
        <v>48</v>
      </c>
      <c r="N405" s="1" t="s">
        <v>78</v>
      </c>
      <c r="O405" s="1" t="s">
        <v>63</v>
      </c>
    </row>
    <row r="406" spans="2:15" ht="21" customHeight="1" x14ac:dyDescent="0.3">
      <c r="B406" s="11" t="s">
        <v>14</v>
      </c>
      <c r="C406" s="12">
        <v>28</v>
      </c>
      <c r="D406" s="13" t="s">
        <v>72</v>
      </c>
      <c r="E406" s="11" t="s">
        <v>49</v>
      </c>
      <c r="F406" s="11" t="s">
        <v>42</v>
      </c>
      <c r="G406" s="14">
        <v>2</v>
      </c>
      <c r="H406" s="15">
        <v>12000000</v>
      </c>
      <c r="I406" s="11">
        <v>1</v>
      </c>
      <c r="J406" s="16">
        <v>1.5046296296296294E-3</v>
      </c>
      <c r="K406" s="11" t="s">
        <v>18</v>
      </c>
      <c r="L406" s="11" t="s">
        <v>19</v>
      </c>
      <c r="M406" s="11" t="s">
        <v>48</v>
      </c>
      <c r="N406" s="11" t="s">
        <v>77</v>
      </c>
      <c r="O406" s="11" t="s">
        <v>54</v>
      </c>
    </row>
    <row r="407" spans="2:15" ht="21" customHeight="1" x14ac:dyDescent="0.3">
      <c r="B407" s="1" t="s">
        <v>14</v>
      </c>
      <c r="C407" s="2">
        <v>12</v>
      </c>
      <c r="D407" s="3" t="s">
        <v>22</v>
      </c>
      <c r="E407" s="1" t="s">
        <v>28</v>
      </c>
      <c r="F407" s="1" t="s">
        <v>23</v>
      </c>
      <c r="G407" s="4">
        <v>2</v>
      </c>
      <c r="H407" s="5">
        <v>38000000</v>
      </c>
      <c r="I407" s="1">
        <v>4</v>
      </c>
      <c r="J407" s="6">
        <v>1.5046296296296294E-3</v>
      </c>
      <c r="K407" s="1" t="s">
        <v>46</v>
      </c>
      <c r="L407" s="1" t="s">
        <v>35</v>
      </c>
      <c r="M407" s="1" t="s">
        <v>33</v>
      </c>
      <c r="N407" s="1" t="s">
        <v>76</v>
      </c>
      <c r="O407" s="1" t="s">
        <v>52</v>
      </c>
    </row>
    <row r="408" spans="2:15" ht="21" customHeight="1" x14ac:dyDescent="0.3">
      <c r="B408" s="11" t="s">
        <v>14</v>
      </c>
      <c r="C408" s="12">
        <v>30</v>
      </c>
      <c r="D408" s="13" t="s">
        <v>27</v>
      </c>
      <c r="E408" s="11" t="s">
        <v>73</v>
      </c>
      <c r="F408" s="11" t="s">
        <v>42</v>
      </c>
      <c r="G408" s="14">
        <v>2</v>
      </c>
      <c r="H408" s="15">
        <v>12000000</v>
      </c>
      <c r="I408" s="11">
        <v>5</v>
      </c>
      <c r="J408" s="16">
        <v>1.5046296296296294E-3</v>
      </c>
      <c r="K408" s="11" t="s">
        <v>18</v>
      </c>
      <c r="L408" s="11" t="s">
        <v>39</v>
      </c>
      <c r="M408" s="11" t="s">
        <v>30</v>
      </c>
      <c r="N408" s="11" t="s">
        <v>76</v>
      </c>
      <c r="O408" s="11" t="s">
        <v>52</v>
      </c>
    </row>
    <row r="409" spans="2:15" ht="21" customHeight="1" x14ac:dyDescent="0.3">
      <c r="B409" s="1" t="s">
        <v>14</v>
      </c>
      <c r="C409" s="2">
        <v>14</v>
      </c>
      <c r="D409" s="3" t="s">
        <v>27</v>
      </c>
      <c r="E409" s="1" t="s">
        <v>73</v>
      </c>
      <c r="F409" s="1" t="s">
        <v>42</v>
      </c>
      <c r="G409" s="4">
        <v>1</v>
      </c>
      <c r="H409" s="5">
        <v>7000000</v>
      </c>
      <c r="I409" s="1">
        <v>1</v>
      </c>
      <c r="J409" s="6">
        <v>1.5046296296296294E-3</v>
      </c>
      <c r="K409" s="1" t="s">
        <v>18</v>
      </c>
      <c r="L409" s="1" t="s">
        <v>47</v>
      </c>
      <c r="M409" s="1" t="s">
        <v>25</v>
      </c>
      <c r="N409" s="1" t="s">
        <v>76</v>
      </c>
      <c r="O409" s="1" t="s">
        <v>31</v>
      </c>
    </row>
    <row r="410" spans="2:15" ht="21" customHeight="1" x14ac:dyDescent="0.3">
      <c r="B410" s="11" t="s">
        <v>14</v>
      </c>
      <c r="C410" s="12">
        <v>26</v>
      </c>
      <c r="D410" s="13" t="s">
        <v>27</v>
      </c>
      <c r="E410" s="11" t="s">
        <v>49</v>
      </c>
      <c r="F410" s="11" t="s">
        <v>23</v>
      </c>
      <c r="G410" s="14">
        <v>4</v>
      </c>
      <c r="H410" s="15">
        <v>20000000</v>
      </c>
      <c r="I410" s="11">
        <v>2</v>
      </c>
      <c r="J410" s="16">
        <v>1.5046296296296294E-3</v>
      </c>
      <c r="K410" s="11" t="s">
        <v>18</v>
      </c>
      <c r="L410" s="11" t="s">
        <v>56</v>
      </c>
      <c r="M410" s="11" t="s">
        <v>51</v>
      </c>
      <c r="N410" s="11" t="s">
        <v>78</v>
      </c>
      <c r="O410" s="11" t="s">
        <v>63</v>
      </c>
    </row>
    <row r="411" spans="2:15" ht="21" customHeight="1" x14ac:dyDescent="0.3">
      <c r="B411" s="1" t="s">
        <v>14</v>
      </c>
      <c r="C411" s="2">
        <v>5</v>
      </c>
      <c r="D411" s="3" t="s">
        <v>37</v>
      </c>
      <c r="E411" s="1" t="s">
        <v>28</v>
      </c>
      <c r="F411" s="1" t="s">
        <v>42</v>
      </c>
      <c r="G411" s="4">
        <v>1</v>
      </c>
      <c r="H411" s="5">
        <v>19000000</v>
      </c>
      <c r="I411" s="1">
        <v>1</v>
      </c>
      <c r="J411" s="6">
        <v>1.5046296296296294E-3</v>
      </c>
      <c r="K411" s="1" t="s">
        <v>46</v>
      </c>
      <c r="L411" s="1" t="s">
        <v>39</v>
      </c>
      <c r="M411" s="1" t="s">
        <v>43</v>
      </c>
      <c r="N411" s="1" t="s">
        <v>78</v>
      </c>
      <c r="O411" s="1" t="s">
        <v>63</v>
      </c>
    </row>
    <row r="412" spans="2:15" ht="21" customHeight="1" x14ac:dyDescent="0.3">
      <c r="B412" s="11" t="s">
        <v>14</v>
      </c>
      <c r="C412" s="12">
        <v>29</v>
      </c>
      <c r="D412" s="13" t="s">
        <v>37</v>
      </c>
      <c r="E412" s="11" t="s">
        <v>28</v>
      </c>
      <c r="F412" s="11" t="s">
        <v>23</v>
      </c>
      <c r="G412" s="14">
        <v>3</v>
      </c>
      <c r="H412" s="15">
        <v>15000000</v>
      </c>
      <c r="I412" s="11">
        <v>3</v>
      </c>
      <c r="J412" s="16">
        <v>1.5046296296296294E-3</v>
      </c>
      <c r="K412" s="11" t="s">
        <v>18</v>
      </c>
      <c r="L412" s="11" t="s">
        <v>64</v>
      </c>
      <c r="M412" s="11" t="s">
        <v>40</v>
      </c>
      <c r="N412" s="11" t="s">
        <v>66</v>
      </c>
      <c r="O412" s="11" t="s">
        <v>67</v>
      </c>
    </row>
    <row r="413" spans="2:15" ht="21" customHeight="1" x14ac:dyDescent="0.3">
      <c r="B413" s="1" t="s">
        <v>14</v>
      </c>
      <c r="C413" s="2">
        <v>2</v>
      </c>
      <c r="D413" s="3" t="s">
        <v>44</v>
      </c>
      <c r="E413" s="1" t="s">
        <v>16</v>
      </c>
      <c r="F413" s="1" t="s">
        <v>42</v>
      </c>
      <c r="G413" s="4">
        <v>4</v>
      </c>
      <c r="H413" s="5">
        <v>20000000</v>
      </c>
      <c r="I413" s="1">
        <v>4</v>
      </c>
      <c r="J413" s="6">
        <v>1.5046296296296294E-3</v>
      </c>
      <c r="K413" s="1" t="s">
        <v>61</v>
      </c>
      <c r="L413" s="1" t="s">
        <v>47</v>
      </c>
      <c r="M413" s="1" t="s">
        <v>40</v>
      </c>
      <c r="N413" s="1" t="s">
        <v>76</v>
      </c>
      <c r="O413" s="1" t="s">
        <v>52</v>
      </c>
    </row>
    <row r="414" spans="2:15" ht="21" customHeight="1" x14ac:dyDescent="0.3">
      <c r="B414" s="11" t="s">
        <v>14</v>
      </c>
      <c r="C414" s="12">
        <v>25</v>
      </c>
      <c r="D414" s="13" t="s">
        <v>44</v>
      </c>
      <c r="E414" s="11" t="s">
        <v>16</v>
      </c>
      <c r="F414" s="11" t="s">
        <v>17</v>
      </c>
      <c r="G414" s="14">
        <v>5</v>
      </c>
      <c r="H414" s="15">
        <v>25000000</v>
      </c>
      <c r="I414" s="11">
        <v>4</v>
      </c>
      <c r="J414" s="16">
        <v>1.5046296296296294E-3</v>
      </c>
      <c r="K414" s="11" t="s">
        <v>18</v>
      </c>
      <c r="L414" s="11" t="s">
        <v>19</v>
      </c>
      <c r="M414" s="11" t="s">
        <v>48</v>
      </c>
      <c r="N414" s="11" t="s">
        <v>78</v>
      </c>
      <c r="O414" s="11" t="s">
        <v>53</v>
      </c>
    </row>
    <row r="415" spans="2:15" ht="21" customHeight="1" x14ac:dyDescent="0.3">
      <c r="B415" s="1" t="s">
        <v>14</v>
      </c>
      <c r="C415" s="2">
        <v>17</v>
      </c>
      <c r="D415" s="3" t="s">
        <v>44</v>
      </c>
      <c r="E415" s="1" t="s">
        <v>32</v>
      </c>
      <c r="F415" s="1" t="s">
        <v>17</v>
      </c>
      <c r="G415" s="4">
        <v>5</v>
      </c>
      <c r="H415" s="5">
        <v>21000000</v>
      </c>
      <c r="I415" s="1">
        <v>1</v>
      </c>
      <c r="J415" s="6">
        <v>1.5046296296296294E-3</v>
      </c>
      <c r="K415" s="1" t="s">
        <v>18</v>
      </c>
      <c r="L415" s="1" t="s">
        <v>64</v>
      </c>
      <c r="M415" s="1" t="s">
        <v>51</v>
      </c>
      <c r="N415" s="1" t="s">
        <v>66</v>
      </c>
      <c r="O415" s="1" t="s">
        <v>36</v>
      </c>
    </row>
    <row r="416" spans="2:15" ht="21" customHeight="1" x14ac:dyDescent="0.3">
      <c r="B416" s="11" t="s">
        <v>14</v>
      </c>
      <c r="C416" s="12">
        <v>11</v>
      </c>
      <c r="D416" s="13" t="s">
        <v>57</v>
      </c>
      <c r="E416" s="11" t="s">
        <v>16</v>
      </c>
      <c r="F416" s="11" t="s">
        <v>17</v>
      </c>
      <c r="G416" s="14">
        <v>2</v>
      </c>
      <c r="H416" s="15">
        <v>12000000</v>
      </c>
      <c r="I416" s="11">
        <v>3</v>
      </c>
      <c r="J416" s="16">
        <v>1.5046296296296294E-3</v>
      </c>
      <c r="K416" s="11" t="s">
        <v>18</v>
      </c>
      <c r="L416" s="11" t="s">
        <v>56</v>
      </c>
      <c r="M416" s="11" t="s">
        <v>48</v>
      </c>
      <c r="N416" s="11" t="s">
        <v>78</v>
      </c>
      <c r="O416" s="11" t="s">
        <v>63</v>
      </c>
    </row>
    <row r="417" spans="2:15" ht="21" customHeight="1" x14ac:dyDescent="0.3">
      <c r="B417" s="1" t="s">
        <v>14</v>
      </c>
      <c r="C417" s="2">
        <v>28</v>
      </c>
      <c r="D417" s="3" t="s">
        <v>72</v>
      </c>
      <c r="E417" s="1" t="s">
        <v>49</v>
      </c>
      <c r="F417" s="1" t="s">
        <v>42</v>
      </c>
      <c r="G417" s="4">
        <v>2</v>
      </c>
      <c r="H417" s="5">
        <v>12000000</v>
      </c>
      <c r="I417" s="1">
        <v>1</v>
      </c>
      <c r="J417" s="6">
        <v>1.5046296296296294E-3</v>
      </c>
      <c r="K417" s="1" t="s">
        <v>18</v>
      </c>
      <c r="L417" s="1" t="s">
        <v>19</v>
      </c>
      <c r="M417" s="1" t="s">
        <v>48</v>
      </c>
      <c r="N417" s="1" t="s">
        <v>77</v>
      </c>
      <c r="O417" s="1" t="s">
        <v>54</v>
      </c>
    </row>
    <row r="418" spans="2:15" ht="21" customHeight="1" x14ac:dyDescent="0.3">
      <c r="B418" s="11" t="s">
        <v>14</v>
      </c>
      <c r="C418" s="12">
        <v>12</v>
      </c>
      <c r="D418" s="13" t="s">
        <v>22</v>
      </c>
      <c r="E418" s="11" t="s">
        <v>28</v>
      </c>
      <c r="F418" s="11" t="s">
        <v>23</v>
      </c>
      <c r="G418" s="14">
        <v>2</v>
      </c>
      <c r="H418" s="15">
        <v>38000000</v>
      </c>
      <c r="I418" s="11">
        <v>4</v>
      </c>
      <c r="J418" s="16">
        <v>1.5046296296296294E-3</v>
      </c>
      <c r="K418" s="11" t="s">
        <v>46</v>
      </c>
      <c r="L418" s="11" t="s">
        <v>35</v>
      </c>
      <c r="M418" s="11" t="s">
        <v>33</v>
      </c>
      <c r="N418" s="11" t="s">
        <v>76</v>
      </c>
      <c r="O418" s="11" t="s">
        <v>52</v>
      </c>
    </row>
    <row r="419" spans="2:15" ht="21" customHeight="1" x14ac:dyDescent="0.3">
      <c r="B419" s="1" t="s">
        <v>70</v>
      </c>
      <c r="C419" s="2">
        <v>30</v>
      </c>
      <c r="D419" s="3" t="s">
        <v>44</v>
      </c>
      <c r="E419" s="1" t="s">
        <v>16</v>
      </c>
      <c r="F419" s="1" t="s">
        <v>45</v>
      </c>
      <c r="G419" s="4">
        <v>0</v>
      </c>
      <c r="H419" s="5">
        <v>0</v>
      </c>
      <c r="I419" s="1">
        <v>2</v>
      </c>
      <c r="J419" s="6">
        <v>1.5046296296296294E-3</v>
      </c>
      <c r="K419" s="1"/>
      <c r="L419" s="1"/>
      <c r="M419" s="1" t="s">
        <v>33</v>
      </c>
      <c r="N419" s="1" t="s">
        <v>66</v>
      </c>
      <c r="O419" s="1" t="s">
        <v>36</v>
      </c>
    </row>
    <row r="420" spans="2:15" ht="21" customHeight="1" x14ac:dyDescent="0.3">
      <c r="B420" s="11" t="s">
        <v>70</v>
      </c>
      <c r="C420" s="12">
        <v>11</v>
      </c>
      <c r="D420" s="13" t="s">
        <v>44</v>
      </c>
      <c r="E420" s="11" t="s">
        <v>38</v>
      </c>
      <c r="F420" s="11" t="s">
        <v>23</v>
      </c>
      <c r="G420" s="14">
        <v>0</v>
      </c>
      <c r="H420" s="15">
        <v>0</v>
      </c>
      <c r="I420" s="11">
        <v>3</v>
      </c>
      <c r="J420" s="16">
        <v>1.5046296296296294E-3</v>
      </c>
      <c r="K420" s="11"/>
      <c r="L420" s="11"/>
      <c r="M420" s="11" t="s">
        <v>20</v>
      </c>
      <c r="N420" s="11" t="s">
        <v>76</v>
      </c>
      <c r="O420" s="11" t="s">
        <v>52</v>
      </c>
    </row>
    <row r="421" spans="2:15" ht="21" customHeight="1" x14ac:dyDescent="0.3">
      <c r="B421" s="1" t="s">
        <v>14</v>
      </c>
      <c r="C421" s="2">
        <v>11</v>
      </c>
      <c r="D421" s="3" t="s">
        <v>55</v>
      </c>
      <c r="E421" s="1" t="s">
        <v>49</v>
      </c>
      <c r="F421" s="1" t="s">
        <v>17</v>
      </c>
      <c r="G421" s="4">
        <v>5</v>
      </c>
      <c r="H421" s="5">
        <v>25000000</v>
      </c>
      <c r="I421" s="1">
        <v>3</v>
      </c>
      <c r="J421" s="6">
        <v>1.5277777777777779E-3</v>
      </c>
      <c r="K421" s="1" t="s">
        <v>18</v>
      </c>
      <c r="L421" s="1" t="s">
        <v>47</v>
      </c>
      <c r="M421" s="1" t="s">
        <v>20</v>
      </c>
      <c r="N421" s="1" t="s">
        <v>66</v>
      </c>
      <c r="O421" s="1" t="s">
        <v>36</v>
      </c>
    </row>
    <row r="422" spans="2:15" ht="21" customHeight="1" x14ac:dyDescent="0.3">
      <c r="B422" s="11" t="s">
        <v>14</v>
      </c>
      <c r="C422" s="12">
        <v>15</v>
      </c>
      <c r="D422" s="13" t="s">
        <v>55</v>
      </c>
      <c r="E422" s="11" t="s">
        <v>32</v>
      </c>
      <c r="F422" s="11" t="s">
        <v>42</v>
      </c>
      <c r="G422" s="14">
        <v>2</v>
      </c>
      <c r="H422" s="15">
        <v>12000000</v>
      </c>
      <c r="I422" s="11">
        <v>1</v>
      </c>
      <c r="J422" s="16">
        <v>1.5277777777777779E-3</v>
      </c>
      <c r="K422" s="11" t="s">
        <v>18</v>
      </c>
      <c r="L422" s="11" t="s">
        <v>29</v>
      </c>
      <c r="M422" s="11" t="s">
        <v>43</v>
      </c>
      <c r="N422" s="11" t="s">
        <v>76</v>
      </c>
      <c r="O422" s="11" t="s">
        <v>31</v>
      </c>
    </row>
    <row r="423" spans="2:15" ht="21" customHeight="1" x14ac:dyDescent="0.3">
      <c r="B423" s="1" t="s">
        <v>14</v>
      </c>
      <c r="C423" s="2">
        <v>14</v>
      </c>
      <c r="D423" s="3" t="s">
        <v>57</v>
      </c>
      <c r="E423" s="1" t="s">
        <v>28</v>
      </c>
      <c r="F423" s="1" t="s">
        <v>23</v>
      </c>
      <c r="G423" s="4">
        <v>2</v>
      </c>
      <c r="H423" s="5">
        <v>12000000</v>
      </c>
      <c r="I423" s="1">
        <v>1</v>
      </c>
      <c r="J423" s="6">
        <v>1.5277777777777779E-3</v>
      </c>
      <c r="K423" s="1" t="s">
        <v>18</v>
      </c>
      <c r="L423" s="1" t="s">
        <v>47</v>
      </c>
      <c r="M423" s="1" t="s">
        <v>30</v>
      </c>
      <c r="N423" s="1" t="s">
        <v>77</v>
      </c>
      <c r="O423" s="1" t="s">
        <v>65</v>
      </c>
    </row>
    <row r="424" spans="2:15" ht="21" customHeight="1" x14ac:dyDescent="0.3">
      <c r="B424" s="11" t="s">
        <v>14</v>
      </c>
      <c r="C424" s="12">
        <v>11</v>
      </c>
      <c r="D424" s="13" t="s">
        <v>57</v>
      </c>
      <c r="E424" s="11" t="s">
        <v>16</v>
      </c>
      <c r="F424" s="11" t="s">
        <v>42</v>
      </c>
      <c r="G424" s="14">
        <v>1</v>
      </c>
      <c r="H424" s="15">
        <v>7000000</v>
      </c>
      <c r="I424" s="11">
        <v>1</v>
      </c>
      <c r="J424" s="16">
        <v>1.5277777777777779E-3</v>
      </c>
      <c r="K424" s="11" t="s">
        <v>18</v>
      </c>
      <c r="L424" s="11" t="s">
        <v>39</v>
      </c>
      <c r="M424" s="11" t="s">
        <v>33</v>
      </c>
      <c r="N424" s="11" t="s">
        <v>76</v>
      </c>
      <c r="O424" s="11" t="s">
        <v>31</v>
      </c>
    </row>
    <row r="425" spans="2:15" ht="21" customHeight="1" x14ac:dyDescent="0.3">
      <c r="B425" s="1" t="s">
        <v>14</v>
      </c>
      <c r="C425" s="2">
        <v>1</v>
      </c>
      <c r="D425" s="3" t="s">
        <v>59</v>
      </c>
      <c r="E425" s="1" t="s">
        <v>28</v>
      </c>
      <c r="F425" s="1" t="s">
        <v>17</v>
      </c>
      <c r="G425" s="4">
        <v>4</v>
      </c>
      <c r="H425" s="5">
        <v>20000000</v>
      </c>
      <c r="I425" s="1">
        <v>2</v>
      </c>
      <c r="J425" s="6">
        <v>1.5277777777777779E-3</v>
      </c>
      <c r="K425" s="1" t="s">
        <v>61</v>
      </c>
      <c r="L425" s="1" t="s">
        <v>29</v>
      </c>
      <c r="M425" s="1" t="s">
        <v>25</v>
      </c>
      <c r="N425" s="1" t="s">
        <v>78</v>
      </c>
      <c r="O425" s="1" t="s">
        <v>53</v>
      </c>
    </row>
    <row r="426" spans="2:15" ht="21" customHeight="1" x14ac:dyDescent="0.3">
      <c r="B426" s="11" t="s">
        <v>14</v>
      </c>
      <c r="C426" s="12">
        <v>7</v>
      </c>
      <c r="D426" s="13" t="s">
        <v>59</v>
      </c>
      <c r="E426" s="11" t="s">
        <v>28</v>
      </c>
      <c r="F426" s="11" t="s">
        <v>42</v>
      </c>
      <c r="G426" s="14">
        <v>3</v>
      </c>
      <c r="H426" s="15">
        <v>15000000</v>
      </c>
      <c r="I426" s="11">
        <v>1</v>
      </c>
      <c r="J426" s="16">
        <v>1.5277777777777779E-3</v>
      </c>
      <c r="K426" s="11" t="s">
        <v>18</v>
      </c>
      <c r="L426" s="11" t="s">
        <v>47</v>
      </c>
      <c r="M426" s="11" t="s">
        <v>43</v>
      </c>
      <c r="N426" s="11" t="s">
        <v>78</v>
      </c>
      <c r="O426" s="11" t="s">
        <v>41</v>
      </c>
    </row>
    <row r="427" spans="2:15" ht="21" customHeight="1" x14ac:dyDescent="0.3">
      <c r="B427" s="1" t="s">
        <v>14</v>
      </c>
      <c r="C427" s="2">
        <v>1</v>
      </c>
      <c r="D427" s="3" t="s">
        <v>59</v>
      </c>
      <c r="E427" s="1" t="s">
        <v>32</v>
      </c>
      <c r="F427" s="1" t="s">
        <v>23</v>
      </c>
      <c r="G427" s="4">
        <v>3</v>
      </c>
      <c r="H427" s="5">
        <v>15000000</v>
      </c>
      <c r="I427" s="1">
        <v>2</v>
      </c>
      <c r="J427" s="6">
        <v>1.5277777777777779E-3</v>
      </c>
      <c r="K427" s="1" t="s">
        <v>18</v>
      </c>
      <c r="L427" s="1" t="s">
        <v>19</v>
      </c>
      <c r="M427" s="1" t="s">
        <v>51</v>
      </c>
      <c r="N427" s="1" t="s">
        <v>76</v>
      </c>
      <c r="O427" s="1" t="s">
        <v>52</v>
      </c>
    </row>
    <row r="428" spans="2:15" ht="21" customHeight="1" x14ac:dyDescent="0.3">
      <c r="B428" s="11" t="s">
        <v>14</v>
      </c>
      <c r="C428" s="12">
        <v>6</v>
      </c>
      <c r="D428" s="13" t="s">
        <v>72</v>
      </c>
      <c r="E428" s="11" t="s">
        <v>49</v>
      </c>
      <c r="F428" s="11" t="s">
        <v>42</v>
      </c>
      <c r="G428" s="14">
        <v>2</v>
      </c>
      <c r="H428" s="15">
        <v>38000000</v>
      </c>
      <c r="I428" s="11">
        <v>1</v>
      </c>
      <c r="J428" s="16">
        <v>1.5277777777777779E-3</v>
      </c>
      <c r="K428" s="11" t="s">
        <v>46</v>
      </c>
      <c r="L428" s="11" t="s">
        <v>29</v>
      </c>
      <c r="M428" s="11" t="s">
        <v>20</v>
      </c>
      <c r="N428" s="11" t="s">
        <v>78</v>
      </c>
      <c r="O428" s="11" t="s">
        <v>62</v>
      </c>
    </row>
    <row r="429" spans="2:15" ht="21" customHeight="1" x14ac:dyDescent="0.3">
      <c r="B429" s="1" t="s">
        <v>14</v>
      </c>
      <c r="C429" s="2">
        <v>31</v>
      </c>
      <c r="D429" s="3" t="s">
        <v>22</v>
      </c>
      <c r="E429" s="1" t="s">
        <v>28</v>
      </c>
      <c r="F429" s="1" t="s">
        <v>23</v>
      </c>
      <c r="G429" s="4">
        <v>1</v>
      </c>
      <c r="H429" s="5">
        <v>19000000</v>
      </c>
      <c r="I429" s="1">
        <v>2</v>
      </c>
      <c r="J429" s="6">
        <v>1.5277777777777779E-3</v>
      </c>
      <c r="K429" s="1" t="s">
        <v>46</v>
      </c>
      <c r="L429" s="1" t="s">
        <v>19</v>
      </c>
      <c r="M429" s="1" t="s">
        <v>30</v>
      </c>
      <c r="N429" s="1" t="s">
        <v>76</v>
      </c>
      <c r="O429" s="1" t="s">
        <v>52</v>
      </c>
    </row>
    <row r="430" spans="2:15" ht="21" customHeight="1" x14ac:dyDescent="0.3">
      <c r="B430" s="11" t="s">
        <v>14</v>
      </c>
      <c r="C430" s="12">
        <v>12</v>
      </c>
      <c r="D430" s="13" t="s">
        <v>22</v>
      </c>
      <c r="E430" s="11" t="s">
        <v>28</v>
      </c>
      <c r="F430" s="11" t="s">
        <v>42</v>
      </c>
      <c r="G430" s="14">
        <v>2</v>
      </c>
      <c r="H430" s="15">
        <v>10000000</v>
      </c>
      <c r="I430" s="11">
        <v>4</v>
      </c>
      <c r="J430" s="16">
        <v>1.5277777777777779E-3</v>
      </c>
      <c r="K430" s="11" t="s">
        <v>18</v>
      </c>
      <c r="L430" s="11" t="s">
        <v>24</v>
      </c>
      <c r="M430" s="11" t="s">
        <v>40</v>
      </c>
      <c r="N430" s="11" t="s">
        <v>66</v>
      </c>
      <c r="O430" s="11" t="s">
        <v>36</v>
      </c>
    </row>
    <row r="431" spans="2:15" ht="21" customHeight="1" x14ac:dyDescent="0.3">
      <c r="B431" s="1" t="s">
        <v>14</v>
      </c>
      <c r="C431" s="2">
        <v>28</v>
      </c>
      <c r="D431" s="3" t="s">
        <v>27</v>
      </c>
      <c r="E431" s="1" t="s">
        <v>73</v>
      </c>
      <c r="F431" s="1" t="s">
        <v>68</v>
      </c>
      <c r="G431" s="4">
        <v>5</v>
      </c>
      <c r="H431" s="5">
        <v>21000000</v>
      </c>
      <c r="I431" s="1">
        <v>3</v>
      </c>
      <c r="J431" s="6">
        <v>1.5277777777777779E-3</v>
      </c>
      <c r="K431" s="1" t="s">
        <v>18</v>
      </c>
      <c r="L431" s="1" t="s">
        <v>56</v>
      </c>
      <c r="M431" s="1" t="s">
        <v>40</v>
      </c>
      <c r="N431" s="1" t="s">
        <v>76</v>
      </c>
      <c r="O431" s="1" t="s">
        <v>75</v>
      </c>
    </row>
    <row r="432" spans="2:15" ht="21" customHeight="1" x14ac:dyDescent="0.3">
      <c r="B432" s="11" t="s">
        <v>14</v>
      </c>
      <c r="C432" s="12">
        <v>2</v>
      </c>
      <c r="D432" s="13" t="s">
        <v>27</v>
      </c>
      <c r="E432" s="11" t="s">
        <v>16</v>
      </c>
      <c r="F432" s="11" t="s">
        <v>45</v>
      </c>
      <c r="G432" s="14">
        <v>2</v>
      </c>
      <c r="H432" s="15">
        <v>10000000</v>
      </c>
      <c r="I432" s="11">
        <v>2</v>
      </c>
      <c r="J432" s="16">
        <v>1.5277777777777779E-3</v>
      </c>
      <c r="K432" s="11" t="s">
        <v>18</v>
      </c>
      <c r="L432" s="11" t="s">
        <v>47</v>
      </c>
      <c r="M432" s="11" t="s">
        <v>30</v>
      </c>
      <c r="N432" s="11" t="s">
        <v>76</v>
      </c>
      <c r="O432" s="11" t="s">
        <v>31</v>
      </c>
    </row>
    <row r="433" spans="2:15" ht="21" customHeight="1" x14ac:dyDescent="0.3">
      <c r="B433" s="1" t="s">
        <v>14</v>
      </c>
      <c r="C433" s="2">
        <v>21</v>
      </c>
      <c r="D433" s="3" t="s">
        <v>27</v>
      </c>
      <c r="E433" s="1" t="s">
        <v>32</v>
      </c>
      <c r="F433" s="1" t="s">
        <v>23</v>
      </c>
      <c r="G433" s="4">
        <v>2</v>
      </c>
      <c r="H433" s="5">
        <v>12000000</v>
      </c>
      <c r="I433" s="1">
        <v>3</v>
      </c>
      <c r="J433" s="6">
        <v>1.5277777777777779E-3</v>
      </c>
      <c r="K433" s="1" t="s">
        <v>18</v>
      </c>
      <c r="L433" s="1" t="s">
        <v>19</v>
      </c>
      <c r="M433" s="1" t="s">
        <v>30</v>
      </c>
      <c r="N433" s="1" t="s">
        <v>77</v>
      </c>
      <c r="O433" s="1" t="s">
        <v>54</v>
      </c>
    </row>
    <row r="434" spans="2:15" ht="21" customHeight="1" x14ac:dyDescent="0.3">
      <c r="B434" s="11" t="s">
        <v>14</v>
      </c>
      <c r="C434" s="12">
        <v>30</v>
      </c>
      <c r="D434" s="13" t="s">
        <v>27</v>
      </c>
      <c r="E434" s="11" t="s">
        <v>28</v>
      </c>
      <c r="F434" s="11" t="s">
        <v>17</v>
      </c>
      <c r="G434" s="14">
        <v>4</v>
      </c>
      <c r="H434" s="15">
        <v>15000000</v>
      </c>
      <c r="I434" s="11">
        <v>1</v>
      </c>
      <c r="J434" s="16">
        <v>1.5277777777777779E-3</v>
      </c>
      <c r="K434" s="11" t="s">
        <v>18</v>
      </c>
      <c r="L434" s="11" t="s">
        <v>39</v>
      </c>
      <c r="M434" s="11" t="s">
        <v>25</v>
      </c>
      <c r="N434" s="11" t="s">
        <v>76</v>
      </c>
      <c r="O434" s="11" t="s">
        <v>75</v>
      </c>
    </row>
    <row r="435" spans="2:15" ht="21" customHeight="1" x14ac:dyDescent="0.3">
      <c r="B435" s="1" t="s">
        <v>14</v>
      </c>
      <c r="C435" s="2">
        <v>24</v>
      </c>
      <c r="D435" s="3" t="s">
        <v>27</v>
      </c>
      <c r="E435" s="1" t="s">
        <v>73</v>
      </c>
      <c r="F435" s="1" t="s">
        <v>42</v>
      </c>
      <c r="G435" s="4">
        <v>5</v>
      </c>
      <c r="H435" s="5">
        <v>25000000</v>
      </c>
      <c r="I435" s="1">
        <v>2</v>
      </c>
      <c r="J435" s="6">
        <v>1.5277777777777779E-3</v>
      </c>
      <c r="K435" s="1" t="s">
        <v>18</v>
      </c>
      <c r="L435" s="1" t="s">
        <v>19</v>
      </c>
      <c r="M435" s="1" t="s">
        <v>33</v>
      </c>
      <c r="N435" s="1" t="s">
        <v>66</v>
      </c>
      <c r="O435" s="1" t="s">
        <v>36</v>
      </c>
    </row>
    <row r="436" spans="2:15" ht="21" customHeight="1" x14ac:dyDescent="0.3">
      <c r="B436" s="11" t="s">
        <v>14</v>
      </c>
      <c r="C436" s="12">
        <v>24</v>
      </c>
      <c r="D436" s="13" t="s">
        <v>27</v>
      </c>
      <c r="E436" s="11" t="s">
        <v>38</v>
      </c>
      <c r="F436" s="11" t="s">
        <v>23</v>
      </c>
      <c r="G436" s="14">
        <v>3</v>
      </c>
      <c r="H436" s="15">
        <v>15000000</v>
      </c>
      <c r="I436" s="11">
        <v>2</v>
      </c>
      <c r="J436" s="16">
        <v>1.5277777777777779E-3</v>
      </c>
      <c r="K436" s="11" t="s">
        <v>18</v>
      </c>
      <c r="L436" s="11" t="s">
        <v>50</v>
      </c>
      <c r="M436" s="11" t="s">
        <v>40</v>
      </c>
      <c r="N436" s="11" t="s">
        <v>76</v>
      </c>
      <c r="O436" s="11" t="s">
        <v>26</v>
      </c>
    </row>
    <row r="437" spans="2:15" ht="21" customHeight="1" x14ac:dyDescent="0.3">
      <c r="B437" s="1" t="s">
        <v>14</v>
      </c>
      <c r="C437" s="2">
        <v>30</v>
      </c>
      <c r="D437" s="3" t="s">
        <v>27</v>
      </c>
      <c r="E437" s="1" t="s">
        <v>49</v>
      </c>
      <c r="F437" s="1" t="s">
        <v>17</v>
      </c>
      <c r="G437" s="4">
        <v>2</v>
      </c>
      <c r="H437" s="5">
        <v>12000000</v>
      </c>
      <c r="I437" s="1">
        <v>2</v>
      </c>
      <c r="J437" s="6">
        <v>1.5277777777777779E-3</v>
      </c>
      <c r="K437" s="1" t="s">
        <v>18</v>
      </c>
      <c r="L437" s="1" t="s">
        <v>47</v>
      </c>
      <c r="M437" s="1" t="s">
        <v>20</v>
      </c>
      <c r="N437" s="1" t="s">
        <v>77</v>
      </c>
      <c r="O437" s="1" t="s">
        <v>65</v>
      </c>
    </row>
    <row r="438" spans="2:15" ht="21" customHeight="1" x14ac:dyDescent="0.3">
      <c r="B438" s="11" t="s">
        <v>14</v>
      </c>
      <c r="C438" s="12">
        <v>22</v>
      </c>
      <c r="D438" s="13" t="s">
        <v>27</v>
      </c>
      <c r="E438" s="11" t="s">
        <v>49</v>
      </c>
      <c r="F438" s="11" t="s">
        <v>17</v>
      </c>
      <c r="G438" s="14">
        <v>3</v>
      </c>
      <c r="H438" s="15">
        <v>12000000</v>
      </c>
      <c r="I438" s="11">
        <v>2</v>
      </c>
      <c r="J438" s="16">
        <v>1.5277777777777779E-3</v>
      </c>
      <c r="K438" s="11" t="s">
        <v>18</v>
      </c>
      <c r="L438" s="11" t="s">
        <v>19</v>
      </c>
      <c r="M438" s="11" t="s">
        <v>43</v>
      </c>
      <c r="N438" s="11" t="s">
        <v>77</v>
      </c>
      <c r="O438" s="11" t="s">
        <v>54</v>
      </c>
    </row>
    <row r="439" spans="2:15" ht="21" customHeight="1" x14ac:dyDescent="0.3">
      <c r="B439" s="1" t="s">
        <v>14</v>
      </c>
      <c r="C439" s="2">
        <v>26</v>
      </c>
      <c r="D439" s="3" t="s">
        <v>27</v>
      </c>
      <c r="E439" s="1" t="s">
        <v>32</v>
      </c>
      <c r="F439" s="1" t="s">
        <v>68</v>
      </c>
      <c r="G439" s="4">
        <v>5</v>
      </c>
      <c r="H439" s="5">
        <v>25000000</v>
      </c>
      <c r="I439" s="1">
        <v>3</v>
      </c>
      <c r="J439" s="6">
        <v>1.5277777777777779E-3</v>
      </c>
      <c r="K439" s="1" t="s">
        <v>18</v>
      </c>
      <c r="L439" s="1" t="s">
        <v>56</v>
      </c>
      <c r="M439" s="1" t="s">
        <v>48</v>
      </c>
      <c r="N439" s="1" t="s">
        <v>76</v>
      </c>
      <c r="O439" s="1" t="s">
        <v>52</v>
      </c>
    </row>
    <row r="440" spans="2:15" ht="21" customHeight="1" x14ac:dyDescent="0.3">
      <c r="B440" s="11" t="s">
        <v>14</v>
      </c>
      <c r="C440" s="12">
        <v>29</v>
      </c>
      <c r="D440" s="13" t="s">
        <v>37</v>
      </c>
      <c r="E440" s="11" t="s">
        <v>32</v>
      </c>
      <c r="F440" s="11" t="s">
        <v>42</v>
      </c>
      <c r="G440" s="14">
        <v>1</v>
      </c>
      <c r="H440" s="15">
        <v>19000000</v>
      </c>
      <c r="I440" s="11">
        <v>4</v>
      </c>
      <c r="J440" s="16">
        <v>1.5277777777777779E-3</v>
      </c>
      <c r="K440" s="11" t="s">
        <v>46</v>
      </c>
      <c r="L440" s="11" t="s">
        <v>35</v>
      </c>
      <c r="M440" s="11" t="s">
        <v>48</v>
      </c>
      <c r="N440" s="11" t="s">
        <v>78</v>
      </c>
      <c r="O440" s="11" t="s">
        <v>53</v>
      </c>
    </row>
    <row r="441" spans="2:15" ht="21" customHeight="1" x14ac:dyDescent="0.3">
      <c r="B441" s="1" t="s">
        <v>14</v>
      </c>
      <c r="C441" s="2">
        <v>20</v>
      </c>
      <c r="D441" s="3" t="s">
        <v>37</v>
      </c>
      <c r="E441" s="1" t="s">
        <v>28</v>
      </c>
      <c r="F441" s="1" t="s">
        <v>42</v>
      </c>
      <c r="G441" s="4">
        <v>2</v>
      </c>
      <c r="H441" s="5">
        <v>38000000</v>
      </c>
      <c r="I441" s="1">
        <v>5</v>
      </c>
      <c r="J441" s="6">
        <v>1.5277777777777779E-3</v>
      </c>
      <c r="K441" s="1" t="s">
        <v>46</v>
      </c>
      <c r="L441" s="1" t="s">
        <v>19</v>
      </c>
      <c r="M441" s="1" t="s">
        <v>51</v>
      </c>
      <c r="N441" s="1" t="s">
        <v>78</v>
      </c>
      <c r="O441" s="1" t="s">
        <v>41</v>
      </c>
    </row>
    <row r="442" spans="2:15" ht="21" customHeight="1" x14ac:dyDescent="0.3">
      <c r="B442" s="11" t="s">
        <v>14</v>
      </c>
      <c r="C442" s="12">
        <v>4</v>
      </c>
      <c r="D442" s="13" t="s">
        <v>37</v>
      </c>
      <c r="E442" s="11" t="s">
        <v>32</v>
      </c>
      <c r="F442" s="11" t="s">
        <v>17</v>
      </c>
      <c r="G442" s="14">
        <v>5</v>
      </c>
      <c r="H442" s="15">
        <v>20000000</v>
      </c>
      <c r="I442" s="11">
        <v>2</v>
      </c>
      <c r="J442" s="16">
        <v>1.5277777777777779E-3</v>
      </c>
      <c r="K442" s="11" t="s">
        <v>18</v>
      </c>
      <c r="L442" s="11" t="s">
        <v>24</v>
      </c>
      <c r="M442" s="11" t="s">
        <v>30</v>
      </c>
      <c r="N442" s="11" t="s">
        <v>78</v>
      </c>
      <c r="O442" s="11" t="s">
        <v>63</v>
      </c>
    </row>
    <row r="443" spans="2:15" ht="21" customHeight="1" x14ac:dyDescent="0.3">
      <c r="B443" s="1" t="s">
        <v>14</v>
      </c>
      <c r="C443" s="2">
        <v>20</v>
      </c>
      <c r="D443" s="3" t="s">
        <v>37</v>
      </c>
      <c r="E443" s="1" t="s">
        <v>32</v>
      </c>
      <c r="F443" s="1" t="s">
        <v>23</v>
      </c>
      <c r="G443" s="4">
        <v>2</v>
      </c>
      <c r="H443" s="5">
        <v>12000000</v>
      </c>
      <c r="I443" s="1">
        <v>2</v>
      </c>
      <c r="J443" s="6">
        <v>1.5277777777777779E-3</v>
      </c>
      <c r="K443" s="1" t="s">
        <v>18</v>
      </c>
      <c r="L443" s="1" t="s">
        <v>19</v>
      </c>
      <c r="M443" s="1" t="s">
        <v>30</v>
      </c>
      <c r="N443" s="1" t="s">
        <v>66</v>
      </c>
      <c r="O443" s="1" t="s">
        <v>67</v>
      </c>
    </row>
    <row r="444" spans="2:15" ht="21" customHeight="1" x14ac:dyDescent="0.3">
      <c r="B444" s="11" t="s">
        <v>14</v>
      </c>
      <c r="C444" s="12">
        <v>22</v>
      </c>
      <c r="D444" s="13" t="s">
        <v>37</v>
      </c>
      <c r="E444" s="11" t="s">
        <v>49</v>
      </c>
      <c r="F444" s="11" t="s">
        <v>42</v>
      </c>
      <c r="G444" s="14">
        <v>1</v>
      </c>
      <c r="H444" s="15">
        <v>7000000</v>
      </c>
      <c r="I444" s="11">
        <v>1</v>
      </c>
      <c r="J444" s="16">
        <v>1.5277777777777779E-3</v>
      </c>
      <c r="K444" s="11" t="s">
        <v>18</v>
      </c>
      <c r="L444" s="11" t="s">
        <v>39</v>
      </c>
      <c r="M444" s="11" t="s">
        <v>33</v>
      </c>
      <c r="N444" s="11" t="s">
        <v>78</v>
      </c>
      <c r="O444" s="11" t="s">
        <v>41</v>
      </c>
    </row>
    <row r="445" spans="2:15" ht="21" customHeight="1" x14ac:dyDescent="0.3">
      <c r="B445" s="1" t="s">
        <v>14</v>
      </c>
      <c r="C445" s="2">
        <v>30</v>
      </c>
      <c r="D445" s="3" t="s">
        <v>37</v>
      </c>
      <c r="E445" s="1" t="s">
        <v>38</v>
      </c>
      <c r="F445" s="1" t="s">
        <v>23</v>
      </c>
      <c r="G445" s="4">
        <v>3</v>
      </c>
      <c r="H445" s="5">
        <v>15000000</v>
      </c>
      <c r="I445" s="1">
        <v>2</v>
      </c>
      <c r="J445" s="6">
        <v>1.5277777777777779E-3</v>
      </c>
      <c r="K445" s="1" t="s">
        <v>18</v>
      </c>
      <c r="L445" s="1" t="s">
        <v>56</v>
      </c>
      <c r="M445" s="1" t="s">
        <v>48</v>
      </c>
      <c r="N445" s="1" t="s">
        <v>76</v>
      </c>
      <c r="O445" s="1" t="s">
        <v>26</v>
      </c>
    </row>
    <row r="446" spans="2:15" ht="21" customHeight="1" x14ac:dyDescent="0.3">
      <c r="B446" s="11" t="s">
        <v>14</v>
      </c>
      <c r="C446" s="12">
        <v>3</v>
      </c>
      <c r="D446" s="13" t="s">
        <v>37</v>
      </c>
      <c r="E446" s="11" t="s">
        <v>16</v>
      </c>
      <c r="F446" s="11" t="s">
        <v>17</v>
      </c>
      <c r="G446" s="14">
        <v>3</v>
      </c>
      <c r="H446" s="15">
        <v>15000000</v>
      </c>
      <c r="I446" s="11">
        <v>2</v>
      </c>
      <c r="J446" s="16">
        <v>1.5277777777777779E-3</v>
      </c>
      <c r="K446" s="11" t="s">
        <v>18</v>
      </c>
      <c r="L446" s="11" t="s">
        <v>19</v>
      </c>
      <c r="M446" s="11" t="s">
        <v>25</v>
      </c>
      <c r="N446" s="11" t="s">
        <v>78</v>
      </c>
      <c r="O446" s="11" t="s">
        <v>62</v>
      </c>
    </row>
    <row r="447" spans="2:15" ht="21" customHeight="1" x14ac:dyDescent="0.3">
      <c r="B447" s="1" t="s">
        <v>14</v>
      </c>
      <c r="C447" s="2">
        <v>8</v>
      </c>
      <c r="D447" s="3" t="s">
        <v>37</v>
      </c>
      <c r="E447" s="1" t="s">
        <v>16</v>
      </c>
      <c r="F447" s="1" t="s">
        <v>45</v>
      </c>
      <c r="G447" s="4">
        <v>4</v>
      </c>
      <c r="H447" s="5">
        <v>20000000</v>
      </c>
      <c r="I447" s="1">
        <v>3</v>
      </c>
      <c r="J447" s="6">
        <v>1.5277777777777779E-3</v>
      </c>
      <c r="K447" s="1" t="s">
        <v>18</v>
      </c>
      <c r="L447" s="1" t="s">
        <v>29</v>
      </c>
      <c r="M447" s="1" t="s">
        <v>48</v>
      </c>
      <c r="N447" s="1" t="s">
        <v>77</v>
      </c>
      <c r="O447" s="1" t="s">
        <v>54</v>
      </c>
    </row>
    <row r="448" spans="2:15" ht="21" customHeight="1" x14ac:dyDescent="0.3">
      <c r="B448" s="11" t="s">
        <v>14</v>
      </c>
      <c r="C448" s="12">
        <v>23</v>
      </c>
      <c r="D448" s="13" t="s">
        <v>37</v>
      </c>
      <c r="E448" s="11" t="s">
        <v>16</v>
      </c>
      <c r="F448" s="11" t="s">
        <v>42</v>
      </c>
      <c r="G448" s="14">
        <v>3</v>
      </c>
      <c r="H448" s="15">
        <v>15000000</v>
      </c>
      <c r="I448" s="11">
        <v>1</v>
      </c>
      <c r="J448" s="16">
        <v>1.5277777777777779E-3</v>
      </c>
      <c r="K448" s="11" t="s">
        <v>18</v>
      </c>
      <c r="L448" s="11" t="s">
        <v>29</v>
      </c>
      <c r="M448" s="11" t="s">
        <v>51</v>
      </c>
      <c r="N448" s="11" t="s">
        <v>66</v>
      </c>
      <c r="O448" s="11" t="s">
        <v>67</v>
      </c>
    </row>
    <row r="449" spans="2:15" ht="21" customHeight="1" x14ac:dyDescent="0.3">
      <c r="B449" s="1" t="s">
        <v>14</v>
      </c>
      <c r="C449" s="2">
        <v>22</v>
      </c>
      <c r="D449" s="3" t="s">
        <v>44</v>
      </c>
      <c r="E449" s="1" t="s">
        <v>32</v>
      </c>
      <c r="F449" s="1" t="s">
        <v>42</v>
      </c>
      <c r="G449" s="4">
        <v>2</v>
      </c>
      <c r="H449" s="5">
        <v>38000000</v>
      </c>
      <c r="I449" s="1">
        <v>3</v>
      </c>
      <c r="J449" s="6">
        <v>1.5277777777777779E-3</v>
      </c>
      <c r="K449" s="1" t="s">
        <v>46</v>
      </c>
      <c r="L449" s="1" t="s">
        <v>64</v>
      </c>
      <c r="M449" s="1" t="s">
        <v>25</v>
      </c>
      <c r="N449" s="1" t="s">
        <v>78</v>
      </c>
      <c r="O449" s="1" t="s">
        <v>62</v>
      </c>
    </row>
    <row r="450" spans="2:15" ht="21" customHeight="1" x14ac:dyDescent="0.3">
      <c r="B450" s="11" t="s">
        <v>14</v>
      </c>
      <c r="C450" s="12">
        <v>3</v>
      </c>
      <c r="D450" s="13" t="s">
        <v>44</v>
      </c>
      <c r="E450" s="11" t="s">
        <v>32</v>
      </c>
      <c r="F450" s="11" t="s">
        <v>23</v>
      </c>
      <c r="G450" s="14">
        <v>1</v>
      </c>
      <c r="H450" s="15">
        <v>19000000</v>
      </c>
      <c r="I450" s="11">
        <v>3</v>
      </c>
      <c r="J450" s="16">
        <v>1.5277777777777779E-3</v>
      </c>
      <c r="K450" s="11" t="s">
        <v>46</v>
      </c>
      <c r="L450" s="11" t="s">
        <v>29</v>
      </c>
      <c r="M450" s="11" t="s">
        <v>48</v>
      </c>
      <c r="N450" s="11" t="s">
        <v>76</v>
      </c>
      <c r="O450" s="11" t="s">
        <v>31</v>
      </c>
    </row>
    <row r="451" spans="2:15" ht="21" customHeight="1" x14ac:dyDescent="0.3">
      <c r="B451" s="1" t="s">
        <v>14</v>
      </c>
      <c r="C451" s="2">
        <v>6</v>
      </c>
      <c r="D451" s="3" t="s">
        <v>44</v>
      </c>
      <c r="E451" s="1" t="s">
        <v>32</v>
      </c>
      <c r="F451" s="1" t="s">
        <v>23</v>
      </c>
      <c r="G451" s="4">
        <v>3</v>
      </c>
      <c r="H451" s="5">
        <v>11000000</v>
      </c>
      <c r="I451" s="1">
        <v>5</v>
      </c>
      <c r="J451" s="6">
        <v>1.5277777777777779E-3</v>
      </c>
      <c r="K451" s="1" t="s">
        <v>18</v>
      </c>
      <c r="L451" s="1" t="s">
        <v>50</v>
      </c>
      <c r="M451" s="1" t="s">
        <v>30</v>
      </c>
      <c r="N451" s="1" t="s">
        <v>66</v>
      </c>
      <c r="O451" s="1" t="s">
        <v>67</v>
      </c>
    </row>
    <row r="452" spans="2:15" ht="21" customHeight="1" x14ac:dyDescent="0.3">
      <c r="B452" s="11" t="s">
        <v>14</v>
      </c>
      <c r="C452" s="12">
        <v>22</v>
      </c>
      <c r="D452" s="13" t="s">
        <v>44</v>
      </c>
      <c r="E452" s="11" t="s">
        <v>32</v>
      </c>
      <c r="F452" s="11" t="s">
        <v>42</v>
      </c>
      <c r="G452" s="14">
        <v>5</v>
      </c>
      <c r="H452" s="15">
        <v>25000000</v>
      </c>
      <c r="I452" s="11">
        <v>2</v>
      </c>
      <c r="J452" s="16">
        <v>1.5277777777777779E-3</v>
      </c>
      <c r="K452" s="11" t="s">
        <v>18</v>
      </c>
      <c r="L452" s="11" t="s">
        <v>39</v>
      </c>
      <c r="M452" s="11" t="s">
        <v>43</v>
      </c>
      <c r="N452" s="11" t="s">
        <v>78</v>
      </c>
      <c r="O452" s="11" t="s">
        <v>41</v>
      </c>
    </row>
    <row r="453" spans="2:15" ht="21" customHeight="1" x14ac:dyDescent="0.3">
      <c r="B453" s="1" t="s">
        <v>14</v>
      </c>
      <c r="C453" s="2">
        <v>22</v>
      </c>
      <c r="D453" s="3" t="s">
        <v>44</v>
      </c>
      <c r="E453" s="1" t="s">
        <v>49</v>
      </c>
      <c r="F453" s="1" t="s">
        <v>17</v>
      </c>
      <c r="G453" s="4">
        <v>2</v>
      </c>
      <c r="H453" s="5">
        <v>12000000</v>
      </c>
      <c r="I453" s="1">
        <v>1</v>
      </c>
      <c r="J453" s="6">
        <v>1.5277777777777779E-3</v>
      </c>
      <c r="K453" s="1" t="s">
        <v>18</v>
      </c>
      <c r="L453" s="1" t="s">
        <v>64</v>
      </c>
      <c r="M453" s="1" t="s">
        <v>33</v>
      </c>
      <c r="N453" s="1" t="s">
        <v>78</v>
      </c>
      <c r="O453" s="1" t="s">
        <v>62</v>
      </c>
    </row>
    <row r="454" spans="2:15" ht="21" customHeight="1" x14ac:dyDescent="0.3">
      <c r="B454" s="11" t="s">
        <v>14</v>
      </c>
      <c r="C454" s="12">
        <v>11</v>
      </c>
      <c r="D454" s="13" t="s">
        <v>44</v>
      </c>
      <c r="E454" s="11" t="s">
        <v>28</v>
      </c>
      <c r="F454" s="11" t="s">
        <v>42</v>
      </c>
      <c r="G454" s="14">
        <v>3</v>
      </c>
      <c r="H454" s="15">
        <v>15000000</v>
      </c>
      <c r="I454" s="11">
        <v>1</v>
      </c>
      <c r="J454" s="16">
        <v>1.5277777777777779E-3</v>
      </c>
      <c r="K454" s="11" t="s">
        <v>18</v>
      </c>
      <c r="L454" s="11" t="s">
        <v>50</v>
      </c>
      <c r="M454" s="11" t="s">
        <v>48</v>
      </c>
      <c r="N454" s="11" t="s">
        <v>78</v>
      </c>
      <c r="O454" s="11" t="s">
        <v>41</v>
      </c>
    </row>
    <row r="455" spans="2:15" ht="21" customHeight="1" x14ac:dyDescent="0.3">
      <c r="B455" s="1" t="s">
        <v>14</v>
      </c>
      <c r="C455" s="2">
        <v>17</v>
      </c>
      <c r="D455" s="3" t="s">
        <v>44</v>
      </c>
      <c r="E455" s="1" t="s">
        <v>16</v>
      </c>
      <c r="F455" s="1" t="s">
        <v>23</v>
      </c>
      <c r="G455" s="4">
        <v>3</v>
      </c>
      <c r="H455" s="5">
        <v>15000000</v>
      </c>
      <c r="I455" s="1">
        <v>5</v>
      </c>
      <c r="J455" s="6">
        <v>1.5277777777777779E-3</v>
      </c>
      <c r="K455" s="1" t="s">
        <v>18</v>
      </c>
      <c r="L455" s="1" t="s">
        <v>39</v>
      </c>
      <c r="M455" s="1" t="s">
        <v>48</v>
      </c>
      <c r="N455" s="1" t="s">
        <v>76</v>
      </c>
      <c r="O455" s="1" t="s">
        <v>26</v>
      </c>
    </row>
    <row r="456" spans="2:15" ht="21" customHeight="1" x14ac:dyDescent="0.3">
      <c r="B456" s="11" t="s">
        <v>14</v>
      </c>
      <c r="C456" s="12">
        <v>1</v>
      </c>
      <c r="D456" s="13" t="s">
        <v>44</v>
      </c>
      <c r="E456" s="11" t="s">
        <v>28</v>
      </c>
      <c r="F456" s="11" t="s">
        <v>42</v>
      </c>
      <c r="G456" s="14">
        <v>4</v>
      </c>
      <c r="H456" s="15">
        <v>20000000</v>
      </c>
      <c r="I456" s="11">
        <v>1</v>
      </c>
      <c r="J456" s="16">
        <v>1.5277777777777779E-3</v>
      </c>
      <c r="K456" s="11" t="s">
        <v>18</v>
      </c>
      <c r="L456" s="11" t="s">
        <v>29</v>
      </c>
      <c r="M456" s="11" t="s">
        <v>51</v>
      </c>
      <c r="N456" s="11" t="s">
        <v>76</v>
      </c>
      <c r="O456" s="11" t="s">
        <v>52</v>
      </c>
    </row>
    <row r="457" spans="2:15" ht="21" customHeight="1" x14ac:dyDescent="0.3">
      <c r="B457" s="1" t="s">
        <v>14</v>
      </c>
      <c r="C457" s="2">
        <v>11</v>
      </c>
      <c r="D457" s="3" t="s">
        <v>69</v>
      </c>
      <c r="E457" s="1" t="s">
        <v>49</v>
      </c>
      <c r="F457" s="1" t="s">
        <v>23</v>
      </c>
      <c r="G457" s="4">
        <v>4</v>
      </c>
      <c r="H457" s="5">
        <v>20000000</v>
      </c>
      <c r="I457" s="1">
        <v>3</v>
      </c>
      <c r="J457" s="6">
        <v>1.5277777777777779E-3</v>
      </c>
      <c r="K457" s="1" t="s">
        <v>61</v>
      </c>
      <c r="L457" s="1" t="s">
        <v>64</v>
      </c>
      <c r="M457" s="1" t="s">
        <v>33</v>
      </c>
      <c r="N457" s="1" t="s">
        <v>77</v>
      </c>
      <c r="O457" s="1" t="s">
        <v>65</v>
      </c>
    </row>
    <row r="458" spans="2:15" ht="21" customHeight="1" x14ac:dyDescent="0.3">
      <c r="B458" s="11" t="s">
        <v>14</v>
      </c>
      <c r="C458" s="12">
        <v>25</v>
      </c>
      <c r="D458" s="13" t="s">
        <v>69</v>
      </c>
      <c r="E458" s="11" t="s">
        <v>49</v>
      </c>
      <c r="F458" s="11" t="s">
        <v>42</v>
      </c>
      <c r="G458" s="14">
        <v>2</v>
      </c>
      <c r="H458" s="15">
        <v>12000000</v>
      </c>
      <c r="I458" s="11">
        <v>2</v>
      </c>
      <c r="J458" s="16">
        <v>1.5277777777777779E-3</v>
      </c>
      <c r="K458" s="11" t="s">
        <v>18</v>
      </c>
      <c r="L458" s="11" t="s">
        <v>29</v>
      </c>
      <c r="M458" s="11" t="s">
        <v>33</v>
      </c>
      <c r="N458" s="11" t="s">
        <v>77</v>
      </c>
      <c r="O458" s="11" t="s">
        <v>65</v>
      </c>
    </row>
    <row r="459" spans="2:15" ht="21" customHeight="1" x14ac:dyDescent="0.3">
      <c r="B459" s="1" t="s">
        <v>14</v>
      </c>
      <c r="C459" s="2">
        <v>24</v>
      </c>
      <c r="D459" s="3" t="s">
        <v>69</v>
      </c>
      <c r="E459" s="1" t="s">
        <v>16</v>
      </c>
      <c r="F459" s="1" t="s">
        <v>17</v>
      </c>
      <c r="G459" s="4">
        <v>3</v>
      </c>
      <c r="H459" s="5">
        <v>15000000</v>
      </c>
      <c r="I459" s="1">
        <v>3</v>
      </c>
      <c r="J459" s="6">
        <v>1.5277777777777779E-3</v>
      </c>
      <c r="K459" s="1" t="s">
        <v>18</v>
      </c>
      <c r="L459" s="1" t="s">
        <v>19</v>
      </c>
      <c r="M459" s="1" t="s">
        <v>43</v>
      </c>
      <c r="N459" s="1" t="s">
        <v>66</v>
      </c>
      <c r="O459" s="1" t="s">
        <v>67</v>
      </c>
    </row>
    <row r="460" spans="2:15" ht="21" customHeight="1" x14ac:dyDescent="0.3">
      <c r="B460" s="11" t="s">
        <v>14</v>
      </c>
      <c r="C460" s="12">
        <v>31</v>
      </c>
      <c r="D460" s="13" t="s">
        <v>69</v>
      </c>
      <c r="E460" s="11" t="s">
        <v>16</v>
      </c>
      <c r="F460" s="11" t="s">
        <v>23</v>
      </c>
      <c r="G460" s="14">
        <v>2</v>
      </c>
      <c r="H460" s="15">
        <v>12000000</v>
      </c>
      <c r="I460" s="11">
        <v>2</v>
      </c>
      <c r="J460" s="16">
        <v>1.5277777777777779E-3</v>
      </c>
      <c r="K460" s="11" t="s">
        <v>18</v>
      </c>
      <c r="L460" s="11" t="s">
        <v>24</v>
      </c>
      <c r="M460" s="11" t="s">
        <v>51</v>
      </c>
      <c r="N460" s="11" t="s">
        <v>76</v>
      </c>
      <c r="O460" s="11" t="s">
        <v>26</v>
      </c>
    </row>
    <row r="461" spans="2:15" ht="21" customHeight="1" x14ac:dyDescent="0.3">
      <c r="B461" s="1" t="s">
        <v>14</v>
      </c>
      <c r="C461" s="2">
        <v>11</v>
      </c>
      <c r="D461" s="3" t="s">
        <v>55</v>
      </c>
      <c r="E461" s="1" t="s">
        <v>49</v>
      </c>
      <c r="F461" s="1" t="s">
        <v>17</v>
      </c>
      <c r="G461" s="4">
        <v>5</v>
      </c>
      <c r="H461" s="5">
        <v>25000000</v>
      </c>
      <c r="I461" s="1">
        <v>3</v>
      </c>
      <c r="J461" s="6">
        <v>1.5277777777777779E-3</v>
      </c>
      <c r="K461" s="1" t="s">
        <v>18</v>
      </c>
      <c r="L461" s="1" t="s">
        <v>47</v>
      </c>
      <c r="M461" s="1" t="s">
        <v>20</v>
      </c>
      <c r="N461" s="1" t="s">
        <v>66</v>
      </c>
      <c r="O461" s="1" t="s">
        <v>36</v>
      </c>
    </row>
    <row r="462" spans="2:15" ht="21" customHeight="1" x14ac:dyDescent="0.3">
      <c r="B462" s="11" t="s">
        <v>14</v>
      </c>
      <c r="C462" s="12">
        <v>15</v>
      </c>
      <c r="D462" s="13" t="s">
        <v>55</v>
      </c>
      <c r="E462" s="11" t="s">
        <v>32</v>
      </c>
      <c r="F462" s="11" t="s">
        <v>42</v>
      </c>
      <c r="G462" s="14">
        <v>2</v>
      </c>
      <c r="H462" s="15">
        <v>12000000</v>
      </c>
      <c r="I462" s="11">
        <v>1</v>
      </c>
      <c r="J462" s="16">
        <v>1.5277777777777779E-3</v>
      </c>
      <c r="K462" s="11" t="s">
        <v>18</v>
      </c>
      <c r="L462" s="11" t="s">
        <v>29</v>
      </c>
      <c r="M462" s="11" t="s">
        <v>43</v>
      </c>
      <c r="N462" s="11" t="s">
        <v>76</v>
      </c>
      <c r="O462" s="11" t="s">
        <v>31</v>
      </c>
    </row>
    <row r="463" spans="2:15" ht="21" customHeight="1" x14ac:dyDescent="0.3">
      <c r="B463" s="1" t="s">
        <v>14</v>
      </c>
      <c r="C463" s="2">
        <v>14</v>
      </c>
      <c r="D463" s="3" t="s">
        <v>57</v>
      </c>
      <c r="E463" s="1" t="s">
        <v>28</v>
      </c>
      <c r="F463" s="1" t="s">
        <v>23</v>
      </c>
      <c r="G463" s="4">
        <v>2</v>
      </c>
      <c r="H463" s="5">
        <v>12000000</v>
      </c>
      <c r="I463" s="1">
        <v>1</v>
      </c>
      <c r="J463" s="6">
        <v>1.5277777777777779E-3</v>
      </c>
      <c r="K463" s="1" t="s">
        <v>18</v>
      </c>
      <c r="L463" s="1" t="s">
        <v>47</v>
      </c>
      <c r="M463" s="1" t="s">
        <v>30</v>
      </c>
      <c r="N463" s="1" t="s">
        <v>77</v>
      </c>
      <c r="O463" s="1" t="s">
        <v>65</v>
      </c>
    </row>
    <row r="464" spans="2:15" ht="21" customHeight="1" x14ac:dyDescent="0.3">
      <c r="B464" s="11" t="s">
        <v>14</v>
      </c>
      <c r="C464" s="12">
        <v>11</v>
      </c>
      <c r="D464" s="13" t="s">
        <v>57</v>
      </c>
      <c r="E464" s="11" t="s">
        <v>16</v>
      </c>
      <c r="F464" s="11" t="s">
        <v>42</v>
      </c>
      <c r="G464" s="14">
        <v>1</v>
      </c>
      <c r="H464" s="15">
        <v>7000000</v>
      </c>
      <c r="I464" s="11">
        <v>1</v>
      </c>
      <c r="J464" s="16">
        <v>1.5277777777777779E-3</v>
      </c>
      <c r="K464" s="11" t="s">
        <v>18</v>
      </c>
      <c r="L464" s="11" t="s">
        <v>39</v>
      </c>
      <c r="M464" s="11" t="s">
        <v>33</v>
      </c>
      <c r="N464" s="11" t="s">
        <v>76</v>
      </c>
      <c r="O464" s="11" t="s">
        <v>31</v>
      </c>
    </row>
    <row r="465" spans="2:15" ht="21" customHeight="1" x14ac:dyDescent="0.3">
      <c r="B465" s="1" t="s">
        <v>14</v>
      </c>
      <c r="C465" s="2">
        <v>1</v>
      </c>
      <c r="D465" s="3" t="s">
        <v>59</v>
      </c>
      <c r="E465" s="1" t="s">
        <v>28</v>
      </c>
      <c r="F465" s="1" t="s">
        <v>17</v>
      </c>
      <c r="G465" s="4">
        <v>4</v>
      </c>
      <c r="H465" s="5">
        <v>20000000</v>
      </c>
      <c r="I465" s="1">
        <v>2</v>
      </c>
      <c r="J465" s="6">
        <v>1.5277777777777779E-3</v>
      </c>
      <c r="K465" s="1" t="s">
        <v>61</v>
      </c>
      <c r="L465" s="1" t="s">
        <v>29</v>
      </c>
      <c r="M465" s="1" t="s">
        <v>25</v>
      </c>
      <c r="N465" s="1" t="s">
        <v>78</v>
      </c>
      <c r="O465" s="1" t="s">
        <v>53</v>
      </c>
    </row>
    <row r="466" spans="2:15" ht="21" customHeight="1" x14ac:dyDescent="0.3">
      <c r="B466" s="11" t="s">
        <v>14</v>
      </c>
      <c r="C466" s="12">
        <v>7</v>
      </c>
      <c r="D466" s="13" t="s">
        <v>59</v>
      </c>
      <c r="E466" s="11" t="s">
        <v>28</v>
      </c>
      <c r="F466" s="11" t="s">
        <v>42</v>
      </c>
      <c r="G466" s="14">
        <v>3</v>
      </c>
      <c r="H466" s="15">
        <v>15000000</v>
      </c>
      <c r="I466" s="11">
        <v>1</v>
      </c>
      <c r="J466" s="16">
        <v>1.5277777777777779E-3</v>
      </c>
      <c r="K466" s="11" t="s">
        <v>18</v>
      </c>
      <c r="L466" s="11" t="s">
        <v>47</v>
      </c>
      <c r="M466" s="11" t="s">
        <v>43</v>
      </c>
      <c r="N466" s="11" t="s">
        <v>78</v>
      </c>
      <c r="O466" s="11" t="s">
        <v>41</v>
      </c>
    </row>
    <row r="467" spans="2:15" ht="21" customHeight="1" x14ac:dyDescent="0.3">
      <c r="B467" s="1" t="s">
        <v>14</v>
      </c>
      <c r="C467" s="2">
        <v>1</v>
      </c>
      <c r="D467" s="3" t="s">
        <v>59</v>
      </c>
      <c r="E467" s="1" t="s">
        <v>32</v>
      </c>
      <c r="F467" s="1" t="s">
        <v>23</v>
      </c>
      <c r="G467" s="4">
        <v>3</v>
      </c>
      <c r="H467" s="5">
        <v>15000000</v>
      </c>
      <c r="I467" s="1">
        <v>2</v>
      </c>
      <c r="J467" s="6">
        <v>1.5277777777777779E-3</v>
      </c>
      <c r="K467" s="1" t="s">
        <v>18</v>
      </c>
      <c r="L467" s="1" t="s">
        <v>19</v>
      </c>
      <c r="M467" s="1" t="s">
        <v>51</v>
      </c>
      <c r="N467" s="1" t="s">
        <v>76</v>
      </c>
      <c r="O467" s="1" t="s">
        <v>52</v>
      </c>
    </row>
    <row r="468" spans="2:15" ht="21" customHeight="1" x14ac:dyDescent="0.3">
      <c r="B468" s="11" t="s">
        <v>14</v>
      </c>
      <c r="C468" s="12">
        <v>6</v>
      </c>
      <c r="D468" s="13" t="s">
        <v>72</v>
      </c>
      <c r="E468" s="11" t="s">
        <v>49</v>
      </c>
      <c r="F468" s="11" t="s">
        <v>42</v>
      </c>
      <c r="G468" s="14">
        <v>2</v>
      </c>
      <c r="H468" s="15">
        <v>38000000</v>
      </c>
      <c r="I468" s="11">
        <v>1</v>
      </c>
      <c r="J468" s="16">
        <v>1.5277777777777779E-3</v>
      </c>
      <c r="K468" s="11" t="s">
        <v>46</v>
      </c>
      <c r="L468" s="11" t="s">
        <v>29</v>
      </c>
      <c r="M468" s="11" t="s">
        <v>20</v>
      </c>
      <c r="N468" s="11" t="s">
        <v>78</v>
      </c>
      <c r="O468" s="11" t="s">
        <v>62</v>
      </c>
    </row>
    <row r="469" spans="2:15" ht="21" customHeight="1" x14ac:dyDescent="0.3">
      <c r="B469" s="1" t="s">
        <v>14</v>
      </c>
      <c r="C469" s="2">
        <v>31</v>
      </c>
      <c r="D469" s="3" t="s">
        <v>22</v>
      </c>
      <c r="E469" s="1" t="s">
        <v>28</v>
      </c>
      <c r="F469" s="1" t="s">
        <v>23</v>
      </c>
      <c r="G469" s="4">
        <v>1</v>
      </c>
      <c r="H469" s="5">
        <v>19000000</v>
      </c>
      <c r="I469" s="1">
        <v>2</v>
      </c>
      <c r="J469" s="6">
        <v>1.5277777777777779E-3</v>
      </c>
      <c r="K469" s="1" t="s">
        <v>46</v>
      </c>
      <c r="L469" s="1" t="s">
        <v>19</v>
      </c>
      <c r="M469" s="1" t="s">
        <v>30</v>
      </c>
      <c r="N469" s="1" t="s">
        <v>76</v>
      </c>
      <c r="O469" s="1" t="s">
        <v>52</v>
      </c>
    </row>
    <row r="470" spans="2:15" ht="21" customHeight="1" x14ac:dyDescent="0.3">
      <c r="B470" s="11" t="s">
        <v>70</v>
      </c>
      <c r="C470" s="12">
        <v>14</v>
      </c>
      <c r="D470" s="13" t="s">
        <v>58</v>
      </c>
      <c r="E470" s="11" t="s">
        <v>38</v>
      </c>
      <c r="F470" s="11" t="s">
        <v>42</v>
      </c>
      <c r="G470" s="14">
        <v>0</v>
      </c>
      <c r="H470" s="15">
        <v>0</v>
      </c>
      <c r="I470" s="11">
        <v>4</v>
      </c>
      <c r="J470" s="16">
        <v>1.5277777777777779E-3</v>
      </c>
      <c r="K470" s="11"/>
      <c r="L470" s="11"/>
      <c r="M470" s="11" t="s">
        <v>33</v>
      </c>
      <c r="N470" s="11" t="s">
        <v>76</v>
      </c>
      <c r="O470" s="11" t="s">
        <v>52</v>
      </c>
    </row>
    <row r="471" spans="2:15" ht="21" customHeight="1" x14ac:dyDescent="0.3">
      <c r="B471" s="1" t="s">
        <v>70</v>
      </c>
      <c r="C471" s="2">
        <v>3</v>
      </c>
      <c r="D471" s="3" t="s">
        <v>59</v>
      </c>
      <c r="E471" s="1" t="s">
        <v>16</v>
      </c>
      <c r="F471" s="1" t="s">
        <v>45</v>
      </c>
      <c r="G471" s="4">
        <v>0</v>
      </c>
      <c r="H471" s="5">
        <v>0</v>
      </c>
      <c r="I471" s="1">
        <v>1</v>
      </c>
      <c r="J471" s="6">
        <v>1.5277777777777779E-3</v>
      </c>
      <c r="K471" s="1"/>
      <c r="L471" s="1"/>
      <c r="M471" s="1" t="s">
        <v>51</v>
      </c>
      <c r="N471" s="1" t="s">
        <v>76</v>
      </c>
      <c r="O471" s="1" t="s">
        <v>26</v>
      </c>
    </row>
    <row r="472" spans="2:15" ht="21" customHeight="1" x14ac:dyDescent="0.3">
      <c r="B472" s="11" t="s">
        <v>70</v>
      </c>
      <c r="C472" s="12">
        <v>8</v>
      </c>
      <c r="D472" s="13" t="s">
        <v>60</v>
      </c>
      <c r="E472" s="11" t="s">
        <v>16</v>
      </c>
      <c r="F472" s="11" t="s">
        <v>45</v>
      </c>
      <c r="G472" s="14">
        <v>0</v>
      </c>
      <c r="H472" s="15">
        <v>0</v>
      </c>
      <c r="I472" s="11">
        <v>2</v>
      </c>
      <c r="J472" s="16">
        <v>1.5277777777777779E-3</v>
      </c>
      <c r="K472" s="11"/>
      <c r="L472" s="11"/>
      <c r="M472" s="11" t="s">
        <v>33</v>
      </c>
      <c r="N472" s="11" t="s">
        <v>78</v>
      </c>
      <c r="O472" s="11" t="s">
        <v>63</v>
      </c>
    </row>
    <row r="473" spans="2:15" ht="21" customHeight="1" x14ac:dyDescent="0.3">
      <c r="B473" s="1" t="s">
        <v>70</v>
      </c>
      <c r="C473" s="2">
        <v>30</v>
      </c>
      <c r="D473" s="3" t="s">
        <v>22</v>
      </c>
      <c r="E473" s="1" t="s">
        <v>32</v>
      </c>
      <c r="F473" s="1" t="s">
        <v>42</v>
      </c>
      <c r="G473" s="4">
        <v>0</v>
      </c>
      <c r="H473" s="5">
        <v>0</v>
      </c>
      <c r="I473" s="1">
        <v>1</v>
      </c>
      <c r="J473" s="6">
        <v>1.5277777777777779E-3</v>
      </c>
      <c r="K473" s="1"/>
      <c r="L473" s="1"/>
      <c r="M473" s="1" t="s">
        <v>43</v>
      </c>
      <c r="N473" s="1" t="s">
        <v>78</v>
      </c>
      <c r="O473" s="1" t="s">
        <v>53</v>
      </c>
    </row>
    <row r="474" spans="2:15" ht="21" customHeight="1" x14ac:dyDescent="0.3">
      <c r="B474" s="11" t="s">
        <v>70</v>
      </c>
      <c r="C474" s="12">
        <v>27</v>
      </c>
      <c r="D474" s="13" t="s">
        <v>27</v>
      </c>
      <c r="E474" s="11" t="s">
        <v>16</v>
      </c>
      <c r="F474" s="11" t="s">
        <v>42</v>
      </c>
      <c r="G474" s="14">
        <v>0</v>
      </c>
      <c r="H474" s="15">
        <v>0</v>
      </c>
      <c r="I474" s="11">
        <v>3</v>
      </c>
      <c r="J474" s="16">
        <v>1.5277777777777779E-3</v>
      </c>
      <c r="K474" s="11"/>
      <c r="L474" s="11"/>
      <c r="M474" s="11" t="s">
        <v>43</v>
      </c>
      <c r="N474" s="11" t="s">
        <v>66</v>
      </c>
      <c r="O474" s="11" t="s">
        <v>67</v>
      </c>
    </row>
    <row r="475" spans="2:15" ht="21" customHeight="1" x14ac:dyDescent="0.3">
      <c r="B475" s="1" t="s">
        <v>70</v>
      </c>
      <c r="C475" s="2">
        <v>16</v>
      </c>
      <c r="D475" s="3" t="s">
        <v>27</v>
      </c>
      <c r="E475" s="1" t="s">
        <v>28</v>
      </c>
      <c r="F475" s="1" t="s">
        <v>45</v>
      </c>
      <c r="G475" s="4">
        <v>0</v>
      </c>
      <c r="H475" s="5">
        <v>0</v>
      </c>
      <c r="I475" s="1">
        <v>5</v>
      </c>
      <c r="J475" s="6">
        <v>1.5277777777777779E-3</v>
      </c>
      <c r="K475" s="1"/>
      <c r="L475" s="1"/>
      <c r="M475" s="1" t="s">
        <v>25</v>
      </c>
      <c r="N475" s="1" t="s">
        <v>78</v>
      </c>
      <c r="O475" s="1" t="s">
        <v>63</v>
      </c>
    </row>
    <row r="476" spans="2:15" ht="21" customHeight="1" x14ac:dyDescent="0.3">
      <c r="B476" s="11" t="s">
        <v>70</v>
      </c>
      <c r="C476" s="12">
        <v>9</v>
      </c>
      <c r="D476" s="13" t="s">
        <v>37</v>
      </c>
      <c r="E476" s="11" t="s">
        <v>28</v>
      </c>
      <c r="F476" s="11" t="s">
        <v>23</v>
      </c>
      <c r="G476" s="14">
        <v>0</v>
      </c>
      <c r="H476" s="15">
        <v>0</v>
      </c>
      <c r="I476" s="11">
        <v>5</v>
      </c>
      <c r="J476" s="16">
        <v>1.5277777777777779E-3</v>
      </c>
      <c r="K476" s="11"/>
      <c r="L476" s="11"/>
      <c r="M476" s="11" t="s">
        <v>30</v>
      </c>
      <c r="N476" s="11" t="s">
        <v>77</v>
      </c>
      <c r="O476" s="11" t="s">
        <v>65</v>
      </c>
    </row>
    <row r="477" spans="2:15" ht="21" customHeight="1" x14ac:dyDescent="0.3">
      <c r="B477" s="1" t="s">
        <v>70</v>
      </c>
      <c r="C477" s="2">
        <v>9</v>
      </c>
      <c r="D477" s="3" t="s">
        <v>37</v>
      </c>
      <c r="E477" s="1" t="s">
        <v>38</v>
      </c>
      <c r="F477" s="1" t="s">
        <v>23</v>
      </c>
      <c r="G477" s="4">
        <v>0</v>
      </c>
      <c r="H477" s="5">
        <v>0</v>
      </c>
      <c r="I477" s="1">
        <v>2</v>
      </c>
      <c r="J477" s="6">
        <v>1.5277777777777779E-3</v>
      </c>
      <c r="K477" s="1"/>
      <c r="L477" s="1"/>
      <c r="M477" s="1" t="s">
        <v>30</v>
      </c>
      <c r="N477" s="1" t="s">
        <v>78</v>
      </c>
      <c r="O477" s="1" t="s">
        <v>53</v>
      </c>
    </row>
    <row r="478" spans="2:15" ht="21" customHeight="1" x14ac:dyDescent="0.3">
      <c r="B478" s="11" t="s">
        <v>70</v>
      </c>
      <c r="C478" s="12">
        <v>29</v>
      </c>
      <c r="D478" s="13" t="s">
        <v>37</v>
      </c>
      <c r="E478" s="11" t="s">
        <v>16</v>
      </c>
      <c r="F478" s="11" t="s">
        <v>17</v>
      </c>
      <c r="G478" s="14">
        <v>0</v>
      </c>
      <c r="H478" s="15">
        <v>0</v>
      </c>
      <c r="I478" s="11">
        <v>4</v>
      </c>
      <c r="J478" s="16">
        <v>1.5277777777777779E-3</v>
      </c>
      <c r="K478" s="11"/>
      <c r="L478" s="11"/>
      <c r="M478" s="11" t="s">
        <v>43</v>
      </c>
      <c r="N478" s="11" t="s">
        <v>78</v>
      </c>
      <c r="O478" s="11" t="s">
        <v>41</v>
      </c>
    </row>
    <row r="479" spans="2:15" ht="21" customHeight="1" x14ac:dyDescent="0.3">
      <c r="B479" s="1" t="s">
        <v>70</v>
      </c>
      <c r="C479" s="2">
        <v>29</v>
      </c>
      <c r="D479" s="3" t="s">
        <v>37</v>
      </c>
      <c r="E479" s="1" t="s">
        <v>73</v>
      </c>
      <c r="F479" s="1" t="s">
        <v>42</v>
      </c>
      <c r="G479" s="4">
        <v>0</v>
      </c>
      <c r="H479" s="5">
        <v>0</v>
      </c>
      <c r="I479" s="1">
        <v>2</v>
      </c>
      <c r="J479" s="6">
        <v>1.5277777777777779E-3</v>
      </c>
      <c r="K479" s="1"/>
      <c r="L479" s="1"/>
      <c r="M479" s="1" t="s">
        <v>43</v>
      </c>
      <c r="N479" s="1" t="s">
        <v>78</v>
      </c>
      <c r="O479" s="1" t="s">
        <v>66</v>
      </c>
    </row>
    <row r="480" spans="2:15" ht="21" customHeight="1" x14ac:dyDescent="0.3">
      <c r="B480" s="11" t="s">
        <v>70</v>
      </c>
      <c r="C480" s="12">
        <v>21</v>
      </c>
      <c r="D480" s="13" t="s">
        <v>44</v>
      </c>
      <c r="E480" s="11" t="s">
        <v>49</v>
      </c>
      <c r="F480" s="11" t="s">
        <v>42</v>
      </c>
      <c r="G480" s="14">
        <v>0</v>
      </c>
      <c r="H480" s="15">
        <v>0</v>
      </c>
      <c r="I480" s="11">
        <v>2</v>
      </c>
      <c r="J480" s="16">
        <v>1.5277777777777779E-3</v>
      </c>
      <c r="K480" s="11"/>
      <c r="L480" s="11"/>
      <c r="M480" s="11" t="s">
        <v>43</v>
      </c>
      <c r="N480" s="11" t="s">
        <v>77</v>
      </c>
      <c r="O480" s="11" t="s">
        <v>54</v>
      </c>
    </row>
    <row r="481" spans="2:15" ht="21" customHeight="1" x14ac:dyDescent="0.3">
      <c r="B481" s="1" t="s">
        <v>70</v>
      </c>
      <c r="C481" s="2">
        <v>21</v>
      </c>
      <c r="D481" s="3" t="s">
        <v>69</v>
      </c>
      <c r="E481" s="1" t="s">
        <v>16</v>
      </c>
      <c r="F481" s="1" t="s">
        <v>42</v>
      </c>
      <c r="G481" s="4">
        <v>0</v>
      </c>
      <c r="H481" s="5">
        <v>0</v>
      </c>
      <c r="I481" s="1">
        <v>1</v>
      </c>
      <c r="J481" s="6">
        <v>1.5277777777777779E-3</v>
      </c>
      <c r="K481" s="1"/>
      <c r="L481" s="1"/>
      <c r="M481" s="1" t="s">
        <v>43</v>
      </c>
      <c r="N481" s="1" t="s">
        <v>78</v>
      </c>
      <c r="O481" s="1" t="s">
        <v>53</v>
      </c>
    </row>
    <row r="482" spans="2:15" ht="21" customHeight="1" x14ac:dyDescent="0.3">
      <c r="B482" s="11" t="s">
        <v>70</v>
      </c>
      <c r="C482" s="12">
        <v>14</v>
      </c>
      <c r="D482" s="13" t="s">
        <v>58</v>
      </c>
      <c r="E482" s="11" t="s">
        <v>38</v>
      </c>
      <c r="F482" s="11" t="s">
        <v>42</v>
      </c>
      <c r="G482" s="14">
        <v>0</v>
      </c>
      <c r="H482" s="15">
        <v>0</v>
      </c>
      <c r="I482" s="11">
        <v>4</v>
      </c>
      <c r="J482" s="16">
        <v>1.5277777777777779E-3</v>
      </c>
      <c r="K482" s="11"/>
      <c r="L482" s="11"/>
      <c r="M482" s="11" t="s">
        <v>33</v>
      </c>
      <c r="N482" s="11" t="s">
        <v>76</v>
      </c>
      <c r="O482" s="11" t="s">
        <v>52</v>
      </c>
    </row>
    <row r="483" spans="2:15" ht="21" customHeight="1" x14ac:dyDescent="0.3">
      <c r="B483" s="1" t="s">
        <v>70</v>
      </c>
      <c r="C483" s="2">
        <v>3</v>
      </c>
      <c r="D483" s="3" t="s">
        <v>59</v>
      </c>
      <c r="E483" s="1" t="s">
        <v>16</v>
      </c>
      <c r="F483" s="1" t="s">
        <v>45</v>
      </c>
      <c r="G483" s="4">
        <v>0</v>
      </c>
      <c r="H483" s="5">
        <v>0</v>
      </c>
      <c r="I483" s="1">
        <v>1</v>
      </c>
      <c r="J483" s="6">
        <v>1.5277777777777779E-3</v>
      </c>
      <c r="K483" s="1"/>
      <c r="L483" s="1"/>
      <c r="M483" s="1" t="s">
        <v>51</v>
      </c>
      <c r="N483" s="1" t="s">
        <v>76</v>
      </c>
      <c r="O483" s="1" t="s">
        <v>26</v>
      </c>
    </row>
    <row r="484" spans="2:15" ht="21" customHeight="1" x14ac:dyDescent="0.3">
      <c r="B484" s="11" t="s">
        <v>70</v>
      </c>
      <c r="C484" s="12">
        <v>8</v>
      </c>
      <c r="D484" s="13" t="s">
        <v>60</v>
      </c>
      <c r="E484" s="11" t="s">
        <v>16</v>
      </c>
      <c r="F484" s="11" t="s">
        <v>45</v>
      </c>
      <c r="G484" s="14">
        <v>0</v>
      </c>
      <c r="H484" s="15">
        <v>0</v>
      </c>
      <c r="I484" s="11">
        <v>2</v>
      </c>
      <c r="J484" s="16">
        <v>1.5277777777777779E-3</v>
      </c>
      <c r="K484" s="11"/>
      <c r="L484" s="11"/>
      <c r="M484" s="11" t="s">
        <v>33</v>
      </c>
      <c r="N484" s="11" t="s">
        <v>78</v>
      </c>
      <c r="O484" s="11" t="s">
        <v>63</v>
      </c>
    </row>
    <row r="485" spans="2:15" ht="21" customHeight="1" x14ac:dyDescent="0.3">
      <c r="B485" s="1" t="s">
        <v>14</v>
      </c>
      <c r="C485" s="2">
        <v>11</v>
      </c>
      <c r="D485" s="3" t="s">
        <v>55</v>
      </c>
      <c r="E485" s="1" t="s">
        <v>38</v>
      </c>
      <c r="F485" s="1" t="s">
        <v>68</v>
      </c>
      <c r="G485" s="4">
        <v>3</v>
      </c>
      <c r="H485" s="5">
        <v>15000000</v>
      </c>
      <c r="I485" s="1">
        <v>2</v>
      </c>
      <c r="J485" s="6">
        <v>1.5972222222222221E-3</v>
      </c>
      <c r="K485" s="1" t="s">
        <v>18</v>
      </c>
      <c r="L485" s="1" t="s">
        <v>19</v>
      </c>
      <c r="M485" s="1" t="s">
        <v>51</v>
      </c>
      <c r="N485" s="1" t="s">
        <v>77</v>
      </c>
      <c r="O485" s="1" t="s">
        <v>54</v>
      </c>
    </row>
    <row r="486" spans="2:15" ht="21" customHeight="1" x14ac:dyDescent="0.3">
      <c r="B486" s="11" t="s">
        <v>14</v>
      </c>
      <c r="C486" s="12">
        <v>30</v>
      </c>
      <c r="D486" s="13" t="s">
        <v>27</v>
      </c>
      <c r="E486" s="11" t="s">
        <v>49</v>
      </c>
      <c r="F486" s="11" t="s">
        <v>42</v>
      </c>
      <c r="G486" s="14">
        <v>5</v>
      </c>
      <c r="H486" s="15">
        <v>25000000</v>
      </c>
      <c r="I486" s="11">
        <v>2</v>
      </c>
      <c r="J486" s="16">
        <v>1.5972222222222221E-3</v>
      </c>
      <c r="K486" s="11" t="s">
        <v>18</v>
      </c>
      <c r="L486" s="11" t="s">
        <v>39</v>
      </c>
      <c r="M486" s="11" t="s">
        <v>30</v>
      </c>
      <c r="N486" s="11" t="s">
        <v>76</v>
      </c>
      <c r="O486" s="11" t="s">
        <v>31</v>
      </c>
    </row>
    <row r="487" spans="2:15" ht="21" customHeight="1" x14ac:dyDescent="0.3">
      <c r="B487" s="1" t="s">
        <v>14</v>
      </c>
      <c r="C487" s="2">
        <v>1</v>
      </c>
      <c r="D487" s="3" t="s">
        <v>37</v>
      </c>
      <c r="E487" s="1" t="s">
        <v>49</v>
      </c>
      <c r="F487" s="1" t="s">
        <v>42</v>
      </c>
      <c r="G487" s="4">
        <v>4</v>
      </c>
      <c r="H487" s="5">
        <v>11000000</v>
      </c>
      <c r="I487" s="1">
        <v>2</v>
      </c>
      <c r="J487" s="6">
        <v>1.5972222222222221E-3</v>
      </c>
      <c r="K487" s="1" t="s">
        <v>61</v>
      </c>
      <c r="L487" s="1" t="s">
        <v>35</v>
      </c>
      <c r="M487" s="1" t="s">
        <v>51</v>
      </c>
      <c r="N487" s="1" t="s">
        <v>78</v>
      </c>
      <c r="O487" s="1" t="s">
        <v>63</v>
      </c>
    </row>
    <row r="488" spans="2:15" ht="21" customHeight="1" x14ac:dyDescent="0.3">
      <c r="B488" s="11" t="s">
        <v>14</v>
      </c>
      <c r="C488" s="12">
        <v>28</v>
      </c>
      <c r="D488" s="13" t="s">
        <v>37</v>
      </c>
      <c r="E488" s="11" t="s">
        <v>49</v>
      </c>
      <c r="F488" s="11" t="s">
        <v>42</v>
      </c>
      <c r="G488" s="14">
        <v>2</v>
      </c>
      <c r="H488" s="15">
        <v>12000000</v>
      </c>
      <c r="I488" s="11">
        <v>1</v>
      </c>
      <c r="J488" s="16">
        <v>1.5972222222222221E-3</v>
      </c>
      <c r="K488" s="11" t="s">
        <v>18</v>
      </c>
      <c r="L488" s="11" t="s">
        <v>64</v>
      </c>
      <c r="M488" s="11" t="s">
        <v>30</v>
      </c>
      <c r="N488" s="11" t="s">
        <v>78</v>
      </c>
      <c r="O488" s="11" t="s">
        <v>62</v>
      </c>
    </row>
    <row r="489" spans="2:15" ht="21" customHeight="1" x14ac:dyDescent="0.3">
      <c r="B489" s="1" t="s">
        <v>14</v>
      </c>
      <c r="C489" s="2">
        <v>4</v>
      </c>
      <c r="D489" s="3" t="s">
        <v>44</v>
      </c>
      <c r="E489" s="1" t="s">
        <v>16</v>
      </c>
      <c r="F489" s="1" t="s">
        <v>42</v>
      </c>
      <c r="G489" s="4">
        <v>2</v>
      </c>
      <c r="H489" s="5">
        <v>12000000</v>
      </c>
      <c r="I489" s="1">
        <v>5</v>
      </c>
      <c r="J489" s="6">
        <v>1.5972222222222221E-3</v>
      </c>
      <c r="K489" s="1" t="s">
        <v>18</v>
      </c>
      <c r="L489" s="1" t="s">
        <v>47</v>
      </c>
      <c r="M489" s="1" t="s">
        <v>51</v>
      </c>
      <c r="N489" s="1" t="s">
        <v>78</v>
      </c>
      <c r="O489" s="1" t="s">
        <v>21</v>
      </c>
    </row>
    <row r="490" spans="2:15" ht="21" customHeight="1" x14ac:dyDescent="0.3">
      <c r="B490" s="11" t="s">
        <v>14</v>
      </c>
      <c r="C490" s="12">
        <v>19</v>
      </c>
      <c r="D490" s="13" t="s">
        <v>44</v>
      </c>
      <c r="E490" s="11" t="s">
        <v>49</v>
      </c>
      <c r="F490" s="11" t="s">
        <v>42</v>
      </c>
      <c r="G490" s="14">
        <v>5</v>
      </c>
      <c r="H490" s="15">
        <v>21000000</v>
      </c>
      <c r="I490" s="11">
        <v>1</v>
      </c>
      <c r="J490" s="16">
        <v>1.5972222222222221E-3</v>
      </c>
      <c r="K490" s="11" t="s">
        <v>18</v>
      </c>
      <c r="L490" s="11" t="s">
        <v>39</v>
      </c>
      <c r="M490" s="11" t="s">
        <v>33</v>
      </c>
      <c r="N490" s="11" t="s">
        <v>76</v>
      </c>
      <c r="O490" s="11" t="s">
        <v>52</v>
      </c>
    </row>
    <row r="491" spans="2:15" ht="21" customHeight="1" x14ac:dyDescent="0.3">
      <c r="B491" s="1" t="s">
        <v>14</v>
      </c>
      <c r="C491" s="2">
        <v>8</v>
      </c>
      <c r="D491" s="3" t="s">
        <v>44</v>
      </c>
      <c r="E491" s="1" t="s">
        <v>16</v>
      </c>
      <c r="F491" s="1" t="s">
        <v>17</v>
      </c>
      <c r="G491" s="4">
        <v>4</v>
      </c>
      <c r="H491" s="5">
        <v>20000000</v>
      </c>
      <c r="I491" s="1">
        <v>1</v>
      </c>
      <c r="J491" s="6">
        <v>1.5972222222222221E-3</v>
      </c>
      <c r="K491" s="1" t="s">
        <v>18</v>
      </c>
      <c r="L491" s="1" t="s">
        <v>56</v>
      </c>
      <c r="M491" s="1" t="s">
        <v>48</v>
      </c>
      <c r="N491" s="1" t="s">
        <v>66</v>
      </c>
      <c r="O491" s="1" t="s">
        <v>36</v>
      </c>
    </row>
    <row r="492" spans="2:15" ht="21" customHeight="1" x14ac:dyDescent="0.3">
      <c r="B492" s="11" t="s">
        <v>14</v>
      </c>
      <c r="C492" s="12">
        <v>13</v>
      </c>
      <c r="D492" s="13" t="s">
        <v>69</v>
      </c>
      <c r="E492" s="11" t="s">
        <v>32</v>
      </c>
      <c r="F492" s="11" t="s">
        <v>42</v>
      </c>
      <c r="G492" s="14">
        <v>1</v>
      </c>
      <c r="H492" s="15">
        <v>19000000</v>
      </c>
      <c r="I492" s="11">
        <v>3</v>
      </c>
      <c r="J492" s="16">
        <v>1.5972222222222221E-3</v>
      </c>
      <c r="K492" s="11" t="s">
        <v>46</v>
      </c>
      <c r="L492" s="11" t="s">
        <v>19</v>
      </c>
      <c r="M492" s="11" t="s">
        <v>25</v>
      </c>
      <c r="N492" s="11" t="s">
        <v>66</v>
      </c>
      <c r="O492" s="11" t="s">
        <v>36</v>
      </c>
    </row>
    <row r="493" spans="2:15" ht="21" customHeight="1" x14ac:dyDescent="0.3">
      <c r="B493" s="1" t="s">
        <v>14</v>
      </c>
      <c r="C493" s="2">
        <v>16</v>
      </c>
      <c r="D493" s="3" t="s">
        <v>69</v>
      </c>
      <c r="E493" s="1" t="s">
        <v>16</v>
      </c>
      <c r="F493" s="1" t="s">
        <v>17</v>
      </c>
      <c r="G493" s="4">
        <v>3</v>
      </c>
      <c r="H493" s="5">
        <v>15000000</v>
      </c>
      <c r="I493" s="1">
        <v>3</v>
      </c>
      <c r="J493" s="6">
        <v>1.5972222222222221E-3</v>
      </c>
      <c r="K493" s="1" t="s">
        <v>18</v>
      </c>
      <c r="L493" s="1" t="s">
        <v>64</v>
      </c>
      <c r="M493" s="1" t="s">
        <v>40</v>
      </c>
      <c r="N493" s="1" t="s">
        <v>78</v>
      </c>
      <c r="O493" s="1" t="s">
        <v>21</v>
      </c>
    </row>
    <row r="494" spans="2:15" ht="21" customHeight="1" x14ac:dyDescent="0.3">
      <c r="B494" s="11" t="s">
        <v>14</v>
      </c>
      <c r="C494" s="12">
        <v>11</v>
      </c>
      <c r="D494" s="13" t="s">
        <v>55</v>
      </c>
      <c r="E494" s="11" t="s">
        <v>38</v>
      </c>
      <c r="F494" s="11" t="s">
        <v>68</v>
      </c>
      <c r="G494" s="14">
        <v>3</v>
      </c>
      <c r="H494" s="15">
        <v>15000000</v>
      </c>
      <c r="I494" s="11">
        <v>2</v>
      </c>
      <c r="J494" s="16">
        <v>1.5972222222222221E-3</v>
      </c>
      <c r="K494" s="11" t="s">
        <v>18</v>
      </c>
      <c r="L494" s="11" t="s">
        <v>19</v>
      </c>
      <c r="M494" s="11" t="s">
        <v>51</v>
      </c>
      <c r="N494" s="11" t="s">
        <v>77</v>
      </c>
      <c r="O494" s="11" t="s">
        <v>54</v>
      </c>
    </row>
    <row r="495" spans="2:15" ht="21" customHeight="1" x14ac:dyDescent="0.3">
      <c r="B495" s="1" t="s">
        <v>70</v>
      </c>
      <c r="C495" s="2">
        <v>11</v>
      </c>
      <c r="D495" s="3" t="s">
        <v>55</v>
      </c>
      <c r="E495" s="1" t="s">
        <v>73</v>
      </c>
      <c r="F495" s="1" t="s">
        <v>42</v>
      </c>
      <c r="G495" s="4">
        <v>0</v>
      </c>
      <c r="H495" s="5">
        <v>0</v>
      </c>
      <c r="I495" s="1">
        <v>4</v>
      </c>
      <c r="J495" s="6">
        <v>1.5972222222222221E-3</v>
      </c>
      <c r="K495" s="1"/>
      <c r="L495" s="1"/>
      <c r="M495" s="1" t="s">
        <v>33</v>
      </c>
      <c r="N495" s="1" t="s">
        <v>78</v>
      </c>
      <c r="O495" s="1" t="s">
        <v>63</v>
      </c>
    </row>
    <row r="496" spans="2:15" ht="21" customHeight="1" x14ac:dyDescent="0.3">
      <c r="B496" s="11" t="s">
        <v>70</v>
      </c>
      <c r="C496" s="12">
        <v>12</v>
      </c>
      <c r="D496" s="13" t="s">
        <v>58</v>
      </c>
      <c r="E496" s="11" t="s">
        <v>16</v>
      </c>
      <c r="F496" s="11" t="s">
        <v>68</v>
      </c>
      <c r="G496" s="14">
        <v>0</v>
      </c>
      <c r="H496" s="15">
        <v>0</v>
      </c>
      <c r="I496" s="11">
        <v>4</v>
      </c>
      <c r="J496" s="16">
        <v>1.5972222222222221E-3</v>
      </c>
      <c r="K496" s="11"/>
      <c r="L496" s="11"/>
      <c r="M496" s="11" t="s">
        <v>20</v>
      </c>
      <c r="N496" s="11" t="s">
        <v>76</v>
      </c>
      <c r="O496" s="11" t="s">
        <v>52</v>
      </c>
    </row>
    <row r="497" spans="2:15" ht="21" customHeight="1" x14ac:dyDescent="0.3">
      <c r="B497" s="1" t="s">
        <v>70</v>
      </c>
      <c r="C497" s="2">
        <v>30</v>
      </c>
      <c r="D497" s="3" t="s">
        <v>59</v>
      </c>
      <c r="E497" s="1" t="s">
        <v>28</v>
      </c>
      <c r="F497" s="1" t="s">
        <v>42</v>
      </c>
      <c r="G497" s="4">
        <v>0</v>
      </c>
      <c r="H497" s="5">
        <v>0</v>
      </c>
      <c r="I497" s="1">
        <v>3</v>
      </c>
      <c r="J497" s="6">
        <v>1.5972222222222221E-3</v>
      </c>
      <c r="K497" s="1"/>
      <c r="L497" s="1"/>
      <c r="M497" s="1" t="s">
        <v>43</v>
      </c>
      <c r="N497" s="1" t="s">
        <v>77</v>
      </c>
      <c r="O497" s="1" t="s">
        <v>65</v>
      </c>
    </row>
    <row r="498" spans="2:15" ht="21" customHeight="1" x14ac:dyDescent="0.3">
      <c r="B498" s="11" t="s">
        <v>70</v>
      </c>
      <c r="C498" s="12">
        <v>6</v>
      </c>
      <c r="D498" s="13" t="s">
        <v>69</v>
      </c>
      <c r="E498" s="11" t="s">
        <v>28</v>
      </c>
      <c r="F498" s="11" t="s">
        <v>42</v>
      </c>
      <c r="G498" s="14">
        <v>0</v>
      </c>
      <c r="H498" s="15">
        <v>0</v>
      </c>
      <c r="I498" s="11">
        <v>2</v>
      </c>
      <c r="J498" s="16">
        <v>1.5972222222222221E-3</v>
      </c>
      <c r="K498" s="11"/>
      <c r="L498" s="11"/>
      <c r="M498" s="11" t="s">
        <v>48</v>
      </c>
      <c r="N498" s="11" t="s">
        <v>76</v>
      </c>
      <c r="O498" s="11" t="s">
        <v>71</v>
      </c>
    </row>
    <row r="499" spans="2:15" ht="21" customHeight="1" x14ac:dyDescent="0.3">
      <c r="B499" s="1" t="s">
        <v>70</v>
      </c>
      <c r="C499" s="2">
        <v>11</v>
      </c>
      <c r="D499" s="3" t="s">
        <v>55</v>
      </c>
      <c r="E499" s="1" t="s">
        <v>73</v>
      </c>
      <c r="F499" s="1" t="s">
        <v>42</v>
      </c>
      <c r="G499" s="4">
        <v>0</v>
      </c>
      <c r="H499" s="5">
        <v>0</v>
      </c>
      <c r="I499" s="1">
        <v>4</v>
      </c>
      <c r="J499" s="6">
        <v>1.5972222222222221E-3</v>
      </c>
      <c r="K499" s="1"/>
      <c r="L499" s="1"/>
      <c r="M499" s="1" t="s">
        <v>33</v>
      </c>
      <c r="N499" s="1" t="s">
        <v>78</v>
      </c>
      <c r="O499" s="1" t="s">
        <v>63</v>
      </c>
    </row>
    <row r="500" spans="2:15" ht="21" customHeight="1" x14ac:dyDescent="0.3">
      <c r="B500" s="11" t="s">
        <v>70</v>
      </c>
      <c r="C500" s="12">
        <v>12</v>
      </c>
      <c r="D500" s="13" t="s">
        <v>58</v>
      </c>
      <c r="E500" s="11" t="s">
        <v>16</v>
      </c>
      <c r="F500" s="11" t="s">
        <v>68</v>
      </c>
      <c r="G500" s="14">
        <v>0</v>
      </c>
      <c r="H500" s="15">
        <v>0</v>
      </c>
      <c r="I500" s="11">
        <v>4</v>
      </c>
      <c r="J500" s="16">
        <v>1.5972222222222221E-3</v>
      </c>
      <c r="K500" s="11"/>
      <c r="L500" s="11"/>
      <c r="M500" s="11" t="s">
        <v>20</v>
      </c>
      <c r="N500" s="11" t="s">
        <v>76</v>
      </c>
      <c r="O500" s="11" t="s">
        <v>52</v>
      </c>
    </row>
    <row r="501" spans="2:15" ht="21" customHeight="1" x14ac:dyDescent="0.3">
      <c r="B501" s="1" t="s">
        <v>70</v>
      </c>
      <c r="C501" s="2">
        <v>30</v>
      </c>
      <c r="D501" s="3" t="s">
        <v>59</v>
      </c>
      <c r="E501" s="1" t="s">
        <v>28</v>
      </c>
      <c r="F501" s="1" t="s">
        <v>42</v>
      </c>
      <c r="G501" s="4">
        <v>0</v>
      </c>
      <c r="H501" s="5">
        <v>0</v>
      </c>
      <c r="I501" s="1">
        <v>3</v>
      </c>
      <c r="J501" s="6">
        <v>1.5972222222222221E-3</v>
      </c>
      <c r="K501" s="1"/>
      <c r="L501" s="1"/>
      <c r="M501" s="1" t="s">
        <v>43</v>
      </c>
      <c r="N501" s="1" t="s">
        <v>77</v>
      </c>
      <c r="O501" s="1" t="s">
        <v>65</v>
      </c>
    </row>
    <row r="502" spans="2:15" ht="21" customHeight="1" x14ac:dyDescent="0.3">
      <c r="B502" s="11" t="s">
        <v>14</v>
      </c>
      <c r="C502" s="12">
        <v>15</v>
      </c>
      <c r="D502" s="13" t="s">
        <v>55</v>
      </c>
      <c r="E502" s="11" t="s">
        <v>38</v>
      </c>
      <c r="F502" s="11" t="s">
        <v>42</v>
      </c>
      <c r="G502" s="14">
        <v>4</v>
      </c>
      <c r="H502" s="15">
        <v>20000000</v>
      </c>
      <c r="I502" s="11">
        <v>3</v>
      </c>
      <c r="J502" s="16">
        <v>1.6782407407407406E-3</v>
      </c>
      <c r="K502" s="11" t="s">
        <v>61</v>
      </c>
      <c r="L502" s="11" t="s">
        <v>35</v>
      </c>
      <c r="M502" s="11" t="s">
        <v>51</v>
      </c>
      <c r="N502" s="11" t="s">
        <v>78</v>
      </c>
      <c r="O502" s="11" t="s">
        <v>41</v>
      </c>
    </row>
    <row r="503" spans="2:15" ht="21" customHeight="1" x14ac:dyDescent="0.3">
      <c r="B503" s="1" t="s">
        <v>14</v>
      </c>
      <c r="C503" s="2">
        <v>1</v>
      </c>
      <c r="D503" s="3" t="s">
        <v>59</v>
      </c>
      <c r="E503" s="1" t="s">
        <v>38</v>
      </c>
      <c r="F503" s="1" t="s">
        <v>42</v>
      </c>
      <c r="G503" s="4">
        <v>2</v>
      </c>
      <c r="H503" s="5">
        <v>38000000</v>
      </c>
      <c r="I503" s="1">
        <v>2</v>
      </c>
      <c r="J503" s="6">
        <v>1.6782407407407406E-3</v>
      </c>
      <c r="K503" s="1" t="s">
        <v>46</v>
      </c>
      <c r="L503" s="1" t="s">
        <v>24</v>
      </c>
      <c r="M503" s="1" t="s">
        <v>30</v>
      </c>
      <c r="N503" s="1" t="s">
        <v>77</v>
      </c>
      <c r="O503" s="1" t="s">
        <v>34</v>
      </c>
    </row>
    <row r="504" spans="2:15" ht="21" customHeight="1" x14ac:dyDescent="0.3">
      <c r="B504" s="11" t="s">
        <v>14</v>
      </c>
      <c r="C504" s="12">
        <v>1</v>
      </c>
      <c r="D504" s="13" t="s">
        <v>59</v>
      </c>
      <c r="E504" s="11" t="s">
        <v>32</v>
      </c>
      <c r="F504" s="11" t="s">
        <v>23</v>
      </c>
      <c r="G504" s="14">
        <v>2</v>
      </c>
      <c r="H504" s="15">
        <v>12000000</v>
      </c>
      <c r="I504" s="11">
        <v>3</v>
      </c>
      <c r="J504" s="16">
        <v>1.6782407407407406E-3</v>
      </c>
      <c r="K504" s="11" t="s">
        <v>18</v>
      </c>
      <c r="L504" s="11" t="s">
        <v>29</v>
      </c>
      <c r="M504" s="11" t="s">
        <v>48</v>
      </c>
      <c r="N504" s="11" t="s">
        <v>78</v>
      </c>
      <c r="O504" s="11" t="s">
        <v>53</v>
      </c>
    </row>
    <row r="505" spans="2:15" ht="21" customHeight="1" x14ac:dyDescent="0.3">
      <c r="B505" s="1" t="s">
        <v>14</v>
      </c>
      <c r="C505" s="2">
        <v>20</v>
      </c>
      <c r="D505" s="3" t="s">
        <v>59</v>
      </c>
      <c r="E505" s="1" t="s">
        <v>32</v>
      </c>
      <c r="F505" s="1" t="s">
        <v>45</v>
      </c>
      <c r="G505" s="4">
        <v>3</v>
      </c>
      <c r="H505" s="5">
        <v>15000000</v>
      </c>
      <c r="I505" s="1">
        <v>2</v>
      </c>
      <c r="J505" s="6">
        <v>1.6782407407407406E-3</v>
      </c>
      <c r="K505" s="1" t="s">
        <v>18</v>
      </c>
      <c r="L505" s="1" t="s">
        <v>39</v>
      </c>
      <c r="M505" s="1" t="s">
        <v>51</v>
      </c>
      <c r="N505" s="1" t="s">
        <v>78</v>
      </c>
      <c r="O505" s="1" t="s">
        <v>41</v>
      </c>
    </row>
    <row r="506" spans="2:15" ht="21" customHeight="1" x14ac:dyDescent="0.3">
      <c r="B506" s="11" t="s">
        <v>14</v>
      </c>
      <c r="C506" s="12">
        <v>10</v>
      </c>
      <c r="D506" s="13" t="s">
        <v>27</v>
      </c>
      <c r="E506" s="11" t="s">
        <v>32</v>
      </c>
      <c r="F506" s="11" t="s">
        <v>42</v>
      </c>
      <c r="G506" s="14">
        <v>1</v>
      </c>
      <c r="H506" s="15">
        <v>19000000</v>
      </c>
      <c r="I506" s="11">
        <v>3</v>
      </c>
      <c r="J506" s="16">
        <v>1.6782407407407406E-3</v>
      </c>
      <c r="K506" s="11" t="s">
        <v>46</v>
      </c>
      <c r="L506" s="11" t="s">
        <v>56</v>
      </c>
      <c r="M506" s="11" t="s">
        <v>25</v>
      </c>
      <c r="N506" s="11" t="s">
        <v>76</v>
      </c>
      <c r="O506" s="11" t="s">
        <v>52</v>
      </c>
    </row>
    <row r="507" spans="2:15" ht="21" customHeight="1" x14ac:dyDescent="0.3">
      <c r="B507" s="1" t="s">
        <v>14</v>
      </c>
      <c r="C507" s="2">
        <v>14</v>
      </c>
      <c r="D507" s="3" t="s">
        <v>27</v>
      </c>
      <c r="E507" s="1" t="s">
        <v>38</v>
      </c>
      <c r="F507" s="1" t="s">
        <v>17</v>
      </c>
      <c r="G507" s="4">
        <v>3</v>
      </c>
      <c r="H507" s="5">
        <v>11000000</v>
      </c>
      <c r="I507" s="1">
        <v>2</v>
      </c>
      <c r="J507" s="6">
        <v>1.6782407407407406E-3</v>
      </c>
      <c r="K507" s="1" t="s">
        <v>18</v>
      </c>
      <c r="L507" s="1" t="s">
        <v>29</v>
      </c>
      <c r="M507" s="1" t="s">
        <v>33</v>
      </c>
      <c r="N507" s="1" t="s">
        <v>78</v>
      </c>
      <c r="O507" s="1" t="s">
        <v>66</v>
      </c>
    </row>
    <row r="508" spans="2:15" ht="21" customHeight="1" x14ac:dyDescent="0.3">
      <c r="B508" s="11" t="s">
        <v>14</v>
      </c>
      <c r="C508" s="12">
        <v>1</v>
      </c>
      <c r="D508" s="13" t="s">
        <v>37</v>
      </c>
      <c r="E508" s="11" t="s">
        <v>32</v>
      </c>
      <c r="F508" s="11" t="s">
        <v>23</v>
      </c>
      <c r="G508" s="14">
        <v>1</v>
      </c>
      <c r="H508" s="15">
        <v>19000000</v>
      </c>
      <c r="I508" s="11">
        <v>1</v>
      </c>
      <c r="J508" s="16">
        <v>1.6782407407407406E-3</v>
      </c>
      <c r="K508" s="11" t="s">
        <v>46</v>
      </c>
      <c r="L508" s="11" t="s">
        <v>39</v>
      </c>
      <c r="M508" s="11" t="s">
        <v>30</v>
      </c>
      <c r="N508" s="11" t="s">
        <v>76</v>
      </c>
      <c r="O508" s="11" t="s">
        <v>71</v>
      </c>
    </row>
    <row r="509" spans="2:15" ht="21" customHeight="1" x14ac:dyDescent="0.3">
      <c r="B509" s="1" t="s">
        <v>14</v>
      </c>
      <c r="C509" s="2">
        <v>11</v>
      </c>
      <c r="D509" s="3" t="s">
        <v>37</v>
      </c>
      <c r="E509" s="1" t="s">
        <v>16</v>
      </c>
      <c r="F509" s="1" t="s">
        <v>23</v>
      </c>
      <c r="G509" s="4">
        <v>5</v>
      </c>
      <c r="H509" s="5">
        <v>21000000</v>
      </c>
      <c r="I509" s="1">
        <v>1</v>
      </c>
      <c r="J509" s="6">
        <v>1.6782407407407406E-3</v>
      </c>
      <c r="K509" s="1" t="s">
        <v>18</v>
      </c>
      <c r="L509" s="1" t="s">
        <v>19</v>
      </c>
      <c r="M509" s="1" t="s">
        <v>30</v>
      </c>
      <c r="N509" s="1" t="s">
        <v>78</v>
      </c>
      <c r="O509" s="1" t="s">
        <v>66</v>
      </c>
    </row>
    <row r="510" spans="2:15" ht="21" customHeight="1" x14ac:dyDescent="0.3">
      <c r="B510" s="11" t="s">
        <v>14</v>
      </c>
      <c r="C510" s="12">
        <v>15</v>
      </c>
      <c r="D510" s="13" t="s">
        <v>37</v>
      </c>
      <c r="E510" s="11" t="s">
        <v>16</v>
      </c>
      <c r="F510" s="11" t="s">
        <v>42</v>
      </c>
      <c r="G510" s="14">
        <v>2</v>
      </c>
      <c r="H510" s="15">
        <v>10000000</v>
      </c>
      <c r="I510" s="11">
        <v>4</v>
      </c>
      <c r="J510" s="16">
        <v>1.6782407407407406E-3</v>
      </c>
      <c r="K510" s="11" t="s">
        <v>18</v>
      </c>
      <c r="L510" s="11" t="s">
        <v>47</v>
      </c>
      <c r="M510" s="11" t="s">
        <v>51</v>
      </c>
      <c r="N510" s="11" t="s">
        <v>66</v>
      </c>
      <c r="O510" s="11" t="s">
        <v>67</v>
      </c>
    </row>
    <row r="511" spans="2:15" ht="21" customHeight="1" x14ac:dyDescent="0.3">
      <c r="B511" s="1" t="s">
        <v>14</v>
      </c>
      <c r="C511" s="2">
        <v>29</v>
      </c>
      <c r="D511" s="3" t="s">
        <v>37</v>
      </c>
      <c r="E511" s="1" t="s">
        <v>16</v>
      </c>
      <c r="F511" s="1" t="s">
        <v>42</v>
      </c>
      <c r="G511" s="4">
        <v>3</v>
      </c>
      <c r="H511" s="5">
        <v>15000000</v>
      </c>
      <c r="I511" s="1">
        <v>1</v>
      </c>
      <c r="J511" s="6">
        <v>1.6782407407407406E-3</v>
      </c>
      <c r="K511" s="1" t="s">
        <v>18</v>
      </c>
      <c r="L511" s="1" t="s">
        <v>39</v>
      </c>
      <c r="M511" s="1" t="s">
        <v>20</v>
      </c>
      <c r="N511" s="1" t="s">
        <v>78</v>
      </c>
      <c r="O511" s="1" t="s">
        <v>66</v>
      </c>
    </row>
    <row r="512" spans="2:15" ht="21" customHeight="1" x14ac:dyDescent="0.3">
      <c r="B512" s="11" t="s">
        <v>14</v>
      </c>
      <c r="C512" s="12">
        <v>8</v>
      </c>
      <c r="D512" s="13" t="s">
        <v>37</v>
      </c>
      <c r="E512" s="11" t="s">
        <v>32</v>
      </c>
      <c r="F512" s="11" t="s">
        <v>42</v>
      </c>
      <c r="G512" s="14">
        <v>2</v>
      </c>
      <c r="H512" s="15">
        <v>12000000</v>
      </c>
      <c r="I512" s="11">
        <v>5</v>
      </c>
      <c r="J512" s="16">
        <v>1.6782407407407406E-3</v>
      </c>
      <c r="K512" s="11" t="s">
        <v>18</v>
      </c>
      <c r="L512" s="11" t="s">
        <v>50</v>
      </c>
      <c r="M512" s="11" t="s">
        <v>25</v>
      </c>
      <c r="N512" s="11" t="s">
        <v>76</v>
      </c>
      <c r="O512" s="11" t="s">
        <v>52</v>
      </c>
    </row>
    <row r="513" spans="2:15" ht="21" customHeight="1" x14ac:dyDescent="0.3">
      <c r="B513" s="1" t="s">
        <v>14</v>
      </c>
      <c r="C513" s="2">
        <v>8</v>
      </c>
      <c r="D513" s="3" t="s">
        <v>37</v>
      </c>
      <c r="E513" s="1" t="s">
        <v>38</v>
      </c>
      <c r="F513" s="1" t="s">
        <v>17</v>
      </c>
      <c r="G513" s="4">
        <v>5</v>
      </c>
      <c r="H513" s="5">
        <v>25000000</v>
      </c>
      <c r="I513" s="1">
        <v>3</v>
      </c>
      <c r="J513" s="6">
        <v>1.6782407407407406E-3</v>
      </c>
      <c r="K513" s="1" t="s">
        <v>18</v>
      </c>
      <c r="L513" s="1" t="s">
        <v>39</v>
      </c>
      <c r="M513" s="1" t="s">
        <v>48</v>
      </c>
      <c r="N513" s="1" t="s">
        <v>76</v>
      </c>
      <c r="O513" s="1" t="s">
        <v>52</v>
      </c>
    </row>
    <row r="514" spans="2:15" ht="21" customHeight="1" x14ac:dyDescent="0.3">
      <c r="B514" s="11" t="s">
        <v>14</v>
      </c>
      <c r="C514" s="12">
        <v>10</v>
      </c>
      <c r="D514" s="13" t="s">
        <v>44</v>
      </c>
      <c r="E514" s="11" t="s">
        <v>38</v>
      </c>
      <c r="F514" s="11" t="s">
        <v>23</v>
      </c>
      <c r="G514" s="14">
        <v>1</v>
      </c>
      <c r="H514" s="15">
        <v>7000000</v>
      </c>
      <c r="I514" s="11">
        <v>6</v>
      </c>
      <c r="J514" s="16">
        <v>1.6782407407407406E-3</v>
      </c>
      <c r="K514" s="11" t="s">
        <v>18</v>
      </c>
      <c r="L514" s="11" t="s">
        <v>19</v>
      </c>
      <c r="M514" s="11" t="s">
        <v>43</v>
      </c>
      <c r="N514" s="11" t="s">
        <v>77</v>
      </c>
      <c r="O514" s="11" t="s">
        <v>65</v>
      </c>
    </row>
    <row r="515" spans="2:15" ht="21" customHeight="1" x14ac:dyDescent="0.3">
      <c r="B515" s="1" t="s">
        <v>14</v>
      </c>
      <c r="C515" s="2">
        <v>11</v>
      </c>
      <c r="D515" s="3" t="s">
        <v>44</v>
      </c>
      <c r="E515" s="1" t="s">
        <v>28</v>
      </c>
      <c r="F515" s="1" t="s">
        <v>23</v>
      </c>
      <c r="G515" s="4">
        <v>4</v>
      </c>
      <c r="H515" s="5">
        <v>20000000</v>
      </c>
      <c r="I515" s="1">
        <v>2</v>
      </c>
      <c r="J515" s="6">
        <v>1.6782407407407406E-3</v>
      </c>
      <c r="K515" s="1" t="s">
        <v>18</v>
      </c>
      <c r="L515" s="1" t="s">
        <v>47</v>
      </c>
      <c r="M515" s="1" t="s">
        <v>33</v>
      </c>
      <c r="N515" s="1" t="s">
        <v>76</v>
      </c>
      <c r="O515" s="1" t="s">
        <v>31</v>
      </c>
    </row>
    <row r="516" spans="2:15" ht="21" customHeight="1" x14ac:dyDescent="0.3">
      <c r="B516" s="11" t="s">
        <v>14</v>
      </c>
      <c r="C516" s="12">
        <v>22</v>
      </c>
      <c r="D516" s="13" t="s">
        <v>44</v>
      </c>
      <c r="E516" s="11" t="s">
        <v>73</v>
      </c>
      <c r="F516" s="11" t="s">
        <v>17</v>
      </c>
      <c r="G516" s="14">
        <v>2</v>
      </c>
      <c r="H516" s="15">
        <v>12000000</v>
      </c>
      <c r="I516" s="11">
        <v>2</v>
      </c>
      <c r="J516" s="16">
        <v>1.6782407407407406E-3</v>
      </c>
      <c r="K516" s="11" t="s">
        <v>18</v>
      </c>
      <c r="L516" s="11" t="s">
        <v>56</v>
      </c>
      <c r="M516" s="11" t="s">
        <v>33</v>
      </c>
      <c r="N516" s="11" t="s">
        <v>76</v>
      </c>
      <c r="O516" s="11" t="s">
        <v>26</v>
      </c>
    </row>
    <row r="517" spans="2:15" ht="21" customHeight="1" x14ac:dyDescent="0.3">
      <c r="B517" s="1" t="s">
        <v>14</v>
      </c>
      <c r="C517" s="2">
        <v>18</v>
      </c>
      <c r="D517" s="3" t="s">
        <v>44</v>
      </c>
      <c r="E517" s="1" t="s">
        <v>32</v>
      </c>
      <c r="F517" s="1" t="s">
        <v>68</v>
      </c>
      <c r="G517" s="4">
        <v>5</v>
      </c>
      <c r="H517" s="5">
        <v>25000000</v>
      </c>
      <c r="I517" s="1">
        <v>4</v>
      </c>
      <c r="J517" s="6">
        <v>1.6782407407407406E-3</v>
      </c>
      <c r="K517" s="1" t="s">
        <v>18</v>
      </c>
      <c r="L517" s="1" t="s">
        <v>19</v>
      </c>
      <c r="M517" s="1" t="s">
        <v>43</v>
      </c>
      <c r="N517" s="1" t="s">
        <v>77</v>
      </c>
      <c r="O517" s="1" t="s">
        <v>54</v>
      </c>
    </row>
    <row r="518" spans="2:15" ht="21" customHeight="1" x14ac:dyDescent="0.3">
      <c r="B518" s="11" t="s">
        <v>14</v>
      </c>
      <c r="C518" s="12">
        <v>15</v>
      </c>
      <c r="D518" s="13" t="s">
        <v>55</v>
      </c>
      <c r="E518" s="11" t="s">
        <v>38</v>
      </c>
      <c r="F518" s="11" t="s">
        <v>42</v>
      </c>
      <c r="G518" s="14">
        <v>4</v>
      </c>
      <c r="H518" s="15">
        <v>20000000</v>
      </c>
      <c r="I518" s="11">
        <v>3</v>
      </c>
      <c r="J518" s="16">
        <v>1.6782407407407406E-3</v>
      </c>
      <c r="K518" s="11" t="s">
        <v>61</v>
      </c>
      <c r="L518" s="11" t="s">
        <v>35</v>
      </c>
      <c r="M518" s="11" t="s">
        <v>51</v>
      </c>
      <c r="N518" s="11" t="s">
        <v>78</v>
      </c>
      <c r="O518" s="11" t="s">
        <v>41</v>
      </c>
    </row>
    <row r="519" spans="2:15" ht="21" customHeight="1" x14ac:dyDescent="0.3">
      <c r="B519" s="1" t="s">
        <v>14</v>
      </c>
      <c r="C519" s="2">
        <v>1</v>
      </c>
      <c r="D519" s="3" t="s">
        <v>59</v>
      </c>
      <c r="E519" s="1" t="s">
        <v>38</v>
      </c>
      <c r="F519" s="1" t="s">
        <v>42</v>
      </c>
      <c r="G519" s="4">
        <v>2</v>
      </c>
      <c r="H519" s="5">
        <v>38000000</v>
      </c>
      <c r="I519" s="1">
        <v>2</v>
      </c>
      <c r="J519" s="6">
        <v>1.6782407407407406E-3</v>
      </c>
      <c r="K519" s="1" t="s">
        <v>46</v>
      </c>
      <c r="L519" s="1" t="s">
        <v>24</v>
      </c>
      <c r="M519" s="1" t="s">
        <v>30</v>
      </c>
      <c r="N519" s="1" t="s">
        <v>77</v>
      </c>
      <c r="O519" s="1" t="s">
        <v>34</v>
      </c>
    </row>
    <row r="520" spans="2:15" ht="21" customHeight="1" x14ac:dyDescent="0.3">
      <c r="B520" s="11" t="s">
        <v>14</v>
      </c>
      <c r="C520" s="12">
        <v>1</v>
      </c>
      <c r="D520" s="13" t="s">
        <v>59</v>
      </c>
      <c r="E520" s="11" t="s">
        <v>32</v>
      </c>
      <c r="F520" s="11" t="s">
        <v>23</v>
      </c>
      <c r="G520" s="14">
        <v>2</v>
      </c>
      <c r="H520" s="15">
        <v>12000000</v>
      </c>
      <c r="I520" s="11">
        <v>3</v>
      </c>
      <c r="J520" s="16">
        <v>1.6782407407407406E-3</v>
      </c>
      <c r="K520" s="11" t="s">
        <v>18</v>
      </c>
      <c r="L520" s="11" t="s">
        <v>29</v>
      </c>
      <c r="M520" s="11" t="s">
        <v>48</v>
      </c>
      <c r="N520" s="11" t="s">
        <v>78</v>
      </c>
      <c r="O520" s="11" t="s">
        <v>53</v>
      </c>
    </row>
    <row r="521" spans="2:15" ht="21" customHeight="1" x14ac:dyDescent="0.3">
      <c r="B521" s="1" t="s">
        <v>14</v>
      </c>
      <c r="C521" s="2">
        <v>20</v>
      </c>
      <c r="D521" s="3" t="s">
        <v>59</v>
      </c>
      <c r="E521" s="1" t="s">
        <v>32</v>
      </c>
      <c r="F521" s="1" t="s">
        <v>45</v>
      </c>
      <c r="G521" s="4">
        <v>3</v>
      </c>
      <c r="H521" s="5">
        <v>15000000</v>
      </c>
      <c r="I521" s="1">
        <v>2</v>
      </c>
      <c r="J521" s="6">
        <v>1.6782407407407406E-3</v>
      </c>
      <c r="K521" s="1" t="s">
        <v>18</v>
      </c>
      <c r="L521" s="1" t="s">
        <v>39</v>
      </c>
      <c r="M521" s="1" t="s">
        <v>51</v>
      </c>
      <c r="N521" s="1" t="s">
        <v>78</v>
      </c>
      <c r="O521" s="1" t="s">
        <v>41</v>
      </c>
    </row>
    <row r="522" spans="2:15" ht="21" customHeight="1" x14ac:dyDescent="0.3">
      <c r="B522" s="11" t="s">
        <v>70</v>
      </c>
      <c r="C522" s="12">
        <v>12</v>
      </c>
      <c r="D522" s="13" t="s">
        <v>59</v>
      </c>
      <c r="E522" s="11" t="s">
        <v>16</v>
      </c>
      <c r="F522" s="11" t="s">
        <v>23</v>
      </c>
      <c r="G522" s="14">
        <v>0</v>
      </c>
      <c r="H522" s="15">
        <v>0</v>
      </c>
      <c r="I522" s="11">
        <v>2</v>
      </c>
      <c r="J522" s="16">
        <v>1.6782407407407406E-3</v>
      </c>
      <c r="K522" s="11"/>
      <c r="L522" s="11"/>
      <c r="M522" s="11" t="s">
        <v>43</v>
      </c>
      <c r="N522" s="11" t="s">
        <v>66</v>
      </c>
      <c r="O522" s="11" t="s">
        <v>67</v>
      </c>
    </row>
    <row r="523" spans="2:15" ht="21" customHeight="1" x14ac:dyDescent="0.3">
      <c r="B523" s="1" t="s">
        <v>70</v>
      </c>
      <c r="C523" s="2">
        <v>14</v>
      </c>
      <c r="D523" s="3" t="s">
        <v>60</v>
      </c>
      <c r="E523" s="1" t="s">
        <v>16</v>
      </c>
      <c r="F523" s="1" t="s">
        <v>42</v>
      </c>
      <c r="G523" s="4">
        <v>0</v>
      </c>
      <c r="H523" s="5">
        <v>0</v>
      </c>
      <c r="I523" s="1">
        <v>1</v>
      </c>
      <c r="J523" s="6">
        <v>1.6782407407407406E-3</v>
      </c>
      <c r="K523" s="1"/>
      <c r="L523" s="1"/>
      <c r="M523" s="1" t="s">
        <v>51</v>
      </c>
      <c r="N523" s="1" t="s">
        <v>76</v>
      </c>
      <c r="O523" s="1" t="s">
        <v>31</v>
      </c>
    </row>
    <row r="524" spans="2:15" ht="21" customHeight="1" x14ac:dyDescent="0.3">
      <c r="B524" s="11" t="s">
        <v>70</v>
      </c>
      <c r="C524" s="12">
        <v>15</v>
      </c>
      <c r="D524" s="13" t="s">
        <v>22</v>
      </c>
      <c r="E524" s="11" t="s">
        <v>16</v>
      </c>
      <c r="F524" s="11" t="s">
        <v>23</v>
      </c>
      <c r="G524" s="14">
        <v>0</v>
      </c>
      <c r="H524" s="15">
        <v>0</v>
      </c>
      <c r="I524" s="11">
        <v>2</v>
      </c>
      <c r="J524" s="16">
        <v>1.6782407407407406E-3</v>
      </c>
      <c r="K524" s="11"/>
      <c r="L524" s="11"/>
      <c r="M524" s="11" t="s">
        <v>40</v>
      </c>
      <c r="N524" s="11" t="s">
        <v>78</v>
      </c>
      <c r="O524" s="11" t="s">
        <v>62</v>
      </c>
    </row>
    <row r="525" spans="2:15" ht="21" customHeight="1" x14ac:dyDescent="0.3">
      <c r="B525" s="1" t="s">
        <v>70</v>
      </c>
      <c r="C525" s="2">
        <v>20</v>
      </c>
      <c r="D525" s="3" t="s">
        <v>27</v>
      </c>
      <c r="E525" s="1" t="s">
        <v>49</v>
      </c>
      <c r="F525" s="1" t="s">
        <v>23</v>
      </c>
      <c r="G525" s="4">
        <v>0</v>
      </c>
      <c r="H525" s="5">
        <v>0</v>
      </c>
      <c r="I525" s="1">
        <v>1</v>
      </c>
      <c r="J525" s="6">
        <v>1.6782407407407406E-3</v>
      </c>
      <c r="K525" s="1"/>
      <c r="L525" s="1"/>
      <c r="M525" s="1" t="s">
        <v>25</v>
      </c>
      <c r="N525" s="1" t="s">
        <v>77</v>
      </c>
      <c r="O525" s="1" t="s">
        <v>54</v>
      </c>
    </row>
    <row r="526" spans="2:15" ht="21" customHeight="1" x14ac:dyDescent="0.3">
      <c r="B526" s="11" t="s">
        <v>70</v>
      </c>
      <c r="C526" s="12">
        <v>2</v>
      </c>
      <c r="D526" s="13" t="s">
        <v>37</v>
      </c>
      <c r="E526" s="11" t="s">
        <v>16</v>
      </c>
      <c r="F526" s="11" t="s">
        <v>23</v>
      </c>
      <c r="G526" s="14">
        <v>0</v>
      </c>
      <c r="H526" s="15">
        <v>0</v>
      </c>
      <c r="I526" s="11">
        <v>2</v>
      </c>
      <c r="J526" s="16">
        <v>1.6782407407407406E-3</v>
      </c>
      <c r="K526" s="11"/>
      <c r="L526" s="11"/>
      <c r="M526" s="11" t="s">
        <v>30</v>
      </c>
      <c r="N526" s="11" t="s">
        <v>76</v>
      </c>
      <c r="O526" s="11" t="s">
        <v>75</v>
      </c>
    </row>
    <row r="527" spans="2:15" ht="21" customHeight="1" x14ac:dyDescent="0.3">
      <c r="B527" s="1" t="s">
        <v>70</v>
      </c>
      <c r="C527" s="2">
        <v>21</v>
      </c>
      <c r="D527" s="3" t="s">
        <v>37</v>
      </c>
      <c r="E527" s="1" t="s">
        <v>32</v>
      </c>
      <c r="F527" s="1" t="s">
        <v>42</v>
      </c>
      <c r="G527" s="4">
        <v>0</v>
      </c>
      <c r="H527" s="5">
        <v>0</v>
      </c>
      <c r="I527" s="1">
        <v>3</v>
      </c>
      <c r="J527" s="6">
        <v>1.6782407407407406E-3</v>
      </c>
      <c r="K527" s="1"/>
      <c r="L527" s="1"/>
      <c r="M527" s="1" t="s">
        <v>30</v>
      </c>
      <c r="N527" s="1" t="s">
        <v>78</v>
      </c>
      <c r="O527" s="1" t="s">
        <v>62</v>
      </c>
    </row>
    <row r="528" spans="2:15" ht="21" customHeight="1" x14ac:dyDescent="0.3">
      <c r="B528" s="11" t="s">
        <v>70</v>
      </c>
      <c r="C528" s="12">
        <v>23</v>
      </c>
      <c r="D528" s="13" t="s">
        <v>37</v>
      </c>
      <c r="E528" s="11" t="s">
        <v>49</v>
      </c>
      <c r="F528" s="11" t="s">
        <v>42</v>
      </c>
      <c r="G528" s="14">
        <v>0</v>
      </c>
      <c r="H528" s="15">
        <v>0</v>
      </c>
      <c r="I528" s="11">
        <v>3</v>
      </c>
      <c r="J528" s="16">
        <v>1.6782407407407406E-3</v>
      </c>
      <c r="K528" s="11"/>
      <c r="L528" s="11"/>
      <c r="M528" s="11" t="s">
        <v>48</v>
      </c>
      <c r="N528" s="11" t="s">
        <v>66</v>
      </c>
      <c r="O528" s="11" t="s">
        <v>67</v>
      </c>
    </row>
    <row r="529" spans="2:15" ht="21" customHeight="1" x14ac:dyDescent="0.3">
      <c r="B529" s="1" t="s">
        <v>70</v>
      </c>
      <c r="C529" s="2">
        <v>14</v>
      </c>
      <c r="D529" s="3" t="s">
        <v>44</v>
      </c>
      <c r="E529" s="1" t="s">
        <v>16</v>
      </c>
      <c r="F529" s="1" t="s">
        <v>42</v>
      </c>
      <c r="G529" s="4">
        <v>0</v>
      </c>
      <c r="H529" s="5">
        <v>0</v>
      </c>
      <c r="I529" s="1">
        <v>2</v>
      </c>
      <c r="J529" s="6">
        <v>1.6782407407407406E-3</v>
      </c>
      <c r="K529" s="1"/>
      <c r="L529" s="1"/>
      <c r="M529" s="1" t="s">
        <v>43</v>
      </c>
      <c r="N529" s="1" t="s">
        <v>76</v>
      </c>
      <c r="O529" s="1" t="s">
        <v>52</v>
      </c>
    </row>
    <row r="530" spans="2:15" ht="21" customHeight="1" x14ac:dyDescent="0.3">
      <c r="B530" s="11" t="s">
        <v>70</v>
      </c>
      <c r="C530" s="12">
        <v>16</v>
      </c>
      <c r="D530" s="13" t="s">
        <v>44</v>
      </c>
      <c r="E530" s="11" t="s">
        <v>38</v>
      </c>
      <c r="F530" s="11" t="s">
        <v>42</v>
      </c>
      <c r="G530" s="14">
        <v>0</v>
      </c>
      <c r="H530" s="15">
        <v>0</v>
      </c>
      <c r="I530" s="11">
        <v>3</v>
      </c>
      <c r="J530" s="16">
        <v>1.6782407407407406E-3</v>
      </c>
      <c r="K530" s="11"/>
      <c r="L530" s="11"/>
      <c r="M530" s="11" t="s">
        <v>43</v>
      </c>
      <c r="N530" s="11" t="s">
        <v>77</v>
      </c>
      <c r="O530" s="11" t="s">
        <v>65</v>
      </c>
    </row>
    <row r="531" spans="2:15" ht="21" customHeight="1" x14ac:dyDescent="0.3">
      <c r="B531" s="1" t="s">
        <v>70</v>
      </c>
      <c r="C531" s="2">
        <v>12</v>
      </c>
      <c r="D531" s="3" t="s">
        <v>59</v>
      </c>
      <c r="E531" s="1" t="s">
        <v>16</v>
      </c>
      <c r="F531" s="1" t="s">
        <v>23</v>
      </c>
      <c r="G531" s="4">
        <v>0</v>
      </c>
      <c r="H531" s="5">
        <v>0</v>
      </c>
      <c r="I531" s="1">
        <v>2</v>
      </c>
      <c r="J531" s="6">
        <v>1.6782407407407406E-3</v>
      </c>
      <c r="K531" s="1"/>
      <c r="L531" s="1"/>
      <c r="M531" s="1" t="s">
        <v>43</v>
      </c>
      <c r="N531" s="1" t="s">
        <v>66</v>
      </c>
      <c r="O531" s="1" t="s">
        <v>67</v>
      </c>
    </row>
    <row r="532" spans="2:15" ht="21" customHeight="1" x14ac:dyDescent="0.3">
      <c r="B532" s="11" t="s">
        <v>70</v>
      </c>
      <c r="C532" s="12">
        <v>14</v>
      </c>
      <c r="D532" s="13" t="s">
        <v>60</v>
      </c>
      <c r="E532" s="11" t="s">
        <v>16</v>
      </c>
      <c r="F532" s="11" t="s">
        <v>42</v>
      </c>
      <c r="G532" s="14">
        <v>0</v>
      </c>
      <c r="H532" s="15">
        <v>0</v>
      </c>
      <c r="I532" s="11">
        <v>1</v>
      </c>
      <c r="J532" s="16">
        <v>1.6782407407407406E-3</v>
      </c>
      <c r="K532" s="11"/>
      <c r="L532" s="11"/>
      <c r="M532" s="11" t="s">
        <v>51</v>
      </c>
      <c r="N532" s="11" t="s">
        <v>76</v>
      </c>
      <c r="O532" s="11" t="s">
        <v>31</v>
      </c>
    </row>
    <row r="533" spans="2:15" ht="21" customHeight="1" x14ac:dyDescent="0.3">
      <c r="B533" s="1" t="s">
        <v>14</v>
      </c>
      <c r="C533" s="2">
        <v>11</v>
      </c>
      <c r="D533" s="3" t="s">
        <v>55</v>
      </c>
      <c r="E533" s="1" t="s">
        <v>38</v>
      </c>
      <c r="F533" s="1" t="s">
        <v>42</v>
      </c>
      <c r="G533" s="4">
        <v>5</v>
      </c>
      <c r="H533" s="5">
        <v>20000000</v>
      </c>
      <c r="I533" s="1">
        <v>1</v>
      </c>
      <c r="J533" s="6">
        <v>1.736111111111111E-3</v>
      </c>
      <c r="K533" s="1" t="s">
        <v>18</v>
      </c>
      <c r="L533" s="1" t="s">
        <v>29</v>
      </c>
      <c r="M533" s="1" t="s">
        <v>48</v>
      </c>
      <c r="N533" s="1" t="s">
        <v>77</v>
      </c>
      <c r="O533" s="1" t="s">
        <v>54</v>
      </c>
    </row>
    <row r="534" spans="2:15" ht="21" customHeight="1" x14ac:dyDescent="0.3">
      <c r="B534" s="11" t="s">
        <v>14</v>
      </c>
      <c r="C534" s="12">
        <v>14</v>
      </c>
      <c r="D534" s="13" t="s">
        <v>57</v>
      </c>
      <c r="E534" s="11" t="s">
        <v>49</v>
      </c>
      <c r="F534" s="11" t="s">
        <v>42</v>
      </c>
      <c r="G534" s="14">
        <v>2</v>
      </c>
      <c r="H534" s="15">
        <v>10000000</v>
      </c>
      <c r="I534" s="11">
        <v>7</v>
      </c>
      <c r="J534" s="16">
        <v>1.736111111111111E-3</v>
      </c>
      <c r="K534" s="11" t="s">
        <v>18</v>
      </c>
      <c r="L534" s="11" t="s">
        <v>29</v>
      </c>
      <c r="M534" s="11" t="s">
        <v>43</v>
      </c>
      <c r="N534" s="11" t="s">
        <v>78</v>
      </c>
      <c r="O534" s="11" t="s">
        <v>53</v>
      </c>
    </row>
    <row r="535" spans="2:15" ht="21" customHeight="1" x14ac:dyDescent="0.3">
      <c r="B535" s="1" t="s">
        <v>14</v>
      </c>
      <c r="C535" s="2">
        <v>10</v>
      </c>
      <c r="D535" s="3" t="s">
        <v>72</v>
      </c>
      <c r="E535" s="1" t="s">
        <v>32</v>
      </c>
      <c r="F535" s="1" t="s">
        <v>23</v>
      </c>
      <c r="G535" s="4">
        <v>1</v>
      </c>
      <c r="H535" s="5">
        <v>7000000</v>
      </c>
      <c r="I535" s="1">
        <v>1</v>
      </c>
      <c r="J535" s="6">
        <v>1.736111111111111E-3</v>
      </c>
      <c r="K535" s="1" t="s">
        <v>18</v>
      </c>
      <c r="L535" s="1" t="s">
        <v>47</v>
      </c>
      <c r="M535" s="1" t="s">
        <v>30</v>
      </c>
      <c r="N535" s="1" t="s">
        <v>78</v>
      </c>
      <c r="O535" s="1" t="s">
        <v>53</v>
      </c>
    </row>
    <row r="536" spans="2:15" ht="21" customHeight="1" x14ac:dyDescent="0.3">
      <c r="B536" s="11" t="s">
        <v>14</v>
      </c>
      <c r="C536" s="12">
        <v>12</v>
      </c>
      <c r="D536" s="13" t="s">
        <v>72</v>
      </c>
      <c r="E536" s="11" t="s">
        <v>28</v>
      </c>
      <c r="F536" s="11" t="s">
        <v>23</v>
      </c>
      <c r="G536" s="14">
        <v>5</v>
      </c>
      <c r="H536" s="15">
        <v>25000000</v>
      </c>
      <c r="I536" s="11">
        <v>2</v>
      </c>
      <c r="J536" s="16">
        <v>1.736111111111111E-3</v>
      </c>
      <c r="K536" s="11" t="s">
        <v>18</v>
      </c>
      <c r="L536" s="11" t="s">
        <v>19</v>
      </c>
      <c r="M536" s="11" t="s">
        <v>20</v>
      </c>
      <c r="N536" s="11" t="s">
        <v>77</v>
      </c>
      <c r="O536" s="11" t="s">
        <v>65</v>
      </c>
    </row>
    <row r="537" spans="2:15" ht="21" customHeight="1" x14ac:dyDescent="0.3">
      <c r="B537" s="1" t="s">
        <v>14</v>
      </c>
      <c r="C537" s="2">
        <v>22</v>
      </c>
      <c r="D537" s="3" t="s">
        <v>27</v>
      </c>
      <c r="E537" s="1" t="s">
        <v>32</v>
      </c>
      <c r="F537" s="1" t="s">
        <v>42</v>
      </c>
      <c r="G537" s="4">
        <v>1</v>
      </c>
      <c r="H537" s="5">
        <v>19000000</v>
      </c>
      <c r="I537" s="1">
        <v>2</v>
      </c>
      <c r="J537" s="6">
        <v>1.736111111111111E-3</v>
      </c>
      <c r="K537" s="1" t="s">
        <v>46</v>
      </c>
      <c r="L537" s="1" t="s">
        <v>39</v>
      </c>
      <c r="M537" s="1" t="s">
        <v>51</v>
      </c>
      <c r="N537" s="1" t="s">
        <v>66</v>
      </c>
      <c r="O537" s="1" t="s">
        <v>67</v>
      </c>
    </row>
    <row r="538" spans="2:15" ht="21" customHeight="1" x14ac:dyDescent="0.3">
      <c r="B538" s="11" t="s">
        <v>14</v>
      </c>
      <c r="C538" s="12">
        <v>27</v>
      </c>
      <c r="D538" s="13" t="s">
        <v>27</v>
      </c>
      <c r="E538" s="11" t="s">
        <v>16</v>
      </c>
      <c r="F538" s="11" t="s">
        <v>42</v>
      </c>
      <c r="G538" s="14">
        <v>5</v>
      </c>
      <c r="H538" s="15">
        <v>21000000</v>
      </c>
      <c r="I538" s="11">
        <v>3</v>
      </c>
      <c r="J538" s="16">
        <v>1.736111111111111E-3</v>
      </c>
      <c r="K538" s="11" t="s">
        <v>18</v>
      </c>
      <c r="L538" s="11" t="s">
        <v>39</v>
      </c>
      <c r="M538" s="11" t="s">
        <v>43</v>
      </c>
      <c r="N538" s="11" t="s">
        <v>76</v>
      </c>
      <c r="O538" s="11" t="s">
        <v>52</v>
      </c>
    </row>
    <row r="539" spans="2:15" ht="21" customHeight="1" x14ac:dyDescent="0.3">
      <c r="B539" s="1" t="s">
        <v>14</v>
      </c>
      <c r="C539" s="2">
        <v>21</v>
      </c>
      <c r="D539" s="3" t="s">
        <v>37</v>
      </c>
      <c r="E539" s="1" t="s">
        <v>38</v>
      </c>
      <c r="F539" s="1" t="s">
        <v>17</v>
      </c>
      <c r="G539" s="4">
        <v>2</v>
      </c>
      <c r="H539" s="5">
        <v>38000000</v>
      </c>
      <c r="I539" s="1">
        <v>3</v>
      </c>
      <c r="J539" s="6">
        <v>1.736111111111111E-3</v>
      </c>
      <c r="K539" s="1" t="s">
        <v>46</v>
      </c>
      <c r="L539" s="1" t="s">
        <v>35</v>
      </c>
      <c r="M539" s="1" t="s">
        <v>30</v>
      </c>
      <c r="N539" s="1" t="s">
        <v>77</v>
      </c>
      <c r="O539" s="1" t="s">
        <v>54</v>
      </c>
    </row>
    <row r="540" spans="2:15" ht="21" customHeight="1" x14ac:dyDescent="0.3">
      <c r="B540" s="11" t="s">
        <v>14</v>
      </c>
      <c r="C540" s="12">
        <v>24</v>
      </c>
      <c r="D540" s="13" t="s">
        <v>37</v>
      </c>
      <c r="E540" s="11" t="s">
        <v>16</v>
      </c>
      <c r="F540" s="11" t="s">
        <v>23</v>
      </c>
      <c r="G540" s="14">
        <v>4</v>
      </c>
      <c r="H540" s="15">
        <v>20000000</v>
      </c>
      <c r="I540" s="11">
        <v>2</v>
      </c>
      <c r="J540" s="16">
        <v>1.736111111111111E-3</v>
      </c>
      <c r="K540" s="11" t="s">
        <v>61</v>
      </c>
      <c r="L540" s="11" t="s">
        <v>47</v>
      </c>
      <c r="M540" s="11" t="s">
        <v>30</v>
      </c>
      <c r="N540" s="11" t="s">
        <v>77</v>
      </c>
      <c r="O540" s="11" t="s">
        <v>54</v>
      </c>
    </row>
    <row r="541" spans="2:15" ht="21" customHeight="1" x14ac:dyDescent="0.3">
      <c r="B541" s="1" t="s">
        <v>14</v>
      </c>
      <c r="C541" s="2">
        <v>5</v>
      </c>
      <c r="D541" s="3" t="s">
        <v>37</v>
      </c>
      <c r="E541" s="1" t="s">
        <v>16</v>
      </c>
      <c r="F541" s="1" t="s">
        <v>17</v>
      </c>
      <c r="G541" s="4">
        <v>4</v>
      </c>
      <c r="H541" s="5">
        <v>11000000</v>
      </c>
      <c r="I541" s="1">
        <v>4</v>
      </c>
      <c r="J541" s="6">
        <v>1.736111111111111E-3</v>
      </c>
      <c r="K541" s="1" t="s">
        <v>61</v>
      </c>
      <c r="L541" s="1" t="s">
        <v>19</v>
      </c>
      <c r="M541" s="1" t="s">
        <v>40</v>
      </c>
      <c r="N541" s="1" t="s">
        <v>76</v>
      </c>
      <c r="O541" s="1" t="s">
        <v>26</v>
      </c>
    </row>
    <row r="542" spans="2:15" ht="21" customHeight="1" x14ac:dyDescent="0.3">
      <c r="B542" s="11" t="s">
        <v>14</v>
      </c>
      <c r="C542" s="12">
        <v>1</v>
      </c>
      <c r="D542" s="13" t="s">
        <v>37</v>
      </c>
      <c r="E542" s="11" t="s">
        <v>32</v>
      </c>
      <c r="F542" s="11" t="s">
        <v>23</v>
      </c>
      <c r="G542" s="14">
        <v>2</v>
      </c>
      <c r="H542" s="15">
        <v>12000000</v>
      </c>
      <c r="I542" s="11">
        <v>1</v>
      </c>
      <c r="J542" s="16">
        <v>1.736111111111111E-3</v>
      </c>
      <c r="K542" s="11" t="s">
        <v>18</v>
      </c>
      <c r="L542" s="11" t="s">
        <v>29</v>
      </c>
      <c r="M542" s="11" t="s">
        <v>30</v>
      </c>
      <c r="N542" s="11" t="s">
        <v>76</v>
      </c>
      <c r="O542" s="11" t="s">
        <v>31</v>
      </c>
    </row>
    <row r="543" spans="2:15" ht="21" customHeight="1" x14ac:dyDescent="0.3">
      <c r="B543" s="1" t="s">
        <v>14</v>
      </c>
      <c r="C543" s="2">
        <v>8</v>
      </c>
      <c r="D543" s="3" t="s">
        <v>37</v>
      </c>
      <c r="E543" s="1" t="s">
        <v>38</v>
      </c>
      <c r="F543" s="1" t="s">
        <v>42</v>
      </c>
      <c r="G543" s="4">
        <v>3</v>
      </c>
      <c r="H543" s="5">
        <v>15000000</v>
      </c>
      <c r="I543" s="1">
        <v>1</v>
      </c>
      <c r="J543" s="6">
        <v>1.736111111111111E-3</v>
      </c>
      <c r="K543" s="1" t="s">
        <v>18</v>
      </c>
      <c r="L543" s="1" t="s">
        <v>39</v>
      </c>
      <c r="M543" s="1" t="s">
        <v>33</v>
      </c>
      <c r="N543" s="1" t="s">
        <v>76</v>
      </c>
      <c r="O543" s="1" t="s">
        <v>26</v>
      </c>
    </row>
    <row r="544" spans="2:15" ht="21" customHeight="1" x14ac:dyDescent="0.3">
      <c r="B544" s="11" t="s">
        <v>14</v>
      </c>
      <c r="C544" s="12">
        <v>28</v>
      </c>
      <c r="D544" s="13" t="s">
        <v>37</v>
      </c>
      <c r="E544" s="11" t="s">
        <v>32</v>
      </c>
      <c r="F544" s="11" t="s">
        <v>42</v>
      </c>
      <c r="G544" s="14">
        <v>3</v>
      </c>
      <c r="H544" s="15">
        <v>15000000</v>
      </c>
      <c r="I544" s="11">
        <v>2</v>
      </c>
      <c r="J544" s="16">
        <v>1.736111111111111E-3</v>
      </c>
      <c r="K544" s="11" t="s">
        <v>18</v>
      </c>
      <c r="L544" s="11" t="s">
        <v>50</v>
      </c>
      <c r="M544" s="11" t="s">
        <v>33</v>
      </c>
      <c r="N544" s="11" t="s">
        <v>78</v>
      </c>
      <c r="O544" s="11" t="s">
        <v>53</v>
      </c>
    </row>
    <row r="545" spans="2:15" ht="21" customHeight="1" x14ac:dyDescent="0.3">
      <c r="B545" s="1" t="s">
        <v>14</v>
      </c>
      <c r="C545" s="2">
        <v>7</v>
      </c>
      <c r="D545" s="3" t="s">
        <v>37</v>
      </c>
      <c r="E545" s="1" t="s">
        <v>38</v>
      </c>
      <c r="F545" s="1" t="s">
        <v>68</v>
      </c>
      <c r="G545" s="4">
        <v>2</v>
      </c>
      <c r="H545" s="5">
        <v>12000000</v>
      </c>
      <c r="I545" s="1">
        <v>1</v>
      </c>
      <c r="J545" s="6">
        <v>1.736111111111111E-3</v>
      </c>
      <c r="K545" s="1" t="s">
        <v>18</v>
      </c>
      <c r="L545" s="1" t="s">
        <v>35</v>
      </c>
      <c r="M545" s="1" t="s">
        <v>48</v>
      </c>
      <c r="N545" s="1" t="s">
        <v>76</v>
      </c>
      <c r="O545" s="1" t="s">
        <v>31</v>
      </c>
    </row>
    <row r="546" spans="2:15" ht="21" customHeight="1" x14ac:dyDescent="0.3">
      <c r="B546" s="11" t="s">
        <v>14</v>
      </c>
      <c r="C546" s="12">
        <v>30</v>
      </c>
      <c r="D546" s="13" t="s">
        <v>44</v>
      </c>
      <c r="E546" s="11" t="s">
        <v>32</v>
      </c>
      <c r="F546" s="11" t="s">
        <v>17</v>
      </c>
      <c r="G546" s="14">
        <v>3</v>
      </c>
      <c r="H546" s="15">
        <v>15000000</v>
      </c>
      <c r="I546" s="11">
        <v>1</v>
      </c>
      <c r="J546" s="16">
        <v>1.736111111111111E-3</v>
      </c>
      <c r="K546" s="11" t="s">
        <v>18</v>
      </c>
      <c r="L546" s="11" t="s">
        <v>29</v>
      </c>
      <c r="M546" s="11" t="s">
        <v>43</v>
      </c>
      <c r="N546" s="11" t="s">
        <v>77</v>
      </c>
      <c r="O546" s="11" t="s">
        <v>54</v>
      </c>
    </row>
    <row r="547" spans="2:15" ht="21" customHeight="1" x14ac:dyDescent="0.3">
      <c r="B547" s="1" t="s">
        <v>14</v>
      </c>
      <c r="C547" s="2">
        <v>1</v>
      </c>
      <c r="D547" s="3" t="s">
        <v>44</v>
      </c>
      <c r="E547" s="1" t="s">
        <v>28</v>
      </c>
      <c r="F547" s="1" t="s">
        <v>42</v>
      </c>
      <c r="G547" s="4">
        <v>4</v>
      </c>
      <c r="H547" s="5">
        <v>20000000</v>
      </c>
      <c r="I547" s="1">
        <v>3</v>
      </c>
      <c r="J547" s="6">
        <v>1.736111111111111E-3</v>
      </c>
      <c r="K547" s="1" t="s">
        <v>18</v>
      </c>
      <c r="L547" s="1" t="s">
        <v>56</v>
      </c>
      <c r="M547" s="1" t="s">
        <v>25</v>
      </c>
      <c r="N547" s="1" t="s">
        <v>66</v>
      </c>
      <c r="O547" s="1" t="s">
        <v>36</v>
      </c>
    </row>
    <row r="548" spans="2:15" ht="21" customHeight="1" x14ac:dyDescent="0.3">
      <c r="B548" s="11" t="s">
        <v>14</v>
      </c>
      <c r="C548" s="12">
        <v>5</v>
      </c>
      <c r="D548" s="13" t="s">
        <v>44</v>
      </c>
      <c r="E548" s="11" t="s">
        <v>38</v>
      </c>
      <c r="F548" s="11" t="s">
        <v>17</v>
      </c>
      <c r="G548" s="14">
        <v>2</v>
      </c>
      <c r="H548" s="15">
        <v>12000000</v>
      </c>
      <c r="I548" s="11">
        <v>3</v>
      </c>
      <c r="J548" s="16">
        <v>1.736111111111111E-3</v>
      </c>
      <c r="K548" s="11" t="s">
        <v>18</v>
      </c>
      <c r="L548" s="11" t="s">
        <v>19</v>
      </c>
      <c r="M548" s="11" t="s">
        <v>51</v>
      </c>
      <c r="N548" s="11" t="s">
        <v>78</v>
      </c>
      <c r="O548" s="11" t="s">
        <v>53</v>
      </c>
    </row>
    <row r="549" spans="2:15" ht="21" customHeight="1" x14ac:dyDescent="0.3">
      <c r="B549" s="1" t="s">
        <v>14</v>
      </c>
      <c r="C549" s="2">
        <v>1</v>
      </c>
      <c r="D549" s="3" t="s">
        <v>69</v>
      </c>
      <c r="E549" s="1" t="s">
        <v>32</v>
      </c>
      <c r="F549" s="1" t="s">
        <v>23</v>
      </c>
      <c r="G549" s="4">
        <v>2</v>
      </c>
      <c r="H549" s="5">
        <v>12000000</v>
      </c>
      <c r="I549" s="1">
        <v>4</v>
      </c>
      <c r="J549" s="6">
        <v>1.736111111111111E-3</v>
      </c>
      <c r="K549" s="1" t="s">
        <v>18</v>
      </c>
      <c r="L549" s="1" t="s">
        <v>19</v>
      </c>
      <c r="M549" s="1" t="s">
        <v>20</v>
      </c>
      <c r="N549" s="1" t="s">
        <v>66</v>
      </c>
      <c r="O549" s="1" t="s">
        <v>67</v>
      </c>
    </row>
    <row r="550" spans="2:15" ht="21" customHeight="1" x14ac:dyDescent="0.3">
      <c r="B550" s="11" t="s">
        <v>14</v>
      </c>
      <c r="C550" s="12">
        <v>2</v>
      </c>
      <c r="D550" s="13" t="s">
        <v>69</v>
      </c>
      <c r="E550" s="11" t="s">
        <v>16</v>
      </c>
      <c r="F550" s="11" t="s">
        <v>42</v>
      </c>
      <c r="G550" s="14">
        <v>2</v>
      </c>
      <c r="H550" s="15">
        <v>12000000</v>
      </c>
      <c r="I550" s="11">
        <v>1</v>
      </c>
      <c r="J550" s="16">
        <v>1.736111111111111E-3</v>
      </c>
      <c r="K550" s="11" t="s">
        <v>18</v>
      </c>
      <c r="L550" s="11" t="s">
        <v>64</v>
      </c>
      <c r="M550" s="11" t="s">
        <v>51</v>
      </c>
      <c r="N550" s="11" t="s">
        <v>66</v>
      </c>
      <c r="O550" s="11" t="s">
        <v>67</v>
      </c>
    </row>
    <row r="551" spans="2:15" ht="21" customHeight="1" x14ac:dyDescent="0.3">
      <c r="B551" s="1" t="s">
        <v>14</v>
      </c>
      <c r="C551" s="2">
        <v>11</v>
      </c>
      <c r="D551" s="3" t="s">
        <v>55</v>
      </c>
      <c r="E551" s="1" t="s">
        <v>38</v>
      </c>
      <c r="F551" s="1" t="s">
        <v>42</v>
      </c>
      <c r="G551" s="4">
        <v>5</v>
      </c>
      <c r="H551" s="5">
        <v>20000000</v>
      </c>
      <c r="I551" s="1">
        <v>1</v>
      </c>
      <c r="J551" s="6">
        <v>1.736111111111111E-3</v>
      </c>
      <c r="K551" s="1" t="s">
        <v>18</v>
      </c>
      <c r="L551" s="1" t="s">
        <v>29</v>
      </c>
      <c r="M551" s="1" t="s">
        <v>48</v>
      </c>
      <c r="N551" s="1" t="s">
        <v>77</v>
      </c>
      <c r="O551" s="1" t="s">
        <v>54</v>
      </c>
    </row>
    <row r="552" spans="2:15" ht="21" customHeight="1" x14ac:dyDescent="0.3">
      <c r="B552" s="11" t="s">
        <v>14</v>
      </c>
      <c r="C552" s="12">
        <v>14</v>
      </c>
      <c r="D552" s="13" t="s">
        <v>57</v>
      </c>
      <c r="E552" s="11" t="s">
        <v>49</v>
      </c>
      <c r="F552" s="11" t="s">
        <v>42</v>
      </c>
      <c r="G552" s="14">
        <v>2</v>
      </c>
      <c r="H552" s="15">
        <v>10000000</v>
      </c>
      <c r="I552" s="11">
        <v>7</v>
      </c>
      <c r="J552" s="16">
        <v>1.736111111111111E-3</v>
      </c>
      <c r="K552" s="11" t="s">
        <v>18</v>
      </c>
      <c r="L552" s="11" t="s">
        <v>29</v>
      </c>
      <c r="M552" s="11" t="s">
        <v>43</v>
      </c>
      <c r="N552" s="11" t="s">
        <v>78</v>
      </c>
      <c r="O552" s="11" t="s">
        <v>53</v>
      </c>
    </row>
    <row r="553" spans="2:15" ht="21" customHeight="1" x14ac:dyDescent="0.3">
      <c r="B553" s="1" t="s">
        <v>14</v>
      </c>
      <c r="C553" s="2">
        <v>10</v>
      </c>
      <c r="D553" s="3" t="s">
        <v>72</v>
      </c>
      <c r="E553" s="1" t="s">
        <v>32</v>
      </c>
      <c r="F553" s="1" t="s">
        <v>23</v>
      </c>
      <c r="G553" s="4">
        <v>1</v>
      </c>
      <c r="H553" s="5">
        <v>7000000</v>
      </c>
      <c r="I553" s="1">
        <v>1</v>
      </c>
      <c r="J553" s="6">
        <v>1.736111111111111E-3</v>
      </c>
      <c r="K553" s="1" t="s">
        <v>18</v>
      </c>
      <c r="L553" s="1" t="s">
        <v>47</v>
      </c>
      <c r="M553" s="1" t="s">
        <v>30</v>
      </c>
      <c r="N553" s="1" t="s">
        <v>78</v>
      </c>
      <c r="O553" s="1" t="s">
        <v>53</v>
      </c>
    </row>
    <row r="554" spans="2:15" ht="21" customHeight="1" x14ac:dyDescent="0.3">
      <c r="B554" s="11" t="s">
        <v>14</v>
      </c>
      <c r="C554" s="12">
        <v>12</v>
      </c>
      <c r="D554" s="13" t="s">
        <v>72</v>
      </c>
      <c r="E554" s="11" t="s">
        <v>28</v>
      </c>
      <c r="F554" s="11" t="s">
        <v>23</v>
      </c>
      <c r="G554" s="14">
        <v>5</v>
      </c>
      <c r="H554" s="15">
        <v>25000000</v>
      </c>
      <c r="I554" s="11">
        <v>2</v>
      </c>
      <c r="J554" s="16">
        <v>1.736111111111111E-3</v>
      </c>
      <c r="K554" s="11" t="s">
        <v>18</v>
      </c>
      <c r="L554" s="11" t="s">
        <v>19</v>
      </c>
      <c r="M554" s="11" t="s">
        <v>20</v>
      </c>
      <c r="N554" s="11" t="s">
        <v>77</v>
      </c>
      <c r="O554" s="11" t="s">
        <v>65</v>
      </c>
    </row>
    <row r="555" spans="2:15" ht="21" customHeight="1" x14ac:dyDescent="0.3">
      <c r="B555" s="1" t="s">
        <v>70</v>
      </c>
      <c r="C555" s="2">
        <v>11</v>
      </c>
      <c r="D555" s="3" t="s">
        <v>59</v>
      </c>
      <c r="E555" s="1" t="s">
        <v>16</v>
      </c>
      <c r="F555" s="1" t="s">
        <v>23</v>
      </c>
      <c r="G555" s="4">
        <v>0</v>
      </c>
      <c r="H555" s="5">
        <v>0</v>
      </c>
      <c r="I555" s="1">
        <v>2</v>
      </c>
      <c r="J555" s="6">
        <v>1.736111111111111E-3</v>
      </c>
      <c r="K555" s="1"/>
      <c r="L555" s="1"/>
      <c r="M555" s="1" t="s">
        <v>48</v>
      </c>
      <c r="N555" s="1" t="s">
        <v>66</v>
      </c>
      <c r="O555" s="1" t="s">
        <v>67</v>
      </c>
    </row>
    <row r="556" spans="2:15" ht="21" customHeight="1" x14ac:dyDescent="0.3">
      <c r="B556" s="11" t="s">
        <v>70</v>
      </c>
      <c r="C556" s="12">
        <v>27</v>
      </c>
      <c r="D556" s="13" t="s">
        <v>59</v>
      </c>
      <c r="E556" s="11" t="s">
        <v>38</v>
      </c>
      <c r="F556" s="11" t="s">
        <v>42</v>
      </c>
      <c r="G556" s="14">
        <v>0</v>
      </c>
      <c r="H556" s="15">
        <v>0</v>
      </c>
      <c r="I556" s="11">
        <v>3</v>
      </c>
      <c r="J556" s="16">
        <v>1.736111111111111E-3</v>
      </c>
      <c r="K556" s="11"/>
      <c r="L556" s="11"/>
      <c r="M556" s="11" t="s">
        <v>30</v>
      </c>
      <c r="N556" s="11" t="s">
        <v>78</v>
      </c>
      <c r="O556" s="11" t="s">
        <v>41</v>
      </c>
    </row>
    <row r="557" spans="2:15" ht="21" customHeight="1" x14ac:dyDescent="0.3">
      <c r="B557" s="1" t="s">
        <v>70</v>
      </c>
      <c r="C557" s="2">
        <v>20</v>
      </c>
      <c r="D557" s="3" t="s">
        <v>27</v>
      </c>
      <c r="E557" s="1" t="s">
        <v>16</v>
      </c>
      <c r="F557" s="1" t="s">
        <v>23</v>
      </c>
      <c r="G557" s="4">
        <v>0</v>
      </c>
      <c r="H557" s="5">
        <v>0</v>
      </c>
      <c r="I557" s="1">
        <v>2</v>
      </c>
      <c r="J557" s="6">
        <v>1.736111111111111E-3</v>
      </c>
      <c r="K557" s="1"/>
      <c r="L557" s="1"/>
      <c r="M557" s="1" t="s">
        <v>43</v>
      </c>
      <c r="N557" s="1" t="s">
        <v>76</v>
      </c>
      <c r="O557" s="1" t="s">
        <v>26</v>
      </c>
    </row>
    <row r="558" spans="2:15" ht="21" customHeight="1" x14ac:dyDescent="0.3">
      <c r="B558" s="11" t="s">
        <v>70</v>
      </c>
      <c r="C558" s="12">
        <v>1</v>
      </c>
      <c r="D558" s="13" t="s">
        <v>37</v>
      </c>
      <c r="E558" s="11" t="s">
        <v>32</v>
      </c>
      <c r="F558" s="11" t="s">
        <v>23</v>
      </c>
      <c r="G558" s="14">
        <v>0</v>
      </c>
      <c r="H558" s="15">
        <v>0</v>
      </c>
      <c r="I558" s="11">
        <v>4</v>
      </c>
      <c r="J558" s="16">
        <v>1.736111111111111E-3</v>
      </c>
      <c r="K558" s="11"/>
      <c r="L558" s="11"/>
      <c r="M558" s="11" t="s">
        <v>48</v>
      </c>
      <c r="N558" s="11" t="s">
        <v>78</v>
      </c>
      <c r="O558" s="11" t="s">
        <v>53</v>
      </c>
    </row>
    <row r="559" spans="2:15" ht="21" customHeight="1" x14ac:dyDescent="0.3">
      <c r="B559" s="1" t="s">
        <v>70</v>
      </c>
      <c r="C559" s="2">
        <v>1</v>
      </c>
      <c r="D559" s="3" t="s">
        <v>44</v>
      </c>
      <c r="E559" s="1" t="s">
        <v>16</v>
      </c>
      <c r="F559" s="1" t="s">
        <v>42</v>
      </c>
      <c r="G559" s="4">
        <v>0</v>
      </c>
      <c r="H559" s="5">
        <v>0</v>
      </c>
      <c r="I559" s="1">
        <v>4</v>
      </c>
      <c r="J559" s="6">
        <v>1.736111111111111E-3</v>
      </c>
      <c r="K559" s="1"/>
      <c r="L559" s="1"/>
      <c r="M559" s="1" t="s">
        <v>33</v>
      </c>
      <c r="N559" s="1" t="s">
        <v>76</v>
      </c>
      <c r="O559" s="1" t="s">
        <v>31</v>
      </c>
    </row>
    <row r="560" spans="2:15" ht="21" customHeight="1" x14ac:dyDescent="0.3">
      <c r="B560" s="11" t="s">
        <v>70</v>
      </c>
      <c r="C560" s="12">
        <v>25</v>
      </c>
      <c r="D560" s="13" t="s">
        <v>44</v>
      </c>
      <c r="E560" s="11" t="s">
        <v>28</v>
      </c>
      <c r="F560" s="11" t="s">
        <v>17</v>
      </c>
      <c r="G560" s="14">
        <v>0</v>
      </c>
      <c r="H560" s="15">
        <v>0</v>
      </c>
      <c r="I560" s="11">
        <v>3</v>
      </c>
      <c r="J560" s="16">
        <v>1.736111111111111E-3</v>
      </c>
      <c r="K560" s="11"/>
      <c r="L560" s="11"/>
      <c r="M560" s="11" t="s">
        <v>25</v>
      </c>
      <c r="N560" s="11" t="s">
        <v>78</v>
      </c>
      <c r="O560" s="11" t="s">
        <v>53</v>
      </c>
    </row>
    <row r="561" spans="2:15" ht="21" customHeight="1" x14ac:dyDescent="0.3">
      <c r="B561" s="1" t="s">
        <v>70</v>
      </c>
      <c r="C561" s="2">
        <v>3</v>
      </c>
      <c r="D561" s="3" t="s">
        <v>69</v>
      </c>
      <c r="E561" s="1" t="s">
        <v>38</v>
      </c>
      <c r="F561" s="1" t="s">
        <v>23</v>
      </c>
      <c r="G561" s="4">
        <v>0</v>
      </c>
      <c r="H561" s="5">
        <v>0</v>
      </c>
      <c r="I561" s="1">
        <v>1</v>
      </c>
      <c r="J561" s="6">
        <v>1.736111111111111E-3</v>
      </c>
      <c r="K561" s="1"/>
      <c r="L561" s="1"/>
      <c r="M561" s="1" t="s">
        <v>30</v>
      </c>
      <c r="N561" s="1" t="s">
        <v>77</v>
      </c>
      <c r="O561" s="1" t="s">
        <v>65</v>
      </c>
    </row>
    <row r="562" spans="2:15" ht="21" customHeight="1" x14ac:dyDescent="0.3">
      <c r="B562" s="11" t="s">
        <v>70</v>
      </c>
      <c r="C562" s="12">
        <v>10</v>
      </c>
      <c r="D562" s="13" t="s">
        <v>69</v>
      </c>
      <c r="E562" s="11" t="s">
        <v>32</v>
      </c>
      <c r="F562" s="11" t="s">
        <v>23</v>
      </c>
      <c r="G562" s="14">
        <v>0</v>
      </c>
      <c r="H562" s="15">
        <v>0</v>
      </c>
      <c r="I562" s="11">
        <v>1</v>
      </c>
      <c r="J562" s="16">
        <v>1.736111111111111E-3</v>
      </c>
      <c r="K562" s="11"/>
      <c r="L562" s="11"/>
      <c r="M562" s="11" t="s">
        <v>33</v>
      </c>
      <c r="N562" s="11" t="s">
        <v>76</v>
      </c>
      <c r="O562" s="11" t="s">
        <v>31</v>
      </c>
    </row>
    <row r="563" spans="2:15" ht="21" customHeight="1" x14ac:dyDescent="0.3">
      <c r="B563" s="1" t="s">
        <v>70</v>
      </c>
      <c r="C563" s="2">
        <v>11</v>
      </c>
      <c r="D563" s="3" t="s">
        <v>59</v>
      </c>
      <c r="E563" s="1" t="s">
        <v>16</v>
      </c>
      <c r="F563" s="1" t="s">
        <v>23</v>
      </c>
      <c r="G563" s="4">
        <v>0</v>
      </c>
      <c r="H563" s="5">
        <v>0</v>
      </c>
      <c r="I563" s="1">
        <v>2</v>
      </c>
      <c r="J563" s="6">
        <v>1.736111111111111E-3</v>
      </c>
      <c r="K563" s="1"/>
      <c r="L563" s="1"/>
      <c r="M563" s="1" t="s">
        <v>48</v>
      </c>
      <c r="N563" s="1" t="s">
        <v>66</v>
      </c>
      <c r="O563" s="1" t="s">
        <v>67</v>
      </c>
    </row>
    <row r="564" spans="2:15" ht="21" customHeight="1" x14ac:dyDescent="0.3">
      <c r="B564" s="11" t="s">
        <v>70</v>
      </c>
      <c r="C564" s="12">
        <v>27</v>
      </c>
      <c r="D564" s="13" t="s">
        <v>59</v>
      </c>
      <c r="E564" s="11" t="s">
        <v>38</v>
      </c>
      <c r="F564" s="11" t="s">
        <v>42</v>
      </c>
      <c r="G564" s="14">
        <v>0</v>
      </c>
      <c r="H564" s="15">
        <v>0</v>
      </c>
      <c r="I564" s="11">
        <v>3</v>
      </c>
      <c r="J564" s="16">
        <v>1.736111111111111E-3</v>
      </c>
      <c r="K564" s="11"/>
      <c r="L564" s="11"/>
      <c r="M564" s="11" t="s">
        <v>30</v>
      </c>
      <c r="N564" s="11" t="s">
        <v>78</v>
      </c>
      <c r="O564" s="11" t="s">
        <v>41</v>
      </c>
    </row>
    <row r="565" spans="2:15" ht="21" customHeight="1" x14ac:dyDescent="0.3">
      <c r="B565" s="1" t="s">
        <v>14</v>
      </c>
      <c r="C565" s="2">
        <v>11</v>
      </c>
      <c r="D565" s="3" t="s">
        <v>57</v>
      </c>
      <c r="E565" s="1" t="s">
        <v>16</v>
      </c>
      <c r="F565" s="1" t="s">
        <v>42</v>
      </c>
      <c r="G565" s="4">
        <v>4</v>
      </c>
      <c r="H565" s="5">
        <v>20000000</v>
      </c>
      <c r="I565" s="1">
        <v>2</v>
      </c>
      <c r="J565" s="6">
        <v>1.9675925925925928E-3</v>
      </c>
      <c r="K565" s="1" t="s">
        <v>18</v>
      </c>
      <c r="L565" s="1" t="s">
        <v>19</v>
      </c>
      <c r="M565" s="1" t="s">
        <v>43</v>
      </c>
      <c r="N565" s="1" t="s">
        <v>78</v>
      </c>
      <c r="O565" s="1" t="s">
        <v>63</v>
      </c>
    </row>
    <row r="566" spans="2:15" ht="21" customHeight="1" x14ac:dyDescent="0.3">
      <c r="B566" s="11" t="s">
        <v>14</v>
      </c>
      <c r="C566" s="12">
        <v>12</v>
      </c>
      <c r="D566" s="13" t="s">
        <v>27</v>
      </c>
      <c r="E566" s="11" t="s">
        <v>32</v>
      </c>
      <c r="F566" s="11" t="s">
        <v>45</v>
      </c>
      <c r="G566" s="14">
        <v>2</v>
      </c>
      <c r="H566" s="15">
        <v>38000000</v>
      </c>
      <c r="I566" s="11">
        <v>1</v>
      </c>
      <c r="J566" s="16">
        <v>1.9675925925925928E-3</v>
      </c>
      <c r="K566" s="11" t="s">
        <v>46</v>
      </c>
      <c r="L566" s="11" t="s">
        <v>56</v>
      </c>
      <c r="M566" s="11" t="s">
        <v>30</v>
      </c>
      <c r="N566" s="11" t="s">
        <v>76</v>
      </c>
      <c r="O566" s="11" t="s">
        <v>71</v>
      </c>
    </row>
    <row r="567" spans="2:15" ht="21" customHeight="1" x14ac:dyDescent="0.3">
      <c r="B567" s="1" t="s">
        <v>14</v>
      </c>
      <c r="C567" s="2">
        <v>30</v>
      </c>
      <c r="D567" s="3" t="s">
        <v>27</v>
      </c>
      <c r="E567" s="1" t="s">
        <v>32</v>
      </c>
      <c r="F567" s="1" t="s">
        <v>23</v>
      </c>
      <c r="G567" s="4">
        <v>5</v>
      </c>
      <c r="H567" s="5">
        <v>25000000</v>
      </c>
      <c r="I567" s="1">
        <v>2</v>
      </c>
      <c r="J567" s="6">
        <v>1.9675925925925928E-3</v>
      </c>
      <c r="K567" s="1" t="s">
        <v>18</v>
      </c>
      <c r="L567" s="1" t="s">
        <v>29</v>
      </c>
      <c r="M567" s="1" t="s">
        <v>30</v>
      </c>
      <c r="N567" s="1" t="s">
        <v>78</v>
      </c>
      <c r="O567" s="1" t="s">
        <v>66</v>
      </c>
    </row>
    <row r="568" spans="2:15" ht="21" customHeight="1" x14ac:dyDescent="0.3">
      <c r="B568" s="11" t="s">
        <v>14</v>
      </c>
      <c r="C568" s="12">
        <v>27</v>
      </c>
      <c r="D568" s="13" t="s">
        <v>37</v>
      </c>
      <c r="E568" s="11" t="s">
        <v>32</v>
      </c>
      <c r="F568" s="11" t="s">
        <v>42</v>
      </c>
      <c r="G568" s="14">
        <v>1</v>
      </c>
      <c r="H568" s="15">
        <v>19000000</v>
      </c>
      <c r="I568" s="11">
        <v>1</v>
      </c>
      <c r="J568" s="16">
        <v>1.9675925925925928E-3</v>
      </c>
      <c r="K568" s="11" t="s">
        <v>46</v>
      </c>
      <c r="L568" s="11" t="s">
        <v>39</v>
      </c>
      <c r="M568" s="11" t="s">
        <v>33</v>
      </c>
      <c r="N568" s="11" t="s">
        <v>78</v>
      </c>
      <c r="O568" s="11" t="s">
        <v>41</v>
      </c>
    </row>
    <row r="569" spans="2:15" ht="21" customHeight="1" x14ac:dyDescent="0.3">
      <c r="B569" s="1" t="s">
        <v>14</v>
      </c>
      <c r="C569" s="2">
        <v>31</v>
      </c>
      <c r="D569" s="3" t="s">
        <v>37</v>
      </c>
      <c r="E569" s="1" t="s">
        <v>28</v>
      </c>
      <c r="F569" s="1" t="s">
        <v>23</v>
      </c>
      <c r="G569" s="4">
        <v>2</v>
      </c>
      <c r="H569" s="5">
        <v>12000000</v>
      </c>
      <c r="I569" s="1">
        <v>2</v>
      </c>
      <c r="J569" s="6">
        <v>1.9675925925925928E-3</v>
      </c>
      <c r="K569" s="1" t="s">
        <v>18</v>
      </c>
      <c r="L569" s="1" t="s">
        <v>56</v>
      </c>
      <c r="M569" s="1" t="s">
        <v>33</v>
      </c>
      <c r="N569" s="1" t="s">
        <v>77</v>
      </c>
      <c r="O569" s="1" t="s">
        <v>34</v>
      </c>
    </row>
    <row r="570" spans="2:15" ht="21" customHeight="1" x14ac:dyDescent="0.3">
      <c r="B570" s="11" t="s">
        <v>14</v>
      </c>
      <c r="C570" s="12">
        <v>25</v>
      </c>
      <c r="D570" s="13" t="s">
        <v>37</v>
      </c>
      <c r="E570" s="11" t="s">
        <v>16</v>
      </c>
      <c r="F570" s="11" t="s">
        <v>42</v>
      </c>
      <c r="G570" s="14">
        <v>3</v>
      </c>
      <c r="H570" s="15">
        <v>15000000</v>
      </c>
      <c r="I570" s="11">
        <v>2</v>
      </c>
      <c r="J570" s="16">
        <v>1.9675925925925928E-3</v>
      </c>
      <c r="K570" s="11" t="s">
        <v>18</v>
      </c>
      <c r="L570" s="11" t="s">
        <v>29</v>
      </c>
      <c r="M570" s="11" t="s">
        <v>20</v>
      </c>
      <c r="N570" s="11" t="s">
        <v>76</v>
      </c>
      <c r="O570" s="11" t="s">
        <v>52</v>
      </c>
    </row>
    <row r="571" spans="2:15" ht="21" customHeight="1" x14ac:dyDescent="0.3">
      <c r="B571" s="1" t="s">
        <v>14</v>
      </c>
      <c r="C571" s="2">
        <v>27</v>
      </c>
      <c r="D571" s="3" t="s">
        <v>37</v>
      </c>
      <c r="E571" s="1" t="s">
        <v>38</v>
      </c>
      <c r="F571" s="1" t="s">
        <v>17</v>
      </c>
      <c r="G571" s="4">
        <v>2</v>
      </c>
      <c r="H571" s="5">
        <v>12000000</v>
      </c>
      <c r="I571" s="1">
        <v>2</v>
      </c>
      <c r="J571" s="6">
        <v>1.9675925925925928E-3</v>
      </c>
      <c r="K571" s="1" t="s">
        <v>18</v>
      </c>
      <c r="L571" s="1" t="s">
        <v>24</v>
      </c>
      <c r="M571" s="1" t="s">
        <v>51</v>
      </c>
      <c r="N571" s="1" t="s">
        <v>76</v>
      </c>
      <c r="O571" s="1" t="s">
        <v>31</v>
      </c>
    </row>
    <row r="572" spans="2:15" ht="21" customHeight="1" x14ac:dyDescent="0.3">
      <c r="B572" s="11" t="s">
        <v>14</v>
      </c>
      <c r="C572" s="12">
        <v>29</v>
      </c>
      <c r="D572" s="13" t="s">
        <v>44</v>
      </c>
      <c r="E572" s="11" t="s">
        <v>38</v>
      </c>
      <c r="F572" s="11" t="s">
        <v>68</v>
      </c>
      <c r="G572" s="14">
        <v>4</v>
      </c>
      <c r="H572" s="15">
        <v>11000000</v>
      </c>
      <c r="I572" s="11">
        <v>3</v>
      </c>
      <c r="J572" s="16">
        <v>1.9675925925925928E-3</v>
      </c>
      <c r="K572" s="11" t="s">
        <v>61</v>
      </c>
      <c r="L572" s="11" t="s">
        <v>56</v>
      </c>
      <c r="M572" s="11" t="s">
        <v>51</v>
      </c>
      <c r="N572" s="11" t="s">
        <v>77</v>
      </c>
      <c r="O572" s="11" t="s">
        <v>54</v>
      </c>
    </row>
    <row r="573" spans="2:15" ht="21" customHeight="1" x14ac:dyDescent="0.3">
      <c r="B573" s="1" t="s">
        <v>14</v>
      </c>
      <c r="C573" s="2">
        <v>18</v>
      </c>
      <c r="D573" s="3" t="s">
        <v>44</v>
      </c>
      <c r="E573" s="1" t="s">
        <v>32</v>
      </c>
      <c r="F573" s="1" t="s">
        <v>17</v>
      </c>
      <c r="G573" s="4">
        <v>5</v>
      </c>
      <c r="H573" s="5">
        <v>21000000</v>
      </c>
      <c r="I573" s="1">
        <v>1</v>
      </c>
      <c r="J573" s="6">
        <v>1.9675925925925928E-3</v>
      </c>
      <c r="K573" s="1" t="s">
        <v>18</v>
      </c>
      <c r="L573" s="1" t="s">
        <v>19</v>
      </c>
      <c r="M573" s="1" t="s">
        <v>48</v>
      </c>
      <c r="N573" s="1" t="s">
        <v>66</v>
      </c>
      <c r="O573" s="1" t="s">
        <v>36</v>
      </c>
    </row>
    <row r="574" spans="2:15" ht="21" customHeight="1" x14ac:dyDescent="0.3">
      <c r="B574" s="11" t="s">
        <v>14</v>
      </c>
      <c r="C574" s="12">
        <v>16</v>
      </c>
      <c r="D574" s="13" t="s">
        <v>69</v>
      </c>
      <c r="E574" s="11" t="s">
        <v>28</v>
      </c>
      <c r="F574" s="11" t="s">
        <v>42</v>
      </c>
      <c r="G574" s="14">
        <v>3</v>
      </c>
      <c r="H574" s="15">
        <v>15000000</v>
      </c>
      <c r="I574" s="11">
        <v>6</v>
      </c>
      <c r="J574" s="16">
        <v>1.9675925925925928E-3</v>
      </c>
      <c r="K574" s="11" t="s">
        <v>18</v>
      </c>
      <c r="L574" s="11" t="s">
        <v>29</v>
      </c>
      <c r="M574" s="11" t="s">
        <v>48</v>
      </c>
      <c r="N574" s="11" t="s">
        <v>76</v>
      </c>
      <c r="O574" s="11" t="s">
        <v>52</v>
      </c>
    </row>
    <row r="575" spans="2:15" ht="21" customHeight="1" x14ac:dyDescent="0.3">
      <c r="B575" s="1" t="s">
        <v>14</v>
      </c>
      <c r="C575" s="2">
        <v>11</v>
      </c>
      <c r="D575" s="3" t="s">
        <v>57</v>
      </c>
      <c r="E575" s="1" t="s">
        <v>16</v>
      </c>
      <c r="F575" s="1" t="s">
        <v>42</v>
      </c>
      <c r="G575" s="4">
        <v>4</v>
      </c>
      <c r="H575" s="5">
        <v>20000000</v>
      </c>
      <c r="I575" s="1">
        <v>2</v>
      </c>
      <c r="J575" s="6">
        <v>1.9675925925925928E-3</v>
      </c>
      <c r="K575" s="1" t="s">
        <v>18</v>
      </c>
      <c r="L575" s="1" t="s">
        <v>19</v>
      </c>
      <c r="M575" s="1" t="s">
        <v>43</v>
      </c>
      <c r="N575" s="1" t="s">
        <v>78</v>
      </c>
      <c r="O575" s="1" t="s">
        <v>63</v>
      </c>
    </row>
    <row r="576" spans="2:15" ht="21" customHeight="1" x14ac:dyDescent="0.3">
      <c r="B576" s="11" t="s">
        <v>70</v>
      </c>
      <c r="C576" s="12">
        <v>24</v>
      </c>
      <c r="D576" s="13" t="s">
        <v>27</v>
      </c>
      <c r="E576" s="11" t="s">
        <v>32</v>
      </c>
      <c r="F576" s="11" t="s">
        <v>42</v>
      </c>
      <c r="G576" s="14">
        <v>0</v>
      </c>
      <c r="H576" s="15">
        <v>0</v>
      </c>
      <c r="I576" s="11">
        <v>2</v>
      </c>
      <c r="J576" s="16">
        <v>1.9675925925925928E-3</v>
      </c>
      <c r="K576" s="11"/>
      <c r="L576" s="11"/>
      <c r="M576" s="11" t="s">
        <v>51</v>
      </c>
      <c r="N576" s="11" t="s">
        <v>66</v>
      </c>
      <c r="O576" s="11" t="s">
        <v>36</v>
      </c>
    </row>
    <row r="577" spans="2:15" ht="21" customHeight="1" x14ac:dyDescent="0.3">
      <c r="B577" s="1" t="s">
        <v>70</v>
      </c>
      <c r="C577" s="2">
        <v>28</v>
      </c>
      <c r="D577" s="3" t="s">
        <v>44</v>
      </c>
      <c r="E577" s="1" t="s">
        <v>16</v>
      </c>
      <c r="F577" s="1" t="s">
        <v>42</v>
      </c>
      <c r="G577" s="4">
        <v>0</v>
      </c>
      <c r="H577" s="5">
        <v>0</v>
      </c>
      <c r="I577" s="1">
        <v>2</v>
      </c>
      <c r="J577" s="6">
        <v>1.9675925925925928E-3</v>
      </c>
      <c r="K577" s="1"/>
      <c r="L577" s="1"/>
      <c r="M577" s="1" t="s">
        <v>33</v>
      </c>
      <c r="N577" s="1" t="s">
        <v>76</v>
      </c>
      <c r="O577" s="1" t="s">
        <v>31</v>
      </c>
    </row>
    <row r="578" spans="2:15" ht="21" customHeight="1" x14ac:dyDescent="0.3">
      <c r="B578" s="11" t="s">
        <v>70</v>
      </c>
      <c r="C578" s="12">
        <v>11</v>
      </c>
      <c r="D578" s="13" t="s">
        <v>44</v>
      </c>
      <c r="E578" s="11" t="s">
        <v>49</v>
      </c>
      <c r="F578" s="11" t="s">
        <v>23</v>
      </c>
      <c r="G578" s="14">
        <v>0</v>
      </c>
      <c r="H578" s="15">
        <v>0</v>
      </c>
      <c r="I578" s="11">
        <v>3</v>
      </c>
      <c r="J578" s="16">
        <v>1.9675925925925928E-3</v>
      </c>
      <c r="K578" s="11"/>
      <c r="L578" s="11"/>
      <c r="M578" s="11" t="s">
        <v>40</v>
      </c>
      <c r="N578" s="11" t="s">
        <v>77</v>
      </c>
      <c r="O578" s="11" t="s">
        <v>65</v>
      </c>
    </row>
    <row r="579" spans="2:15" ht="21" customHeight="1" x14ac:dyDescent="0.3">
      <c r="B579" s="1" t="s">
        <v>14</v>
      </c>
      <c r="C579" s="2">
        <v>12</v>
      </c>
      <c r="D579" s="3" t="s">
        <v>55</v>
      </c>
      <c r="E579" s="1" t="s">
        <v>16</v>
      </c>
      <c r="F579" s="1" t="s">
        <v>23</v>
      </c>
      <c r="G579" s="4">
        <v>2</v>
      </c>
      <c r="H579" s="5">
        <v>12000000</v>
      </c>
      <c r="I579" s="1">
        <v>3</v>
      </c>
      <c r="J579" s="6">
        <v>2.0370370370370373E-3</v>
      </c>
      <c r="K579" s="1" t="s">
        <v>18</v>
      </c>
      <c r="L579" s="1" t="s">
        <v>39</v>
      </c>
      <c r="M579" s="1" t="s">
        <v>33</v>
      </c>
      <c r="N579" s="1" t="s">
        <v>76</v>
      </c>
      <c r="O579" s="1" t="s">
        <v>71</v>
      </c>
    </row>
    <row r="580" spans="2:15" ht="21" customHeight="1" x14ac:dyDescent="0.3">
      <c r="B580" s="11" t="s">
        <v>14</v>
      </c>
      <c r="C580" s="12">
        <v>17</v>
      </c>
      <c r="D580" s="13" t="s">
        <v>60</v>
      </c>
      <c r="E580" s="11" t="s">
        <v>16</v>
      </c>
      <c r="F580" s="11" t="s">
        <v>42</v>
      </c>
      <c r="G580" s="14">
        <v>4</v>
      </c>
      <c r="H580" s="15">
        <v>20000000</v>
      </c>
      <c r="I580" s="11">
        <v>1</v>
      </c>
      <c r="J580" s="16">
        <v>2.0370370370370373E-3</v>
      </c>
      <c r="K580" s="11" t="s">
        <v>61</v>
      </c>
      <c r="L580" s="11" t="s">
        <v>24</v>
      </c>
      <c r="M580" s="11" t="s">
        <v>48</v>
      </c>
      <c r="N580" s="11" t="s">
        <v>78</v>
      </c>
      <c r="O580" s="11" t="s">
        <v>66</v>
      </c>
    </row>
    <row r="581" spans="2:15" ht="21" customHeight="1" x14ac:dyDescent="0.3">
      <c r="B581" s="1" t="s">
        <v>14</v>
      </c>
      <c r="C581" s="2">
        <v>27</v>
      </c>
      <c r="D581" s="3" t="s">
        <v>27</v>
      </c>
      <c r="E581" s="1" t="s">
        <v>49</v>
      </c>
      <c r="F581" s="1" t="s">
        <v>23</v>
      </c>
      <c r="G581" s="4">
        <v>5</v>
      </c>
      <c r="H581" s="5">
        <v>25000000</v>
      </c>
      <c r="I581" s="1">
        <v>1</v>
      </c>
      <c r="J581" s="6">
        <v>2.0370370370370373E-3</v>
      </c>
      <c r="K581" s="1" t="s">
        <v>18</v>
      </c>
      <c r="L581" s="1" t="s">
        <v>56</v>
      </c>
      <c r="M581" s="1" t="s">
        <v>48</v>
      </c>
      <c r="N581" s="1" t="s">
        <v>78</v>
      </c>
      <c r="O581" s="1" t="s">
        <v>62</v>
      </c>
    </row>
    <row r="582" spans="2:15" ht="21" customHeight="1" x14ac:dyDescent="0.3">
      <c r="B582" s="11" t="s">
        <v>14</v>
      </c>
      <c r="C582" s="12">
        <v>15</v>
      </c>
      <c r="D582" s="13" t="s">
        <v>27</v>
      </c>
      <c r="E582" s="11" t="s">
        <v>73</v>
      </c>
      <c r="F582" s="11" t="s">
        <v>17</v>
      </c>
      <c r="G582" s="14">
        <v>2</v>
      </c>
      <c r="H582" s="15">
        <v>10000000</v>
      </c>
      <c r="I582" s="11">
        <v>2</v>
      </c>
      <c r="J582" s="16">
        <v>2.0370370370370373E-3</v>
      </c>
      <c r="K582" s="11" t="s">
        <v>18</v>
      </c>
      <c r="L582" s="11" t="s">
        <v>29</v>
      </c>
      <c r="M582" s="11" t="s">
        <v>51</v>
      </c>
      <c r="N582" s="11" t="s">
        <v>76</v>
      </c>
      <c r="O582" s="11" t="s">
        <v>26</v>
      </c>
    </row>
    <row r="583" spans="2:15" ht="21" customHeight="1" x14ac:dyDescent="0.3">
      <c r="B583" s="1" t="s">
        <v>14</v>
      </c>
      <c r="C583" s="2">
        <v>30</v>
      </c>
      <c r="D583" s="3" t="s">
        <v>27</v>
      </c>
      <c r="E583" s="1" t="s">
        <v>73</v>
      </c>
      <c r="F583" s="1" t="s">
        <v>17</v>
      </c>
      <c r="G583" s="4">
        <v>3</v>
      </c>
      <c r="H583" s="5">
        <v>15000000</v>
      </c>
      <c r="I583" s="1">
        <v>4</v>
      </c>
      <c r="J583" s="6">
        <v>2.0370370370370373E-3</v>
      </c>
      <c r="K583" s="1" t="s">
        <v>18</v>
      </c>
      <c r="L583" s="1" t="s">
        <v>39</v>
      </c>
      <c r="M583" s="1" t="s">
        <v>51</v>
      </c>
      <c r="N583" s="1" t="s">
        <v>66</v>
      </c>
      <c r="O583" s="1" t="s">
        <v>67</v>
      </c>
    </row>
    <row r="584" spans="2:15" ht="21" customHeight="1" x14ac:dyDescent="0.3">
      <c r="B584" s="11" t="s">
        <v>14</v>
      </c>
      <c r="C584" s="12">
        <v>8</v>
      </c>
      <c r="D584" s="13" t="s">
        <v>37</v>
      </c>
      <c r="E584" s="11" t="s">
        <v>28</v>
      </c>
      <c r="F584" s="11" t="s">
        <v>17</v>
      </c>
      <c r="G584" s="14">
        <v>1</v>
      </c>
      <c r="H584" s="15">
        <v>19000000</v>
      </c>
      <c r="I584" s="11">
        <v>2</v>
      </c>
      <c r="J584" s="16">
        <v>2.0370370370370373E-3</v>
      </c>
      <c r="K584" s="11" t="s">
        <v>46</v>
      </c>
      <c r="L584" s="11" t="s">
        <v>47</v>
      </c>
      <c r="M584" s="11" t="s">
        <v>43</v>
      </c>
      <c r="N584" s="11" t="s">
        <v>78</v>
      </c>
      <c r="O584" s="11" t="s">
        <v>53</v>
      </c>
    </row>
    <row r="585" spans="2:15" ht="21" customHeight="1" x14ac:dyDescent="0.3">
      <c r="B585" s="1" t="s">
        <v>14</v>
      </c>
      <c r="C585" s="2">
        <v>6</v>
      </c>
      <c r="D585" s="3" t="s">
        <v>37</v>
      </c>
      <c r="E585" s="1" t="s">
        <v>16</v>
      </c>
      <c r="F585" s="1" t="s">
        <v>23</v>
      </c>
      <c r="G585" s="4">
        <v>1</v>
      </c>
      <c r="H585" s="5">
        <v>7000000</v>
      </c>
      <c r="I585" s="1">
        <v>2</v>
      </c>
      <c r="J585" s="6">
        <v>2.0370370370370373E-3</v>
      </c>
      <c r="K585" s="1" t="s">
        <v>18</v>
      </c>
      <c r="L585" s="1" t="s">
        <v>19</v>
      </c>
      <c r="M585" s="1" t="s">
        <v>30</v>
      </c>
      <c r="N585" s="1" t="s">
        <v>78</v>
      </c>
      <c r="O585" s="1" t="s">
        <v>63</v>
      </c>
    </row>
    <row r="586" spans="2:15" ht="21" customHeight="1" x14ac:dyDescent="0.3">
      <c r="B586" s="11" t="s">
        <v>14</v>
      </c>
      <c r="C586" s="12">
        <v>29</v>
      </c>
      <c r="D586" s="13" t="s">
        <v>37</v>
      </c>
      <c r="E586" s="11" t="s">
        <v>49</v>
      </c>
      <c r="F586" s="11" t="s">
        <v>23</v>
      </c>
      <c r="G586" s="14">
        <v>2</v>
      </c>
      <c r="H586" s="15">
        <v>12000000</v>
      </c>
      <c r="I586" s="11">
        <v>1</v>
      </c>
      <c r="J586" s="16">
        <v>2.0370370370370373E-3</v>
      </c>
      <c r="K586" s="11" t="s">
        <v>18</v>
      </c>
      <c r="L586" s="11" t="s">
        <v>35</v>
      </c>
      <c r="M586" s="11" t="s">
        <v>20</v>
      </c>
      <c r="N586" s="11" t="s">
        <v>77</v>
      </c>
      <c r="O586" s="11" t="s">
        <v>54</v>
      </c>
    </row>
    <row r="587" spans="2:15" ht="21" customHeight="1" x14ac:dyDescent="0.3">
      <c r="B587" s="1" t="s">
        <v>14</v>
      </c>
      <c r="C587" s="2">
        <v>3</v>
      </c>
      <c r="D587" s="3" t="s">
        <v>44</v>
      </c>
      <c r="E587" s="1" t="s">
        <v>16</v>
      </c>
      <c r="F587" s="1" t="s">
        <v>23</v>
      </c>
      <c r="G587" s="4">
        <v>5</v>
      </c>
      <c r="H587" s="5">
        <v>25000000</v>
      </c>
      <c r="I587" s="1">
        <v>2</v>
      </c>
      <c r="J587" s="6">
        <v>2.0370370370370373E-3</v>
      </c>
      <c r="K587" s="1" t="s">
        <v>18</v>
      </c>
      <c r="L587" s="1" t="s">
        <v>29</v>
      </c>
      <c r="M587" s="1" t="s">
        <v>20</v>
      </c>
      <c r="N587" s="1" t="s">
        <v>78</v>
      </c>
      <c r="O587" s="1" t="s">
        <v>53</v>
      </c>
    </row>
    <row r="588" spans="2:15" ht="21" customHeight="1" x14ac:dyDescent="0.3">
      <c r="B588" s="11" t="s">
        <v>14</v>
      </c>
      <c r="C588" s="12">
        <v>30</v>
      </c>
      <c r="D588" s="13" t="s">
        <v>69</v>
      </c>
      <c r="E588" s="11" t="s">
        <v>32</v>
      </c>
      <c r="F588" s="11" t="s">
        <v>42</v>
      </c>
      <c r="G588" s="14">
        <v>2</v>
      </c>
      <c r="H588" s="15">
        <v>38000000</v>
      </c>
      <c r="I588" s="11">
        <v>2</v>
      </c>
      <c r="J588" s="16">
        <v>2.0370370370370373E-3</v>
      </c>
      <c r="K588" s="11" t="s">
        <v>46</v>
      </c>
      <c r="L588" s="11" t="s">
        <v>64</v>
      </c>
      <c r="M588" s="11" t="s">
        <v>30</v>
      </c>
      <c r="N588" s="11" t="s">
        <v>78</v>
      </c>
      <c r="O588" s="11" t="s">
        <v>63</v>
      </c>
    </row>
    <row r="589" spans="2:15" ht="21" customHeight="1" x14ac:dyDescent="0.3">
      <c r="B589" s="1" t="s">
        <v>14</v>
      </c>
      <c r="C589" s="2">
        <v>21</v>
      </c>
      <c r="D589" s="3" t="s">
        <v>69</v>
      </c>
      <c r="E589" s="1" t="s">
        <v>38</v>
      </c>
      <c r="F589" s="1" t="s">
        <v>23</v>
      </c>
      <c r="G589" s="4">
        <v>3</v>
      </c>
      <c r="H589" s="5">
        <v>15000000</v>
      </c>
      <c r="I589" s="1">
        <v>3</v>
      </c>
      <c r="J589" s="6">
        <v>2.0370370370370373E-3</v>
      </c>
      <c r="K589" s="1" t="s">
        <v>18</v>
      </c>
      <c r="L589" s="1" t="s">
        <v>19</v>
      </c>
      <c r="M589" s="1" t="s">
        <v>33</v>
      </c>
      <c r="N589" s="1" t="s">
        <v>77</v>
      </c>
      <c r="O589" s="1" t="s">
        <v>65</v>
      </c>
    </row>
    <row r="590" spans="2:15" ht="21" customHeight="1" x14ac:dyDescent="0.3">
      <c r="B590" s="11" t="s">
        <v>14</v>
      </c>
      <c r="C590" s="12">
        <v>12</v>
      </c>
      <c r="D590" s="13" t="s">
        <v>55</v>
      </c>
      <c r="E590" s="11" t="s">
        <v>16</v>
      </c>
      <c r="F590" s="11" t="s">
        <v>23</v>
      </c>
      <c r="G590" s="14">
        <v>2</v>
      </c>
      <c r="H590" s="15">
        <v>12000000</v>
      </c>
      <c r="I590" s="11">
        <v>3</v>
      </c>
      <c r="J590" s="16">
        <v>2.0370370370370373E-3</v>
      </c>
      <c r="K590" s="11" t="s">
        <v>18</v>
      </c>
      <c r="L590" s="11" t="s">
        <v>39</v>
      </c>
      <c r="M590" s="11" t="s">
        <v>33</v>
      </c>
      <c r="N590" s="11" t="s">
        <v>76</v>
      </c>
      <c r="O590" s="11" t="s">
        <v>71</v>
      </c>
    </row>
    <row r="591" spans="2:15" ht="21" customHeight="1" x14ac:dyDescent="0.3">
      <c r="B591" s="1" t="s">
        <v>14</v>
      </c>
      <c r="C591" s="2">
        <v>17</v>
      </c>
      <c r="D591" s="3" t="s">
        <v>60</v>
      </c>
      <c r="E591" s="1" t="s">
        <v>16</v>
      </c>
      <c r="F591" s="1" t="s">
        <v>42</v>
      </c>
      <c r="G591" s="4">
        <v>4</v>
      </c>
      <c r="H591" s="5">
        <v>20000000</v>
      </c>
      <c r="I591" s="1">
        <v>1</v>
      </c>
      <c r="J591" s="6">
        <v>2.0370370370370373E-3</v>
      </c>
      <c r="K591" s="1" t="s">
        <v>61</v>
      </c>
      <c r="L591" s="1" t="s">
        <v>24</v>
      </c>
      <c r="M591" s="1" t="s">
        <v>48</v>
      </c>
      <c r="N591" s="1" t="s">
        <v>78</v>
      </c>
      <c r="O591" s="1" t="s">
        <v>66</v>
      </c>
    </row>
    <row r="592" spans="2:15" ht="21" customHeight="1" x14ac:dyDescent="0.3">
      <c r="B592" s="11" t="s">
        <v>70</v>
      </c>
      <c r="C592" s="12">
        <v>11</v>
      </c>
      <c r="D592" s="13" t="s">
        <v>44</v>
      </c>
      <c r="E592" s="11" t="s">
        <v>38</v>
      </c>
      <c r="F592" s="11" t="s">
        <v>23</v>
      </c>
      <c r="G592" s="14">
        <v>0</v>
      </c>
      <c r="H592" s="15">
        <v>0</v>
      </c>
      <c r="I592" s="11">
        <v>2</v>
      </c>
      <c r="J592" s="16">
        <v>2.0370370370370373E-3</v>
      </c>
      <c r="K592" s="11"/>
      <c r="L592" s="11"/>
      <c r="M592" s="11" t="s">
        <v>25</v>
      </c>
      <c r="N592" s="11" t="s">
        <v>76</v>
      </c>
      <c r="O592" s="11" t="s">
        <v>31</v>
      </c>
    </row>
    <row r="593" spans="2:15" ht="21" customHeight="1" x14ac:dyDescent="0.3">
      <c r="B593" s="1" t="s">
        <v>70</v>
      </c>
      <c r="C593" s="2">
        <v>1</v>
      </c>
      <c r="D593" s="3" t="s">
        <v>69</v>
      </c>
      <c r="E593" s="1" t="s">
        <v>16</v>
      </c>
      <c r="F593" s="1" t="s">
        <v>23</v>
      </c>
      <c r="G593" s="4">
        <v>0</v>
      </c>
      <c r="H593" s="5">
        <v>0</v>
      </c>
      <c r="I593" s="1">
        <v>2</v>
      </c>
      <c r="J593" s="6">
        <v>2.0370370370370373E-3</v>
      </c>
      <c r="K593" s="1"/>
      <c r="L593" s="1"/>
      <c r="M593" s="1" t="s">
        <v>43</v>
      </c>
      <c r="N593" s="1" t="s">
        <v>66</v>
      </c>
      <c r="O593" s="1" t="s">
        <v>67</v>
      </c>
    </row>
    <row r="594" spans="2:15" ht="21" customHeight="1" x14ac:dyDescent="0.3">
      <c r="B594" s="11" t="s">
        <v>14</v>
      </c>
      <c r="C594" s="12">
        <v>15</v>
      </c>
      <c r="D594" s="13" t="s">
        <v>57</v>
      </c>
      <c r="E594" s="11" t="s">
        <v>16</v>
      </c>
      <c r="F594" s="11" t="s">
        <v>23</v>
      </c>
      <c r="G594" s="14">
        <v>2</v>
      </c>
      <c r="H594" s="15">
        <v>12000000</v>
      </c>
      <c r="I594" s="11">
        <v>2</v>
      </c>
      <c r="J594" s="16">
        <v>2.0833333333333333E-3</v>
      </c>
      <c r="K594" s="11" t="s">
        <v>18</v>
      </c>
      <c r="L594" s="11" t="s">
        <v>29</v>
      </c>
      <c r="M594" s="11" t="s">
        <v>51</v>
      </c>
      <c r="N594" s="11" t="s">
        <v>76</v>
      </c>
      <c r="O594" s="11" t="s">
        <v>26</v>
      </c>
    </row>
    <row r="595" spans="2:15" ht="21" customHeight="1" x14ac:dyDescent="0.3">
      <c r="B595" s="1" t="s">
        <v>14</v>
      </c>
      <c r="C595" s="2">
        <v>8</v>
      </c>
      <c r="D595" s="3" t="s">
        <v>59</v>
      </c>
      <c r="E595" s="1" t="s">
        <v>16</v>
      </c>
      <c r="F595" s="1" t="s">
        <v>42</v>
      </c>
      <c r="G595" s="4">
        <v>3</v>
      </c>
      <c r="H595" s="5">
        <v>15000000</v>
      </c>
      <c r="I595" s="1">
        <v>3</v>
      </c>
      <c r="J595" s="6">
        <v>2.0833333333333333E-3</v>
      </c>
      <c r="K595" s="1" t="s">
        <v>18</v>
      </c>
      <c r="L595" s="1" t="s">
        <v>29</v>
      </c>
      <c r="M595" s="1" t="s">
        <v>40</v>
      </c>
      <c r="N595" s="1" t="s">
        <v>76</v>
      </c>
      <c r="O595" s="1" t="s">
        <v>26</v>
      </c>
    </row>
    <row r="596" spans="2:15" ht="21" customHeight="1" x14ac:dyDescent="0.3">
      <c r="B596" s="11" t="s">
        <v>14</v>
      </c>
      <c r="C596" s="12">
        <v>16</v>
      </c>
      <c r="D596" s="13" t="s">
        <v>22</v>
      </c>
      <c r="E596" s="11" t="s">
        <v>28</v>
      </c>
      <c r="F596" s="11" t="s">
        <v>23</v>
      </c>
      <c r="G596" s="14">
        <v>4</v>
      </c>
      <c r="H596" s="15">
        <v>11000000</v>
      </c>
      <c r="I596" s="11">
        <v>3</v>
      </c>
      <c r="J596" s="16">
        <v>2.0833333333333333E-3</v>
      </c>
      <c r="K596" s="11" t="s">
        <v>61</v>
      </c>
      <c r="L596" s="11" t="s">
        <v>29</v>
      </c>
      <c r="M596" s="11" t="s">
        <v>33</v>
      </c>
      <c r="N596" s="11" t="s">
        <v>78</v>
      </c>
      <c r="O596" s="11" t="s">
        <v>53</v>
      </c>
    </row>
    <row r="597" spans="2:15" ht="21" customHeight="1" x14ac:dyDescent="0.3">
      <c r="B597" s="1" t="s">
        <v>14</v>
      </c>
      <c r="C597" s="2">
        <v>8</v>
      </c>
      <c r="D597" s="3" t="s">
        <v>37</v>
      </c>
      <c r="E597" s="1" t="s">
        <v>16</v>
      </c>
      <c r="F597" s="1" t="s">
        <v>17</v>
      </c>
      <c r="G597" s="4">
        <v>5</v>
      </c>
      <c r="H597" s="5">
        <v>25000000</v>
      </c>
      <c r="I597" s="1">
        <v>2</v>
      </c>
      <c r="J597" s="6">
        <v>2.0833333333333333E-3</v>
      </c>
      <c r="K597" s="1" t="s">
        <v>18</v>
      </c>
      <c r="L597" s="1" t="s">
        <v>29</v>
      </c>
      <c r="M597" s="1" t="s">
        <v>33</v>
      </c>
      <c r="N597" s="1" t="s">
        <v>76</v>
      </c>
      <c r="O597" s="1" t="s">
        <v>52</v>
      </c>
    </row>
    <row r="598" spans="2:15" ht="21" customHeight="1" x14ac:dyDescent="0.3">
      <c r="B598" s="11" t="s">
        <v>14</v>
      </c>
      <c r="C598" s="12">
        <v>21</v>
      </c>
      <c r="D598" s="13" t="s">
        <v>37</v>
      </c>
      <c r="E598" s="11" t="s">
        <v>73</v>
      </c>
      <c r="F598" s="11" t="s">
        <v>42</v>
      </c>
      <c r="G598" s="14">
        <v>2</v>
      </c>
      <c r="H598" s="15">
        <v>12000000</v>
      </c>
      <c r="I598" s="11">
        <v>4</v>
      </c>
      <c r="J598" s="16">
        <v>2.0833333333333333E-3</v>
      </c>
      <c r="K598" s="11" t="s">
        <v>18</v>
      </c>
      <c r="L598" s="11" t="s">
        <v>56</v>
      </c>
      <c r="M598" s="11" t="s">
        <v>43</v>
      </c>
      <c r="N598" s="11" t="s">
        <v>78</v>
      </c>
      <c r="O598" s="11" t="s">
        <v>41</v>
      </c>
    </row>
    <row r="599" spans="2:15" ht="21" customHeight="1" x14ac:dyDescent="0.3">
      <c r="B599" s="1" t="s">
        <v>14</v>
      </c>
      <c r="C599" s="2">
        <v>20</v>
      </c>
      <c r="D599" s="3" t="s">
        <v>37</v>
      </c>
      <c r="E599" s="1" t="s">
        <v>49</v>
      </c>
      <c r="F599" s="1" t="s">
        <v>17</v>
      </c>
      <c r="G599" s="4">
        <v>3</v>
      </c>
      <c r="H599" s="5">
        <v>15000000</v>
      </c>
      <c r="I599" s="1">
        <v>6</v>
      </c>
      <c r="J599" s="6">
        <v>2.0833333333333333E-3</v>
      </c>
      <c r="K599" s="1" t="s">
        <v>18</v>
      </c>
      <c r="L599" s="1" t="s">
        <v>19</v>
      </c>
      <c r="M599" s="1" t="s">
        <v>48</v>
      </c>
      <c r="N599" s="1" t="s">
        <v>78</v>
      </c>
      <c r="O599" s="1" t="s">
        <v>66</v>
      </c>
    </row>
    <row r="600" spans="2:15" ht="21" customHeight="1" x14ac:dyDescent="0.3">
      <c r="B600" s="11" t="s">
        <v>14</v>
      </c>
      <c r="C600" s="12">
        <v>4</v>
      </c>
      <c r="D600" s="13" t="s">
        <v>37</v>
      </c>
      <c r="E600" s="11" t="s">
        <v>16</v>
      </c>
      <c r="F600" s="11" t="s">
        <v>68</v>
      </c>
      <c r="G600" s="14">
        <v>4</v>
      </c>
      <c r="H600" s="15">
        <v>20000000</v>
      </c>
      <c r="I600" s="11">
        <v>3</v>
      </c>
      <c r="J600" s="16">
        <v>2.0833333333333333E-3</v>
      </c>
      <c r="K600" s="11" t="s">
        <v>18</v>
      </c>
      <c r="L600" s="11" t="s">
        <v>19</v>
      </c>
      <c r="M600" s="11" t="s">
        <v>51</v>
      </c>
      <c r="N600" s="11" t="s">
        <v>77</v>
      </c>
      <c r="O600" s="11" t="s">
        <v>65</v>
      </c>
    </row>
    <row r="601" spans="2:15" ht="21" customHeight="1" x14ac:dyDescent="0.3">
      <c r="B601" s="1" t="s">
        <v>14</v>
      </c>
      <c r="C601" s="2">
        <v>22</v>
      </c>
      <c r="D601" s="3" t="s">
        <v>44</v>
      </c>
      <c r="E601" s="1" t="s">
        <v>38</v>
      </c>
      <c r="F601" s="1" t="s">
        <v>42</v>
      </c>
      <c r="G601" s="4">
        <v>3</v>
      </c>
      <c r="H601" s="5">
        <v>15000000</v>
      </c>
      <c r="I601" s="1">
        <v>6</v>
      </c>
      <c r="J601" s="6">
        <v>2.0833333333333333E-3</v>
      </c>
      <c r="K601" s="1" t="s">
        <v>18</v>
      </c>
      <c r="L601" s="1" t="s">
        <v>24</v>
      </c>
      <c r="M601" s="1" t="s">
        <v>43</v>
      </c>
      <c r="N601" s="1" t="s">
        <v>78</v>
      </c>
      <c r="O601" s="1" t="s">
        <v>66</v>
      </c>
    </row>
    <row r="602" spans="2:15" ht="21" customHeight="1" x14ac:dyDescent="0.3">
      <c r="B602" s="11" t="s">
        <v>14</v>
      </c>
      <c r="C602" s="12">
        <v>31</v>
      </c>
      <c r="D602" s="13" t="s">
        <v>69</v>
      </c>
      <c r="E602" s="11" t="s">
        <v>32</v>
      </c>
      <c r="F602" s="11" t="s">
        <v>68</v>
      </c>
      <c r="G602" s="14">
        <v>2</v>
      </c>
      <c r="H602" s="15">
        <v>38000000</v>
      </c>
      <c r="I602" s="11">
        <v>4</v>
      </c>
      <c r="J602" s="16">
        <v>2.0833333333333333E-3</v>
      </c>
      <c r="K602" s="11" t="s">
        <v>46</v>
      </c>
      <c r="L602" s="11" t="s">
        <v>56</v>
      </c>
      <c r="M602" s="11" t="s">
        <v>30</v>
      </c>
      <c r="N602" s="11" t="s">
        <v>76</v>
      </c>
      <c r="O602" s="11" t="s">
        <v>71</v>
      </c>
    </row>
    <row r="603" spans="2:15" ht="21" customHeight="1" x14ac:dyDescent="0.3">
      <c r="B603" s="1" t="s">
        <v>14</v>
      </c>
      <c r="C603" s="2">
        <v>15</v>
      </c>
      <c r="D603" s="3" t="s">
        <v>57</v>
      </c>
      <c r="E603" s="1" t="s">
        <v>16</v>
      </c>
      <c r="F603" s="1" t="s">
        <v>23</v>
      </c>
      <c r="G603" s="4">
        <v>2</v>
      </c>
      <c r="H603" s="5">
        <v>12000000</v>
      </c>
      <c r="I603" s="1">
        <v>2</v>
      </c>
      <c r="J603" s="6">
        <v>2.0833333333333333E-3</v>
      </c>
      <c r="K603" s="1" t="s">
        <v>18</v>
      </c>
      <c r="L603" s="1" t="s">
        <v>29</v>
      </c>
      <c r="M603" s="1" t="s">
        <v>51</v>
      </c>
      <c r="N603" s="1" t="s">
        <v>76</v>
      </c>
      <c r="O603" s="1" t="s">
        <v>26</v>
      </c>
    </row>
    <row r="604" spans="2:15" ht="21" customHeight="1" x14ac:dyDescent="0.3">
      <c r="B604" s="11" t="s">
        <v>14</v>
      </c>
      <c r="C604" s="12">
        <v>8</v>
      </c>
      <c r="D604" s="13" t="s">
        <v>59</v>
      </c>
      <c r="E604" s="11" t="s">
        <v>16</v>
      </c>
      <c r="F604" s="11" t="s">
        <v>42</v>
      </c>
      <c r="G604" s="14">
        <v>3</v>
      </c>
      <c r="H604" s="15">
        <v>15000000</v>
      </c>
      <c r="I604" s="11">
        <v>3</v>
      </c>
      <c r="J604" s="16">
        <v>2.0833333333333333E-3</v>
      </c>
      <c r="K604" s="11" t="s">
        <v>18</v>
      </c>
      <c r="L604" s="11" t="s">
        <v>29</v>
      </c>
      <c r="M604" s="11" t="s">
        <v>40</v>
      </c>
      <c r="N604" s="11" t="s">
        <v>76</v>
      </c>
      <c r="O604" s="11" t="s">
        <v>26</v>
      </c>
    </row>
    <row r="605" spans="2:15" ht="21" customHeight="1" x14ac:dyDescent="0.3">
      <c r="B605" s="1" t="s">
        <v>14</v>
      </c>
      <c r="C605" s="2">
        <v>16</v>
      </c>
      <c r="D605" s="3" t="s">
        <v>22</v>
      </c>
      <c r="E605" s="1" t="s">
        <v>28</v>
      </c>
      <c r="F605" s="1" t="s">
        <v>23</v>
      </c>
      <c r="G605" s="4">
        <v>4</v>
      </c>
      <c r="H605" s="5">
        <v>11000000</v>
      </c>
      <c r="I605" s="1">
        <v>3</v>
      </c>
      <c r="J605" s="6">
        <v>2.0833333333333333E-3</v>
      </c>
      <c r="K605" s="1" t="s">
        <v>61</v>
      </c>
      <c r="L605" s="1" t="s">
        <v>29</v>
      </c>
      <c r="M605" s="1" t="s">
        <v>33</v>
      </c>
      <c r="N605" s="1" t="s">
        <v>78</v>
      </c>
      <c r="O605" s="1" t="s">
        <v>53</v>
      </c>
    </row>
    <row r="606" spans="2:15" ht="21" customHeight="1" x14ac:dyDescent="0.3">
      <c r="B606" s="11" t="s">
        <v>70</v>
      </c>
      <c r="C606" s="12">
        <v>4</v>
      </c>
      <c r="D606" s="13" t="s">
        <v>59</v>
      </c>
      <c r="E606" s="11" t="s">
        <v>16</v>
      </c>
      <c r="F606" s="11" t="s">
        <v>17</v>
      </c>
      <c r="G606" s="14">
        <v>0</v>
      </c>
      <c r="H606" s="15">
        <v>0</v>
      </c>
      <c r="I606" s="11">
        <v>3</v>
      </c>
      <c r="J606" s="16">
        <v>2.0833333333333333E-3</v>
      </c>
      <c r="K606" s="11"/>
      <c r="L606" s="11"/>
      <c r="M606" s="11" t="s">
        <v>30</v>
      </c>
      <c r="N606" s="11" t="s">
        <v>76</v>
      </c>
      <c r="O606" s="11" t="s">
        <v>26</v>
      </c>
    </row>
    <row r="607" spans="2:15" ht="21" customHeight="1" x14ac:dyDescent="0.3">
      <c r="B607" s="1" t="s">
        <v>70</v>
      </c>
      <c r="C607" s="2">
        <v>28</v>
      </c>
      <c r="D607" s="3" t="s">
        <v>27</v>
      </c>
      <c r="E607" s="1" t="s">
        <v>16</v>
      </c>
      <c r="F607" s="1" t="s">
        <v>17</v>
      </c>
      <c r="G607" s="4">
        <v>0</v>
      </c>
      <c r="H607" s="5">
        <v>0</v>
      </c>
      <c r="I607" s="1">
        <v>3</v>
      </c>
      <c r="J607" s="6">
        <v>2.0833333333333333E-3</v>
      </c>
      <c r="K607" s="1"/>
      <c r="L607" s="1"/>
      <c r="M607" s="1" t="s">
        <v>51</v>
      </c>
      <c r="N607" s="1" t="s">
        <v>66</v>
      </c>
      <c r="O607" s="1" t="s">
        <v>36</v>
      </c>
    </row>
    <row r="608" spans="2:15" ht="21" customHeight="1" x14ac:dyDescent="0.3">
      <c r="B608" s="11" t="s">
        <v>70</v>
      </c>
      <c r="C608" s="12">
        <v>10</v>
      </c>
      <c r="D608" s="13" t="s">
        <v>37</v>
      </c>
      <c r="E608" s="11" t="s">
        <v>28</v>
      </c>
      <c r="F608" s="11" t="s">
        <v>42</v>
      </c>
      <c r="G608" s="14">
        <v>0</v>
      </c>
      <c r="H608" s="15">
        <v>0</v>
      </c>
      <c r="I608" s="11">
        <v>3</v>
      </c>
      <c r="J608" s="16">
        <v>2.0833333333333333E-3</v>
      </c>
      <c r="K608" s="11"/>
      <c r="L608" s="11"/>
      <c r="M608" s="11" t="s">
        <v>30</v>
      </c>
      <c r="N608" s="11" t="s">
        <v>78</v>
      </c>
      <c r="O608" s="11" t="s">
        <v>66</v>
      </c>
    </row>
    <row r="609" spans="2:15" ht="21" customHeight="1" x14ac:dyDescent="0.3">
      <c r="B609" s="1" t="s">
        <v>70</v>
      </c>
      <c r="C609" s="2">
        <v>22</v>
      </c>
      <c r="D609" s="3" t="s">
        <v>44</v>
      </c>
      <c r="E609" s="1" t="s">
        <v>49</v>
      </c>
      <c r="F609" s="1" t="s">
        <v>23</v>
      </c>
      <c r="G609" s="4">
        <v>0</v>
      </c>
      <c r="H609" s="5">
        <v>0</v>
      </c>
      <c r="I609" s="1">
        <v>1</v>
      </c>
      <c r="J609" s="6">
        <v>2.0833333333333333E-3</v>
      </c>
      <c r="K609" s="1"/>
      <c r="L609" s="1"/>
      <c r="M609" s="1" t="s">
        <v>40</v>
      </c>
      <c r="N609" s="1" t="s">
        <v>77</v>
      </c>
      <c r="O609" s="1" t="s">
        <v>54</v>
      </c>
    </row>
    <row r="610" spans="2:15" ht="21" customHeight="1" x14ac:dyDescent="0.3">
      <c r="B610" s="11" t="s">
        <v>70</v>
      </c>
      <c r="C610" s="12">
        <v>4</v>
      </c>
      <c r="D610" s="13" t="s">
        <v>59</v>
      </c>
      <c r="E610" s="11" t="s">
        <v>16</v>
      </c>
      <c r="F610" s="11" t="s">
        <v>17</v>
      </c>
      <c r="G610" s="14">
        <v>0</v>
      </c>
      <c r="H610" s="15">
        <v>0</v>
      </c>
      <c r="I610" s="11">
        <v>3</v>
      </c>
      <c r="J610" s="16">
        <v>2.0833333333333333E-3</v>
      </c>
      <c r="K610" s="11"/>
      <c r="L610" s="11"/>
      <c r="M610" s="11" t="s">
        <v>30</v>
      </c>
      <c r="N610" s="11" t="s">
        <v>76</v>
      </c>
      <c r="O610" s="11" t="s">
        <v>26</v>
      </c>
    </row>
    <row r="611" spans="2:15" ht="21" customHeight="1" x14ac:dyDescent="0.3">
      <c r="B611" s="1" t="s">
        <v>14</v>
      </c>
      <c r="C611" s="2">
        <v>4</v>
      </c>
      <c r="D611" s="3" t="s">
        <v>59</v>
      </c>
      <c r="E611" s="1" t="s">
        <v>38</v>
      </c>
      <c r="F611" s="1" t="s">
        <v>42</v>
      </c>
      <c r="G611" s="4">
        <v>1</v>
      </c>
      <c r="H611" s="5">
        <v>19000000</v>
      </c>
      <c r="I611" s="1">
        <v>1</v>
      </c>
      <c r="J611" s="6">
        <v>2.1990740740740742E-3</v>
      </c>
      <c r="K611" s="1" t="s">
        <v>46</v>
      </c>
      <c r="L611" s="1" t="s">
        <v>56</v>
      </c>
      <c r="M611" s="1" t="s">
        <v>33</v>
      </c>
      <c r="N611" s="1" t="s">
        <v>77</v>
      </c>
      <c r="O611" s="1" t="s">
        <v>34</v>
      </c>
    </row>
    <row r="612" spans="2:15" ht="21" customHeight="1" x14ac:dyDescent="0.3">
      <c r="B612" s="11" t="s">
        <v>14</v>
      </c>
      <c r="C612" s="12">
        <v>17</v>
      </c>
      <c r="D612" s="13" t="s">
        <v>22</v>
      </c>
      <c r="E612" s="11" t="s">
        <v>16</v>
      </c>
      <c r="F612" s="11" t="s">
        <v>42</v>
      </c>
      <c r="G612" s="14">
        <v>3</v>
      </c>
      <c r="H612" s="15">
        <v>15000000</v>
      </c>
      <c r="I612" s="11">
        <v>2</v>
      </c>
      <c r="J612" s="16">
        <v>2.1990740740740742E-3</v>
      </c>
      <c r="K612" s="11" t="s">
        <v>18</v>
      </c>
      <c r="L612" s="11" t="s">
        <v>39</v>
      </c>
      <c r="M612" s="11" t="s">
        <v>43</v>
      </c>
      <c r="N612" s="11" t="s">
        <v>76</v>
      </c>
      <c r="O612" s="11" t="s">
        <v>75</v>
      </c>
    </row>
    <row r="613" spans="2:15" ht="21" customHeight="1" x14ac:dyDescent="0.3">
      <c r="B613" s="1" t="s">
        <v>14</v>
      </c>
      <c r="C613" s="2">
        <v>30</v>
      </c>
      <c r="D613" s="3" t="s">
        <v>27</v>
      </c>
      <c r="E613" s="1" t="s">
        <v>16</v>
      </c>
      <c r="F613" s="1" t="s">
        <v>17</v>
      </c>
      <c r="G613" s="4">
        <v>1</v>
      </c>
      <c r="H613" s="5">
        <v>7000000</v>
      </c>
      <c r="I613" s="1">
        <v>2</v>
      </c>
      <c r="J613" s="6">
        <v>2.1990740740740742E-3</v>
      </c>
      <c r="K613" s="1" t="s">
        <v>18</v>
      </c>
      <c r="L613" s="1" t="s">
        <v>19</v>
      </c>
      <c r="M613" s="1" t="s">
        <v>40</v>
      </c>
      <c r="N613" s="1" t="s">
        <v>66</v>
      </c>
      <c r="O613" s="1" t="s">
        <v>36</v>
      </c>
    </row>
    <row r="614" spans="2:15" ht="21" customHeight="1" x14ac:dyDescent="0.3">
      <c r="B614" s="11" t="s">
        <v>14</v>
      </c>
      <c r="C614" s="12">
        <v>18</v>
      </c>
      <c r="D614" s="13" t="s">
        <v>27</v>
      </c>
      <c r="E614" s="11" t="s">
        <v>16</v>
      </c>
      <c r="F614" s="11" t="s">
        <v>42</v>
      </c>
      <c r="G614" s="14">
        <v>2</v>
      </c>
      <c r="H614" s="15">
        <v>12000000</v>
      </c>
      <c r="I614" s="11">
        <v>2</v>
      </c>
      <c r="J614" s="16">
        <v>2.1990740740740742E-3</v>
      </c>
      <c r="K614" s="11" t="s">
        <v>18</v>
      </c>
      <c r="L614" s="11" t="s">
        <v>39</v>
      </c>
      <c r="M614" s="11" t="s">
        <v>20</v>
      </c>
      <c r="N614" s="11" t="s">
        <v>76</v>
      </c>
      <c r="O614" s="11" t="s">
        <v>52</v>
      </c>
    </row>
    <row r="615" spans="2:15" ht="21" customHeight="1" x14ac:dyDescent="0.3">
      <c r="B615" s="1" t="s">
        <v>14</v>
      </c>
      <c r="C615" s="2">
        <v>27</v>
      </c>
      <c r="D615" s="3" t="s">
        <v>27</v>
      </c>
      <c r="E615" s="1" t="s">
        <v>38</v>
      </c>
      <c r="F615" s="1" t="s">
        <v>42</v>
      </c>
      <c r="G615" s="4">
        <v>3</v>
      </c>
      <c r="H615" s="5">
        <v>11000000</v>
      </c>
      <c r="I615" s="1">
        <v>4</v>
      </c>
      <c r="J615" s="6">
        <v>2.1990740740740742E-3</v>
      </c>
      <c r="K615" s="1" t="s">
        <v>18</v>
      </c>
      <c r="L615" s="1" t="s">
        <v>56</v>
      </c>
      <c r="M615" s="1" t="s">
        <v>43</v>
      </c>
      <c r="N615" s="1" t="s">
        <v>78</v>
      </c>
      <c r="O615" s="1" t="s">
        <v>53</v>
      </c>
    </row>
    <row r="616" spans="2:15" ht="21" customHeight="1" x14ac:dyDescent="0.3">
      <c r="B616" s="11" t="s">
        <v>14</v>
      </c>
      <c r="C616" s="12">
        <v>12</v>
      </c>
      <c r="D616" s="13" t="s">
        <v>37</v>
      </c>
      <c r="E616" s="11" t="s">
        <v>32</v>
      </c>
      <c r="F616" s="11" t="s">
        <v>17</v>
      </c>
      <c r="G616" s="14">
        <v>2</v>
      </c>
      <c r="H616" s="15">
        <v>38000000</v>
      </c>
      <c r="I616" s="11">
        <v>4</v>
      </c>
      <c r="J616" s="16">
        <v>2.1990740740740742E-3</v>
      </c>
      <c r="K616" s="11" t="s">
        <v>46</v>
      </c>
      <c r="L616" s="11" t="s">
        <v>29</v>
      </c>
      <c r="M616" s="11" t="s">
        <v>48</v>
      </c>
      <c r="N616" s="11" t="s">
        <v>76</v>
      </c>
      <c r="O616" s="11" t="s">
        <v>71</v>
      </c>
    </row>
    <row r="617" spans="2:15" ht="21" customHeight="1" x14ac:dyDescent="0.3">
      <c r="B617" s="1" t="s">
        <v>14</v>
      </c>
      <c r="C617" s="2">
        <v>8</v>
      </c>
      <c r="D617" s="3" t="s">
        <v>37</v>
      </c>
      <c r="E617" s="1" t="s">
        <v>16</v>
      </c>
      <c r="F617" s="1" t="s">
        <v>23</v>
      </c>
      <c r="G617" s="4">
        <v>2</v>
      </c>
      <c r="H617" s="5">
        <v>12000000</v>
      </c>
      <c r="I617" s="1">
        <v>2</v>
      </c>
      <c r="J617" s="6">
        <v>2.1990740740740742E-3</v>
      </c>
      <c r="K617" s="1" t="s">
        <v>18</v>
      </c>
      <c r="L617" s="1" t="s">
        <v>56</v>
      </c>
      <c r="M617" s="1" t="s">
        <v>25</v>
      </c>
      <c r="N617" s="1" t="s">
        <v>78</v>
      </c>
      <c r="O617" s="1" t="s">
        <v>66</v>
      </c>
    </row>
    <row r="618" spans="2:15" ht="21" customHeight="1" x14ac:dyDescent="0.3">
      <c r="B618" s="11" t="s">
        <v>14</v>
      </c>
      <c r="C618" s="12">
        <v>11</v>
      </c>
      <c r="D618" s="13" t="s">
        <v>44</v>
      </c>
      <c r="E618" s="11" t="s">
        <v>49</v>
      </c>
      <c r="F618" s="11" t="s">
        <v>42</v>
      </c>
      <c r="G618" s="14">
        <v>5</v>
      </c>
      <c r="H618" s="15">
        <v>20000000</v>
      </c>
      <c r="I618" s="11">
        <v>4</v>
      </c>
      <c r="J618" s="16">
        <v>2.1990740740740742E-3</v>
      </c>
      <c r="K618" s="11" t="s">
        <v>18</v>
      </c>
      <c r="L618" s="11" t="s">
        <v>64</v>
      </c>
      <c r="M618" s="11" t="s">
        <v>48</v>
      </c>
      <c r="N618" s="11" t="s">
        <v>77</v>
      </c>
      <c r="O618" s="11" t="s">
        <v>54</v>
      </c>
    </row>
    <row r="619" spans="2:15" ht="21" customHeight="1" x14ac:dyDescent="0.3">
      <c r="B619" s="1" t="s">
        <v>14</v>
      </c>
      <c r="C619" s="2">
        <v>2</v>
      </c>
      <c r="D619" s="3" t="s">
        <v>69</v>
      </c>
      <c r="E619" s="1" t="s">
        <v>16</v>
      </c>
      <c r="F619" s="1" t="s">
        <v>17</v>
      </c>
      <c r="G619" s="4">
        <v>4</v>
      </c>
      <c r="H619" s="5">
        <v>15000000</v>
      </c>
      <c r="I619" s="1">
        <v>1</v>
      </c>
      <c r="J619" s="6">
        <v>2.1990740740740742E-3</v>
      </c>
      <c r="K619" s="1" t="s">
        <v>18</v>
      </c>
      <c r="L619" s="1" t="s">
        <v>19</v>
      </c>
      <c r="M619" s="1" t="s">
        <v>25</v>
      </c>
      <c r="N619" s="1" t="s">
        <v>76</v>
      </c>
      <c r="O619" s="1" t="s">
        <v>31</v>
      </c>
    </row>
    <row r="620" spans="2:15" ht="21" customHeight="1" x14ac:dyDescent="0.3">
      <c r="B620" s="11" t="s">
        <v>14</v>
      </c>
      <c r="C620" s="12">
        <v>4</v>
      </c>
      <c r="D620" s="13" t="s">
        <v>59</v>
      </c>
      <c r="E620" s="11" t="s">
        <v>38</v>
      </c>
      <c r="F620" s="11" t="s">
        <v>42</v>
      </c>
      <c r="G620" s="14">
        <v>1</v>
      </c>
      <c r="H620" s="15">
        <v>19000000</v>
      </c>
      <c r="I620" s="11">
        <v>1</v>
      </c>
      <c r="J620" s="16">
        <v>2.1990740740740742E-3</v>
      </c>
      <c r="K620" s="11" t="s">
        <v>46</v>
      </c>
      <c r="L620" s="11" t="s">
        <v>56</v>
      </c>
      <c r="M620" s="11" t="s">
        <v>33</v>
      </c>
      <c r="N620" s="11" t="s">
        <v>77</v>
      </c>
      <c r="O620" s="11" t="s">
        <v>34</v>
      </c>
    </row>
    <row r="621" spans="2:15" ht="21" customHeight="1" x14ac:dyDescent="0.3">
      <c r="B621" s="1" t="s">
        <v>14</v>
      </c>
      <c r="C621" s="2">
        <v>17</v>
      </c>
      <c r="D621" s="3" t="s">
        <v>22</v>
      </c>
      <c r="E621" s="1" t="s">
        <v>16</v>
      </c>
      <c r="F621" s="1" t="s">
        <v>42</v>
      </c>
      <c r="G621" s="4">
        <v>3</v>
      </c>
      <c r="H621" s="5">
        <v>15000000</v>
      </c>
      <c r="I621" s="1">
        <v>2</v>
      </c>
      <c r="J621" s="6">
        <v>2.1990740740740742E-3</v>
      </c>
      <c r="K621" s="1" t="s">
        <v>18</v>
      </c>
      <c r="L621" s="1" t="s">
        <v>39</v>
      </c>
      <c r="M621" s="1" t="s">
        <v>43</v>
      </c>
      <c r="N621" s="1" t="s">
        <v>76</v>
      </c>
      <c r="O621" s="1" t="s">
        <v>75</v>
      </c>
    </row>
    <row r="622" spans="2:15" ht="21" customHeight="1" x14ac:dyDescent="0.3">
      <c r="B622" s="11" t="s">
        <v>70</v>
      </c>
      <c r="C622" s="12">
        <v>13</v>
      </c>
      <c r="D622" s="13" t="s">
        <v>15</v>
      </c>
      <c r="E622" s="11" t="s">
        <v>28</v>
      </c>
      <c r="F622" s="11" t="s">
        <v>42</v>
      </c>
      <c r="G622" s="14">
        <v>0</v>
      </c>
      <c r="H622" s="15">
        <v>0</v>
      </c>
      <c r="I622" s="11">
        <v>4</v>
      </c>
      <c r="J622" s="16">
        <v>2.1990740740740742E-3</v>
      </c>
      <c r="K622" s="11"/>
      <c r="L622" s="11"/>
      <c r="M622" s="11" t="s">
        <v>48</v>
      </c>
      <c r="N622" s="11" t="s">
        <v>78</v>
      </c>
      <c r="O622" s="11" t="s">
        <v>66</v>
      </c>
    </row>
    <row r="623" spans="2:15" ht="21" customHeight="1" x14ac:dyDescent="0.3">
      <c r="B623" s="1" t="s">
        <v>70</v>
      </c>
      <c r="C623" s="2">
        <v>27</v>
      </c>
      <c r="D623" s="3" t="s">
        <v>37</v>
      </c>
      <c r="E623" s="1" t="s">
        <v>28</v>
      </c>
      <c r="F623" s="1" t="s">
        <v>42</v>
      </c>
      <c r="G623" s="4">
        <v>0</v>
      </c>
      <c r="H623" s="5">
        <v>0</v>
      </c>
      <c r="I623" s="1">
        <v>2</v>
      </c>
      <c r="J623" s="6">
        <v>2.1990740740740742E-3</v>
      </c>
      <c r="K623" s="1"/>
      <c r="L623" s="1"/>
      <c r="M623" s="1" t="s">
        <v>43</v>
      </c>
      <c r="N623" s="1" t="s">
        <v>78</v>
      </c>
      <c r="O623" s="1" t="s">
        <v>62</v>
      </c>
    </row>
    <row r="624" spans="2:15" ht="21" customHeight="1" x14ac:dyDescent="0.3">
      <c r="B624" s="11" t="s">
        <v>70</v>
      </c>
      <c r="C624" s="12">
        <v>20</v>
      </c>
      <c r="D624" s="13" t="s">
        <v>37</v>
      </c>
      <c r="E624" s="11" t="s">
        <v>49</v>
      </c>
      <c r="F624" s="11" t="s">
        <v>42</v>
      </c>
      <c r="G624" s="14">
        <v>0</v>
      </c>
      <c r="H624" s="15">
        <v>0</v>
      </c>
      <c r="I624" s="11">
        <v>1</v>
      </c>
      <c r="J624" s="16">
        <v>2.1990740740740742E-3</v>
      </c>
      <c r="K624" s="11"/>
      <c r="L624" s="11"/>
      <c r="M624" s="11" t="s">
        <v>33</v>
      </c>
      <c r="N624" s="11" t="s">
        <v>66</v>
      </c>
      <c r="O624" s="11" t="s">
        <v>67</v>
      </c>
    </row>
    <row r="625" spans="2:15" ht="21" customHeight="1" x14ac:dyDescent="0.3">
      <c r="B625" s="1" t="s">
        <v>70</v>
      </c>
      <c r="C625" s="2">
        <v>18</v>
      </c>
      <c r="D625" s="3" t="s">
        <v>44</v>
      </c>
      <c r="E625" s="1" t="s">
        <v>32</v>
      </c>
      <c r="F625" s="1" t="s">
        <v>42</v>
      </c>
      <c r="G625" s="4">
        <v>0</v>
      </c>
      <c r="H625" s="5">
        <v>0</v>
      </c>
      <c r="I625" s="1">
        <v>5</v>
      </c>
      <c r="J625" s="6">
        <v>2.1990740740740742E-3</v>
      </c>
      <c r="K625" s="1"/>
      <c r="L625" s="1"/>
      <c r="M625" s="1" t="s">
        <v>51</v>
      </c>
      <c r="N625" s="1" t="s">
        <v>78</v>
      </c>
      <c r="O625" s="1" t="s">
        <v>62</v>
      </c>
    </row>
    <row r="626" spans="2:15" ht="21" customHeight="1" x14ac:dyDescent="0.3">
      <c r="B626" s="11" t="s">
        <v>70</v>
      </c>
      <c r="C626" s="12">
        <v>13</v>
      </c>
      <c r="D626" s="13" t="s">
        <v>15</v>
      </c>
      <c r="E626" s="11" t="s">
        <v>28</v>
      </c>
      <c r="F626" s="11" t="s">
        <v>42</v>
      </c>
      <c r="G626" s="14">
        <v>0</v>
      </c>
      <c r="H626" s="15">
        <v>0</v>
      </c>
      <c r="I626" s="11">
        <v>4</v>
      </c>
      <c r="J626" s="16">
        <v>2.1990740740740742E-3</v>
      </c>
      <c r="K626" s="11"/>
      <c r="L626" s="11"/>
      <c r="M626" s="11" t="s">
        <v>48</v>
      </c>
      <c r="N626" s="11" t="s">
        <v>78</v>
      </c>
      <c r="O626" s="11" t="s">
        <v>66</v>
      </c>
    </row>
    <row r="627" spans="2:15" ht="21" customHeight="1" x14ac:dyDescent="0.3">
      <c r="B627" s="1" t="s">
        <v>14</v>
      </c>
      <c r="C627" s="2">
        <v>17</v>
      </c>
      <c r="D627" s="3" t="s">
        <v>55</v>
      </c>
      <c r="E627" s="1" t="s">
        <v>49</v>
      </c>
      <c r="F627" s="1" t="s">
        <v>68</v>
      </c>
      <c r="G627" s="4">
        <v>3</v>
      </c>
      <c r="H627" s="5">
        <v>15000000</v>
      </c>
      <c r="I627" s="1">
        <v>1</v>
      </c>
      <c r="J627" s="6">
        <v>2.2222222222222222E-3</v>
      </c>
      <c r="K627" s="1" t="s">
        <v>18</v>
      </c>
      <c r="L627" s="1" t="s">
        <v>24</v>
      </c>
      <c r="M627" s="1" t="s">
        <v>30</v>
      </c>
      <c r="N627" s="1" t="s">
        <v>66</v>
      </c>
      <c r="O627" s="1" t="s">
        <v>67</v>
      </c>
    </row>
    <row r="628" spans="2:15" ht="21" customHeight="1" x14ac:dyDescent="0.3">
      <c r="B628" s="11" t="s">
        <v>14</v>
      </c>
      <c r="C628" s="12">
        <v>11</v>
      </c>
      <c r="D628" s="13" t="s">
        <v>57</v>
      </c>
      <c r="E628" s="11" t="s">
        <v>16</v>
      </c>
      <c r="F628" s="11" t="s">
        <v>42</v>
      </c>
      <c r="G628" s="14">
        <v>3</v>
      </c>
      <c r="H628" s="15">
        <v>15000000</v>
      </c>
      <c r="I628" s="11">
        <v>5</v>
      </c>
      <c r="J628" s="16">
        <v>2.2222222222222222E-3</v>
      </c>
      <c r="K628" s="11" t="s">
        <v>18</v>
      </c>
      <c r="L628" s="11" t="s">
        <v>19</v>
      </c>
      <c r="M628" s="11" t="s">
        <v>51</v>
      </c>
      <c r="N628" s="11" t="s">
        <v>66</v>
      </c>
      <c r="O628" s="11" t="s">
        <v>36</v>
      </c>
    </row>
    <row r="629" spans="2:15" ht="21" customHeight="1" x14ac:dyDescent="0.3">
      <c r="B629" s="1" t="s">
        <v>14</v>
      </c>
      <c r="C629" s="2">
        <v>1</v>
      </c>
      <c r="D629" s="3" t="s">
        <v>59</v>
      </c>
      <c r="E629" s="1" t="s">
        <v>49</v>
      </c>
      <c r="F629" s="1" t="s">
        <v>42</v>
      </c>
      <c r="G629" s="4">
        <v>4</v>
      </c>
      <c r="H629" s="5">
        <v>20000000</v>
      </c>
      <c r="I629" s="1">
        <v>3</v>
      </c>
      <c r="J629" s="6">
        <v>2.2222222222222222E-3</v>
      </c>
      <c r="K629" s="1" t="s">
        <v>18</v>
      </c>
      <c r="L629" s="1" t="s">
        <v>56</v>
      </c>
      <c r="M629" s="1" t="s">
        <v>33</v>
      </c>
      <c r="N629" s="1" t="s">
        <v>76</v>
      </c>
      <c r="O629" s="1" t="s">
        <v>52</v>
      </c>
    </row>
    <row r="630" spans="2:15" ht="21" customHeight="1" x14ac:dyDescent="0.3">
      <c r="B630" s="11" t="s">
        <v>14</v>
      </c>
      <c r="C630" s="12">
        <v>10</v>
      </c>
      <c r="D630" s="13" t="s">
        <v>72</v>
      </c>
      <c r="E630" s="11" t="s">
        <v>32</v>
      </c>
      <c r="F630" s="11" t="s">
        <v>42</v>
      </c>
      <c r="G630" s="14">
        <v>1</v>
      </c>
      <c r="H630" s="15">
        <v>7000000</v>
      </c>
      <c r="I630" s="11">
        <v>4</v>
      </c>
      <c r="J630" s="16">
        <v>2.2222222222222222E-3</v>
      </c>
      <c r="K630" s="11" t="s">
        <v>18</v>
      </c>
      <c r="L630" s="11" t="s">
        <v>19</v>
      </c>
      <c r="M630" s="11" t="s">
        <v>51</v>
      </c>
      <c r="N630" s="11" t="s">
        <v>78</v>
      </c>
      <c r="O630" s="11" t="s">
        <v>53</v>
      </c>
    </row>
    <row r="631" spans="2:15" ht="21" customHeight="1" x14ac:dyDescent="0.3">
      <c r="B631" s="1" t="s">
        <v>14</v>
      </c>
      <c r="C631" s="2">
        <v>30</v>
      </c>
      <c r="D631" s="3" t="s">
        <v>27</v>
      </c>
      <c r="E631" s="1" t="s">
        <v>16</v>
      </c>
      <c r="F631" s="1" t="s">
        <v>42</v>
      </c>
      <c r="G631" s="4">
        <v>1</v>
      </c>
      <c r="H631" s="5">
        <v>19000000</v>
      </c>
      <c r="I631" s="1">
        <v>1</v>
      </c>
      <c r="J631" s="6">
        <v>2.2222222222222222E-3</v>
      </c>
      <c r="K631" s="1" t="s">
        <v>46</v>
      </c>
      <c r="L631" s="1" t="s">
        <v>29</v>
      </c>
      <c r="M631" s="1" t="s">
        <v>20</v>
      </c>
      <c r="N631" s="1" t="s">
        <v>76</v>
      </c>
      <c r="O631" s="1" t="s">
        <v>31</v>
      </c>
    </row>
    <row r="632" spans="2:15" ht="21" customHeight="1" x14ac:dyDescent="0.3">
      <c r="B632" s="11" t="s">
        <v>14</v>
      </c>
      <c r="C632" s="12">
        <v>28</v>
      </c>
      <c r="D632" s="13" t="s">
        <v>27</v>
      </c>
      <c r="E632" s="11" t="s">
        <v>49</v>
      </c>
      <c r="F632" s="11" t="s">
        <v>45</v>
      </c>
      <c r="G632" s="14">
        <v>4</v>
      </c>
      <c r="H632" s="15">
        <v>11000000</v>
      </c>
      <c r="I632" s="11">
        <v>2</v>
      </c>
      <c r="J632" s="16">
        <v>2.2222222222222222E-3</v>
      </c>
      <c r="K632" s="11" t="s">
        <v>61</v>
      </c>
      <c r="L632" s="11" t="s">
        <v>56</v>
      </c>
      <c r="M632" s="11" t="s">
        <v>20</v>
      </c>
      <c r="N632" s="11" t="s">
        <v>76</v>
      </c>
      <c r="O632" s="11" t="s">
        <v>26</v>
      </c>
    </row>
    <row r="633" spans="2:15" ht="21" customHeight="1" x14ac:dyDescent="0.3">
      <c r="B633" s="1" t="s">
        <v>14</v>
      </c>
      <c r="C633" s="2">
        <v>22</v>
      </c>
      <c r="D633" s="3" t="s">
        <v>27</v>
      </c>
      <c r="E633" s="1" t="s">
        <v>16</v>
      </c>
      <c r="F633" s="1" t="s">
        <v>42</v>
      </c>
      <c r="G633" s="4">
        <v>5</v>
      </c>
      <c r="H633" s="5">
        <v>25000000</v>
      </c>
      <c r="I633" s="1">
        <v>3</v>
      </c>
      <c r="J633" s="6">
        <v>2.2222222222222222E-3</v>
      </c>
      <c r="K633" s="1" t="s">
        <v>18</v>
      </c>
      <c r="L633" s="1" t="s">
        <v>19</v>
      </c>
      <c r="M633" s="1" t="s">
        <v>43</v>
      </c>
      <c r="N633" s="1" t="s">
        <v>77</v>
      </c>
      <c r="O633" s="1" t="s">
        <v>65</v>
      </c>
    </row>
    <row r="634" spans="2:15" ht="21" customHeight="1" x14ac:dyDescent="0.3">
      <c r="B634" s="11" t="s">
        <v>14</v>
      </c>
      <c r="C634" s="12">
        <v>11</v>
      </c>
      <c r="D634" s="13" t="s">
        <v>27</v>
      </c>
      <c r="E634" s="11" t="s">
        <v>16</v>
      </c>
      <c r="F634" s="11" t="s">
        <v>17</v>
      </c>
      <c r="G634" s="14">
        <v>2</v>
      </c>
      <c r="H634" s="15">
        <v>12000000</v>
      </c>
      <c r="I634" s="11">
        <v>3</v>
      </c>
      <c r="J634" s="16">
        <v>2.2222222222222222E-3</v>
      </c>
      <c r="K634" s="11" t="s">
        <v>18</v>
      </c>
      <c r="L634" s="11" t="s">
        <v>19</v>
      </c>
      <c r="M634" s="11" t="s">
        <v>51</v>
      </c>
      <c r="N634" s="11" t="s">
        <v>76</v>
      </c>
      <c r="O634" s="11" t="s">
        <v>71</v>
      </c>
    </row>
    <row r="635" spans="2:15" ht="21" customHeight="1" x14ac:dyDescent="0.3">
      <c r="B635" s="1" t="s">
        <v>14</v>
      </c>
      <c r="C635" s="2">
        <v>30</v>
      </c>
      <c r="D635" s="3" t="s">
        <v>27</v>
      </c>
      <c r="E635" s="1" t="s">
        <v>38</v>
      </c>
      <c r="F635" s="1" t="s">
        <v>23</v>
      </c>
      <c r="G635" s="4">
        <v>3</v>
      </c>
      <c r="H635" s="5">
        <v>15000000</v>
      </c>
      <c r="I635" s="1">
        <v>5</v>
      </c>
      <c r="J635" s="6">
        <v>2.2222222222222222E-3</v>
      </c>
      <c r="K635" s="1" t="s">
        <v>18</v>
      </c>
      <c r="L635" s="1" t="s">
        <v>29</v>
      </c>
      <c r="M635" s="1" t="s">
        <v>51</v>
      </c>
      <c r="N635" s="1" t="s">
        <v>76</v>
      </c>
      <c r="O635" s="1" t="s">
        <v>52</v>
      </c>
    </row>
    <row r="636" spans="2:15" ht="21" customHeight="1" x14ac:dyDescent="0.3">
      <c r="B636" s="11" t="s">
        <v>14</v>
      </c>
      <c r="C636" s="12">
        <v>2</v>
      </c>
      <c r="D636" s="13" t="s">
        <v>37</v>
      </c>
      <c r="E636" s="11" t="s">
        <v>49</v>
      </c>
      <c r="F636" s="11" t="s">
        <v>42</v>
      </c>
      <c r="G636" s="14">
        <v>5</v>
      </c>
      <c r="H636" s="15">
        <v>21000000</v>
      </c>
      <c r="I636" s="11">
        <v>1</v>
      </c>
      <c r="J636" s="16">
        <v>2.2222222222222222E-3</v>
      </c>
      <c r="K636" s="11" t="s">
        <v>18</v>
      </c>
      <c r="L636" s="11" t="s">
        <v>47</v>
      </c>
      <c r="M636" s="11" t="s">
        <v>30</v>
      </c>
      <c r="N636" s="11" t="s">
        <v>77</v>
      </c>
      <c r="O636" s="11" t="s">
        <v>54</v>
      </c>
    </row>
    <row r="637" spans="2:15" ht="21" customHeight="1" x14ac:dyDescent="0.3">
      <c r="B637" s="1" t="s">
        <v>14</v>
      </c>
      <c r="C637" s="2">
        <v>25</v>
      </c>
      <c r="D637" s="3" t="s">
        <v>37</v>
      </c>
      <c r="E637" s="1" t="s">
        <v>32</v>
      </c>
      <c r="F637" s="1" t="s">
        <v>17</v>
      </c>
      <c r="G637" s="4">
        <v>5</v>
      </c>
      <c r="H637" s="5">
        <v>25000000</v>
      </c>
      <c r="I637" s="1">
        <v>2</v>
      </c>
      <c r="J637" s="6">
        <v>2.2222222222222222E-3</v>
      </c>
      <c r="K637" s="1" t="s">
        <v>18</v>
      </c>
      <c r="L637" s="1" t="s">
        <v>39</v>
      </c>
      <c r="M637" s="1" t="s">
        <v>30</v>
      </c>
      <c r="N637" s="1" t="s">
        <v>78</v>
      </c>
      <c r="O637" s="1" t="s">
        <v>63</v>
      </c>
    </row>
    <row r="638" spans="2:15" ht="21" customHeight="1" x14ac:dyDescent="0.3">
      <c r="B638" s="11" t="s">
        <v>14</v>
      </c>
      <c r="C638" s="12">
        <v>28</v>
      </c>
      <c r="D638" s="13" t="s">
        <v>37</v>
      </c>
      <c r="E638" s="11" t="s">
        <v>73</v>
      </c>
      <c r="F638" s="11" t="s">
        <v>23</v>
      </c>
      <c r="G638" s="14">
        <v>1</v>
      </c>
      <c r="H638" s="15">
        <v>7000000</v>
      </c>
      <c r="I638" s="11">
        <v>2</v>
      </c>
      <c r="J638" s="16">
        <v>2.2222222222222222E-3</v>
      </c>
      <c r="K638" s="11" t="s">
        <v>18</v>
      </c>
      <c r="L638" s="11" t="s">
        <v>24</v>
      </c>
      <c r="M638" s="11" t="s">
        <v>51</v>
      </c>
      <c r="N638" s="11" t="s">
        <v>76</v>
      </c>
      <c r="O638" s="11" t="s">
        <v>26</v>
      </c>
    </row>
    <row r="639" spans="2:15" ht="21" customHeight="1" x14ac:dyDescent="0.3">
      <c r="B639" s="1" t="s">
        <v>14</v>
      </c>
      <c r="C639" s="2">
        <v>22</v>
      </c>
      <c r="D639" s="3" t="s">
        <v>37</v>
      </c>
      <c r="E639" s="1" t="s">
        <v>32</v>
      </c>
      <c r="F639" s="1" t="s">
        <v>23</v>
      </c>
      <c r="G639" s="4">
        <v>3</v>
      </c>
      <c r="H639" s="5">
        <v>15000000</v>
      </c>
      <c r="I639" s="1">
        <v>2</v>
      </c>
      <c r="J639" s="6">
        <v>2.2222222222222222E-3</v>
      </c>
      <c r="K639" s="1" t="s">
        <v>18</v>
      </c>
      <c r="L639" s="1" t="s">
        <v>29</v>
      </c>
      <c r="M639" s="1" t="s">
        <v>48</v>
      </c>
      <c r="N639" s="1" t="s">
        <v>77</v>
      </c>
      <c r="O639" s="1" t="s">
        <v>54</v>
      </c>
    </row>
    <row r="640" spans="2:15" ht="21" customHeight="1" x14ac:dyDescent="0.3">
      <c r="B640" s="11" t="s">
        <v>14</v>
      </c>
      <c r="C640" s="12">
        <v>25</v>
      </c>
      <c r="D640" s="13" t="s">
        <v>37</v>
      </c>
      <c r="E640" s="11" t="s">
        <v>49</v>
      </c>
      <c r="F640" s="11" t="s">
        <v>42</v>
      </c>
      <c r="G640" s="14">
        <v>2</v>
      </c>
      <c r="H640" s="15">
        <v>12000000</v>
      </c>
      <c r="I640" s="11">
        <v>1</v>
      </c>
      <c r="J640" s="16">
        <v>2.2222222222222222E-3</v>
      </c>
      <c r="K640" s="11" t="s">
        <v>18</v>
      </c>
      <c r="L640" s="11" t="s">
        <v>29</v>
      </c>
      <c r="M640" s="11" t="s">
        <v>48</v>
      </c>
      <c r="N640" s="11" t="s">
        <v>77</v>
      </c>
      <c r="O640" s="11" t="s">
        <v>65</v>
      </c>
    </row>
    <row r="641" spans="2:15" ht="21" customHeight="1" x14ac:dyDescent="0.3">
      <c r="B641" s="1" t="s">
        <v>14</v>
      </c>
      <c r="C641" s="2">
        <v>29</v>
      </c>
      <c r="D641" s="3" t="s">
        <v>37</v>
      </c>
      <c r="E641" s="1" t="s">
        <v>49</v>
      </c>
      <c r="F641" s="1" t="s">
        <v>42</v>
      </c>
      <c r="G641" s="4">
        <v>2</v>
      </c>
      <c r="H641" s="5">
        <v>12000000</v>
      </c>
      <c r="I641" s="1">
        <v>1</v>
      </c>
      <c r="J641" s="6">
        <v>2.2222222222222222E-3</v>
      </c>
      <c r="K641" s="1" t="s">
        <v>18</v>
      </c>
      <c r="L641" s="1" t="s">
        <v>24</v>
      </c>
      <c r="M641" s="1" t="s">
        <v>51</v>
      </c>
      <c r="N641" s="1" t="s">
        <v>76</v>
      </c>
      <c r="O641" s="1" t="s">
        <v>26</v>
      </c>
    </row>
    <row r="642" spans="2:15" ht="21" customHeight="1" x14ac:dyDescent="0.3">
      <c r="B642" s="11" t="s">
        <v>14</v>
      </c>
      <c r="C642" s="12">
        <v>20</v>
      </c>
      <c r="D642" s="13" t="s">
        <v>44</v>
      </c>
      <c r="E642" s="11" t="s">
        <v>38</v>
      </c>
      <c r="F642" s="11" t="s">
        <v>42</v>
      </c>
      <c r="G642" s="14">
        <v>2</v>
      </c>
      <c r="H642" s="15">
        <v>38000000</v>
      </c>
      <c r="I642" s="11">
        <v>4</v>
      </c>
      <c r="J642" s="16">
        <v>2.2222222222222222E-3</v>
      </c>
      <c r="K642" s="11" t="s">
        <v>74</v>
      </c>
      <c r="L642" s="11" t="s">
        <v>19</v>
      </c>
      <c r="M642" s="11" t="s">
        <v>43</v>
      </c>
      <c r="N642" s="11" t="s">
        <v>66</v>
      </c>
      <c r="O642" s="11" t="s">
        <v>67</v>
      </c>
    </row>
    <row r="643" spans="2:15" ht="21" customHeight="1" x14ac:dyDescent="0.3">
      <c r="B643" s="1" t="s">
        <v>14</v>
      </c>
      <c r="C643" s="2">
        <v>9</v>
      </c>
      <c r="D643" s="3" t="s">
        <v>44</v>
      </c>
      <c r="E643" s="1" t="s">
        <v>32</v>
      </c>
      <c r="F643" s="1" t="s">
        <v>42</v>
      </c>
      <c r="G643" s="4">
        <v>5</v>
      </c>
      <c r="H643" s="5">
        <v>25000000</v>
      </c>
      <c r="I643" s="1">
        <v>2</v>
      </c>
      <c r="J643" s="6">
        <v>2.2222222222222222E-3</v>
      </c>
      <c r="K643" s="1" t="s">
        <v>18</v>
      </c>
      <c r="L643" s="1" t="s">
        <v>35</v>
      </c>
      <c r="M643" s="1" t="s">
        <v>33</v>
      </c>
      <c r="N643" s="1" t="s">
        <v>66</v>
      </c>
      <c r="O643" s="1" t="s">
        <v>36</v>
      </c>
    </row>
    <row r="644" spans="2:15" ht="21" customHeight="1" x14ac:dyDescent="0.3">
      <c r="B644" s="11" t="s">
        <v>14</v>
      </c>
      <c r="C644" s="12">
        <v>17</v>
      </c>
      <c r="D644" s="13" t="s">
        <v>69</v>
      </c>
      <c r="E644" s="11" t="s">
        <v>16</v>
      </c>
      <c r="F644" s="11" t="s">
        <v>23</v>
      </c>
      <c r="G644" s="14">
        <v>4</v>
      </c>
      <c r="H644" s="15">
        <v>11000000</v>
      </c>
      <c r="I644" s="11">
        <v>1</v>
      </c>
      <c r="J644" s="16">
        <v>2.2222222222222222E-3</v>
      </c>
      <c r="K644" s="11" t="s">
        <v>61</v>
      </c>
      <c r="L644" s="11" t="s">
        <v>64</v>
      </c>
      <c r="M644" s="11" t="s">
        <v>20</v>
      </c>
      <c r="N644" s="11" t="s">
        <v>76</v>
      </c>
      <c r="O644" s="11" t="s">
        <v>26</v>
      </c>
    </row>
    <row r="645" spans="2:15" ht="21" customHeight="1" x14ac:dyDescent="0.3">
      <c r="B645" s="1" t="s">
        <v>14</v>
      </c>
      <c r="C645" s="2">
        <v>10</v>
      </c>
      <c r="D645" s="3" t="s">
        <v>69</v>
      </c>
      <c r="E645" s="1" t="s">
        <v>49</v>
      </c>
      <c r="F645" s="1" t="s">
        <v>42</v>
      </c>
      <c r="G645" s="4">
        <v>2</v>
      </c>
      <c r="H645" s="5">
        <v>12000000</v>
      </c>
      <c r="I645" s="1">
        <v>4</v>
      </c>
      <c r="J645" s="6">
        <v>2.2222222222222222E-3</v>
      </c>
      <c r="K645" s="1" t="s">
        <v>18</v>
      </c>
      <c r="L645" s="1" t="s">
        <v>39</v>
      </c>
      <c r="M645" s="1" t="s">
        <v>20</v>
      </c>
      <c r="N645" s="1" t="s">
        <v>76</v>
      </c>
      <c r="O645" s="1" t="s">
        <v>52</v>
      </c>
    </row>
    <row r="646" spans="2:15" ht="21" customHeight="1" x14ac:dyDescent="0.3">
      <c r="B646" s="11" t="s">
        <v>14</v>
      </c>
      <c r="C646" s="12">
        <v>24</v>
      </c>
      <c r="D646" s="13" t="s">
        <v>69</v>
      </c>
      <c r="E646" s="11" t="s">
        <v>49</v>
      </c>
      <c r="F646" s="11" t="s">
        <v>42</v>
      </c>
      <c r="G646" s="14">
        <v>2</v>
      </c>
      <c r="H646" s="15">
        <v>12000000</v>
      </c>
      <c r="I646" s="11">
        <v>2</v>
      </c>
      <c r="J646" s="16">
        <v>2.2222222222222222E-3</v>
      </c>
      <c r="K646" s="11" t="s">
        <v>18</v>
      </c>
      <c r="L646" s="11" t="s">
        <v>29</v>
      </c>
      <c r="M646" s="11" t="s">
        <v>43</v>
      </c>
      <c r="N646" s="11" t="s">
        <v>77</v>
      </c>
      <c r="O646" s="11" t="s">
        <v>54</v>
      </c>
    </row>
    <row r="647" spans="2:15" ht="21" customHeight="1" x14ac:dyDescent="0.3">
      <c r="B647" s="1" t="s">
        <v>14</v>
      </c>
      <c r="C647" s="2">
        <v>20</v>
      </c>
      <c r="D647" s="3" t="s">
        <v>69</v>
      </c>
      <c r="E647" s="1" t="s">
        <v>38</v>
      </c>
      <c r="F647" s="1" t="s">
        <v>23</v>
      </c>
      <c r="G647" s="4">
        <v>4</v>
      </c>
      <c r="H647" s="5">
        <v>20000000</v>
      </c>
      <c r="I647" s="1">
        <v>4</v>
      </c>
      <c r="J647" s="6">
        <v>2.2222222222222222E-3</v>
      </c>
      <c r="K647" s="1" t="s">
        <v>18</v>
      </c>
      <c r="L647" s="1" t="s">
        <v>39</v>
      </c>
      <c r="M647" s="1" t="s">
        <v>48</v>
      </c>
      <c r="N647" s="1" t="s">
        <v>77</v>
      </c>
      <c r="O647" s="1" t="s">
        <v>65</v>
      </c>
    </row>
    <row r="648" spans="2:15" ht="21" customHeight="1" x14ac:dyDescent="0.3">
      <c r="B648" s="11" t="s">
        <v>14</v>
      </c>
      <c r="C648" s="12">
        <v>17</v>
      </c>
      <c r="D648" s="13" t="s">
        <v>55</v>
      </c>
      <c r="E648" s="11" t="s">
        <v>49</v>
      </c>
      <c r="F648" s="11" t="s">
        <v>68</v>
      </c>
      <c r="G648" s="14">
        <v>3</v>
      </c>
      <c r="H648" s="15">
        <v>15000000</v>
      </c>
      <c r="I648" s="11">
        <v>1</v>
      </c>
      <c r="J648" s="16">
        <v>2.2222222222222222E-3</v>
      </c>
      <c r="K648" s="11" t="s">
        <v>18</v>
      </c>
      <c r="L648" s="11" t="s">
        <v>24</v>
      </c>
      <c r="M648" s="11" t="s">
        <v>30</v>
      </c>
      <c r="N648" s="11" t="s">
        <v>66</v>
      </c>
      <c r="O648" s="11" t="s">
        <v>67</v>
      </c>
    </row>
    <row r="649" spans="2:15" ht="21" customHeight="1" x14ac:dyDescent="0.3">
      <c r="B649" s="1" t="s">
        <v>14</v>
      </c>
      <c r="C649" s="2">
        <v>11</v>
      </c>
      <c r="D649" s="3" t="s">
        <v>57</v>
      </c>
      <c r="E649" s="1" t="s">
        <v>16</v>
      </c>
      <c r="F649" s="1" t="s">
        <v>42</v>
      </c>
      <c r="G649" s="4">
        <v>3</v>
      </c>
      <c r="H649" s="5">
        <v>15000000</v>
      </c>
      <c r="I649" s="1">
        <v>5</v>
      </c>
      <c r="J649" s="6">
        <v>2.2222222222222222E-3</v>
      </c>
      <c r="K649" s="1" t="s">
        <v>18</v>
      </c>
      <c r="L649" s="1" t="s">
        <v>19</v>
      </c>
      <c r="M649" s="1" t="s">
        <v>51</v>
      </c>
      <c r="N649" s="1" t="s">
        <v>66</v>
      </c>
      <c r="O649" s="1" t="s">
        <v>36</v>
      </c>
    </row>
    <row r="650" spans="2:15" ht="21" customHeight="1" x14ac:dyDescent="0.3">
      <c r="B650" s="11" t="s">
        <v>14</v>
      </c>
      <c r="C650" s="12">
        <v>1</v>
      </c>
      <c r="D650" s="13" t="s">
        <v>59</v>
      </c>
      <c r="E650" s="11" t="s">
        <v>49</v>
      </c>
      <c r="F650" s="11" t="s">
        <v>42</v>
      </c>
      <c r="G650" s="14">
        <v>4</v>
      </c>
      <c r="H650" s="15">
        <v>20000000</v>
      </c>
      <c r="I650" s="11">
        <v>3</v>
      </c>
      <c r="J650" s="16">
        <v>2.2222222222222222E-3</v>
      </c>
      <c r="K650" s="11" t="s">
        <v>18</v>
      </c>
      <c r="L650" s="11" t="s">
        <v>56</v>
      </c>
      <c r="M650" s="11" t="s">
        <v>33</v>
      </c>
      <c r="N650" s="11" t="s">
        <v>76</v>
      </c>
      <c r="O650" s="11" t="s">
        <v>52</v>
      </c>
    </row>
    <row r="651" spans="2:15" ht="21" customHeight="1" x14ac:dyDescent="0.3">
      <c r="B651" s="1" t="s">
        <v>14</v>
      </c>
      <c r="C651" s="2">
        <v>10</v>
      </c>
      <c r="D651" s="3" t="s">
        <v>72</v>
      </c>
      <c r="E651" s="1" t="s">
        <v>32</v>
      </c>
      <c r="F651" s="1" t="s">
        <v>42</v>
      </c>
      <c r="G651" s="4">
        <v>1</v>
      </c>
      <c r="H651" s="5">
        <v>7000000</v>
      </c>
      <c r="I651" s="1">
        <v>4</v>
      </c>
      <c r="J651" s="6">
        <v>2.2222222222222222E-3</v>
      </c>
      <c r="K651" s="1" t="s">
        <v>18</v>
      </c>
      <c r="L651" s="1" t="s">
        <v>19</v>
      </c>
      <c r="M651" s="1" t="s">
        <v>51</v>
      </c>
      <c r="N651" s="1" t="s">
        <v>78</v>
      </c>
      <c r="O651" s="1" t="s">
        <v>53</v>
      </c>
    </row>
    <row r="652" spans="2:15" ht="21" customHeight="1" x14ac:dyDescent="0.3">
      <c r="B652" s="11" t="s">
        <v>70</v>
      </c>
      <c r="C652" s="12">
        <v>21</v>
      </c>
      <c r="D652" s="13" t="s">
        <v>57</v>
      </c>
      <c r="E652" s="11" t="s">
        <v>73</v>
      </c>
      <c r="F652" s="11" t="s">
        <v>42</v>
      </c>
      <c r="G652" s="14">
        <v>0</v>
      </c>
      <c r="H652" s="15">
        <v>0</v>
      </c>
      <c r="I652" s="11">
        <v>2</v>
      </c>
      <c r="J652" s="16">
        <v>2.2222222222222222E-3</v>
      </c>
      <c r="K652" s="11"/>
      <c r="L652" s="11"/>
      <c r="M652" s="11" t="s">
        <v>43</v>
      </c>
      <c r="N652" s="11" t="s">
        <v>78</v>
      </c>
      <c r="O652" s="11" t="s">
        <v>53</v>
      </c>
    </row>
    <row r="653" spans="2:15" ht="21" customHeight="1" x14ac:dyDescent="0.3">
      <c r="B653" s="1" t="s">
        <v>70</v>
      </c>
      <c r="C653" s="2">
        <v>16</v>
      </c>
      <c r="D653" s="3" t="s">
        <v>58</v>
      </c>
      <c r="E653" s="1" t="s">
        <v>28</v>
      </c>
      <c r="F653" s="1" t="s">
        <v>17</v>
      </c>
      <c r="G653" s="4">
        <v>0</v>
      </c>
      <c r="H653" s="5">
        <v>0</v>
      </c>
      <c r="I653" s="1">
        <v>5</v>
      </c>
      <c r="J653" s="6">
        <v>2.2222222222222222E-3</v>
      </c>
      <c r="K653" s="1"/>
      <c r="L653" s="1"/>
      <c r="M653" s="1" t="s">
        <v>40</v>
      </c>
      <c r="N653" s="1" t="s">
        <v>78</v>
      </c>
      <c r="O653" s="1" t="s">
        <v>53</v>
      </c>
    </row>
    <row r="654" spans="2:15" ht="21" customHeight="1" x14ac:dyDescent="0.3">
      <c r="B654" s="11" t="s">
        <v>70</v>
      </c>
      <c r="C654" s="12">
        <v>25</v>
      </c>
      <c r="D654" s="13" t="s">
        <v>27</v>
      </c>
      <c r="E654" s="11" t="s">
        <v>28</v>
      </c>
      <c r="F654" s="11" t="s">
        <v>42</v>
      </c>
      <c r="G654" s="14">
        <v>0</v>
      </c>
      <c r="H654" s="15">
        <v>0</v>
      </c>
      <c r="I654" s="11">
        <v>1</v>
      </c>
      <c r="J654" s="16">
        <v>2.2222222222222222E-3</v>
      </c>
      <c r="K654" s="11"/>
      <c r="L654" s="11"/>
      <c r="M654" s="11" t="s">
        <v>30</v>
      </c>
      <c r="N654" s="11" t="s">
        <v>78</v>
      </c>
      <c r="O654" s="11" t="s">
        <v>63</v>
      </c>
    </row>
    <row r="655" spans="2:15" ht="21" customHeight="1" x14ac:dyDescent="0.3">
      <c r="B655" s="1" t="s">
        <v>70</v>
      </c>
      <c r="C655" s="2">
        <v>7</v>
      </c>
      <c r="D655" s="3" t="s">
        <v>69</v>
      </c>
      <c r="E655" s="1" t="s">
        <v>16</v>
      </c>
      <c r="F655" s="1" t="s">
        <v>17</v>
      </c>
      <c r="G655" s="4">
        <v>0</v>
      </c>
      <c r="H655" s="5">
        <v>0</v>
      </c>
      <c r="I655" s="1">
        <v>1</v>
      </c>
      <c r="J655" s="6">
        <v>2.2222222222222222E-3</v>
      </c>
      <c r="K655" s="1"/>
      <c r="L655" s="1"/>
      <c r="M655" s="1" t="s">
        <v>33</v>
      </c>
      <c r="N655" s="1" t="s">
        <v>78</v>
      </c>
      <c r="O655" s="1" t="s">
        <v>41</v>
      </c>
    </row>
    <row r="656" spans="2:15" ht="21" customHeight="1" x14ac:dyDescent="0.3">
      <c r="B656" s="11" t="s">
        <v>70</v>
      </c>
      <c r="C656" s="12">
        <v>23</v>
      </c>
      <c r="D656" s="13" t="s">
        <v>69</v>
      </c>
      <c r="E656" s="11" t="s">
        <v>32</v>
      </c>
      <c r="F656" s="11" t="s">
        <v>42</v>
      </c>
      <c r="G656" s="14">
        <v>0</v>
      </c>
      <c r="H656" s="15">
        <v>0</v>
      </c>
      <c r="I656" s="11">
        <v>5</v>
      </c>
      <c r="J656" s="16">
        <v>2.2222222222222222E-3</v>
      </c>
      <c r="K656" s="11"/>
      <c r="L656" s="11"/>
      <c r="M656" s="11" t="s">
        <v>25</v>
      </c>
      <c r="N656" s="11" t="s">
        <v>76</v>
      </c>
      <c r="O656" s="11" t="s">
        <v>31</v>
      </c>
    </row>
    <row r="657" spans="2:15" ht="21" customHeight="1" x14ac:dyDescent="0.3">
      <c r="B657" s="1" t="s">
        <v>70</v>
      </c>
      <c r="C657" s="2">
        <v>21</v>
      </c>
      <c r="D657" s="3" t="s">
        <v>57</v>
      </c>
      <c r="E657" s="1" t="s">
        <v>73</v>
      </c>
      <c r="F657" s="1" t="s">
        <v>42</v>
      </c>
      <c r="G657" s="4">
        <v>0</v>
      </c>
      <c r="H657" s="5">
        <v>0</v>
      </c>
      <c r="I657" s="1">
        <v>2</v>
      </c>
      <c r="J657" s="6">
        <v>2.2222222222222222E-3</v>
      </c>
      <c r="K657" s="1"/>
      <c r="L657" s="1"/>
      <c r="M657" s="1" t="s">
        <v>43</v>
      </c>
      <c r="N657" s="1" t="s">
        <v>78</v>
      </c>
      <c r="O657" s="1" t="s">
        <v>53</v>
      </c>
    </row>
    <row r="658" spans="2:15" ht="21" customHeight="1" x14ac:dyDescent="0.3">
      <c r="B658" s="11" t="s">
        <v>70</v>
      </c>
      <c r="C658" s="12">
        <v>16</v>
      </c>
      <c r="D658" s="13" t="s">
        <v>58</v>
      </c>
      <c r="E658" s="11" t="s">
        <v>28</v>
      </c>
      <c r="F658" s="11" t="s">
        <v>17</v>
      </c>
      <c r="G658" s="14">
        <v>0</v>
      </c>
      <c r="H658" s="15">
        <v>0</v>
      </c>
      <c r="I658" s="11">
        <v>5</v>
      </c>
      <c r="J658" s="16">
        <v>2.2222222222222222E-3</v>
      </c>
      <c r="K658" s="11"/>
      <c r="L658" s="11"/>
      <c r="M658" s="11" t="s">
        <v>40</v>
      </c>
      <c r="N658" s="11" t="s">
        <v>78</v>
      </c>
      <c r="O658" s="11" t="s">
        <v>53</v>
      </c>
    </row>
    <row r="659" spans="2:15" ht="21" customHeight="1" x14ac:dyDescent="0.3">
      <c r="B659" s="1" t="s">
        <v>14</v>
      </c>
      <c r="C659" s="2">
        <v>30</v>
      </c>
      <c r="D659" s="3" t="s">
        <v>22</v>
      </c>
      <c r="E659" s="1" t="s">
        <v>28</v>
      </c>
      <c r="F659" s="1" t="s">
        <v>23</v>
      </c>
      <c r="G659" s="4">
        <v>5</v>
      </c>
      <c r="H659" s="5">
        <v>25000000</v>
      </c>
      <c r="I659" s="1">
        <v>1</v>
      </c>
      <c r="J659" s="6">
        <v>2.2453703703703702E-3</v>
      </c>
      <c r="K659" s="1" t="s">
        <v>18</v>
      </c>
      <c r="L659" s="1" t="s">
        <v>64</v>
      </c>
      <c r="M659" s="1" t="s">
        <v>25</v>
      </c>
      <c r="N659" s="1" t="s">
        <v>76</v>
      </c>
      <c r="O659" s="1" t="s">
        <v>26</v>
      </c>
    </row>
    <row r="660" spans="2:15" ht="21" customHeight="1" x14ac:dyDescent="0.3">
      <c r="B660" s="11" t="s">
        <v>14</v>
      </c>
      <c r="C660" s="12">
        <v>25</v>
      </c>
      <c r="D660" s="13" t="s">
        <v>27</v>
      </c>
      <c r="E660" s="11" t="s">
        <v>16</v>
      </c>
      <c r="F660" s="11" t="s">
        <v>23</v>
      </c>
      <c r="G660" s="14">
        <v>4</v>
      </c>
      <c r="H660" s="15">
        <v>20000000</v>
      </c>
      <c r="I660" s="11">
        <v>2</v>
      </c>
      <c r="J660" s="16">
        <v>2.2453703703703702E-3</v>
      </c>
      <c r="K660" s="11" t="s">
        <v>61</v>
      </c>
      <c r="L660" s="11" t="s">
        <v>19</v>
      </c>
      <c r="M660" s="11" t="s">
        <v>51</v>
      </c>
      <c r="N660" s="11" t="s">
        <v>78</v>
      </c>
      <c r="O660" s="11" t="s">
        <v>63</v>
      </c>
    </row>
    <row r="661" spans="2:15" ht="21" customHeight="1" x14ac:dyDescent="0.3">
      <c r="B661" s="1" t="s">
        <v>14</v>
      </c>
      <c r="C661" s="2">
        <v>9</v>
      </c>
      <c r="D661" s="3" t="s">
        <v>27</v>
      </c>
      <c r="E661" s="1" t="s">
        <v>28</v>
      </c>
      <c r="F661" s="1" t="s">
        <v>23</v>
      </c>
      <c r="G661" s="4">
        <v>1</v>
      </c>
      <c r="H661" s="5">
        <v>7000000</v>
      </c>
      <c r="I661" s="1">
        <v>2</v>
      </c>
      <c r="J661" s="6">
        <v>2.2453703703703702E-3</v>
      </c>
      <c r="K661" s="1" t="s">
        <v>18</v>
      </c>
      <c r="L661" s="1" t="s">
        <v>29</v>
      </c>
      <c r="M661" s="1" t="s">
        <v>43</v>
      </c>
      <c r="N661" s="1" t="s">
        <v>76</v>
      </c>
      <c r="O661" s="1" t="s">
        <v>26</v>
      </c>
    </row>
    <row r="662" spans="2:15" ht="21" customHeight="1" x14ac:dyDescent="0.3">
      <c r="B662" s="11" t="s">
        <v>14</v>
      </c>
      <c r="C662" s="12">
        <v>29</v>
      </c>
      <c r="D662" s="13" t="s">
        <v>37</v>
      </c>
      <c r="E662" s="11" t="s">
        <v>49</v>
      </c>
      <c r="F662" s="11" t="s">
        <v>42</v>
      </c>
      <c r="G662" s="14">
        <v>2</v>
      </c>
      <c r="H662" s="15">
        <v>12000000</v>
      </c>
      <c r="I662" s="11">
        <v>1</v>
      </c>
      <c r="J662" s="16">
        <v>2.2453703703703702E-3</v>
      </c>
      <c r="K662" s="11" t="s">
        <v>18</v>
      </c>
      <c r="L662" s="11" t="s">
        <v>56</v>
      </c>
      <c r="M662" s="11" t="s">
        <v>30</v>
      </c>
      <c r="N662" s="11" t="s">
        <v>77</v>
      </c>
      <c r="O662" s="11" t="s">
        <v>34</v>
      </c>
    </row>
    <row r="663" spans="2:15" ht="21" customHeight="1" x14ac:dyDescent="0.3">
      <c r="B663" s="1" t="s">
        <v>14</v>
      </c>
      <c r="C663" s="2">
        <v>13</v>
      </c>
      <c r="D663" s="3" t="s">
        <v>37</v>
      </c>
      <c r="E663" s="1" t="s">
        <v>28</v>
      </c>
      <c r="F663" s="1" t="s">
        <v>23</v>
      </c>
      <c r="G663" s="4">
        <v>2</v>
      </c>
      <c r="H663" s="5">
        <v>12000000</v>
      </c>
      <c r="I663" s="1">
        <v>2</v>
      </c>
      <c r="J663" s="6">
        <v>2.2453703703703702E-3</v>
      </c>
      <c r="K663" s="1" t="s">
        <v>18</v>
      </c>
      <c r="L663" s="1" t="s">
        <v>19</v>
      </c>
      <c r="M663" s="1" t="s">
        <v>33</v>
      </c>
      <c r="N663" s="1" t="s">
        <v>66</v>
      </c>
      <c r="O663" s="1" t="s">
        <v>36</v>
      </c>
    </row>
    <row r="664" spans="2:15" ht="21" customHeight="1" x14ac:dyDescent="0.3">
      <c r="B664" s="11" t="s">
        <v>14</v>
      </c>
      <c r="C664" s="12">
        <v>29</v>
      </c>
      <c r="D664" s="13" t="s">
        <v>37</v>
      </c>
      <c r="E664" s="11" t="s">
        <v>32</v>
      </c>
      <c r="F664" s="11" t="s">
        <v>68</v>
      </c>
      <c r="G664" s="14">
        <v>2</v>
      </c>
      <c r="H664" s="15">
        <v>12000000</v>
      </c>
      <c r="I664" s="11">
        <v>1</v>
      </c>
      <c r="J664" s="16">
        <v>2.2453703703703702E-3</v>
      </c>
      <c r="K664" s="11" t="s">
        <v>18</v>
      </c>
      <c r="L664" s="11" t="s">
        <v>47</v>
      </c>
      <c r="M664" s="11" t="s">
        <v>48</v>
      </c>
      <c r="N664" s="11" t="s">
        <v>77</v>
      </c>
      <c r="O664" s="11" t="s">
        <v>54</v>
      </c>
    </row>
    <row r="665" spans="2:15" ht="21" customHeight="1" x14ac:dyDescent="0.3">
      <c r="B665" s="1" t="s">
        <v>14</v>
      </c>
      <c r="C665" s="2">
        <v>1</v>
      </c>
      <c r="D665" s="3" t="s">
        <v>44</v>
      </c>
      <c r="E665" s="1" t="s">
        <v>28</v>
      </c>
      <c r="F665" s="1" t="s">
        <v>23</v>
      </c>
      <c r="G665" s="4">
        <v>2</v>
      </c>
      <c r="H665" s="5">
        <v>38000000</v>
      </c>
      <c r="I665" s="1">
        <v>4</v>
      </c>
      <c r="J665" s="6">
        <v>2.2453703703703702E-3</v>
      </c>
      <c r="K665" s="1" t="s">
        <v>46</v>
      </c>
      <c r="L665" s="1" t="s">
        <v>19</v>
      </c>
      <c r="M665" s="1" t="s">
        <v>30</v>
      </c>
      <c r="N665" s="1" t="s">
        <v>78</v>
      </c>
      <c r="O665" s="1" t="s">
        <v>41</v>
      </c>
    </row>
    <row r="666" spans="2:15" ht="21" customHeight="1" x14ac:dyDescent="0.3">
      <c r="B666" s="11" t="s">
        <v>14</v>
      </c>
      <c r="C666" s="12">
        <v>22</v>
      </c>
      <c r="D666" s="13" t="s">
        <v>44</v>
      </c>
      <c r="E666" s="11" t="s">
        <v>16</v>
      </c>
      <c r="F666" s="11" t="s">
        <v>45</v>
      </c>
      <c r="G666" s="14">
        <v>4</v>
      </c>
      <c r="H666" s="15">
        <v>20000000</v>
      </c>
      <c r="I666" s="11">
        <v>5</v>
      </c>
      <c r="J666" s="16">
        <v>2.2453703703703702E-3</v>
      </c>
      <c r="K666" s="11" t="s">
        <v>18</v>
      </c>
      <c r="L666" s="11" t="s">
        <v>39</v>
      </c>
      <c r="M666" s="11" t="s">
        <v>43</v>
      </c>
      <c r="N666" s="11" t="s">
        <v>78</v>
      </c>
      <c r="O666" s="11" t="s">
        <v>53</v>
      </c>
    </row>
    <row r="667" spans="2:15" ht="21" customHeight="1" x14ac:dyDescent="0.3">
      <c r="B667" s="1" t="s">
        <v>14</v>
      </c>
      <c r="C667" s="2">
        <v>1</v>
      </c>
      <c r="D667" s="3" t="s">
        <v>69</v>
      </c>
      <c r="E667" s="1" t="s">
        <v>16</v>
      </c>
      <c r="F667" s="1" t="s">
        <v>23</v>
      </c>
      <c r="G667" s="4">
        <v>5</v>
      </c>
      <c r="H667" s="5">
        <v>21000000</v>
      </c>
      <c r="I667" s="1">
        <v>2</v>
      </c>
      <c r="J667" s="6">
        <v>2.2453703703703702E-3</v>
      </c>
      <c r="K667" s="1" t="s">
        <v>18</v>
      </c>
      <c r="L667" s="1" t="s">
        <v>47</v>
      </c>
      <c r="M667" s="1" t="s">
        <v>40</v>
      </c>
      <c r="N667" s="1" t="s">
        <v>78</v>
      </c>
      <c r="O667" s="1" t="s">
        <v>66</v>
      </c>
    </row>
    <row r="668" spans="2:15" ht="21" customHeight="1" x14ac:dyDescent="0.3">
      <c r="B668" s="11" t="s">
        <v>14</v>
      </c>
      <c r="C668" s="12">
        <v>15</v>
      </c>
      <c r="D668" s="13" t="s">
        <v>69</v>
      </c>
      <c r="E668" s="11" t="s">
        <v>28</v>
      </c>
      <c r="F668" s="11" t="s">
        <v>42</v>
      </c>
      <c r="G668" s="14">
        <v>3</v>
      </c>
      <c r="H668" s="15">
        <v>15000000</v>
      </c>
      <c r="I668" s="11">
        <v>2</v>
      </c>
      <c r="J668" s="16">
        <v>2.2453703703703702E-3</v>
      </c>
      <c r="K668" s="11" t="s">
        <v>18</v>
      </c>
      <c r="L668" s="11" t="s">
        <v>29</v>
      </c>
      <c r="M668" s="11" t="s">
        <v>20</v>
      </c>
      <c r="N668" s="11" t="s">
        <v>78</v>
      </c>
      <c r="O668" s="11" t="s">
        <v>62</v>
      </c>
    </row>
    <row r="669" spans="2:15" ht="21" customHeight="1" x14ac:dyDescent="0.3">
      <c r="B669" s="1" t="s">
        <v>70</v>
      </c>
      <c r="C669" s="2">
        <v>20</v>
      </c>
      <c r="D669" s="3" t="s">
        <v>58</v>
      </c>
      <c r="E669" s="1" t="s">
        <v>16</v>
      </c>
      <c r="F669" s="1" t="s">
        <v>23</v>
      </c>
      <c r="G669" s="4">
        <v>0</v>
      </c>
      <c r="H669" s="5">
        <v>0</v>
      </c>
      <c r="I669" s="1">
        <v>2</v>
      </c>
      <c r="J669" s="6">
        <v>2.2453703703703702E-3</v>
      </c>
      <c r="K669" s="1"/>
      <c r="L669" s="1"/>
      <c r="M669" s="1" t="s">
        <v>51</v>
      </c>
      <c r="N669" s="1" t="s">
        <v>66</v>
      </c>
      <c r="O669" s="1" t="s">
        <v>36</v>
      </c>
    </row>
    <row r="670" spans="2:15" ht="21" customHeight="1" x14ac:dyDescent="0.3">
      <c r="B670" s="11" t="s">
        <v>70</v>
      </c>
      <c r="C670" s="12">
        <v>10</v>
      </c>
      <c r="D670" s="13" t="s">
        <v>69</v>
      </c>
      <c r="E670" s="11" t="s">
        <v>28</v>
      </c>
      <c r="F670" s="11" t="s">
        <v>42</v>
      </c>
      <c r="G670" s="14">
        <v>0</v>
      </c>
      <c r="H670" s="15">
        <v>0</v>
      </c>
      <c r="I670" s="11">
        <v>4</v>
      </c>
      <c r="J670" s="16">
        <v>2.2453703703703702E-3</v>
      </c>
      <c r="K670" s="11"/>
      <c r="L670" s="11"/>
      <c r="M670" s="11" t="s">
        <v>43</v>
      </c>
      <c r="N670" s="11" t="s">
        <v>78</v>
      </c>
      <c r="O670" s="11" t="s">
        <v>66</v>
      </c>
    </row>
    <row r="671" spans="2:15" ht="21" customHeight="1" x14ac:dyDescent="0.3">
      <c r="B671" s="1" t="s">
        <v>70</v>
      </c>
      <c r="C671" s="2">
        <v>20</v>
      </c>
      <c r="D671" s="3" t="s">
        <v>69</v>
      </c>
      <c r="E671" s="1" t="s">
        <v>16</v>
      </c>
      <c r="F671" s="1" t="s">
        <v>23</v>
      </c>
      <c r="G671" s="4">
        <v>0</v>
      </c>
      <c r="H671" s="5">
        <v>0</v>
      </c>
      <c r="I671" s="1">
        <v>1</v>
      </c>
      <c r="J671" s="6">
        <v>2.2453703703703702E-3</v>
      </c>
      <c r="K671" s="1"/>
      <c r="L671" s="1"/>
      <c r="M671" s="1" t="s">
        <v>33</v>
      </c>
      <c r="N671" s="1" t="s">
        <v>76</v>
      </c>
      <c r="O671" s="1" t="s">
        <v>71</v>
      </c>
    </row>
    <row r="672" spans="2:15" ht="21" customHeight="1" x14ac:dyDescent="0.3">
      <c r="B672" s="11" t="s">
        <v>70</v>
      </c>
      <c r="C672" s="12">
        <v>20</v>
      </c>
      <c r="D672" s="13" t="s">
        <v>58</v>
      </c>
      <c r="E672" s="11" t="s">
        <v>16</v>
      </c>
      <c r="F672" s="11" t="s">
        <v>23</v>
      </c>
      <c r="G672" s="14">
        <v>0</v>
      </c>
      <c r="H672" s="15">
        <v>0</v>
      </c>
      <c r="I672" s="11">
        <v>2</v>
      </c>
      <c r="J672" s="16">
        <v>2.2453703703703702E-3</v>
      </c>
      <c r="K672" s="11"/>
      <c r="L672" s="11"/>
      <c r="M672" s="11" t="s">
        <v>51</v>
      </c>
      <c r="N672" s="11" t="s">
        <v>66</v>
      </c>
      <c r="O672" s="11" t="s">
        <v>36</v>
      </c>
    </row>
    <row r="673" spans="2:15" ht="21" customHeight="1" x14ac:dyDescent="0.3">
      <c r="B673" s="1" t="s">
        <v>14</v>
      </c>
      <c r="C673" s="2">
        <v>12</v>
      </c>
      <c r="D673" s="3" t="s">
        <v>55</v>
      </c>
      <c r="E673" s="1" t="s">
        <v>16</v>
      </c>
      <c r="F673" s="1" t="s">
        <v>23</v>
      </c>
      <c r="G673" s="4">
        <v>5</v>
      </c>
      <c r="H673" s="5">
        <v>25000000</v>
      </c>
      <c r="I673" s="1">
        <v>1</v>
      </c>
      <c r="J673" s="6">
        <v>2.2685185185185182E-3</v>
      </c>
      <c r="K673" s="1" t="s">
        <v>18</v>
      </c>
      <c r="L673" s="1" t="s">
        <v>24</v>
      </c>
      <c r="M673" s="1" t="s">
        <v>30</v>
      </c>
      <c r="N673" s="1" t="s">
        <v>76</v>
      </c>
      <c r="O673" s="1" t="s">
        <v>52</v>
      </c>
    </row>
    <row r="674" spans="2:15" ht="21" customHeight="1" x14ac:dyDescent="0.3">
      <c r="B674" s="11" t="s">
        <v>14</v>
      </c>
      <c r="C674" s="12">
        <v>1</v>
      </c>
      <c r="D674" s="13" t="s">
        <v>60</v>
      </c>
      <c r="E674" s="11" t="s">
        <v>16</v>
      </c>
      <c r="F674" s="11" t="s">
        <v>23</v>
      </c>
      <c r="G674" s="14">
        <v>4</v>
      </c>
      <c r="H674" s="15">
        <v>20000000</v>
      </c>
      <c r="I674" s="11">
        <v>4</v>
      </c>
      <c r="J674" s="16">
        <v>2.2685185185185182E-3</v>
      </c>
      <c r="K674" s="11" t="s">
        <v>61</v>
      </c>
      <c r="L674" s="11" t="s">
        <v>39</v>
      </c>
      <c r="M674" s="11" t="s">
        <v>33</v>
      </c>
      <c r="N674" s="11" t="s">
        <v>66</v>
      </c>
      <c r="O674" s="11" t="s">
        <v>67</v>
      </c>
    </row>
    <row r="675" spans="2:15" ht="21" customHeight="1" x14ac:dyDescent="0.3">
      <c r="B675" s="1" t="s">
        <v>14</v>
      </c>
      <c r="C675" s="2">
        <v>28</v>
      </c>
      <c r="D675" s="3" t="s">
        <v>60</v>
      </c>
      <c r="E675" s="1" t="s">
        <v>49</v>
      </c>
      <c r="F675" s="1" t="s">
        <v>17</v>
      </c>
      <c r="G675" s="4">
        <v>4</v>
      </c>
      <c r="H675" s="5">
        <v>15000000</v>
      </c>
      <c r="I675" s="1">
        <v>2</v>
      </c>
      <c r="J675" s="6">
        <v>2.2685185185185182E-3</v>
      </c>
      <c r="K675" s="1" t="s">
        <v>18</v>
      </c>
      <c r="L675" s="1" t="s">
        <v>29</v>
      </c>
      <c r="M675" s="1" t="s">
        <v>48</v>
      </c>
      <c r="N675" s="1" t="s">
        <v>66</v>
      </c>
      <c r="O675" s="1" t="s">
        <v>67</v>
      </c>
    </row>
    <row r="676" spans="2:15" ht="21" customHeight="1" x14ac:dyDescent="0.3">
      <c r="B676" s="11" t="s">
        <v>14</v>
      </c>
      <c r="C676" s="12">
        <v>3</v>
      </c>
      <c r="D676" s="13" t="s">
        <v>27</v>
      </c>
      <c r="E676" s="11" t="s">
        <v>16</v>
      </c>
      <c r="F676" s="11" t="s">
        <v>17</v>
      </c>
      <c r="G676" s="14">
        <v>3</v>
      </c>
      <c r="H676" s="15">
        <v>12000000</v>
      </c>
      <c r="I676" s="11">
        <v>1</v>
      </c>
      <c r="J676" s="16">
        <v>2.2685185185185182E-3</v>
      </c>
      <c r="K676" s="11" t="s">
        <v>18</v>
      </c>
      <c r="L676" s="11" t="s">
        <v>29</v>
      </c>
      <c r="M676" s="11" t="s">
        <v>30</v>
      </c>
      <c r="N676" s="11" t="s">
        <v>76</v>
      </c>
      <c r="O676" s="11" t="s">
        <v>26</v>
      </c>
    </row>
    <row r="677" spans="2:15" ht="21" customHeight="1" x14ac:dyDescent="0.3">
      <c r="B677" s="1" t="s">
        <v>14</v>
      </c>
      <c r="C677" s="2">
        <v>28</v>
      </c>
      <c r="D677" s="3" t="s">
        <v>37</v>
      </c>
      <c r="E677" s="1" t="s">
        <v>38</v>
      </c>
      <c r="F677" s="1" t="s">
        <v>45</v>
      </c>
      <c r="G677" s="4">
        <v>2</v>
      </c>
      <c r="H677" s="5">
        <v>38000000</v>
      </c>
      <c r="I677" s="1">
        <v>2</v>
      </c>
      <c r="J677" s="6">
        <v>2.2685185185185182E-3</v>
      </c>
      <c r="K677" s="1" t="s">
        <v>46</v>
      </c>
      <c r="L677" s="1" t="s">
        <v>29</v>
      </c>
      <c r="M677" s="1" t="s">
        <v>25</v>
      </c>
      <c r="N677" s="1" t="s">
        <v>78</v>
      </c>
      <c r="O677" s="1" t="s">
        <v>62</v>
      </c>
    </row>
    <row r="678" spans="2:15" ht="21" customHeight="1" x14ac:dyDescent="0.3">
      <c r="B678" s="11" t="s">
        <v>14</v>
      </c>
      <c r="C678" s="12">
        <v>28</v>
      </c>
      <c r="D678" s="13" t="s">
        <v>37</v>
      </c>
      <c r="E678" s="11" t="s">
        <v>16</v>
      </c>
      <c r="F678" s="11" t="s">
        <v>17</v>
      </c>
      <c r="G678" s="14">
        <v>1</v>
      </c>
      <c r="H678" s="15">
        <v>19000000</v>
      </c>
      <c r="I678" s="11">
        <v>1</v>
      </c>
      <c r="J678" s="16">
        <v>2.2685185185185182E-3</v>
      </c>
      <c r="K678" s="11" t="s">
        <v>46</v>
      </c>
      <c r="L678" s="11" t="s">
        <v>19</v>
      </c>
      <c r="M678" s="11" t="s">
        <v>48</v>
      </c>
      <c r="N678" s="11" t="s">
        <v>78</v>
      </c>
      <c r="O678" s="11" t="s">
        <v>53</v>
      </c>
    </row>
    <row r="679" spans="2:15" ht="21" customHeight="1" x14ac:dyDescent="0.3">
      <c r="B679" s="1" t="s">
        <v>14</v>
      </c>
      <c r="C679" s="2">
        <v>23</v>
      </c>
      <c r="D679" s="3" t="s">
        <v>37</v>
      </c>
      <c r="E679" s="1" t="s">
        <v>49</v>
      </c>
      <c r="F679" s="1" t="s">
        <v>42</v>
      </c>
      <c r="G679" s="4">
        <v>2</v>
      </c>
      <c r="H679" s="5">
        <v>10000000</v>
      </c>
      <c r="I679" s="1">
        <v>2</v>
      </c>
      <c r="J679" s="6">
        <v>2.2685185185185182E-3</v>
      </c>
      <c r="K679" s="1" t="s">
        <v>18</v>
      </c>
      <c r="L679" s="1" t="s">
        <v>19</v>
      </c>
      <c r="M679" s="1" t="s">
        <v>25</v>
      </c>
      <c r="N679" s="1" t="s">
        <v>78</v>
      </c>
      <c r="O679" s="1" t="s">
        <v>53</v>
      </c>
    </row>
    <row r="680" spans="2:15" ht="21" customHeight="1" x14ac:dyDescent="0.3">
      <c r="B680" s="11" t="s">
        <v>14</v>
      </c>
      <c r="C680" s="12">
        <v>26</v>
      </c>
      <c r="D680" s="13" t="s">
        <v>37</v>
      </c>
      <c r="E680" s="11" t="s">
        <v>32</v>
      </c>
      <c r="F680" s="11" t="s">
        <v>23</v>
      </c>
      <c r="G680" s="14">
        <v>1</v>
      </c>
      <c r="H680" s="15">
        <v>7000000</v>
      </c>
      <c r="I680" s="11">
        <v>2</v>
      </c>
      <c r="J680" s="16">
        <v>2.2685185185185182E-3</v>
      </c>
      <c r="K680" s="11" t="s">
        <v>18</v>
      </c>
      <c r="L680" s="11" t="s">
        <v>29</v>
      </c>
      <c r="M680" s="11" t="s">
        <v>33</v>
      </c>
      <c r="N680" s="11" t="s">
        <v>76</v>
      </c>
      <c r="O680" s="11" t="s">
        <v>31</v>
      </c>
    </row>
    <row r="681" spans="2:15" ht="21" customHeight="1" x14ac:dyDescent="0.3">
      <c r="B681" s="1" t="s">
        <v>14</v>
      </c>
      <c r="C681" s="2">
        <v>1</v>
      </c>
      <c r="D681" s="3" t="s">
        <v>37</v>
      </c>
      <c r="E681" s="1" t="s">
        <v>38</v>
      </c>
      <c r="F681" s="1" t="s">
        <v>68</v>
      </c>
      <c r="G681" s="4">
        <v>3</v>
      </c>
      <c r="H681" s="5">
        <v>11000000</v>
      </c>
      <c r="I681" s="1">
        <v>3</v>
      </c>
      <c r="J681" s="6">
        <v>2.2685185185185182E-3</v>
      </c>
      <c r="K681" s="1" t="s">
        <v>18</v>
      </c>
      <c r="L681" s="1" t="s">
        <v>19</v>
      </c>
      <c r="M681" s="1" t="s">
        <v>40</v>
      </c>
      <c r="N681" s="1" t="s">
        <v>77</v>
      </c>
      <c r="O681" s="1" t="s">
        <v>65</v>
      </c>
    </row>
    <row r="682" spans="2:15" ht="21" customHeight="1" x14ac:dyDescent="0.3">
      <c r="B682" s="11" t="s">
        <v>14</v>
      </c>
      <c r="C682" s="12">
        <v>12</v>
      </c>
      <c r="D682" s="13" t="s">
        <v>44</v>
      </c>
      <c r="E682" s="11" t="s">
        <v>49</v>
      </c>
      <c r="F682" s="11" t="s">
        <v>17</v>
      </c>
      <c r="G682" s="14">
        <v>5</v>
      </c>
      <c r="H682" s="15">
        <v>25000000</v>
      </c>
      <c r="I682" s="11">
        <v>4</v>
      </c>
      <c r="J682" s="16">
        <v>2.2685185185185182E-3</v>
      </c>
      <c r="K682" s="11" t="s">
        <v>18</v>
      </c>
      <c r="L682" s="11" t="s">
        <v>24</v>
      </c>
      <c r="M682" s="11" t="s">
        <v>43</v>
      </c>
      <c r="N682" s="11" t="s">
        <v>76</v>
      </c>
      <c r="O682" s="11" t="s">
        <v>31</v>
      </c>
    </row>
    <row r="683" spans="2:15" ht="21" customHeight="1" x14ac:dyDescent="0.3">
      <c r="B683" s="1" t="s">
        <v>14</v>
      </c>
      <c r="C683" s="2">
        <v>12</v>
      </c>
      <c r="D683" s="3" t="s">
        <v>55</v>
      </c>
      <c r="E683" s="1" t="s">
        <v>16</v>
      </c>
      <c r="F683" s="1" t="s">
        <v>23</v>
      </c>
      <c r="G683" s="4">
        <v>5</v>
      </c>
      <c r="H683" s="5">
        <v>25000000</v>
      </c>
      <c r="I683" s="1">
        <v>1</v>
      </c>
      <c r="J683" s="6">
        <v>2.2685185185185182E-3</v>
      </c>
      <c r="K683" s="1" t="s">
        <v>18</v>
      </c>
      <c r="L683" s="1" t="s">
        <v>24</v>
      </c>
      <c r="M683" s="1" t="s">
        <v>30</v>
      </c>
      <c r="N683" s="1" t="s">
        <v>76</v>
      </c>
      <c r="O683" s="1" t="s">
        <v>52</v>
      </c>
    </row>
    <row r="684" spans="2:15" ht="21" customHeight="1" x14ac:dyDescent="0.3">
      <c r="B684" s="11" t="s">
        <v>14</v>
      </c>
      <c r="C684" s="12">
        <v>1</v>
      </c>
      <c r="D684" s="13" t="s">
        <v>60</v>
      </c>
      <c r="E684" s="11" t="s">
        <v>16</v>
      </c>
      <c r="F684" s="11" t="s">
        <v>23</v>
      </c>
      <c r="G684" s="14">
        <v>4</v>
      </c>
      <c r="H684" s="15">
        <v>20000000</v>
      </c>
      <c r="I684" s="11">
        <v>4</v>
      </c>
      <c r="J684" s="16">
        <v>2.2685185185185182E-3</v>
      </c>
      <c r="K684" s="11" t="s">
        <v>61</v>
      </c>
      <c r="L684" s="11" t="s">
        <v>39</v>
      </c>
      <c r="M684" s="11" t="s">
        <v>33</v>
      </c>
      <c r="N684" s="11" t="s">
        <v>66</v>
      </c>
      <c r="O684" s="11" t="s">
        <v>67</v>
      </c>
    </row>
    <row r="685" spans="2:15" ht="21" customHeight="1" x14ac:dyDescent="0.3">
      <c r="B685" s="1" t="s">
        <v>14</v>
      </c>
      <c r="C685" s="2">
        <v>28</v>
      </c>
      <c r="D685" s="3" t="s">
        <v>60</v>
      </c>
      <c r="E685" s="1" t="s">
        <v>49</v>
      </c>
      <c r="F685" s="1" t="s">
        <v>17</v>
      </c>
      <c r="G685" s="4">
        <v>4</v>
      </c>
      <c r="H685" s="5">
        <v>15000000</v>
      </c>
      <c r="I685" s="1">
        <v>2</v>
      </c>
      <c r="J685" s="6">
        <v>2.2685185185185182E-3</v>
      </c>
      <c r="K685" s="1" t="s">
        <v>18</v>
      </c>
      <c r="L685" s="1" t="s">
        <v>29</v>
      </c>
      <c r="M685" s="1" t="s">
        <v>48</v>
      </c>
      <c r="N685" s="1" t="s">
        <v>66</v>
      </c>
      <c r="O685" s="1" t="s">
        <v>67</v>
      </c>
    </row>
    <row r="686" spans="2:15" ht="21" customHeight="1" x14ac:dyDescent="0.3">
      <c r="B686" s="11" t="s">
        <v>70</v>
      </c>
      <c r="C686" s="12">
        <v>9</v>
      </c>
      <c r="D686" s="13" t="s">
        <v>60</v>
      </c>
      <c r="E686" s="11" t="s">
        <v>16</v>
      </c>
      <c r="F686" s="11" t="s">
        <v>17</v>
      </c>
      <c r="G686" s="14">
        <v>0</v>
      </c>
      <c r="H686" s="15">
        <v>0</v>
      </c>
      <c r="I686" s="11">
        <v>3</v>
      </c>
      <c r="J686" s="16">
        <v>2.2685185185185182E-3</v>
      </c>
      <c r="K686" s="11"/>
      <c r="L686" s="11"/>
      <c r="M686" s="11" t="s">
        <v>43</v>
      </c>
      <c r="N686" s="11" t="s">
        <v>78</v>
      </c>
      <c r="O686" s="11" t="s">
        <v>66</v>
      </c>
    </row>
    <row r="687" spans="2:15" ht="21" customHeight="1" x14ac:dyDescent="0.3">
      <c r="B687" s="1" t="s">
        <v>70</v>
      </c>
      <c r="C687" s="2">
        <v>17</v>
      </c>
      <c r="D687" s="3" t="s">
        <v>27</v>
      </c>
      <c r="E687" s="1" t="s">
        <v>28</v>
      </c>
      <c r="F687" s="1" t="s">
        <v>17</v>
      </c>
      <c r="G687" s="4">
        <v>0</v>
      </c>
      <c r="H687" s="5">
        <v>0</v>
      </c>
      <c r="I687" s="1">
        <v>2</v>
      </c>
      <c r="J687" s="6">
        <v>2.2685185185185182E-3</v>
      </c>
      <c r="K687" s="1"/>
      <c r="L687" s="1"/>
      <c r="M687" s="1" t="s">
        <v>51</v>
      </c>
      <c r="N687" s="1" t="s">
        <v>77</v>
      </c>
      <c r="O687" s="1" t="s">
        <v>54</v>
      </c>
    </row>
    <row r="688" spans="2:15" ht="21" customHeight="1" x14ac:dyDescent="0.3">
      <c r="B688" s="11" t="s">
        <v>70</v>
      </c>
      <c r="C688" s="12">
        <v>11</v>
      </c>
      <c r="D688" s="13" t="s">
        <v>44</v>
      </c>
      <c r="E688" s="11" t="s">
        <v>73</v>
      </c>
      <c r="F688" s="11" t="s">
        <v>42</v>
      </c>
      <c r="G688" s="14">
        <v>0</v>
      </c>
      <c r="H688" s="15">
        <v>0</v>
      </c>
      <c r="I688" s="11">
        <v>3</v>
      </c>
      <c r="J688" s="16">
        <v>2.2685185185185182E-3</v>
      </c>
      <c r="K688" s="11"/>
      <c r="L688" s="11"/>
      <c r="M688" s="11" t="s">
        <v>40</v>
      </c>
      <c r="N688" s="11" t="s">
        <v>76</v>
      </c>
      <c r="O688" s="11" t="s">
        <v>26</v>
      </c>
    </row>
    <row r="689" spans="2:15" ht="21" customHeight="1" x14ac:dyDescent="0.3">
      <c r="B689" s="1" t="s">
        <v>70</v>
      </c>
      <c r="C689" s="2">
        <v>9</v>
      </c>
      <c r="D689" s="3" t="s">
        <v>60</v>
      </c>
      <c r="E689" s="1" t="s">
        <v>16</v>
      </c>
      <c r="F689" s="1" t="s">
        <v>17</v>
      </c>
      <c r="G689" s="4">
        <v>0</v>
      </c>
      <c r="H689" s="5">
        <v>0</v>
      </c>
      <c r="I689" s="1">
        <v>3</v>
      </c>
      <c r="J689" s="6">
        <v>2.2685185185185182E-3</v>
      </c>
      <c r="K689" s="1"/>
      <c r="L689" s="1"/>
      <c r="M689" s="1" t="s">
        <v>43</v>
      </c>
      <c r="N689" s="1" t="s">
        <v>78</v>
      </c>
      <c r="O689" s="1" t="s">
        <v>66</v>
      </c>
    </row>
    <row r="690" spans="2:15" ht="21" customHeight="1" x14ac:dyDescent="0.3">
      <c r="B690" s="11" t="s">
        <v>14</v>
      </c>
      <c r="C690" s="12">
        <v>3</v>
      </c>
      <c r="D690" s="13" t="s">
        <v>22</v>
      </c>
      <c r="E690" s="11" t="s">
        <v>32</v>
      </c>
      <c r="F690" s="11" t="s">
        <v>42</v>
      </c>
      <c r="G690" s="14">
        <v>1</v>
      </c>
      <c r="H690" s="15">
        <v>19000000</v>
      </c>
      <c r="I690" s="11">
        <v>2</v>
      </c>
      <c r="J690" s="16">
        <v>2.2800925925925927E-3</v>
      </c>
      <c r="K690" s="11" t="s">
        <v>46</v>
      </c>
      <c r="L690" s="11" t="s">
        <v>35</v>
      </c>
      <c r="M690" s="11" t="s">
        <v>43</v>
      </c>
      <c r="N690" s="11" t="s">
        <v>66</v>
      </c>
      <c r="O690" s="11" t="s">
        <v>36</v>
      </c>
    </row>
    <row r="691" spans="2:15" ht="21" customHeight="1" x14ac:dyDescent="0.3">
      <c r="B691" s="1" t="s">
        <v>14</v>
      </c>
      <c r="C691" s="2">
        <v>30</v>
      </c>
      <c r="D691" s="3" t="s">
        <v>22</v>
      </c>
      <c r="E691" s="1" t="s">
        <v>32</v>
      </c>
      <c r="F691" s="1" t="s">
        <v>23</v>
      </c>
      <c r="G691" s="4">
        <v>2</v>
      </c>
      <c r="H691" s="5">
        <v>12000000</v>
      </c>
      <c r="I691" s="1">
        <v>2</v>
      </c>
      <c r="J691" s="6">
        <v>2.2800925925925927E-3</v>
      </c>
      <c r="K691" s="1" t="s">
        <v>18</v>
      </c>
      <c r="L691" s="1" t="s">
        <v>29</v>
      </c>
      <c r="M691" s="1" t="s">
        <v>30</v>
      </c>
      <c r="N691" s="1" t="s">
        <v>76</v>
      </c>
      <c r="O691" s="1" t="s">
        <v>31</v>
      </c>
    </row>
    <row r="692" spans="2:15" ht="21" customHeight="1" x14ac:dyDescent="0.3">
      <c r="B692" s="11" t="s">
        <v>14</v>
      </c>
      <c r="C692" s="12">
        <v>21</v>
      </c>
      <c r="D692" s="13" t="s">
        <v>27</v>
      </c>
      <c r="E692" s="11" t="s">
        <v>16</v>
      </c>
      <c r="F692" s="11" t="s">
        <v>45</v>
      </c>
      <c r="G692" s="14">
        <v>3</v>
      </c>
      <c r="H692" s="15">
        <v>15000000</v>
      </c>
      <c r="I692" s="11">
        <v>1</v>
      </c>
      <c r="J692" s="16">
        <v>2.2800925925925927E-3</v>
      </c>
      <c r="K692" s="11" t="s">
        <v>18</v>
      </c>
      <c r="L692" s="11" t="s">
        <v>29</v>
      </c>
      <c r="M692" s="11" t="s">
        <v>33</v>
      </c>
      <c r="N692" s="11" t="s">
        <v>77</v>
      </c>
      <c r="O692" s="11" t="s">
        <v>65</v>
      </c>
    </row>
    <row r="693" spans="2:15" ht="21" customHeight="1" x14ac:dyDescent="0.3">
      <c r="B693" s="1" t="s">
        <v>14</v>
      </c>
      <c r="C693" s="2">
        <v>31</v>
      </c>
      <c r="D693" s="3" t="s">
        <v>37</v>
      </c>
      <c r="E693" s="1" t="s">
        <v>38</v>
      </c>
      <c r="F693" s="1" t="s">
        <v>23</v>
      </c>
      <c r="G693" s="4">
        <v>3</v>
      </c>
      <c r="H693" s="5">
        <v>15000000</v>
      </c>
      <c r="I693" s="1">
        <v>2</v>
      </c>
      <c r="J693" s="6">
        <v>2.2800925925925927E-3</v>
      </c>
      <c r="K693" s="1" t="s">
        <v>18</v>
      </c>
      <c r="L693" s="1" t="s">
        <v>19</v>
      </c>
      <c r="M693" s="1" t="s">
        <v>20</v>
      </c>
      <c r="N693" s="1" t="s">
        <v>66</v>
      </c>
      <c r="O693" s="1" t="s">
        <v>67</v>
      </c>
    </row>
    <row r="694" spans="2:15" ht="21" customHeight="1" x14ac:dyDescent="0.3">
      <c r="B694" s="11" t="s">
        <v>14</v>
      </c>
      <c r="C694" s="12">
        <v>27</v>
      </c>
      <c r="D694" s="13" t="s">
        <v>37</v>
      </c>
      <c r="E694" s="11" t="s">
        <v>16</v>
      </c>
      <c r="F694" s="11" t="s">
        <v>23</v>
      </c>
      <c r="G694" s="14">
        <v>2</v>
      </c>
      <c r="H694" s="15">
        <v>12000000</v>
      </c>
      <c r="I694" s="11">
        <v>5</v>
      </c>
      <c r="J694" s="16">
        <v>2.2800925925925927E-3</v>
      </c>
      <c r="K694" s="11" t="s">
        <v>18</v>
      </c>
      <c r="L694" s="11" t="s">
        <v>24</v>
      </c>
      <c r="M694" s="11" t="s">
        <v>48</v>
      </c>
      <c r="N694" s="11" t="s">
        <v>78</v>
      </c>
      <c r="O694" s="11" t="s">
        <v>21</v>
      </c>
    </row>
    <row r="695" spans="2:15" ht="21" customHeight="1" x14ac:dyDescent="0.3">
      <c r="B695" s="1" t="s">
        <v>14</v>
      </c>
      <c r="C695" s="2">
        <v>30</v>
      </c>
      <c r="D695" s="3" t="s">
        <v>44</v>
      </c>
      <c r="E695" s="1" t="s">
        <v>16</v>
      </c>
      <c r="F695" s="1" t="s">
        <v>23</v>
      </c>
      <c r="G695" s="4">
        <v>5</v>
      </c>
      <c r="H695" s="5">
        <v>20000000</v>
      </c>
      <c r="I695" s="1">
        <v>2</v>
      </c>
      <c r="J695" s="6">
        <v>2.2800925925925927E-3</v>
      </c>
      <c r="K695" s="1" t="s">
        <v>18</v>
      </c>
      <c r="L695" s="1" t="s">
        <v>19</v>
      </c>
      <c r="M695" s="1" t="s">
        <v>40</v>
      </c>
      <c r="N695" s="1" t="s">
        <v>66</v>
      </c>
      <c r="O695" s="1" t="s">
        <v>36</v>
      </c>
    </row>
    <row r="696" spans="2:15" ht="21" customHeight="1" x14ac:dyDescent="0.3">
      <c r="B696" s="11" t="s">
        <v>14</v>
      </c>
      <c r="C696" s="12">
        <v>20</v>
      </c>
      <c r="D696" s="13" t="s">
        <v>44</v>
      </c>
      <c r="E696" s="11" t="s">
        <v>16</v>
      </c>
      <c r="F696" s="11" t="s">
        <v>17</v>
      </c>
      <c r="G696" s="14">
        <v>3</v>
      </c>
      <c r="H696" s="15">
        <v>15000000</v>
      </c>
      <c r="I696" s="11">
        <v>5</v>
      </c>
      <c r="J696" s="16">
        <v>2.2800925925925927E-3</v>
      </c>
      <c r="K696" s="11" t="s">
        <v>18</v>
      </c>
      <c r="L696" s="11" t="s">
        <v>29</v>
      </c>
      <c r="M696" s="11" t="s">
        <v>43</v>
      </c>
      <c r="N696" s="11" t="s">
        <v>78</v>
      </c>
      <c r="O696" s="11" t="s">
        <v>63</v>
      </c>
    </row>
    <row r="697" spans="2:15" ht="21" customHeight="1" x14ac:dyDescent="0.3">
      <c r="B697" s="1" t="s">
        <v>14</v>
      </c>
      <c r="C697" s="2">
        <v>4</v>
      </c>
      <c r="D697" s="3" t="s">
        <v>44</v>
      </c>
      <c r="E697" s="1" t="s">
        <v>38</v>
      </c>
      <c r="F697" s="1" t="s">
        <v>23</v>
      </c>
      <c r="G697" s="4">
        <v>1</v>
      </c>
      <c r="H697" s="5">
        <v>7000000</v>
      </c>
      <c r="I697" s="1">
        <v>2</v>
      </c>
      <c r="J697" s="6">
        <v>2.2800925925925927E-3</v>
      </c>
      <c r="K697" s="1" t="s">
        <v>18</v>
      </c>
      <c r="L697" s="1" t="s">
        <v>39</v>
      </c>
      <c r="M697" s="1" t="s">
        <v>25</v>
      </c>
      <c r="N697" s="1" t="s">
        <v>76</v>
      </c>
      <c r="O697" s="1" t="s">
        <v>26</v>
      </c>
    </row>
    <row r="698" spans="2:15" ht="21" customHeight="1" x14ac:dyDescent="0.3">
      <c r="B698" s="11" t="s">
        <v>14</v>
      </c>
      <c r="C698" s="12">
        <v>3</v>
      </c>
      <c r="D698" s="13" t="s">
        <v>22</v>
      </c>
      <c r="E698" s="11" t="s">
        <v>32</v>
      </c>
      <c r="F698" s="11" t="s">
        <v>42</v>
      </c>
      <c r="G698" s="14">
        <v>1</v>
      </c>
      <c r="H698" s="15">
        <v>19000000</v>
      </c>
      <c r="I698" s="11">
        <v>2</v>
      </c>
      <c r="J698" s="16">
        <v>2.2800925925925927E-3</v>
      </c>
      <c r="K698" s="11" t="s">
        <v>46</v>
      </c>
      <c r="L698" s="11" t="s">
        <v>35</v>
      </c>
      <c r="M698" s="11" t="s">
        <v>43</v>
      </c>
      <c r="N698" s="11" t="s">
        <v>66</v>
      </c>
      <c r="O698" s="11" t="s">
        <v>36</v>
      </c>
    </row>
    <row r="699" spans="2:15" ht="21" customHeight="1" x14ac:dyDescent="0.3">
      <c r="B699" s="1" t="s">
        <v>14</v>
      </c>
      <c r="C699" s="2">
        <v>30</v>
      </c>
      <c r="D699" s="3" t="s">
        <v>22</v>
      </c>
      <c r="E699" s="1" t="s">
        <v>32</v>
      </c>
      <c r="F699" s="1" t="s">
        <v>23</v>
      </c>
      <c r="G699" s="4">
        <v>2</v>
      </c>
      <c r="H699" s="5">
        <v>12000000</v>
      </c>
      <c r="I699" s="1">
        <v>2</v>
      </c>
      <c r="J699" s="6">
        <v>2.2800925925925927E-3</v>
      </c>
      <c r="K699" s="1" t="s">
        <v>18</v>
      </c>
      <c r="L699" s="1" t="s">
        <v>29</v>
      </c>
      <c r="M699" s="1" t="s">
        <v>30</v>
      </c>
      <c r="N699" s="1" t="s">
        <v>76</v>
      </c>
      <c r="O699" s="1" t="s">
        <v>31</v>
      </c>
    </row>
    <row r="700" spans="2:15" ht="21" customHeight="1" x14ac:dyDescent="0.3">
      <c r="B700" s="11" t="s">
        <v>70</v>
      </c>
      <c r="C700" s="12">
        <v>14</v>
      </c>
      <c r="D700" s="13" t="s">
        <v>37</v>
      </c>
      <c r="E700" s="11" t="s">
        <v>49</v>
      </c>
      <c r="F700" s="11" t="s">
        <v>42</v>
      </c>
      <c r="G700" s="14">
        <v>0</v>
      </c>
      <c r="H700" s="15">
        <v>0</v>
      </c>
      <c r="I700" s="11">
        <v>4</v>
      </c>
      <c r="J700" s="16">
        <v>2.2800925925925927E-3</v>
      </c>
      <c r="K700" s="11"/>
      <c r="L700" s="11"/>
      <c r="M700" s="11" t="s">
        <v>25</v>
      </c>
      <c r="N700" s="11" t="s">
        <v>78</v>
      </c>
      <c r="O700" s="11" t="s">
        <v>53</v>
      </c>
    </row>
    <row r="701" spans="2:15" ht="21" customHeight="1" x14ac:dyDescent="0.3">
      <c r="B701" s="1" t="s">
        <v>70</v>
      </c>
      <c r="C701" s="2">
        <v>5</v>
      </c>
      <c r="D701" s="3" t="s">
        <v>37</v>
      </c>
      <c r="E701" s="1" t="s">
        <v>28</v>
      </c>
      <c r="F701" s="1" t="s">
        <v>23</v>
      </c>
      <c r="G701" s="4">
        <v>0</v>
      </c>
      <c r="H701" s="5">
        <v>0</v>
      </c>
      <c r="I701" s="1">
        <v>1</v>
      </c>
      <c r="J701" s="6">
        <v>2.2800925925925927E-3</v>
      </c>
      <c r="K701" s="1"/>
      <c r="L701" s="1"/>
      <c r="M701" s="1" t="s">
        <v>51</v>
      </c>
      <c r="N701" s="1" t="s">
        <v>76</v>
      </c>
      <c r="O701" s="1" t="s">
        <v>71</v>
      </c>
    </row>
    <row r="702" spans="2:15" ht="21" customHeight="1" x14ac:dyDescent="0.3">
      <c r="B702" s="11" t="s">
        <v>70</v>
      </c>
      <c r="C702" s="12">
        <v>2</v>
      </c>
      <c r="D702" s="13" t="s">
        <v>69</v>
      </c>
      <c r="E702" s="11" t="s">
        <v>49</v>
      </c>
      <c r="F702" s="11" t="s">
        <v>42</v>
      </c>
      <c r="G702" s="14">
        <v>0</v>
      </c>
      <c r="H702" s="15">
        <v>0</v>
      </c>
      <c r="I702" s="11">
        <v>3</v>
      </c>
      <c r="J702" s="16">
        <v>2.2800925925925927E-3</v>
      </c>
      <c r="K702" s="11"/>
      <c r="L702" s="11"/>
      <c r="M702" s="11" t="s">
        <v>30</v>
      </c>
      <c r="N702" s="11" t="s">
        <v>78</v>
      </c>
      <c r="O702" s="11" t="s">
        <v>53</v>
      </c>
    </row>
    <row r="703" spans="2:15" ht="21" customHeight="1" x14ac:dyDescent="0.3">
      <c r="B703" s="1" t="s">
        <v>70</v>
      </c>
      <c r="C703" s="2">
        <v>30</v>
      </c>
      <c r="D703" s="3" t="s">
        <v>69</v>
      </c>
      <c r="E703" s="1" t="s">
        <v>38</v>
      </c>
      <c r="F703" s="1" t="s">
        <v>23</v>
      </c>
      <c r="G703" s="4">
        <v>0</v>
      </c>
      <c r="H703" s="5">
        <v>0</v>
      </c>
      <c r="I703" s="1">
        <v>2</v>
      </c>
      <c r="J703" s="6">
        <v>2.2800925925925927E-3</v>
      </c>
      <c r="K703" s="1"/>
      <c r="L703" s="1"/>
      <c r="M703" s="1" t="s">
        <v>30</v>
      </c>
      <c r="N703" s="1" t="s">
        <v>77</v>
      </c>
      <c r="O703" s="1" t="s">
        <v>54</v>
      </c>
    </row>
    <row r="704" spans="2:15" ht="21" customHeight="1" x14ac:dyDescent="0.3">
      <c r="B704" s="11" t="s">
        <v>70</v>
      </c>
      <c r="C704" s="12">
        <v>10</v>
      </c>
      <c r="D704" s="13" t="s">
        <v>69</v>
      </c>
      <c r="E704" s="11" t="s">
        <v>28</v>
      </c>
      <c r="F704" s="11" t="s">
        <v>42</v>
      </c>
      <c r="G704" s="14">
        <v>0</v>
      </c>
      <c r="H704" s="15">
        <v>0</v>
      </c>
      <c r="I704" s="11">
        <v>1</v>
      </c>
      <c r="J704" s="16">
        <v>2.2800925925925927E-3</v>
      </c>
      <c r="K704" s="11"/>
      <c r="L704" s="11"/>
      <c r="M704" s="11" t="s">
        <v>33</v>
      </c>
      <c r="N704" s="11" t="s">
        <v>77</v>
      </c>
      <c r="O704" s="11" t="s">
        <v>34</v>
      </c>
    </row>
    <row r="705" spans="2:15" ht="21" customHeight="1" x14ac:dyDescent="0.3">
      <c r="B705" s="1" t="s">
        <v>14</v>
      </c>
      <c r="C705" s="2">
        <v>1</v>
      </c>
      <c r="D705" s="3" t="s">
        <v>55</v>
      </c>
      <c r="E705" s="1" t="s">
        <v>49</v>
      </c>
      <c r="F705" s="1" t="s">
        <v>23</v>
      </c>
      <c r="G705" s="4">
        <v>1</v>
      </c>
      <c r="H705" s="5">
        <v>7000000</v>
      </c>
      <c r="I705" s="1">
        <v>3</v>
      </c>
      <c r="J705" s="6">
        <v>2.4305555555555556E-3</v>
      </c>
      <c r="K705" s="1" t="s">
        <v>18</v>
      </c>
      <c r="L705" s="1" t="s">
        <v>50</v>
      </c>
      <c r="M705" s="1" t="s">
        <v>48</v>
      </c>
      <c r="N705" s="1" t="s">
        <v>78</v>
      </c>
      <c r="O705" s="1" t="s">
        <v>41</v>
      </c>
    </row>
    <row r="706" spans="2:15" ht="21" customHeight="1" x14ac:dyDescent="0.3">
      <c r="B706" s="11" t="s">
        <v>14</v>
      </c>
      <c r="C706" s="12">
        <v>11</v>
      </c>
      <c r="D706" s="13" t="s">
        <v>57</v>
      </c>
      <c r="E706" s="11" t="s">
        <v>38</v>
      </c>
      <c r="F706" s="11" t="s">
        <v>23</v>
      </c>
      <c r="G706" s="14">
        <v>4</v>
      </c>
      <c r="H706" s="15">
        <v>20000000</v>
      </c>
      <c r="I706" s="11">
        <v>2</v>
      </c>
      <c r="J706" s="16">
        <v>2.4305555555555556E-3</v>
      </c>
      <c r="K706" s="11" t="s">
        <v>61</v>
      </c>
      <c r="L706" s="11" t="s">
        <v>29</v>
      </c>
      <c r="M706" s="11" t="s">
        <v>51</v>
      </c>
      <c r="N706" s="11" t="s">
        <v>76</v>
      </c>
      <c r="O706" s="11" t="s">
        <v>71</v>
      </c>
    </row>
    <row r="707" spans="2:15" ht="21" customHeight="1" x14ac:dyDescent="0.3">
      <c r="B707" s="1" t="s">
        <v>14</v>
      </c>
      <c r="C707" s="2">
        <v>25</v>
      </c>
      <c r="D707" s="3" t="s">
        <v>22</v>
      </c>
      <c r="E707" s="1" t="s">
        <v>16</v>
      </c>
      <c r="F707" s="1" t="s">
        <v>17</v>
      </c>
      <c r="G707" s="4">
        <v>3</v>
      </c>
      <c r="H707" s="5">
        <v>15000000</v>
      </c>
      <c r="I707" s="1">
        <v>1</v>
      </c>
      <c r="J707" s="6">
        <v>2.4305555555555556E-3</v>
      </c>
      <c r="K707" s="1" t="s">
        <v>18</v>
      </c>
      <c r="L707" s="1" t="s">
        <v>19</v>
      </c>
      <c r="M707" s="1" t="s">
        <v>25</v>
      </c>
      <c r="N707" s="1" t="s">
        <v>66</v>
      </c>
      <c r="O707" s="1" t="s">
        <v>67</v>
      </c>
    </row>
    <row r="708" spans="2:15" ht="21" customHeight="1" x14ac:dyDescent="0.3">
      <c r="B708" s="11" t="s">
        <v>14</v>
      </c>
      <c r="C708" s="12">
        <v>17</v>
      </c>
      <c r="D708" s="13" t="s">
        <v>27</v>
      </c>
      <c r="E708" s="11" t="s">
        <v>73</v>
      </c>
      <c r="F708" s="11" t="s">
        <v>17</v>
      </c>
      <c r="G708" s="14">
        <v>3</v>
      </c>
      <c r="H708" s="15">
        <v>11000000</v>
      </c>
      <c r="I708" s="11">
        <v>4</v>
      </c>
      <c r="J708" s="16">
        <v>2.4305555555555556E-3</v>
      </c>
      <c r="K708" s="11" t="s">
        <v>18</v>
      </c>
      <c r="L708" s="11" t="s">
        <v>19</v>
      </c>
      <c r="M708" s="11" t="s">
        <v>25</v>
      </c>
      <c r="N708" s="11" t="s">
        <v>66</v>
      </c>
      <c r="O708" s="11" t="s">
        <v>67</v>
      </c>
    </row>
    <row r="709" spans="2:15" ht="21" customHeight="1" x14ac:dyDescent="0.3">
      <c r="B709" s="1" t="s">
        <v>14</v>
      </c>
      <c r="C709" s="2">
        <v>30</v>
      </c>
      <c r="D709" s="3" t="s">
        <v>27</v>
      </c>
      <c r="E709" s="1" t="s">
        <v>16</v>
      </c>
      <c r="F709" s="1" t="s">
        <v>23</v>
      </c>
      <c r="G709" s="4">
        <v>5</v>
      </c>
      <c r="H709" s="5">
        <v>25000000</v>
      </c>
      <c r="I709" s="1">
        <v>3</v>
      </c>
      <c r="J709" s="6">
        <v>2.4305555555555556E-3</v>
      </c>
      <c r="K709" s="1" t="s">
        <v>18</v>
      </c>
      <c r="L709" s="1" t="s">
        <v>19</v>
      </c>
      <c r="M709" s="1" t="s">
        <v>33</v>
      </c>
      <c r="N709" s="1" t="s">
        <v>78</v>
      </c>
      <c r="O709" s="1" t="s">
        <v>41</v>
      </c>
    </row>
    <row r="710" spans="2:15" ht="21" customHeight="1" x14ac:dyDescent="0.3">
      <c r="B710" s="11" t="s">
        <v>14</v>
      </c>
      <c r="C710" s="12">
        <v>22</v>
      </c>
      <c r="D710" s="13" t="s">
        <v>37</v>
      </c>
      <c r="E710" s="11" t="s">
        <v>16</v>
      </c>
      <c r="F710" s="11" t="s">
        <v>42</v>
      </c>
      <c r="G710" s="14">
        <v>2</v>
      </c>
      <c r="H710" s="15">
        <v>38000000</v>
      </c>
      <c r="I710" s="11">
        <v>6</v>
      </c>
      <c r="J710" s="16">
        <v>2.4305555555555556E-3</v>
      </c>
      <c r="K710" s="11" t="s">
        <v>46</v>
      </c>
      <c r="L710" s="11" t="s">
        <v>29</v>
      </c>
      <c r="M710" s="11" t="s">
        <v>43</v>
      </c>
      <c r="N710" s="11" t="s">
        <v>78</v>
      </c>
      <c r="O710" s="11" t="s">
        <v>66</v>
      </c>
    </row>
    <row r="711" spans="2:15" ht="21" customHeight="1" x14ac:dyDescent="0.3">
      <c r="B711" s="1" t="s">
        <v>14</v>
      </c>
      <c r="C711" s="2">
        <v>7</v>
      </c>
      <c r="D711" s="3" t="s">
        <v>37</v>
      </c>
      <c r="E711" s="1" t="s">
        <v>16</v>
      </c>
      <c r="F711" s="1" t="s">
        <v>42</v>
      </c>
      <c r="G711" s="4">
        <v>2</v>
      </c>
      <c r="H711" s="5">
        <v>10000000</v>
      </c>
      <c r="I711" s="1">
        <v>5</v>
      </c>
      <c r="J711" s="6">
        <v>2.4305555555555556E-3</v>
      </c>
      <c r="K711" s="1" t="s">
        <v>18</v>
      </c>
      <c r="L711" s="1" t="s">
        <v>29</v>
      </c>
      <c r="M711" s="1" t="s">
        <v>30</v>
      </c>
      <c r="N711" s="1" t="s">
        <v>76</v>
      </c>
      <c r="O711" s="1" t="s">
        <v>31</v>
      </c>
    </row>
    <row r="712" spans="2:15" ht="21" customHeight="1" x14ac:dyDescent="0.3">
      <c r="B712" s="11" t="s">
        <v>14</v>
      </c>
      <c r="C712" s="12">
        <v>8</v>
      </c>
      <c r="D712" s="13" t="s">
        <v>37</v>
      </c>
      <c r="E712" s="11" t="s">
        <v>16</v>
      </c>
      <c r="F712" s="11" t="s">
        <v>42</v>
      </c>
      <c r="G712" s="14">
        <v>3</v>
      </c>
      <c r="H712" s="15">
        <v>12000000</v>
      </c>
      <c r="I712" s="11">
        <v>3</v>
      </c>
      <c r="J712" s="16">
        <v>2.4305555555555556E-3</v>
      </c>
      <c r="K712" s="11" t="s">
        <v>18</v>
      </c>
      <c r="L712" s="11" t="s">
        <v>56</v>
      </c>
      <c r="M712" s="11" t="s">
        <v>30</v>
      </c>
      <c r="N712" s="11" t="s">
        <v>77</v>
      </c>
      <c r="O712" s="11" t="s">
        <v>54</v>
      </c>
    </row>
    <row r="713" spans="2:15" ht="21" customHeight="1" x14ac:dyDescent="0.3">
      <c r="B713" s="1" t="s">
        <v>14</v>
      </c>
      <c r="C713" s="2">
        <v>19</v>
      </c>
      <c r="D713" s="3" t="s">
        <v>37</v>
      </c>
      <c r="E713" s="1" t="s">
        <v>28</v>
      </c>
      <c r="F713" s="1" t="s">
        <v>68</v>
      </c>
      <c r="G713" s="4">
        <v>4</v>
      </c>
      <c r="H713" s="5">
        <v>20000000</v>
      </c>
      <c r="I713" s="1">
        <v>1</v>
      </c>
      <c r="J713" s="6">
        <v>2.4305555555555556E-3</v>
      </c>
      <c r="K713" s="1" t="s">
        <v>18</v>
      </c>
      <c r="L713" s="1" t="s">
        <v>56</v>
      </c>
      <c r="M713" s="1" t="s">
        <v>40</v>
      </c>
      <c r="N713" s="1" t="s">
        <v>76</v>
      </c>
      <c r="O713" s="1" t="s">
        <v>75</v>
      </c>
    </row>
    <row r="714" spans="2:15" ht="21" customHeight="1" x14ac:dyDescent="0.3">
      <c r="B714" s="11" t="s">
        <v>14</v>
      </c>
      <c r="C714" s="12">
        <v>28</v>
      </c>
      <c r="D714" s="13" t="s">
        <v>37</v>
      </c>
      <c r="E714" s="11" t="s">
        <v>38</v>
      </c>
      <c r="F714" s="11" t="s">
        <v>42</v>
      </c>
      <c r="G714" s="14">
        <v>2</v>
      </c>
      <c r="H714" s="15">
        <v>12000000</v>
      </c>
      <c r="I714" s="11">
        <v>3</v>
      </c>
      <c r="J714" s="16">
        <v>2.4305555555555556E-3</v>
      </c>
      <c r="K714" s="11" t="s">
        <v>18</v>
      </c>
      <c r="L714" s="11" t="s">
        <v>47</v>
      </c>
      <c r="M714" s="11" t="s">
        <v>43</v>
      </c>
      <c r="N714" s="11" t="s">
        <v>77</v>
      </c>
      <c r="O714" s="11" t="s">
        <v>65</v>
      </c>
    </row>
    <row r="715" spans="2:15" ht="21" customHeight="1" x14ac:dyDescent="0.3">
      <c r="B715" s="1" t="s">
        <v>14</v>
      </c>
      <c r="C715" s="2">
        <v>5</v>
      </c>
      <c r="D715" s="3" t="s">
        <v>44</v>
      </c>
      <c r="E715" s="1" t="s">
        <v>16</v>
      </c>
      <c r="F715" s="1" t="s">
        <v>42</v>
      </c>
      <c r="G715" s="4">
        <v>1</v>
      </c>
      <c r="H715" s="5">
        <v>19000000</v>
      </c>
      <c r="I715" s="1">
        <v>2</v>
      </c>
      <c r="J715" s="6">
        <v>2.4305555555555556E-3</v>
      </c>
      <c r="K715" s="1" t="s">
        <v>46</v>
      </c>
      <c r="L715" s="1" t="s">
        <v>24</v>
      </c>
      <c r="M715" s="1" t="s">
        <v>25</v>
      </c>
      <c r="N715" s="1" t="s">
        <v>76</v>
      </c>
      <c r="O715" s="1" t="s">
        <v>26</v>
      </c>
    </row>
    <row r="716" spans="2:15" ht="21" customHeight="1" x14ac:dyDescent="0.3">
      <c r="B716" s="11" t="s">
        <v>14</v>
      </c>
      <c r="C716" s="12">
        <v>1</v>
      </c>
      <c r="D716" s="13" t="s">
        <v>55</v>
      </c>
      <c r="E716" s="11" t="s">
        <v>49</v>
      </c>
      <c r="F716" s="11" t="s">
        <v>23</v>
      </c>
      <c r="G716" s="14">
        <v>1</v>
      </c>
      <c r="H716" s="15">
        <v>7000000</v>
      </c>
      <c r="I716" s="11">
        <v>3</v>
      </c>
      <c r="J716" s="16">
        <v>2.4305555555555556E-3</v>
      </c>
      <c r="K716" s="11" t="s">
        <v>18</v>
      </c>
      <c r="L716" s="11" t="s">
        <v>50</v>
      </c>
      <c r="M716" s="11" t="s">
        <v>48</v>
      </c>
      <c r="N716" s="11" t="s">
        <v>78</v>
      </c>
      <c r="O716" s="11" t="s">
        <v>41</v>
      </c>
    </row>
    <row r="717" spans="2:15" ht="21" customHeight="1" x14ac:dyDescent="0.3">
      <c r="B717" s="1" t="s">
        <v>14</v>
      </c>
      <c r="C717" s="2">
        <v>11</v>
      </c>
      <c r="D717" s="3" t="s">
        <v>57</v>
      </c>
      <c r="E717" s="1" t="s">
        <v>38</v>
      </c>
      <c r="F717" s="1" t="s">
        <v>23</v>
      </c>
      <c r="G717" s="4">
        <v>4</v>
      </c>
      <c r="H717" s="5">
        <v>20000000</v>
      </c>
      <c r="I717" s="1">
        <v>2</v>
      </c>
      <c r="J717" s="6">
        <v>2.4305555555555556E-3</v>
      </c>
      <c r="K717" s="1" t="s">
        <v>61</v>
      </c>
      <c r="L717" s="1" t="s">
        <v>29</v>
      </c>
      <c r="M717" s="1" t="s">
        <v>51</v>
      </c>
      <c r="N717" s="1" t="s">
        <v>76</v>
      </c>
      <c r="O717" s="1" t="s">
        <v>71</v>
      </c>
    </row>
    <row r="718" spans="2:15" ht="21" customHeight="1" x14ac:dyDescent="0.3">
      <c r="B718" s="11" t="s">
        <v>14</v>
      </c>
      <c r="C718" s="12">
        <v>25</v>
      </c>
      <c r="D718" s="13" t="s">
        <v>22</v>
      </c>
      <c r="E718" s="11" t="s">
        <v>16</v>
      </c>
      <c r="F718" s="11" t="s">
        <v>17</v>
      </c>
      <c r="G718" s="14">
        <v>3</v>
      </c>
      <c r="H718" s="15">
        <v>15000000</v>
      </c>
      <c r="I718" s="11">
        <v>1</v>
      </c>
      <c r="J718" s="16">
        <v>2.4305555555555556E-3</v>
      </c>
      <c r="K718" s="11" t="s">
        <v>18</v>
      </c>
      <c r="L718" s="11" t="s">
        <v>19</v>
      </c>
      <c r="M718" s="11" t="s">
        <v>25</v>
      </c>
      <c r="N718" s="11" t="s">
        <v>66</v>
      </c>
      <c r="O718" s="11" t="s">
        <v>67</v>
      </c>
    </row>
    <row r="719" spans="2:15" ht="21" customHeight="1" x14ac:dyDescent="0.3">
      <c r="B719" s="1" t="s">
        <v>70</v>
      </c>
      <c r="C719" s="2">
        <v>12</v>
      </c>
      <c r="D719" s="3" t="s">
        <v>27</v>
      </c>
      <c r="E719" s="1" t="s">
        <v>32</v>
      </c>
      <c r="F719" s="1" t="s">
        <v>42</v>
      </c>
      <c r="G719" s="4">
        <v>0</v>
      </c>
      <c r="H719" s="5">
        <v>0</v>
      </c>
      <c r="I719" s="1">
        <v>1</v>
      </c>
      <c r="J719" s="6">
        <v>2.4305555555555556E-3</v>
      </c>
      <c r="K719" s="1"/>
      <c r="L719" s="1"/>
      <c r="M719" s="1" t="s">
        <v>30</v>
      </c>
      <c r="N719" s="1" t="s">
        <v>78</v>
      </c>
      <c r="O719" s="1" t="s">
        <v>62</v>
      </c>
    </row>
    <row r="720" spans="2:15" ht="21" customHeight="1" x14ac:dyDescent="0.3">
      <c r="B720" s="11" t="s">
        <v>70</v>
      </c>
      <c r="C720" s="12">
        <v>14</v>
      </c>
      <c r="D720" s="13" t="s">
        <v>69</v>
      </c>
      <c r="E720" s="11" t="s">
        <v>28</v>
      </c>
      <c r="F720" s="11" t="s">
        <v>23</v>
      </c>
      <c r="G720" s="14">
        <v>0</v>
      </c>
      <c r="H720" s="15">
        <v>0</v>
      </c>
      <c r="I720" s="11">
        <v>4</v>
      </c>
      <c r="J720" s="16">
        <v>2.4305555555555556E-3</v>
      </c>
      <c r="K720" s="11"/>
      <c r="L720" s="11"/>
      <c r="M720" s="11" t="s">
        <v>30</v>
      </c>
      <c r="N720" s="11" t="s">
        <v>76</v>
      </c>
      <c r="O720" s="11" t="s">
        <v>31</v>
      </c>
    </row>
    <row r="721" spans="2:15" ht="21" customHeight="1" x14ac:dyDescent="0.3">
      <c r="B721" s="1" t="s">
        <v>14</v>
      </c>
      <c r="C721" s="2">
        <v>11</v>
      </c>
      <c r="D721" s="3" t="s">
        <v>57</v>
      </c>
      <c r="E721" s="1" t="s">
        <v>16</v>
      </c>
      <c r="F721" s="1" t="s">
        <v>68</v>
      </c>
      <c r="G721" s="4">
        <v>3</v>
      </c>
      <c r="H721" s="5">
        <v>15000000</v>
      </c>
      <c r="I721" s="1">
        <v>1</v>
      </c>
      <c r="J721" s="6">
        <v>2.5462962962962961E-3</v>
      </c>
      <c r="K721" s="1" t="s">
        <v>18</v>
      </c>
      <c r="L721" s="1" t="s">
        <v>19</v>
      </c>
      <c r="M721" s="1" t="s">
        <v>33</v>
      </c>
      <c r="N721" s="1" t="s">
        <v>66</v>
      </c>
      <c r="O721" s="1" t="s">
        <v>67</v>
      </c>
    </row>
    <row r="722" spans="2:15" ht="21" customHeight="1" x14ac:dyDescent="0.3">
      <c r="B722" s="11" t="s">
        <v>14</v>
      </c>
      <c r="C722" s="12">
        <v>13</v>
      </c>
      <c r="D722" s="13" t="s">
        <v>72</v>
      </c>
      <c r="E722" s="11" t="s">
        <v>38</v>
      </c>
      <c r="F722" s="11" t="s">
        <v>23</v>
      </c>
      <c r="G722" s="14">
        <v>3</v>
      </c>
      <c r="H722" s="15">
        <v>15000000</v>
      </c>
      <c r="I722" s="11">
        <v>5</v>
      </c>
      <c r="J722" s="16">
        <v>2.5462962962962961E-3</v>
      </c>
      <c r="K722" s="11" t="s">
        <v>18</v>
      </c>
      <c r="L722" s="11" t="s">
        <v>47</v>
      </c>
      <c r="M722" s="11" t="s">
        <v>51</v>
      </c>
      <c r="N722" s="11" t="s">
        <v>77</v>
      </c>
      <c r="O722" s="11" t="s">
        <v>65</v>
      </c>
    </row>
    <row r="723" spans="2:15" ht="21" customHeight="1" x14ac:dyDescent="0.3">
      <c r="B723" s="1" t="s">
        <v>14</v>
      </c>
      <c r="C723" s="2">
        <v>10</v>
      </c>
      <c r="D723" s="3" t="s">
        <v>22</v>
      </c>
      <c r="E723" s="1" t="s">
        <v>16</v>
      </c>
      <c r="F723" s="1" t="s">
        <v>23</v>
      </c>
      <c r="G723" s="4">
        <v>2</v>
      </c>
      <c r="H723" s="5">
        <v>12000000</v>
      </c>
      <c r="I723" s="1">
        <v>2</v>
      </c>
      <c r="J723" s="6">
        <v>2.5462962962962961E-3</v>
      </c>
      <c r="K723" s="1" t="s">
        <v>18</v>
      </c>
      <c r="L723" s="1" t="s">
        <v>29</v>
      </c>
      <c r="M723" s="1" t="s">
        <v>48</v>
      </c>
      <c r="N723" s="1" t="s">
        <v>76</v>
      </c>
      <c r="O723" s="1" t="s">
        <v>52</v>
      </c>
    </row>
    <row r="724" spans="2:15" ht="21" customHeight="1" x14ac:dyDescent="0.3">
      <c r="B724" s="11" t="s">
        <v>14</v>
      </c>
      <c r="C724" s="12">
        <v>19</v>
      </c>
      <c r="D724" s="13" t="s">
        <v>22</v>
      </c>
      <c r="E724" s="11" t="s">
        <v>49</v>
      </c>
      <c r="F724" s="11" t="s">
        <v>42</v>
      </c>
      <c r="G724" s="14">
        <v>3</v>
      </c>
      <c r="H724" s="15">
        <v>15000000</v>
      </c>
      <c r="I724" s="11">
        <v>2</v>
      </c>
      <c r="J724" s="16">
        <v>2.5462962962962961E-3</v>
      </c>
      <c r="K724" s="11" t="s">
        <v>18</v>
      </c>
      <c r="L724" s="11" t="s">
        <v>19</v>
      </c>
      <c r="M724" s="11" t="s">
        <v>40</v>
      </c>
      <c r="N724" s="11" t="s">
        <v>77</v>
      </c>
      <c r="O724" s="11" t="s">
        <v>65</v>
      </c>
    </row>
    <row r="725" spans="2:15" ht="21" customHeight="1" x14ac:dyDescent="0.3">
      <c r="B725" s="1" t="s">
        <v>14</v>
      </c>
      <c r="C725" s="2">
        <v>11</v>
      </c>
      <c r="D725" s="3" t="s">
        <v>27</v>
      </c>
      <c r="E725" s="1" t="s">
        <v>16</v>
      </c>
      <c r="F725" s="1" t="s">
        <v>23</v>
      </c>
      <c r="G725" s="4">
        <v>5</v>
      </c>
      <c r="H725" s="5">
        <v>21000000</v>
      </c>
      <c r="I725" s="1">
        <v>5</v>
      </c>
      <c r="J725" s="6">
        <v>2.5462962962962961E-3</v>
      </c>
      <c r="K725" s="1" t="s">
        <v>18</v>
      </c>
      <c r="L725" s="1" t="s">
        <v>56</v>
      </c>
      <c r="M725" s="1" t="s">
        <v>40</v>
      </c>
      <c r="N725" s="1" t="s">
        <v>76</v>
      </c>
      <c r="O725" s="1" t="s">
        <v>75</v>
      </c>
    </row>
    <row r="726" spans="2:15" ht="21" customHeight="1" x14ac:dyDescent="0.3">
      <c r="B726" s="11" t="s">
        <v>14</v>
      </c>
      <c r="C726" s="12">
        <v>30</v>
      </c>
      <c r="D726" s="13" t="s">
        <v>27</v>
      </c>
      <c r="E726" s="11" t="s">
        <v>32</v>
      </c>
      <c r="F726" s="11" t="s">
        <v>17</v>
      </c>
      <c r="G726" s="14">
        <v>4</v>
      </c>
      <c r="H726" s="15">
        <v>20000000</v>
      </c>
      <c r="I726" s="11">
        <v>4</v>
      </c>
      <c r="J726" s="16">
        <v>2.5462962962962961E-3</v>
      </c>
      <c r="K726" s="11" t="s">
        <v>18</v>
      </c>
      <c r="L726" s="11" t="s">
        <v>50</v>
      </c>
      <c r="M726" s="11" t="s">
        <v>43</v>
      </c>
      <c r="N726" s="11" t="s">
        <v>76</v>
      </c>
      <c r="O726" s="11" t="s">
        <v>26</v>
      </c>
    </row>
    <row r="727" spans="2:15" ht="21" customHeight="1" x14ac:dyDescent="0.3">
      <c r="B727" s="1" t="s">
        <v>14</v>
      </c>
      <c r="C727" s="2">
        <v>30</v>
      </c>
      <c r="D727" s="3" t="s">
        <v>37</v>
      </c>
      <c r="E727" s="1" t="s">
        <v>28</v>
      </c>
      <c r="F727" s="1" t="s">
        <v>42</v>
      </c>
      <c r="G727" s="4">
        <v>2</v>
      </c>
      <c r="H727" s="5">
        <v>12000000</v>
      </c>
      <c r="I727" s="1">
        <v>1</v>
      </c>
      <c r="J727" s="6">
        <v>2.5462962962962961E-3</v>
      </c>
      <c r="K727" s="1" t="s">
        <v>18</v>
      </c>
      <c r="L727" s="1" t="s">
        <v>56</v>
      </c>
      <c r="M727" s="1" t="s">
        <v>48</v>
      </c>
      <c r="N727" s="1" t="s">
        <v>77</v>
      </c>
      <c r="O727" s="1" t="s">
        <v>65</v>
      </c>
    </row>
    <row r="728" spans="2:15" ht="21" customHeight="1" x14ac:dyDescent="0.3">
      <c r="B728" s="11" t="s">
        <v>14</v>
      </c>
      <c r="C728" s="12">
        <v>17</v>
      </c>
      <c r="D728" s="13" t="s">
        <v>44</v>
      </c>
      <c r="E728" s="11" t="s">
        <v>32</v>
      </c>
      <c r="F728" s="11" t="s">
        <v>17</v>
      </c>
      <c r="G728" s="14">
        <v>4</v>
      </c>
      <c r="H728" s="15">
        <v>11000000</v>
      </c>
      <c r="I728" s="11">
        <v>1</v>
      </c>
      <c r="J728" s="16">
        <v>2.5462962962962961E-3</v>
      </c>
      <c r="K728" s="11" t="s">
        <v>61</v>
      </c>
      <c r="L728" s="11" t="s">
        <v>29</v>
      </c>
      <c r="M728" s="11" t="s">
        <v>40</v>
      </c>
      <c r="N728" s="11" t="s">
        <v>66</v>
      </c>
      <c r="O728" s="11" t="s">
        <v>67</v>
      </c>
    </row>
    <row r="729" spans="2:15" ht="21" customHeight="1" x14ac:dyDescent="0.3">
      <c r="B729" s="1" t="s">
        <v>14</v>
      </c>
      <c r="C729" s="2">
        <v>16</v>
      </c>
      <c r="D729" s="3" t="s">
        <v>44</v>
      </c>
      <c r="E729" s="1" t="s">
        <v>38</v>
      </c>
      <c r="F729" s="1" t="s">
        <v>68</v>
      </c>
      <c r="G729" s="4">
        <v>5</v>
      </c>
      <c r="H729" s="5">
        <v>25000000</v>
      </c>
      <c r="I729" s="1">
        <v>1</v>
      </c>
      <c r="J729" s="6">
        <v>2.5462962962962961E-3</v>
      </c>
      <c r="K729" s="1" t="s">
        <v>18</v>
      </c>
      <c r="L729" s="1" t="s">
        <v>29</v>
      </c>
      <c r="M729" s="1" t="s">
        <v>25</v>
      </c>
      <c r="N729" s="1" t="s">
        <v>76</v>
      </c>
      <c r="O729" s="1" t="s">
        <v>52</v>
      </c>
    </row>
    <row r="730" spans="2:15" ht="21" customHeight="1" x14ac:dyDescent="0.3">
      <c r="B730" s="11" t="s">
        <v>14</v>
      </c>
      <c r="C730" s="12">
        <v>27</v>
      </c>
      <c r="D730" s="13" t="s">
        <v>69</v>
      </c>
      <c r="E730" s="11" t="s">
        <v>32</v>
      </c>
      <c r="F730" s="11" t="s">
        <v>42</v>
      </c>
      <c r="G730" s="14">
        <v>2</v>
      </c>
      <c r="H730" s="15">
        <v>38000000</v>
      </c>
      <c r="I730" s="11">
        <v>1</v>
      </c>
      <c r="J730" s="16">
        <v>2.5462962962962961E-3</v>
      </c>
      <c r="K730" s="11" t="s">
        <v>46</v>
      </c>
      <c r="L730" s="11" t="s">
        <v>19</v>
      </c>
      <c r="M730" s="11" t="s">
        <v>30</v>
      </c>
      <c r="N730" s="11" t="s">
        <v>78</v>
      </c>
      <c r="O730" s="11" t="s">
        <v>63</v>
      </c>
    </row>
    <row r="731" spans="2:15" ht="21" customHeight="1" x14ac:dyDescent="0.3">
      <c r="B731" s="1" t="s">
        <v>14</v>
      </c>
      <c r="C731" s="2">
        <v>11</v>
      </c>
      <c r="D731" s="3" t="s">
        <v>57</v>
      </c>
      <c r="E731" s="1" t="s">
        <v>16</v>
      </c>
      <c r="F731" s="1" t="s">
        <v>68</v>
      </c>
      <c r="G731" s="4">
        <v>3</v>
      </c>
      <c r="H731" s="5">
        <v>15000000</v>
      </c>
      <c r="I731" s="1">
        <v>1</v>
      </c>
      <c r="J731" s="6">
        <v>2.5462962962962961E-3</v>
      </c>
      <c r="K731" s="1" t="s">
        <v>18</v>
      </c>
      <c r="L731" s="1" t="s">
        <v>19</v>
      </c>
      <c r="M731" s="1" t="s">
        <v>33</v>
      </c>
      <c r="N731" s="1" t="s">
        <v>66</v>
      </c>
      <c r="O731" s="1" t="s">
        <v>67</v>
      </c>
    </row>
    <row r="732" spans="2:15" ht="21" customHeight="1" x14ac:dyDescent="0.3">
      <c r="B732" s="11" t="s">
        <v>14</v>
      </c>
      <c r="C732" s="12">
        <v>13</v>
      </c>
      <c r="D732" s="13" t="s">
        <v>72</v>
      </c>
      <c r="E732" s="11" t="s">
        <v>38</v>
      </c>
      <c r="F732" s="11" t="s">
        <v>23</v>
      </c>
      <c r="G732" s="14">
        <v>3</v>
      </c>
      <c r="H732" s="15">
        <v>15000000</v>
      </c>
      <c r="I732" s="11">
        <v>5</v>
      </c>
      <c r="J732" s="16">
        <v>2.5462962962962961E-3</v>
      </c>
      <c r="K732" s="11" t="s">
        <v>18</v>
      </c>
      <c r="L732" s="11" t="s">
        <v>47</v>
      </c>
      <c r="M732" s="11" t="s">
        <v>51</v>
      </c>
      <c r="N732" s="11" t="s">
        <v>77</v>
      </c>
      <c r="O732" s="11" t="s">
        <v>65</v>
      </c>
    </row>
    <row r="733" spans="2:15" ht="21" customHeight="1" x14ac:dyDescent="0.3">
      <c r="B733" s="1" t="s">
        <v>14</v>
      </c>
      <c r="C733" s="2">
        <v>10</v>
      </c>
      <c r="D733" s="3" t="s">
        <v>22</v>
      </c>
      <c r="E733" s="1" t="s">
        <v>16</v>
      </c>
      <c r="F733" s="1" t="s">
        <v>23</v>
      </c>
      <c r="G733" s="4">
        <v>2</v>
      </c>
      <c r="H733" s="5">
        <v>12000000</v>
      </c>
      <c r="I733" s="1">
        <v>2</v>
      </c>
      <c r="J733" s="6">
        <v>2.5462962962962961E-3</v>
      </c>
      <c r="K733" s="1" t="s">
        <v>18</v>
      </c>
      <c r="L733" s="1" t="s">
        <v>29</v>
      </c>
      <c r="M733" s="1" t="s">
        <v>48</v>
      </c>
      <c r="N733" s="1" t="s">
        <v>76</v>
      </c>
      <c r="O733" s="1" t="s">
        <v>52</v>
      </c>
    </row>
    <row r="734" spans="2:15" ht="21" customHeight="1" x14ac:dyDescent="0.3">
      <c r="B734" s="11" t="s">
        <v>14</v>
      </c>
      <c r="C734" s="12">
        <v>19</v>
      </c>
      <c r="D734" s="13" t="s">
        <v>22</v>
      </c>
      <c r="E734" s="11" t="s">
        <v>49</v>
      </c>
      <c r="F734" s="11" t="s">
        <v>42</v>
      </c>
      <c r="G734" s="14">
        <v>3</v>
      </c>
      <c r="H734" s="15">
        <v>15000000</v>
      </c>
      <c r="I734" s="11">
        <v>2</v>
      </c>
      <c r="J734" s="16">
        <v>2.5462962962962961E-3</v>
      </c>
      <c r="K734" s="11" t="s">
        <v>18</v>
      </c>
      <c r="L734" s="11" t="s">
        <v>19</v>
      </c>
      <c r="M734" s="11" t="s">
        <v>40</v>
      </c>
      <c r="N734" s="11" t="s">
        <v>77</v>
      </c>
      <c r="O734" s="11" t="s">
        <v>65</v>
      </c>
    </row>
    <row r="735" spans="2:15" ht="21" customHeight="1" x14ac:dyDescent="0.3">
      <c r="B735" s="1" t="s">
        <v>70</v>
      </c>
      <c r="C735" s="2">
        <v>23</v>
      </c>
      <c r="D735" s="3" t="s">
        <v>27</v>
      </c>
      <c r="E735" s="1" t="s">
        <v>32</v>
      </c>
      <c r="F735" s="1" t="s">
        <v>42</v>
      </c>
      <c r="G735" s="4">
        <v>0</v>
      </c>
      <c r="H735" s="5">
        <v>0</v>
      </c>
      <c r="I735" s="1">
        <v>1</v>
      </c>
      <c r="J735" s="6">
        <v>2.5462962962962961E-3</v>
      </c>
      <c r="K735" s="1"/>
      <c r="L735" s="1"/>
      <c r="M735" s="1" t="s">
        <v>40</v>
      </c>
      <c r="N735" s="1" t="s">
        <v>76</v>
      </c>
      <c r="O735" s="1" t="s">
        <v>26</v>
      </c>
    </row>
    <row r="736" spans="2:15" ht="21" customHeight="1" x14ac:dyDescent="0.3">
      <c r="B736" s="11" t="s">
        <v>70</v>
      </c>
      <c r="C736" s="12">
        <v>19</v>
      </c>
      <c r="D736" s="13" t="s">
        <v>37</v>
      </c>
      <c r="E736" s="11" t="s">
        <v>32</v>
      </c>
      <c r="F736" s="11" t="s">
        <v>42</v>
      </c>
      <c r="G736" s="14">
        <v>0</v>
      </c>
      <c r="H736" s="15">
        <v>0</v>
      </c>
      <c r="I736" s="11">
        <v>4</v>
      </c>
      <c r="J736" s="16">
        <v>2.5462962962962961E-3</v>
      </c>
      <c r="K736" s="11"/>
      <c r="L736" s="11"/>
      <c r="M736" s="11" t="s">
        <v>43</v>
      </c>
      <c r="N736" s="11" t="s">
        <v>78</v>
      </c>
      <c r="O736" s="11" t="s">
        <v>63</v>
      </c>
    </row>
    <row r="737" spans="2:15" ht="21" customHeight="1" x14ac:dyDescent="0.3">
      <c r="B737" s="1" t="s">
        <v>70</v>
      </c>
      <c r="C737" s="2">
        <v>27</v>
      </c>
      <c r="D737" s="3" t="s">
        <v>44</v>
      </c>
      <c r="E737" s="1" t="s">
        <v>16</v>
      </c>
      <c r="F737" s="1" t="s">
        <v>42</v>
      </c>
      <c r="G737" s="4">
        <v>0</v>
      </c>
      <c r="H737" s="5">
        <v>0</v>
      </c>
      <c r="I737" s="1">
        <v>1</v>
      </c>
      <c r="J737" s="6">
        <v>2.5462962962962961E-3</v>
      </c>
      <c r="K737" s="1"/>
      <c r="L737" s="1"/>
      <c r="M737" s="1" t="s">
        <v>30</v>
      </c>
      <c r="N737" s="1" t="s">
        <v>78</v>
      </c>
      <c r="O737" s="1" t="s">
        <v>62</v>
      </c>
    </row>
    <row r="738" spans="2:15" ht="21" customHeight="1" x14ac:dyDescent="0.3">
      <c r="B738" s="11" t="s">
        <v>14</v>
      </c>
      <c r="C738" s="12">
        <v>15</v>
      </c>
      <c r="D738" s="13" t="s">
        <v>57</v>
      </c>
      <c r="E738" s="11" t="s">
        <v>49</v>
      </c>
      <c r="F738" s="11" t="s">
        <v>23</v>
      </c>
      <c r="G738" s="14">
        <v>3</v>
      </c>
      <c r="H738" s="15">
        <v>12000000</v>
      </c>
      <c r="I738" s="11">
        <v>4</v>
      </c>
      <c r="J738" s="16">
        <v>2.7777777777777779E-3</v>
      </c>
      <c r="K738" s="11" t="s">
        <v>18</v>
      </c>
      <c r="L738" s="11" t="s">
        <v>29</v>
      </c>
      <c r="M738" s="11" t="s">
        <v>30</v>
      </c>
      <c r="N738" s="11" t="s">
        <v>78</v>
      </c>
      <c r="O738" s="11" t="s">
        <v>53</v>
      </c>
    </row>
    <row r="739" spans="2:15" ht="21" customHeight="1" x14ac:dyDescent="0.3">
      <c r="B739" s="1" t="s">
        <v>14</v>
      </c>
      <c r="C739" s="2">
        <v>4</v>
      </c>
      <c r="D739" s="3" t="s">
        <v>72</v>
      </c>
      <c r="E739" s="1" t="s">
        <v>28</v>
      </c>
      <c r="F739" s="1" t="s">
        <v>23</v>
      </c>
      <c r="G739" s="4">
        <v>1</v>
      </c>
      <c r="H739" s="5">
        <v>19000000</v>
      </c>
      <c r="I739" s="1">
        <v>2</v>
      </c>
      <c r="J739" s="6">
        <v>2.7777777777777779E-3</v>
      </c>
      <c r="K739" s="1" t="s">
        <v>46</v>
      </c>
      <c r="L739" s="1" t="s">
        <v>47</v>
      </c>
      <c r="M739" s="1" t="s">
        <v>25</v>
      </c>
      <c r="N739" s="1" t="s">
        <v>77</v>
      </c>
      <c r="O739" s="1" t="s">
        <v>34</v>
      </c>
    </row>
    <row r="740" spans="2:15" ht="21" customHeight="1" x14ac:dyDescent="0.3">
      <c r="B740" s="11" t="s">
        <v>14</v>
      </c>
      <c r="C740" s="12">
        <v>11</v>
      </c>
      <c r="D740" s="13" t="s">
        <v>27</v>
      </c>
      <c r="E740" s="11" t="s">
        <v>16</v>
      </c>
      <c r="F740" s="11" t="s">
        <v>17</v>
      </c>
      <c r="G740" s="14">
        <v>2</v>
      </c>
      <c r="H740" s="15">
        <v>38000000</v>
      </c>
      <c r="I740" s="11">
        <v>1</v>
      </c>
      <c r="J740" s="16">
        <v>2.7777777777777779E-3</v>
      </c>
      <c r="K740" s="11" t="s">
        <v>74</v>
      </c>
      <c r="L740" s="11" t="s">
        <v>39</v>
      </c>
      <c r="M740" s="11" t="s">
        <v>40</v>
      </c>
      <c r="N740" s="11" t="s">
        <v>76</v>
      </c>
      <c r="O740" s="11" t="s">
        <v>75</v>
      </c>
    </row>
    <row r="741" spans="2:15" ht="21" customHeight="1" x14ac:dyDescent="0.3">
      <c r="B741" s="1" t="s">
        <v>14</v>
      </c>
      <c r="C741" s="2">
        <v>23</v>
      </c>
      <c r="D741" s="3" t="s">
        <v>27</v>
      </c>
      <c r="E741" s="1" t="s">
        <v>32</v>
      </c>
      <c r="F741" s="1" t="s">
        <v>17</v>
      </c>
      <c r="G741" s="4">
        <v>1</v>
      </c>
      <c r="H741" s="5">
        <v>7000000</v>
      </c>
      <c r="I741" s="1">
        <v>3</v>
      </c>
      <c r="J741" s="6">
        <v>2.7777777777777779E-3</v>
      </c>
      <c r="K741" s="1" t="s">
        <v>18</v>
      </c>
      <c r="L741" s="1" t="s">
        <v>19</v>
      </c>
      <c r="M741" s="1" t="s">
        <v>43</v>
      </c>
      <c r="N741" s="1" t="s">
        <v>66</v>
      </c>
      <c r="O741" s="1" t="s">
        <v>36</v>
      </c>
    </row>
    <row r="742" spans="2:15" ht="21" customHeight="1" x14ac:dyDescent="0.3">
      <c r="B742" s="11" t="s">
        <v>14</v>
      </c>
      <c r="C742" s="12">
        <v>8</v>
      </c>
      <c r="D742" s="13" t="s">
        <v>37</v>
      </c>
      <c r="E742" s="11" t="s">
        <v>28</v>
      </c>
      <c r="F742" s="11" t="s">
        <v>23</v>
      </c>
      <c r="G742" s="14">
        <v>4</v>
      </c>
      <c r="H742" s="15">
        <v>20000000</v>
      </c>
      <c r="I742" s="11">
        <v>4</v>
      </c>
      <c r="J742" s="16">
        <v>2.7777777777777779E-3</v>
      </c>
      <c r="K742" s="11" t="s">
        <v>61</v>
      </c>
      <c r="L742" s="11" t="s">
        <v>19</v>
      </c>
      <c r="M742" s="11" t="s">
        <v>20</v>
      </c>
      <c r="N742" s="11" t="s">
        <v>76</v>
      </c>
      <c r="O742" s="11" t="s">
        <v>31</v>
      </c>
    </row>
    <row r="743" spans="2:15" ht="21" customHeight="1" x14ac:dyDescent="0.3">
      <c r="B743" s="1" t="s">
        <v>14</v>
      </c>
      <c r="C743" s="2">
        <v>8</v>
      </c>
      <c r="D743" s="3" t="s">
        <v>37</v>
      </c>
      <c r="E743" s="1" t="s">
        <v>28</v>
      </c>
      <c r="F743" s="1" t="s">
        <v>17</v>
      </c>
      <c r="G743" s="4">
        <v>3</v>
      </c>
      <c r="H743" s="5">
        <v>15000000</v>
      </c>
      <c r="I743" s="1">
        <v>1</v>
      </c>
      <c r="J743" s="6">
        <v>2.7777777777777779E-3</v>
      </c>
      <c r="K743" s="1" t="s">
        <v>18</v>
      </c>
      <c r="L743" s="1" t="s">
        <v>47</v>
      </c>
      <c r="M743" s="1" t="s">
        <v>33</v>
      </c>
      <c r="N743" s="1" t="s">
        <v>78</v>
      </c>
      <c r="O743" s="1" t="s">
        <v>66</v>
      </c>
    </row>
    <row r="744" spans="2:15" ht="21" customHeight="1" x14ac:dyDescent="0.3">
      <c r="B744" s="11" t="s">
        <v>14</v>
      </c>
      <c r="C744" s="12">
        <v>29</v>
      </c>
      <c r="D744" s="13" t="s">
        <v>37</v>
      </c>
      <c r="E744" s="11" t="s">
        <v>16</v>
      </c>
      <c r="F744" s="11" t="s">
        <v>17</v>
      </c>
      <c r="G744" s="14">
        <v>2</v>
      </c>
      <c r="H744" s="15">
        <v>12000000</v>
      </c>
      <c r="I744" s="11">
        <v>1</v>
      </c>
      <c r="J744" s="16">
        <v>2.7777777777777779E-3</v>
      </c>
      <c r="K744" s="11" t="s">
        <v>18</v>
      </c>
      <c r="L744" s="11" t="s">
        <v>64</v>
      </c>
      <c r="M744" s="11" t="s">
        <v>48</v>
      </c>
      <c r="N744" s="11" t="s">
        <v>78</v>
      </c>
      <c r="O744" s="11" t="s">
        <v>62</v>
      </c>
    </row>
    <row r="745" spans="2:15" ht="21" customHeight="1" x14ac:dyDescent="0.3">
      <c r="B745" s="1" t="s">
        <v>14</v>
      </c>
      <c r="C745" s="2">
        <v>25</v>
      </c>
      <c r="D745" s="3" t="s">
        <v>37</v>
      </c>
      <c r="E745" s="1" t="s">
        <v>32</v>
      </c>
      <c r="F745" s="1" t="s">
        <v>23</v>
      </c>
      <c r="G745" s="4">
        <v>5</v>
      </c>
      <c r="H745" s="5">
        <v>25000000</v>
      </c>
      <c r="I745" s="1">
        <v>3</v>
      </c>
      <c r="J745" s="6">
        <v>2.7777777777777779E-3</v>
      </c>
      <c r="K745" s="1" t="s">
        <v>18</v>
      </c>
      <c r="L745" s="1" t="s">
        <v>29</v>
      </c>
      <c r="M745" s="1" t="s">
        <v>51</v>
      </c>
      <c r="N745" s="1" t="s">
        <v>77</v>
      </c>
      <c r="O745" s="1" t="s">
        <v>65</v>
      </c>
    </row>
    <row r="746" spans="2:15" ht="21" customHeight="1" x14ac:dyDescent="0.3">
      <c r="B746" s="11" t="s">
        <v>14</v>
      </c>
      <c r="C746" s="12">
        <v>22</v>
      </c>
      <c r="D746" s="13" t="s">
        <v>44</v>
      </c>
      <c r="E746" s="11" t="s">
        <v>28</v>
      </c>
      <c r="F746" s="11" t="s">
        <v>23</v>
      </c>
      <c r="G746" s="14">
        <v>2</v>
      </c>
      <c r="H746" s="15">
        <v>12000000</v>
      </c>
      <c r="I746" s="11">
        <v>4</v>
      </c>
      <c r="J746" s="16">
        <v>2.7777777777777779E-3</v>
      </c>
      <c r="K746" s="11" t="s">
        <v>18</v>
      </c>
      <c r="L746" s="11" t="s">
        <v>39</v>
      </c>
      <c r="M746" s="11" t="s">
        <v>25</v>
      </c>
      <c r="N746" s="11" t="s">
        <v>76</v>
      </c>
      <c r="O746" s="11" t="s">
        <v>52</v>
      </c>
    </row>
    <row r="747" spans="2:15" ht="21" customHeight="1" x14ac:dyDescent="0.3">
      <c r="B747" s="1" t="s">
        <v>14</v>
      </c>
      <c r="C747" s="2">
        <v>15</v>
      </c>
      <c r="D747" s="3" t="s">
        <v>57</v>
      </c>
      <c r="E747" s="1" t="s">
        <v>49</v>
      </c>
      <c r="F747" s="1" t="s">
        <v>23</v>
      </c>
      <c r="G747" s="4">
        <v>3</v>
      </c>
      <c r="H747" s="5">
        <v>12000000</v>
      </c>
      <c r="I747" s="1">
        <v>4</v>
      </c>
      <c r="J747" s="6">
        <v>2.7777777777777779E-3</v>
      </c>
      <c r="K747" s="1" t="s">
        <v>18</v>
      </c>
      <c r="L747" s="1" t="s">
        <v>29</v>
      </c>
      <c r="M747" s="1" t="s">
        <v>30</v>
      </c>
      <c r="N747" s="1" t="s">
        <v>78</v>
      </c>
      <c r="O747" s="1" t="s">
        <v>53</v>
      </c>
    </row>
    <row r="748" spans="2:15" ht="21" customHeight="1" x14ac:dyDescent="0.3">
      <c r="B748" s="11" t="s">
        <v>14</v>
      </c>
      <c r="C748" s="12">
        <v>4</v>
      </c>
      <c r="D748" s="13" t="s">
        <v>72</v>
      </c>
      <c r="E748" s="11" t="s">
        <v>28</v>
      </c>
      <c r="F748" s="11" t="s">
        <v>23</v>
      </c>
      <c r="G748" s="14">
        <v>1</v>
      </c>
      <c r="H748" s="15">
        <v>19000000</v>
      </c>
      <c r="I748" s="11">
        <v>2</v>
      </c>
      <c r="J748" s="16">
        <v>2.7777777777777779E-3</v>
      </c>
      <c r="K748" s="11" t="s">
        <v>46</v>
      </c>
      <c r="L748" s="11" t="s">
        <v>47</v>
      </c>
      <c r="M748" s="11" t="s">
        <v>25</v>
      </c>
      <c r="N748" s="11" t="s">
        <v>77</v>
      </c>
      <c r="O748" s="11" t="s">
        <v>34</v>
      </c>
    </row>
    <row r="749" spans="2:15" ht="21" customHeight="1" x14ac:dyDescent="0.3">
      <c r="B749" s="1" t="s">
        <v>70</v>
      </c>
      <c r="C749" s="2">
        <v>25</v>
      </c>
      <c r="D749" s="3" t="s">
        <v>37</v>
      </c>
      <c r="E749" s="1" t="s">
        <v>32</v>
      </c>
      <c r="F749" s="1" t="s">
        <v>42</v>
      </c>
      <c r="G749" s="4">
        <v>0</v>
      </c>
      <c r="H749" s="5">
        <v>0</v>
      </c>
      <c r="I749" s="1">
        <v>5</v>
      </c>
      <c r="J749" s="6">
        <v>2.7777777777777779E-3</v>
      </c>
      <c r="K749" s="1"/>
      <c r="L749" s="1"/>
      <c r="M749" s="1" t="s">
        <v>33</v>
      </c>
      <c r="N749" s="1" t="s">
        <v>77</v>
      </c>
      <c r="O749" s="1" t="s">
        <v>54</v>
      </c>
    </row>
    <row r="750" spans="2:15" ht="21" customHeight="1" x14ac:dyDescent="0.3">
      <c r="B750" s="11" t="s">
        <v>70</v>
      </c>
      <c r="C750" s="12">
        <v>26</v>
      </c>
      <c r="D750" s="13" t="s">
        <v>44</v>
      </c>
      <c r="E750" s="11" t="s">
        <v>16</v>
      </c>
      <c r="F750" s="11" t="s">
        <v>23</v>
      </c>
      <c r="G750" s="14">
        <v>0</v>
      </c>
      <c r="H750" s="15">
        <v>0</v>
      </c>
      <c r="I750" s="11">
        <v>2</v>
      </c>
      <c r="J750" s="16">
        <v>2.7777777777777779E-3</v>
      </c>
      <c r="K750" s="11"/>
      <c r="L750" s="11"/>
      <c r="M750" s="11" t="s">
        <v>43</v>
      </c>
      <c r="N750" s="11" t="s">
        <v>76</v>
      </c>
      <c r="O750" s="11" t="s">
        <v>26</v>
      </c>
    </row>
    <row r="751" spans="2:15" ht="21" customHeight="1" x14ac:dyDescent="0.3">
      <c r="B751" s="1" t="s">
        <v>70</v>
      </c>
      <c r="C751" s="2">
        <v>26</v>
      </c>
      <c r="D751" s="3" t="s">
        <v>44</v>
      </c>
      <c r="E751" s="1" t="s">
        <v>28</v>
      </c>
      <c r="F751" s="1" t="s">
        <v>23</v>
      </c>
      <c r="G751" s="4">
        <v>0</v>
      </c>
      <c r="H751" s="5">
        <v>0</v>
      </c>
      <c r="I751" s="1">
        <v>3</v>
      </c>
      <c r="J751" s="6">
        <v>2.7777777777777779E-3</v>
      </c>
      <c r="K751" s="1"/>
      <c r="L751" s="1"/>
      <c r="M751" s="1" t="s">
        <v>51</v>
      </c>
      <c r="N751" s="1" t="s">
        <v>76</v>
      </c>
      <c r="O751" s="1" t="s">
        <v>26</v>
      </c>
    </row>
    <row r="752" spans="2:15" ht="21" customHeight="1" x14ac:dyDescent="0.3">
      <c r="B752" s="11" t="s">
        <v>70</v>
      </c>
      <c r="C752" s="12">
        <v>10</v>
      </c>
      <c r="D752" s="13" t="s">
        <v>69</v>
      </c>
      <c r="E752" s="11" t="s">
        <v>32</v>
      </c>
      <c r="F752" s="11" t="s">
        <v>17</v>
      </c>
      <c r="G752" s="14">
        <v>0</v>
      </c>
      <c r="H752" s="15">
        <v>0</v>
      </c>
      <c r="I752" s="11">
        <v>3</v>
      </c>
      <c r="J752" s="16">
        <v>2.7777777777777779E-3</v>
      </c>
      <c r="K752" s="11"/>
      <c r="L752" s="11"/>
      <c r="M752" s="11" t="s">
        <v>43</v>
      </c>
      <c r="N752" s="11" t="s">
        <v>66</v>
      </c>
      <c r="O752" s="11" t="s">
        <v>36</v>
      </c>
    </row>
    <row r="753" spans="2:15" ht="21" customHeight="1" x14ac:dyDescent="0.3">
      <c r="B753" s="1" t="s">
        <v>14</v>
      </c>
      <c r="C753" s="2">
        <v>16</v>
      </c>
      <c r="D753" s="3" t="s">
        <v>55</v>
      </c>
      <c r="E753" s="1" t="s">
        <v>32</v>
      </c>
      <c r="F753" s="1" t="s">
        <v>23</v>
      </c>
      <c r="G753" s="4">
        <v>2</v>
      </c>
      <c r="H753" s="5">
        <v>12000000</v>
      </c>
      <c r="I753" s="1">
        <v>1</v>
      </c>
      <c r="J753" s="6">
        <v>3.2407407407407406E-3</v>
      </c>
      <c r="K753" s="1" t="s">
        <v>18</v>
      </c>
      <c r="L753" s="1" t="s">
        <v>29</v>
      </c>
      <c r="M753" s="1" t="s">
        <v>40</v>
      </c>
      <c r="N753" s="1" t="s">
        <v>76</v>
      </c>
      <c r="O753" s="1" t="s">
        <v>26</v>
      </c>
    </row>
    <row r="754" spans="2:15" ht="21" customHeight="1" x14ac:dyDescent="0.3">
      <c r="B754" s="11" t="s">
        <v>14</v>
      </c>
      <c r="C754" s="12">
        <v>11</v>
      </c>
      <c r="D754" s="13" t="s">
        <v>57</v>
      </c>
      <c r="E754" s="11" t="s">
        <v>16</v>
      </c>
      <c r="F754" s="11" t="s">
        <v>42</v>
      </c>
      <c r="G754" s="14">
        <v>2</v>
      </c>
      <c r="H754" s="15">
        <v>12000000</v>
      </c>
      <c r="I754" s="11">
        <v>4</v>
      </c>
      <c r="J754" s="16">
        <v>3.2407407407407406E-3</v>
      </c>
      <c r="K754" s="11" t="s">
        <v>18</v>
      </c>
      <c r="L754" s="11" t="s">
        <v>19</v>
      </c>
      <c r="M754" s="11" t="s">
        <v>43</v>
      </c>
      <c r="N754" s="11" t="s">
        <v>66</v>
      </c>
      <c r="O754" s="11" t="s">
        <v>36</v>
      </c>
    </row>
    <row r="755" spans="2:15" ht="21" customHeight="1" x14ac:dyDescent="0.3">
      <c r="B755" s="1" t="s">
        <v>14</v>
      </c>
      <c r="C755" s="2">
        <v>1</v>
      </c>
      <c r="D755" s="3" t="s">
        <v>59</v>
      </c>
      <c r="E755" s="1" t="s">
        <v>32</v>
      </c>
      <c r="F755" s="1" t="s">
        <v>23</v>
      </c>
      <c r="G755" s="4">
        <v>2</v>
      </c>
      <c r="H755" s="5">
        <v>12000000</v>
      </c>
      <c r="I755" s="1">
        <v>2</v>
      </c>
      <c r="J755" s="6">
        <v>3.2407407407407406E-3</v>
      </c>
      <c r="K755" s="1" t="s">
        <v>18</v>
      </c>
      <c r="L755" s="1" t="s">
        <v>29</v>
      </c>
      <c r="M755" s="1" t="s">
        <v>51</v>
      </c>
      <c r="N755" s="1" t="s">
        <v>66</v>
      </c>
      <c r="O755" s="1" t="s">
        <v>67</v>
      </c>
    </row>
    <row r="756" spans="2:15" ht="21" customHeight="1" x14ac:dyDescent="0.3">
      <c r="B756" s="11" t="s">
        <v>14</v>
      </c>
      <c r="C756" s="12">
        <v>9</v>
      </c>
      <c r="D756" s="13" t="s">
        <v>27</v>
      </c>
      <c r="E756" s="11" t="s">
        <v>32</v>
      </c>
      <c r="F756" s="11" t="s">
        <v>23</v>
      </c>
      <c r="G756" s="14">
        <v>2</v>
      </c>
      <c r="H756" s="15">
        <v>38000000</v>
      </c>
      <c r="I756" s="11">
        <v>5</v>
      </c>
      <c r="J756" s="16">
        <v>3.2407407407407406E-3</v>
      </c>
      <c r="K756" s="11" t="s">
        <v>46</v>
      </c>
      <c r="L756" s="11" t="s">
        <v>19</v>
      </c>
      <c r="M756" s="11" t="s">
        <v>48</v>
      </c>
      <c r="N756" s="11" t="s">
        <v>76</v>
      </c>
      <c r="O756" s="11" t="s">
        <v>31</v>
      </c>
    </row>
    <row r="757" spans="2:15" ht="21" customHeight="1" x14ac:dyDescent="0.3">
      <c r="B757" s="1" t="s">
        <v>14</v>
      </c>
      <c r="C757" s="2">
        <v>11</v>
      </c>
      <c r="D757" s="3" t="s">
        <v>27</v>
      </c>
      <c r="E757" s="1" t="s">
        <v>32</v>
      </c>
      <c r="F757" s="1" t="s">
        <v>42</v>
      </c>
      <c r="G757" s="4">
        <v>2</v>
      </c>
      <c r="H757" s="5">
        <v>12000000</v>
      </c>
      <c r="I757" s="1">
        <v>5</v>
      </c>
      <c r="J757" s="6">
        <v>3.2407407407407406E-3</v>
      </c>
      <c r="K757" s="1" t="s">
        <v>18</v>
      </c>
      <c r="L757" s="1" t="s">
        <v>50</v>
      </c>
      <c r="M757" s="1" t="s">
        <v>20</v>
      </c>
      <c r="N757" s="1" t="s">
        <v>78</v>
      </c>
      <c r="O757" s="1" t="s">
        <v>63</v>
      </c>
    </row>
    <row r="758" spans="2:15" ht="21" customHeight="1" x14ac:dyDescent="0.3">
      <c r="B758" s="11" t="s">
        <v>14</v>
      </c>
      <c r="C758" s="12">
        <v>22</v>
      </c>
      <c r="D758" s="13" t="s">
        <v>27</v>
      </c>
      <c r="E758" s="11" t="s">
        <v>49</v>
      </c>
      <c r="F758" s="11" t="s">
        <v>42</v>
      </c>
      <c r="G758" s="14">
        <v>3</v>
      </c>
      <c r="H758" s="15">
        <v>15000000</v>
      </c>
      <c r="I758" s="11">
        <v>4</v>
      </c>
      <c r="J758" s="16">
        <v>3.2407407407407406E-3</v>
      </c>
      <c r="K758" s="11" t="s">
        <v>18</v>
      </c>
      <c r="L758" s="11" t="s">
        <v>56</v>
      </c>
      <c r="M758" s="11" t="s">
        <v>30</v>
      </c>
      <c r="N758" s="11" t="s">
        <v>77</v>
      </c>
      <c r="O758" s="11" t="s">
        <v>65</v>
      </c>
    </row>
    <row r="759" spans="2:15" ht="21" customHeight="1" x14ac:dyDescent="0.3">
      <c r="B759" s="1" t="s">
        <v>14</v>
      </c>
      <c r="C759" s="2">
        <v>30</v>
      </c>
      <c r="D759" s="3" t="s">
        <v>27</v>
      </c>
      <c r="E759" s="1" t="s">
        <v>49</v>
      </c>
      <c r="F759" s="1" t="s">
        <v>23</v>
      </c>
      <c r="G759" s="4">
        <v>3</v>
      </c>
      <c r="H759" s="5">
        <v>15000000</v>
      </c>
      <c r="I759" s="1">
        <v>3</v>
      </c>
      <c r="J759" s="6">
        <v>3.2407407407407406E-3</v>
      </c>
      <c r="K759" s="1" t="s">
        <v>18</v>
      </c>
      <c r="L759" s="1" t="s">
        <v>29</v>
      </c>
      <c r="M759" s="1" t="s">
        <v>25</v>
      </c>
      <c r="N759" s="1" t="s">
        <v>76</v>
      </c>
      <c r="O759" s="1" t="s">
        <v>31</v>
      </c>
    </row>
    <row r="760" spans="2:15" ht="21" customHeight="1" x14ac:dyDescent="0.3">
      <c r="B760" s="11" t="s">
        <v>14</v>
      </c>
      <c r="C760" s="12">
        <v>10</v>
      </c>
      <c r="D760" s="13" t="s">
        <v>37</v>
      </c>
      <c r="E760" s="11" t="s">
        <v>28</v>
      </c>
      <c r="F760" s="11" t="s">
        <v>17</v>
      </c>
      <c r="G760" s="14">
        <v>4</v>
      </c>
      <c r="H760" s="15">
        <v>11000000</v>
      </c>
      <c r="I760" s="11">
        <v>2</v>
      </c>
      <c r="J760" s="16">
        <v>3.2407407407407406E-3</v>
      </c>
      <c r="K760" s="11" t="s">
        <v>61</v>
      </c>
      <c r="L760" s="11" t="s">
        <v>19</v>
      </c>
      <c r="M760" s="11" t="s">
        <v>30</v>
      </c>
      <c r="N760" s="11" t="s">
        <v>76</v>
      </c>
      <c r="O760" s="11" t="s">
        <v>75</v>
      </c>
    </row>
    <row r="761" spans="2:15" ht="21" customHeight="1" x14ac:dyDescent="0.3">
      <c r="B761" s="1" t="s">
        <v>14</v>
      </c>
      <c r="C761" s="2">
        <v>24</v>
      </c>
      <c r="D761" s="3" t="s">
        <v>37</v>
      </c>
      <c r="E761" s="1" t="s">
        <v>16</v>
      </c>
      <c r="F761" s="1" t="s">
        <v>42</v>
      </c>
      <c r="G761" s="4">
        <v>4</v>
      </c>
      <c r="H761" s="5">
        <v>20000000</v>
      </c>
      <c r="I761" s="1">
        <v>1</v>
      </c>
      <c r="J761" s="6">
        <v>3.2407407407407406E-3</v>
      </c>
      <c r="K761" s="1" t="s">
        <v>61</v>
      </c>
      <c r="L761" s="1" t="s">
        <v>19</v>
      </c>
      <c r="M761" s="1" t="s">
        <v>30</v>
      </c>
      <c r="N761" s="1" t="s">
        <v>66</v>
      </c>
      <c r="O761" s="1" t="s">
        <v>36</v>
      </c>
    </row>
    <row r="762" spans="2:15" ht="21" customHeight="1" x14ac:dyDescent="0.3">
      <c r="B762" s="11" t="s">
        <v>14</v>
      </c>
      <c r="C762" s="12">
        <v>26</v>
      </c>
      <c r="D762" s="13" t="s">
        <v>37</v>
      </c>
      <c r="E762" s="11" t="s">
        <v>28</v>
      </c>
      <c r="F762" s="11" t="s">
        <v>42</v>
      </c>
      <c r="G762" s="14">
        <v>5</v>
      </c>
      <c r="H762" s="15">
        <v>20000000</v>
      </c>
      <c r="I762" s="11">
        <v>2</v>
      </c>
      <c r="J762" s="16">
        <v>3.2407407407407406E-3</v>
      </c>
      <c r="K762" s="11" t="s">
        <v>18</v>
      </c>
      <c r="L762" s="11" t="s">
        <v>19</v>
      </c>
      <c r="M762" s="11" t="s">
        <v>30</v>
      </c>
      <c r="N762" s="11" t="s">
        <v>78</v>
      </c>
      <c r="O762" s="11" t="s">
        <v>41</v>
      </c>
    </row>
    <row r="763" spans="2:15" ht="21" customHeight="1" x14ac:dyDescent="0.3">
      <c r="B763" s="1" t="s">
        <v>14</v>
      </c>
      <c r="C763" s="2">
        <v>1</v>
      </c>
      <c r="D763" s="3" t="s">
        <v>37</v>
      </c>
      <c r="E763" s="1" t="s">
        <v>32</v>
      </c>
      <c r="F763" s="1" t="s">
        <v>45</v>
      </c>
      <c r="G763" s="4">
        <v>4</v>
      </c>
      <c r="H763" s="5">
        <v>20000000</v>
      </c>
      <c r="I763" s="1">
        <v>2</v>
      </c>
      <c r="J763" s="6">
        <v>3.2407407407407406E-3</v>
      </c>
      <c r="K763" s="1" t="s">
        <v>18</v>
      </c>
      <c r="L763" s="1" t="s">
        <v>39</v>
      </c>
      <c r="M763" s="1" t="s">
        <v>33</v>
      </c>
      <c r="N763" s="1" t="s">
        <v>78</v>
      </c>
      <c r="O763" s="1" t="s">
        <v>63</v>
      </c>
    </row>
    <row r="764" spans="2:15" ht="21" customHeight="1" x14ac:dyDescent="0.3">
      <c r="B764" s="11" t="s">
        <v>14</v>
      </c>
      <c r="C764" s="12">
        <v>30</v>
      </c>
      <c r="D764" s="13" t="s">
        <v>37</v>
      </c>
      <c r="E764" s="11" t="s">
        <v>49</v>
      </c>
      <c r="F764" s="11" t="s">
        <v>45</v>
      </c>
      <c r="G764" s="14">
        <v>1</v>
      </c>
      <c r="H764" s="15">
        <v>7000000</v>
      </c>
      <c r="I764" s="11">
        <v>3</v>
      </c>
      <c r="J764" s="16">
        <v>3.2407407407407406E-3</v>
      </c>
      <c r="K764" s="11" t="s">
        <v>18</v>
      </c>
      <c r="L764" s="11" t="s">
        <v>47</v>
      </c>
      <c r="M764" s="11" t="s">
        <v>33</v>
      </c>
      <c r="N764" s="11" t="s">
        <v>77</v>
      </c>
      <c r="O764" s="11" t="s">
        <v>54</v>
      </c>
    </row>
    <row r="765" spans="2:15" ht="21" customHeight="1" x14ac:dyDescent="0.3">
      <c r="B765" s="1" t="s">
        <v>14</v>
      </c>
      <c r="C765" s="2">
        <v>8</v>
      </c>
      <c r="D765" s="3" t="s">
        <v>37</v>
      </c>
      <c r="E765" s="1" t="s">
        <v>32</v>
      </c>
      <c r="F765" s="1" t="s">
        <v>23</v>
      </c>
      <c r="G765" s="4">
        <v>5</v>
      </c>
      <c r="H765" s="5">
        <v>25000000</v>
      </c>
      <c r="I765" s="1">
        <v>4</v>
      </c>
      <c r="J765" s="6">
        <v>3.2407407407407406E-3</v>
      </c>
      <c r="K765" s="1" t="s">
        <v>18</v>
      </c>
      <c r="L765" s="1" t="s">
        <v>24</v>
      </c>
      <c r="M765" s="1" t="s">
        <v>20</v>
      </c>
      <c r="N765" s="1" t="s">
        <v>77</v>
      </c>
      <c r="O765" s="1" t="s">
        <v>65</v>
      </c>
    </row>
    <row r="766" spans="2:15" ht="21" customHeight="1" x14ac:dyDescent="0.3">
      <c r="B766" s="11" t="s">
        <v>14</v>
      </c>
      <c r="C766" s="12">
        <v>11</v>
      </c>
      <c r="D766" s="13" t="s">
        <v>37</v>
      </c>
      <c r="E766" s="11" t="s">
        <v>16</v>
      </c>
      <c r="F766" s="11" t="s">
        <v>42</v>
      </c>
      <c r="G766" s="14">
        <v>3</v>
      </c>
      <c r="H766" s="15">
        <v>15000000</v>
      </c>
      <c r="I766" s="11">
        <v>3</v>
      </c>
      <c r="J766" s="16">
        <v>3.2407407407407406E-3</v>
      </c>
      <c r="K766" s="11" t="s">
        <v>18</v>
      </c>
      <c r="L766" s="11" t="s">
        <v>39</v>
      </c>
      <c r="M766" s="11" t="s">
        <v>25</v>
      </c>
      <c r="N766" s="11" t="s">
        <v>78</v>
      </c>
      <c r="O766" s="11" t="s">
        <v>63</v>
      </c>
    </row>
    <row r="767" spans="2:15" ht="21" customHeight="1" x14ac:dyDescent="0.3">
      <c r="B767" s="1" t="s">
        <v>14</v>
      </c>
      <c r="C767" s="2">
        <v>11</v>
      </c>
      <c r="D767" s="3" t="s">
        <v>37</v>
      </c>
      <c r="E767" s="1" t="s">
        <v>38</v>
      </c>
      <c r="F767" s="1" t="s">
        <v>42</v>
      </c>
      <c r="G767" s="4">
        <v>3</v>
      </c>
      <c r="H767" s="5">
        <v>15000000</v>
      </c>
      <c r="I767" s="1">
        <v>1</v>
      </c>
      <c r="J767" s="6">
        <v>3.2407407407407406E-3</v>
      </c>
      <c r="K767" s="1" t="s">
        <v>18</v>
      </c>
      <c r="L767" s="1" t="s">
        <v>35</v>
      </c>
      <c r="M767" s="1" t="s">
        <v>48</v>
      </c>
      <c r="N767" s="1" t="s">
        <v>78</v>
      </c>
      <c r="O767" s="1" t="s">
        <v>41</v>
      </c>
    </row>
    <row r="768" spans="2:15" ht="21" customHeight="1" x14ac:dyDescent="0.3">
      <c r="B768" s="11" t="s">
        <v>14</v>
      </c>
      <c r="C768" s="12">
        <v>9</v>
      </c>
      <c r="D768" s="13" t="s">
        <v>44</v>
      </c>
      <c r="E768" s="11" t="s">
        <v>38</v>
      </c>
      <c r="F768" s="11" t="s">
        <v>23</v>
      </c>
      <c r="G768" s="14">
        <v>1</v>
      </c>
      <c r="H768" s="15">
        <v>19000000</v>
      </c>
      <c r="I768" s="11">
        <v>5</v>
      </c>
      <c r="J768" s="16">
        <v>3.2407407407407406E-3</v>
      </c>
      <c r="K768" s="11" t="s">
        <v>46</v>
      </c>
      <c r="L768" s="11" t="s">
        <v>29</v>
      </c>
      <c r="M768" s="11" t="s">
        <v>51</v>
      </c>
      <c r="N768" s="11" t="s">
        <v>77</v>
      </c>
      <c r="O768" s="11" t="s">
        <v>54</v>
      </c>
    </row>
    <row r="769" spans="2:15" ht="21" customHeight="1" x14ac:dyDescent="0.3">
      <c r="B769" s="1" t="s">
        <v>14</v>
      </c>
      <c r="C769" s="2">
        <v>22</v>
      </c>
      <c r="D769" s="3" t="s">
        <v>44</v>
      </c>
      <c r="E769" s="1" t="s">
        <v>32</v>
      </c>
      <c r="F769" s="1" t="s">
        <v>42</v>
      </c>
      <c r="G769" s="4">
        <v>1</v>
      </c>
      <c r="H769" s="5">
        <v>19000000</v>
      </c>
      <c r="I769" s="1">
        <v>1</v>
      </c>
      <c r="J769" s="6">
        <v>3.2407407407407406E-3</v>
      </c>
      <c r="K769" s="1" t="s">
        <v>46</v>
      </c>
      <c r="L769" s="1" t="s">
        <v>64</v>
      </c>
      <c r="M769" s="1" t="s">
        <v>51</v>
      </c>
      <c r="N769" s="1" t="s">
        <v>76</v>
      </c>
      <c r="O769" s="1" t="s">
        <v>31</v>
      </c>
    </row>
    <row r="770" spans="2:15" ht="21" customHeight="1" x14ac:dyDescent="0.3">
      <c r="B770" s="11" t="s">
        <v>14</v>
      </c>
      <c r="C770" s="12">
        <v>12</v>
      </c>
      <c r="D770" s="13" t="s">
        <v>44</v>
      </c>
      <c r="E770" s="11" t="s">
        <v>28</v>
      </c>
      <c r="F770" s="11" t="s">
        <v>42</v>
      </c>
      <c r="G770" s="14">
        <v>4</v>
      </c>
      <c r="H770" s="15">
        <v>20000000</v>
      </c>
      <c r="I770" s="11">
        <v>2</v>
      </c>
      <c r="J770" s="16">
        <v>3.2407407407407406E-3</v>
      </c>
      <c r="K770" s="11" t="s">
        <v>18</v>
      </c>
      <c r="L770" s="11" t="s">
        <v>29</v>
      </c>
      <c r="M770" s="11" t="s">
        <v>33</v>
      </c>
      <c r="N770" s="11" t="s">
        <v>78</v>
      </c>
      <c r="O770" s="11" t="s">
        <v>53</v>
      </c>
    </row>
    <row r="771" spans="2:15" ht="21" customHeight="1" x14ac:dyDescent="0.3">
      <c r="B771" s="1" t="s">
        <v>14</v>
      </c>
      <c r="C771" s="2">
        <v>22</v>
      </c>
      <c r="D771" s="3" t="s">
        <v>44</v>
      </c>
      <c r="E771" s="1" t="s">
        <v>32</v>
      </c>
      <c r="F771" s="1" t="s">
        <v>42</v>
      </c>
      <c r="G771" s="4">
        <v>3</v>
      </c>
      <c r="H771" s="5">
        <v>15000000</v>
      </c>
      <c r="I771" s="1">
        <v>1</v>
      </c>
      <c r="J771" s="6">
        <v>3.2407407407407406E-3</v>
      </c>
      <c r="K771" s="1" t="s">
        <v>18</v>
      </c>
      <c r="L771" s="1" t="s">
        <v>19</v>
      </c>
      <c r="M771" s="1" t="s">
        <v>48</v>
      </c>
      <c r="N771" s="1" t="s">
        <v>78</v>
      </c>
      <c r="O771" s="1" t="s">
        <v>63</v>
      </c>
    </row>
    <row r="772" spans="2:15" ht="21" customHeight="1" x14ac:dyDescent="0.3">
      <c r="B772" s="11" t="s">
        <v>14</v>
      </c>
      <c r="C772" s="12">
        <v>16</v>
      </c>
      <c r="D772" s="13" t="s">
        <v>55</v>
      </c>
      <c r="E772" s="11" t="s">
        <v>32</v>
      </c>
      <c r="F772" s="11" t="s">
        <v>23</v>
      </c>
      <c r="G772" s="14">
        <v>2</v>
      </c>
      <c r="H772" s="15">
        <v>12000000</v>
      </c>
      <c r="I772" s="11">
        <v>1</v>
      </c>
      <c r="J772" s="16">
        <v>3.2407407407407406E-3</v>
      </c>
      <c r="K772" s="11" t="s">
        <v>18</v>
      </c>
      <c r="L772" s="11" t="s">
        <v>29</v>
      </c>
      <c r="M772" s="11" t="s">
        <v>40</v>
      </c>
      <c r="N772" s="11" t="s">
        <v>76</v>
      </c>
      <c r="O772" s="11" t="s">
        <v>26</v>
      </c>
    </row>
    <row r="773" spans="2:15" ht="21" customHeight="1" x14ac:dyDescent="0.3">
      <c r="B773" s="1" t="s">
        <v>14</v>
      </c>
      <c r="C773" s="2">
        <v>11</v>
      </c>
      <c r="D773" s="3" t="s">
        <v>57</v>
      </c>
      <c r="E773" s="1" t="s">
        <v>16</v>
      </c>
      <c r="F773" s="1" t="s">
        <v>42</v>
      </c>
      <c r="G773" s="4">
        <v>2</v>
      </c>
      <c r="H773" s="5">
        <v>12000000</v>
      </c>
      <c r="I773" s="1">
        <v>4</v>
      </c>
      <c r="J773" s="6">
        <v>3.2407407407407406E-3</v>
      </c>
      <c r="K773" s="1" t="s">
        <v>18</v>
      </c>
      <c r="L773" s="1" t="s">
        <v>19</v>
      </c>
      <c r="M773" s="1" t="s">
        <v>43</v>
      </c>
      <c r="N773" s="1" t="s">
        <v>66</v>
      </c>
      <c r="O773" s="1" t="s">
        <v>36</v>
      </c>
    </row>
    <row r="774" spans="2:15" ht="21" customHeight="1" x14ac:dyDescent="0.3">
      <c r="B774" s="11" t="s">
        <v>14</v>
      </c>
      <c r="C774" s="12">
        <v>1</v>
      </c>
      <c r="D774" s="13" t="s">
        <v>59</v>
      </c>
      <c r="E774" s="11" t="s">
        <v>32</v>
      </c>
      <c r="F774" s="11" t="s">
        <v>23</v>
      </c>
      <c r="G774" s="14">
        <v>2</v>
      </c>
      <c r="H774" s="15">
        <v>12000000</v>
      </c>
      <c r="I774" s="11">
        <v>2</v>
      </c>
      <c r="J774" s="16">
        <v>3.2407407407407406E-3</v>
      </c>
      <c r="K774" s="11" t="s">
        <v>18</v>
      </c>
      <c r="L774" s="11" t="s">
        <v>29</v>
      </c>
      <c r="M774" s="11" t="s">
        <v>51</v>
      </c>
      <c r="N774" s="11" t="s">
        <v>66</v>
      </c>
      <c r="O774" s="11" t="s">
        <v>67</v>
      </c>
    </row>
    <row r="775" spans="2:15" ht="21" customHeight="1" x14ac:dyDescent="0.3">
      <c r="B775" s="1" t="s">
        <v>70</v>
      </c>
      <c r="C775" s="2">
        <v>15</v>
      </c>
      <c r="D775" s="3" t="s">
        <v>58</v>
      </c>
      <c r="E775" s="1" t="s">
        <v>38</v>
      </c>
      <c r="F775" s="1" t="s">
        <v>17</v>
      </c>
      <c r="G775" s="4">
        <v>0</v>
      </c>
      <c r="H775" s="5">
        <v>0</v>
      </c>
      <c r="I775" s="1">
        <v>2</v>
      </c>
      <c r="J775" s="6">
        <v>3.2407407407407406E-3</v>
      </c>
      <c r="K775" s="1"/>
      <c r="L775" s="1"/>
      <c r="M775" s="1" t="s">
        <v>43</v>
      </c>
      <c r="N775" s="1" t="s">
        <v>76</v>
      </c>
      <c r="O775" s="1" t="s">
        <v>26</v>
      </c>
    </row>
    <row r="776" spans="2:15" ht="21" customHeight="1" x14ac:dyDescent="0.3">
      <c r="B776" s="11" t="s">
        <v>70</v>
      </c>
      <c r="C776" s="12">
        <v>11</v>
      </c>
      <c r="D776" s="13" t="s">
        <v>59</v>
      </c>
      <c r="E776" s="11" t="s">
        <v>16</v>
      </c>
      <c r="F776" s="11" t="s">
        <v>42</v>
      </c>
      <c r="G776" s="14">
        <v>0</v>
      </c>
      <c r="H776" s="15">
        <v>0</v>
      </c>
      <c r="I776" s="11">
        <v>5</v>
      </c>
      <c r="J776" s="16">
        <v>3.2407407407407406E-3</v>
      </c>
      <c r="K776" s="11"/>
      <c r="L776" s="11"/>
      <c r="M776" s="11" t="s">
        <v>33</v>
      </c>
      <c r="N776" s="11" t="s">
        <v>66</v>
      </c>
      <c r="O776" s="11" t="s">
        <v>67</v>
      </c>
    </row>
    <row r="777" spans="2:15" ht="21" customHeight="1" x14ac:dyDescent="0.3">
      <c r="B777" s="1" t="s">
        <v>70</v>
      </c>
      <c r="C777" s="2">
        <v>14</v>
      </c>
      <c r="D777" s="3" t="s">
        <v>22</v>
      </c>
      <c r="E777" s="1" t="s">
        <v>28</v>
      </c>
      <c r="F777" s="1" t="s">
        <v>42</v>
      </c>
      <c r="G777" s="4">
        <v>0</v>
      </c>
      <c r="H777" s="5">
        <v>0</v>
      </c>
      <c r="I777" s="1">
        <v>4</v>
      </c>
      <c r="J777" s="6">
        <v>3.2407407407407406E-3</v>
      </c>
      <c r="K777" s="1"/>
      <c r="L777" s="1"/>
      <c r="M777" s="1" t="s">
        <v>43</v>
      </c>
      <c r="N777" s="1" t="s">
        <v>78</v>
      </c>
      <c r="O777" s="1" t="s">
        <v>41</v>
      </c>
    </row>
    <row r="778" spans="2:15" ht="21" customHeight="1" x14ac:dyDescent="0.3">
      <c r="B778" s="11" t="s">
        <v>70</v>
      </c>
      <c r="C778" s="12">
        <v>24</v>
      </c>
      <c r="D778" s="13" t="s">
        <v>27</v>
      </c>
      <c r="E778" s="11" t="s">
        <v>73</v>
      </c>
      <c r="F778" s="11" t="s">
        <v>42</v>
      </c>
      <c r="G778" s="14">
        <v>0</v>
      </c>
      <c r="H778" s="15">
        <v>0</v>
      </c>
      <c r="I778" s="11">
        <v>3</v>
      </c>
      <c r="J778" s="16">
        <v>3.2407407407407406E-3</v>
      </c>
      <c r="K778" s="11"/>
      <c r="L778" s="11"/>
      <c r="M778" s="11" t="s">
        <v>20</v>
      </c>
      <c r="N778" s="11" t="s">
        <v>78</v>
      </c>
      <c r="O778" s="11" t="s">
        <v>63</v>
      </c>
    </row>
    <row r="779" spans="2:15" ht="21" customHeight="1" x14ac:dyDescent="0.3">
      <c r="B779" s="1" t="s">
        <v>70</v>
      </c>
      <c r="C779" s="2">
        <v>1</v>
      </c>
      <c r="D779" s="3" t="s">
        <v>37</v>
      </c>
      <c r="E779" s="1" t="s">
        <v>16</v>
      </c>
      <c r="F779" s="1" t="s">
        <v>42</v>
      </c>
      <c r="G779" s="4">
        <v>0</v>
      </c>
      <c r="H779" s="5">
        <v>0</v>
      </c>
      <c r="I779" s="1">
        <v>1</v>
      </c>
      <c r="J779" s="6">
        <v>3.2407407407407406E-3</v>
      </c>
      <c r="K779" s="1"/>
      <c r="L779" s="1"/>
      <c r="M779" s="1" t="s">
        <v>43</v>
      </c>
      <c r="N779" s="1" t="s">
        <v>76</v>
      </c>
      <c r="O779" s="1" t="s">
        <v>52</v>
      </c>
    </row>
    <row r="780" spans="2:15" ht="21" customHeight="1" x14ac:dyDescent="0.3">
      <c r="B780" s="11" t="s">
        <v>70</v>
      </c>
      <c r="C780" s="12">
        <v>19</v>
      </c>
      <c r="D780" s="13" t="s">
        <v>69</v>
      </c>
      <c r="E780" s="11" t="s">
        <v>32</v>
      </c>
      <c r="F780" s="11" t="s">
        <v>42</v>
      </c>
      <c r="G780" s="14">
        <v>0</v>
      </c>
      <c r="H780" s="15">
        <v>0</v>
      </c>
      <c r="I780" s="11">
        <v>2</v>
      </c>
      <c r="J780" s="16">
        <v>3.2407407407407406E-3</v>
      </c>
      <c r="K780" s="11"/>
      <c r="L780" s="11"/>
      <c r="M780" s="11" t="s">
        <v>30</v>
      </c>
      <c r="N780" s="11" t="s">
        <v>66</v>
      </c>
      <c r="O780" s="11" t="s">
        <v>67</v>
      </c>
    </row>
    <row r="781" spans="2:15" ht="21" customHeight="1" x14ac:dyDescent="0.3">
      <c r="B781" s="1" t="s">
        <v>70</v>
      </c>
      <c r="C781" s="2">
        <v>15</v>
      </c>
      <c r="D781" s="3" t="s">
        <v>58</v>
      </c>
      <c r="E781" s="1" t="s">
        <v>38</v>
      </c>
      <c r="F781" s="1" t="s">
        <v>17</v>
      </c>
      <c r="G781" s="4">
        <v>0</v>
      </c>
      <c r="H781" s="5">
        <v>0</v>
      </c>
      <c r="I781" s="1">
        <v>2</v>
      </c>
      <c r="J781" s="6">
        <v>3.2407407407407406E-3</v>
      </c>
      <c r="K781" s="1"/>
      <c r="L781" s="1"/>
      <c r="M781" s="1" t="s">
        <v>43</v>
      </c>
      <c r="N781" s="1" t="s">
        <v>76</v>
      </c>
      <c r="O781" s="1" t="s">
        <v>26</v>
      </c>
    </row>
    <row r="782" spans="2:15" ht="21" customHeight="1" x14ac:dyDescent="0.3">
      <c r="B782" s="11" t="s">
        <v>70</v>
      </c>
      <c r="C782" s="12">
        <v>11</v>
      </c>
      <c r="D782" s="13" t="s">
        <v>59</v>
      </c>
      <c r="E782" s="11" t="s">
        <v>16</v>
      </c>
      <c r="F782" s="11" t="s">
        <v>42</v>
      </c>
      <c r="G782" s="14">
        <v>0</v>
      </c>
      <c r="H782" s="15">
        <v>0</v>
      </c>
      <c r="I782" s="11">
        <v>5</v>
      </c>
      <c r="J782" s="16">
        <v>3.2407407407407406E-3</v>
      </c>
      <c r="K782" s="11"/>
      <c r="L782" s="11"/>
      <c r="M782" s="11" t="s">
        <v>33</v>
      </c>
      <c r="N782" s="11" t="s">
        <v>66</v>
      </c>
      <c r="O782" s="11" t="s">
        <v>67</v>
      </c>
    </row>
    <row r="783" spans="2:15" ht="21" customHeight="1" x14ac:dyDescent="0.3">
      <c r="B783" s="1" t="s">
        <v>14</v>
      </c>
      <c r="C783" s="2">
        <v>19</v>
      </c>
      <c r="D783" s="3" t="s">
        <v>22</v>
      </c>
      <c r="E783" s="1" t="s">
        <v>28</v>
      </c>
      <c r="F783" s="1" t="s">
        <v>45</v>
      </c>
      <c r="G783" s="4">
        <v>1</v>
      </c>
      <c r="H783" s="5">
        <v>7000000</v>
      </c>
      <c r="I783" s="1">
        <v>5</v>
      </c>
      <c r="J783" s="6">
        <v>3.2986111111111111E-3</v>
      </c>
      <c r="K783" s="1" t="s">
        <v>18</v>
      </c>
      <c r="L783" s="1" t="s">
        <v>24</v>
      </c>
      <c r="M783" s="1" t="s">
        <v>48</v>
      </c>
      <c r="N783" s="1" t="s">
        <v>78</v>
      </c>
      <c r="O783" s="1" t="s">
        <v>53</v>
      </c>
    </row>
    <row r="784" spans="2:15" ht="21" customHeight="1" x14ac:dyDescent="0.3">
      <c r="B784" s="11" t="s">
        <v>14</v>
      </c>
      <c r="C784" s="12">
        <v>5</v>
      </c>
      <c r="D784" s="13" t="s">
        <v>27</v>
      </c>
      <c r="E784" s="11" t="s">
        <v>32</v>
      </c>
      <c r="F784" s="11" t="s">
        <v>42</v>
      </c>
      <c r="G784" s="14">
        <v>4</v>
      </c>
      <c r="H784" s="15">
        <v>15000000</v>
      </c>
      <c r="I784" s="11">
        <v>3</v>
      </c>
      <c r="J784" s="16">
        <v>3.2986111111111111E-3</v>
      </c>
      <c r="K784" s="11" t="s">
        <v>18</v>
      </c>
      <c r="L784" s="11" t="s">
        <v>19</v>
      </c>
      <c r="M784" s="11" t="s">
        <v>33</v>
      </c>
      <c r="N784" s="11" t="s">
        <v>66</v>
      </c>
      <c r="O784" s="11" t="s">
        <v>67</v>
      </c>
    </row>
    <row r="785" spans="2:15" ht="21" customHeight="1" x14ac:dyDescent="0.3">
      <c r="B785" s="1" t="s">
        <v>14</v>
      </c>
      <c r="C785" s="2">
        <v>11</v>
      </c>
      <c r="D785" s="3" t="s">
        <v>37</v>
      </c>
      <c r="E785" s="1" t="s">
        <v>16</v>
      </c>
      <c r="F785" s="1" t="s">
        <v>45</v>
      </c>
      <c r="G785" s="4">
        <v>2</v>
      </c>
      <c r="H785" s="5">
        <v>38000000</v>
      </c>
      <c r="I785" s="1">
        <v>1</v>
      </c>
      <c r="J785" s="6">
        <v>3.2986111111111111E-3</v>
      </c>
      <c r="K785" s="1" t="s">
        <v>46</v>
      </c>
      <c r="L785" s="1" t="s">
        <v>19</v>
      </c>
      <c r="M785" s="1" t="s">
        <v>40</v>
      </c>
      <c r="N785" s="1" t="s">
        <v>78</v>
      </c>
      <c r="O785" s="1" t="s">
        <v>53</v>
      </c>
    </row>
    <row r="786" spans="2:15" ht="21" customHeight="1" x14ac:dyDescent="0.3">
      <c r="B786" s="11" t="s">
        <v>14</v>
      </c>
      <c r="C786" s="12">
        <v>1</v>
      </c>
      <c r="D786" s="13" t="s">
        <v>37</v>
      </c>
      <c r="E786" s="11" t="s">
        <v>49</v>
      </c>
      <c r="F786" s="11" t="s">
        <v>17</v>
      </c>
      <c r="G786" s="14">
        <v>3</v>
      </c>
      <c r="H786" s="15">
        <v>15000000</v>
      </c>
      <c r="I786" s="11">
        <v>1</v>
      </c>
      <c r="J786" s="16">
        <v>3.2986111111111111E-3</v>
      </c>
      <c r="K786" s="11" t="s">
        <v>18</v>
      </c>
      <c r="L786" s="11" t="s">
        <v>39</v>
      </c>
      <c r="M786" s="11" t="s">
        <v>30</v>
      </c>
      <c r="N786" s="11" t="s">
        <v>66</v>
      </c>
      <c r="O786" s="11" t="s">
        <v>36</v>
      </c>
    </row>
    <row r="787" spans="2:15" ht="21" customHeight="1" x14ac:dyDescent="0.3">
      <c r="B787" s="1" t="s">
        <v>14</v>
      </c>
      <c r="C787" s="2">
        <v>21</v>
      </c>
      <c r="D787" s="3" t="s">
        <v>37</v>
      </c>
      <c r="E787" s="1" t="s">
        <v>28</v>
      </c>
      <c r="F787" s="1" t="s">
        <v>17</v>
      </c>
      <c r="G787" s="4">
        <v>5</v>
      </c>
      <c r="H787" s="5">
        <v>20000000</v>
      </c>
      <c r="I787" s="1">
        <v>5</v>
      </c>
      <c r="J787" s="6">
        <v>3.2986111111111111E-3</v>
      </c>
      <c r="K787" s="1" t="s">
        <v>18</v>
      </c>
      <c r="L787" s="1" t="s">
        <v>56</v>
      </c>
      <c r="M787" s="1" t="s">
        <v>20</v>
      </c>
      <c r="N787" s="1" t="s">
        <v>76</v>
      </c>
      <c r="O787" s="1" t="s">
        <v>31</v>
      </c>
    </row>
    <row r="788" spans="2:15" ht="21" customHeight="1" x14ac:dyDescent="0.3">
      <c r="B788" s="11" t="s">
        <v>14</v>
      </c>
      <c r="C788" s="12">
        <v>27</v>
      </c>
      <c r="D788" s="13" t="s">
        <v>44</v>
      </c>
      <c r="E788" s="11" t="s">
        <v>38</v>
      </c>
      <c r="F788" s="11" t="s">
        <v>42</v>
      </c>
      <c r="G788" s="14">
        <v>3</v>
      </c>
      <c r="H788" s="15">
        <v>11000000</v>
      </c>
      <c r="I788" s="11">
        <v>3</v>
      </c>
      <c r="J788" s="16">
        <v>3.2986111111111111E-3</v>
      </c>
      <c r="K788" s="11" t="s">
        <v>18</v>
      </c>
      <c r="L788" s="11" t="s">
        <v>56</v>
      </c>
      <c r="M788" s="11" t="s">
        <v>48</v>
      </c>
      <c r="N788" s="11" t="s">
        <v>77</v>
      </c>
      <c r="O788" s="11" t="s">
        <v>34</v>
      </c>
    </row>
    <row r="789" spans="2:15" ht="21" customHeight="1" x14ac:dyDescent="0.3">
      <c r="B789" s="1" t="s">
        <v>14</v>
      </c>
      <c r="C789" s="2">
        <v>28</v>
      </c>
      <c r="D789" s="3" t="s">
        <v>44</v>
      </c>
      <c r="E789" s="1" t="s">
        <v>38</v>
      </c>
      <c r="F789" s="1" t="s">
        <v>23</v>
      </c>
      <c r="G789" s="4">
        <v>2</v>
      </c>
      <c r="H789" s="5">
        <v>12000000</v>
      </c>
      <c r="I789" s="1">
        <v>3</v>
      </c>
      <c r="J789" s="6">
        <v>3.2986111111111111E-3</v>
      </c>
      <c r="K789" s="1" t="s">
        <v>18</v>
      </c>
      <c r="L789" s="1" t="s">
        <v>39</v>
      </c>
      <c r="M789" s="1" t="s">
        <v>51</v>
      </c>
      <c r="N789" s="1" t="s">
        <v>78</v>
      </c>
      <c r="O789" s="1" t="s">
        <v>62</v>
      </c>
    </row>
    <row r="790" spans="2:15" ht="21" customHeight="1" x14ac:dyDescent="0.3">
      <c r="B790" s="11" t="s">
        <v>14</v>
      </c>
      <c r="C790" s="12">
        <v>11</v>
      </c>
      <c r="D790" s="13" t="s">
        <v>69</v>
      </c>
      <c r="E790" s="11" t="s">
        <v>38</v>
      </c>
      <c r="F790" s="11" t="s">
        <v>23</v>
      </c>
      <c r="G790" s="14">
        <v>1</v>
      </c>
      <c r="H790" s="15">
        <v>19000000</v>
      </c>
      <c r="I790" s="11">
        <v>1</v>
      </c>
      <c r="J790" s="16">
        <v>3.2986111111111111E-3</v>
      </c>
      <c r="K790" s="11" t="s">
        <v>46</v>
      </c>
      <c r="L790" s="11" t="s">
        <v>29</v>
      </c>
      <c r="M790" s="11" t="s">
        <v>30</v>
      </c>
      <c r="N790" s="11" t="s">
        <v>78</v>
      </c>
      <c r="O790" s="11" t="s">
        <v>66</v>
      </c>
    </row>
    <row r="791" spans="2:15" ht="21" customHeight="1" x14ac:dyDescent="0.3">
      <c r="B791" s="1" t="s">
        <v>14</v>
      </c>
      <c r="C791" s="2">
        <v>25</v>
      </c>
      <c r="D791" s="3" t="s">
        <v>69</v>
      </c>
      <c r="E791" s="1" t="s">
        <v>16</v>
      </c>
      <c r="F791" s="1" t="s">
        <v>23</v>
      </c>
      <c r="G791" s="4">
        <v>2</v>
      </c>
      <c r="H791" s="5">
        <v>12000000</v>
      </c>
      <c r="I791" s="1">
        <v>1</v>
      </c>
      <c r="J791" s="6">
        <v>3.2986111111111111E-3</v>
      </c>
      <c r="K791" s="1" t="s">
        <v>18</v>
      </c>
      <c r="L791" s="1" t="s">
        <v>56</v>
      </c>
      <c r="M791" s="1" t="s">
        <v>43</v>
      </c>
      <c r="N791" s="1" t="s">
        <v>77</v>
      </c>
      <c r="O791" s="1" t="s">
        <v>54</v>
      </c>
    </row>
    <row r="792" spans="2:15" ht="21" customHeight="1" x14ac:dyDescent="0.3">
      <c r="B792" s="11" t="s">
        <v>14</v>
      </c>
      <c r="C792" s="12">
        <v>23</v>
      </c>
      <c r="D792" s="13" t="s">
        <v>69</v>
      </c>
      <c r="E792" s="11" t="s">
        <v>16</v>
      </c>
      <c r="F792" s="11" t="s">
        <v>17</v>
      </c>
      <c r="G792" s="14">
        <v>2</v>
      </c>
      <c r="H792" s="15">
        <v>12000000</v>
      </c>
      <c r="I792" s="11">
        <v>1</v>
      </c>
      <c r="J792" s="16">
        <v>3.2986111111111111E-3</v>
      </c>
      <c r="K792" s="11" t="s">
        <v>18</v>
      </c>
      <c r="L792" s="11" t="s">
        <v>64</v>
      </c>
      <c r="M792" s="11" t="s">
        <v>48</v>
      </c>
      <c r="N792" s="11" t="s">
        <v>76</v>
      </c>
      <c r="O792" s="11" t="s">
        <v>26</v>
      </c>
    </row>
    <row r="793" spans="2:15" ht="21" customHeight="1" x14ac:dyDescent="0.3">
      <c r="B793" s="1" t="s">
        <v>14</v>
      </c>
      <c r="C793" s="2">
        <v>19</v>
      </c>
      <c r="D793" s="3" t="s">
        <v>22</v>
      </c>
      <c r="E793" s="1" t="s">
        <v>28</v>
      </c>
      <c r="F793" s="1" t="s">
        <v>45</v>
      </c>
      <c r="G793" s="4">
        <v>1</v>
      </c>
      <c r="H793" s="5">
        <v>7000000</v>
      </c>
      <c r="I793" s="1">
        <v>5</v>
      </c>
      <c r="J793" s="6">
        <v>3.2986111111111111E-3</v>
      </c>
      <c r="K793" s="1" t="s">
        <v>18</v>
      </c>
      <c r="L793" s="1" t="s">
        <v>24</v>
      </c>
      <c r="M793" s="1" t="s">
        <v>48</v>
      </c>
      <c r="N793" s="1" t="s">
        <v>78</v>
      </c>
      <c r="O793" s="1" t="s">
        <v>53</v>
      </c>
    </row>
    <row r="794" spans="2:15" ht="21" customHeight="1" x14ac:dyDescent="0.3">
      <c r="B794" s="11" t="s">
        <v>70</v>
      </c>
      <c r="C794" s="12">
        <v>11</v>
      </c>
      <c r="D794" s="13" t="s">
        <v>55</v>
      </c>
      <c r="E794" s="11" t="s">
        <v>38</v>
      </c>
      <c r="F794" s="11" t="s">
        <v>23</v>
      </c>
      <c r="G794" s="14">
        <v>0</v>
      </c>
      <c r="H794" s="15">
        <v>0</v>
      </c>
      <c r="I794" s="11">
        <v>4</v>
      </c>
      <c r="J794" s="16">
        <v>3.2986111111111111E-3</v>
      </c>
      <c r="K794" s="11"/>
      <c r="L794" s="11"/>
      <c r="M794" s="11" t="s">
        <v>30</v>
      </c>
      <c r="N794" s="11" t="s">
        <v>77</v>
      </c>
      <c r="O794" s="11" t="s">
        <v>65</v>
      </c>
    </row>
    <row r="795" spans="2:15" ht="21" customHeight="1" x14ac:dyDescent="0.3">
      <c r="B795" s="1" t="s">
        <v>70</v>
      </c>
      <c r="C795" s="2">
        <v>19</v>
      </c>
      <c r="D795" s="3" t="s">
        <v>27</v>
      </c>
      <c r="E795" s="1" t="s">
        <v>16</v>
      </c>
      <c r="F795" s="1" t="s">
        <v>42</v>
      </c>
      <c r="G795" s="4">
        <v>0</v>
      </c>
      <c r="H795" s="5">
        <v>0</v>
      </c>
      <c r="I795" s="1">
        <v>6</v>
      </c>
      <c r="J795" s="6">
        <v>3.2986111111111111E-3</v>
      </c>
      <c r="K795" s="1"/>
      <c r="L795" s="1"/>
      <c r="M795" s="1" t="s">
        <v>30</v>
      </c>
      <c r="N795" s="1" t="s">
        <v>76</v>
      </c>
      <c r="O795" s="1" t="s">
        <v>71</v>
      </c>
    </row>
    <row r="796" spans="2:15" ht="21" customHeight="1" x14ac:dyDescent="0.3">
      <c r="B796" s="11" t="s">
        <v>70</v>
      </c>
      <c r="C796" s="12">
        <v>18</v>
      </c>
      <c r="D796" s="13" t="s">
        <v>44</v>
      </c>
      <c r="E796" s="11" t="s">
        <v>73</v>
      </c>
      <c r="F796" s="11" t="s">
        <v>42</v>
      </c>
      <c r="G796" s="14">
        <v>0</v>
      </c>
      <c r="H796" s="15">
        <v>0</v>
      </c>
      <c r="I796" s="11">
        <v>4</v>
      </c>
      <c r="J796" s="16">
        <v>3.2986111111111111E-3</v>
      </c>
      <c r="K796" s="11"/>
      <c r="L796" s="11"/>
      <c r="M796" s="11" t="s">
        <v>51</v>
      </c>
      <c r="N796" s="11" t="s">
        <v>66</v>
      </c>
      <c r="O796" s="11" t="s">
        <v>67</v>
      </c>
    </row>
    <row r="797" spans="2:15" ht="21" customHeight="1" x14ac:dyDescent="0.3">
      <c r="B797" s="1" t="s">
        <v>70</v>
      </c>
      <c r="C797" s="2">
        <v>11</v>
      </c>
      <c r="D797" s="3" t="s">
        <v>55</v>
      </c>
      <c r="E797" s="1" t="s">
        <v>38</v>
      </c>
      <c r="F797" s="1" t="s">
        <v>23</v>
      </c>
      <c r="G797" s="4">
        <v>0</v>
      </c>
      <c r="H797" s="5">
        <v>0</v>
      </c>
      <c r="I797" s="1">
        <v>4</v>
      </c>
      <c r="J797" s="6">
        <v>3.2986111111111111E-3</v>
      </c>
      <c r="K797" s="1"/>
      <c r="L797" s="1"/>
      <c r="M797" s="1" t="s">
        <v>30</v>
      </c>
      <c r="N797" s="1" t="s">
        <v>77</v>
      </c>
      <c r="O797" s="1" t="s">
        <v>65</v>
      </c>
    </row>
    <row r="798" spans="2:15" ht="21" customHeight="1" x14ac:dyDescent="0.3">
      <c r="B798" s="11" t="s">
        <v>14</v>
      </c>
      <c r="C798" s="12">
        <v>13</v>
      </c>
      <c r="D798" s="13" t="s">
        <v>55</v>
      </c>
      <c r="E798" s="11" t="s">
        <v>49</v>
      </c>
      <c r="F798" s="11" t="s">
        <v>42</v>
      </c>
      <c r="G798" s="14">
        <v>2</v>
      </c>
      <c r="H798" s="15">
        <v>12000000</v>
      </c>
      <c r="I798" s="11">
        <v>1</v>
      </c>
      <c r="J798" s="16">
        <v>3.3333333333333335E-3</v>
      </c>
      <c r="K798" s="11" t="s">
        <v>18</v>
      </c>
      <c r="L798" s="11" t="s">
        <v>56</v>
      </c>
      <c r="M798" s="11" t="s">
        <v>30</v>
      </c>
      <c r="N798" s="11" t="s">
        <v>76</v>
      </c>
      <c r="O798" s="11" t="s">
        <v>26</v>
      </c>
    </row>
    <row r="799" spans="2:15" ht="21" customHeight="1" x14ac:dyDescent="0.3">
      <c r="B799" s="1" t="s">
        <v>14</v>
      </c>
      <c r="C799" s="2">
        <v>1</v>
      </c>
      <c r="D799" s="3" t="s">
        <v>59</v>
      </c>
      <c r="E799" s="1" t="s">
        <v>49</v>
      </c>
      <c r="F799" s="1" t="s">
        <v>23</v>
      </c>
      <c r="G799" s="4">
        <v>4</v>
      </c>
      <c r="H799" s="5">
        <v>20000000</v>
      </c>
      <c r="I799" s="1">
        <v>4</v>
      </c>
      <c r="J799" s="6">
        <v>3.3333333333333335E-3</v>
      </c>
      <c r="K799" s="1" t="s">
        <v>61</v>
      </c>
      <c r="L799" s="1" t="s">
        <v>64</v>
      </c>
      <c r="M799" s="1" t="s">
        <v>43</v>
      </c>
      <c r="N799" s="1" t="s">
        <v>78</v>
      </c>
      <c r="O799" s="1" t="s">
        <v>63</v>
      </c>
    </row>
    <row r="800" spans="2:15" ht="21" customHeight="1" x14ac:dyDescent="0.3">
      <c r="B800" s="11" t="s">
        <v>14</v>
      </c>
      <c r="C800" s="12">
        <v>12</v>
      </c>
      <c r="D800" s="13" t="s">
        <v>27</v>
      </c>
      <c r="E800" s="11" t="s">
        <v>49</v>
      </c>
      <c r="F800" s="11" t="s">
        <v>17</v>
      </c>
      <c r="G800" s="14">
        <v>2</v>
      </c>
      <c r="H800" s="15">
        <v>10000000</v>
      </c>
      <c r="I800" s="11">
        <v>5</v>
      </c>
      <c r="J800" s="16">
        <v>3.3333333333333335E-3</v>
      </c>
      <c r="K800" s="11" t="s">
        <v>18</v>
      </c>
      <c r="L800" s="11" t="s">
        <v>35</v>
      </c>
      <c r="M800" s="11" t="s">
        <v>51</v>
      </c>
      <c r="N800" s="11" t="s">
        <v>66</v>
      </c>
      <c r="O800" s="11" t="s">
        <v>67</v>
      </c>
    </row>
    <row r="801" spans="2:15" ht="21" customHeight="1" x14ac:dyDescent="0.3">
      <c r="B801" s="1" t="s">
        <v>14</v>
      </c>
      <c r="C801" s="2">
        <v>13</v>
      </c>
      <c r="D801" s="3" t="s">
        <v>37</v>
      </c>
      <c r="E801" s="1" t="s">
        <v>16</v>
      </c>
      <c r="F801" s="1" t="s">
        <v>23</v>
      </c>
      <c r="G801" s="4">
        <v>1</v>
      </c>
      <c r="H801" s="5">
        <v>19000000</v>
      </c>
      <c r="I801" s="1">
        <v>4</v>
      </c>
      <c r="J801" s="6">
        <v>3.3333333333333335E-3</v>
      </c>
      <c r="K801" s="1" t="s">
        <v>46</v>
      </c>
      <c r="L801" s="1" t="s">
        <v>56</v>
      </c>
      <c r="M801" s="1" t="s">
        <v>33</v>
      </c>
      <c r="N801" s="1" t="s">
        <v>76</v>
      </c>
      <c r="O801" s="1" t="s">
        <v>31</v>
      </c>
    </row>
    <row r="802" spans="2:15" ht="21" customHeight="1" x14ac:dyDescent="0.3">
      <c r="B802" s="11" t="s">
        <v>14</v>
      </c>
      <c r="C802" s="12">
        <v>8</v>
      </c>
      <c r="D802" s="13" t="s">
        <v>37</v>
      </c>
      <c r="E802" s="11" t="s">
        <v>49</v>
      </c>
      <c r="F802" s="11" t="s">
        <v>23</v>
      </c>
      <c r="G802" s="14">
        <v>3</v>
      </c>
      <c r="H802" s="15">
        <v>15000000</v>
      </c>
      <c r="I802" s="11">
        <v>3</v>
      </c>
      <c r="J802" s="16">
        <v>3.3333333333333335E-3</v>
      </c>
      <c r="K802" s="11" t="s">
        <v>18</v>
      </c>
      <c r="L802" s="11" t="s">
        <v>19</v>
      </c>
      <c r="M802" s="11" t="s">
        <v>40</v>
      </c>
      <c r="N802" s="11" t="s">
        <v>78</v>
      </c>
      <c r="O802" s="11" t="s">
        <v>41</v>
      </c>
    </row>
    <row r="803" spans="2:15" ht="21" customHeight="1" x14ac:dyDescent="0.3">
      <c r="B803" s="1" t="s">
        <v>14</v>
      </c>
      <c r="C803" s="2">
        <v>17</v>
      </c>
      <c r="D803" s="3" t="s">
        <v>44</v>
      </c>
      <c r="E803" s="1" t="s">
        <v>16</v>
      </c>
      <c r="F803" s="1" t="s">
        <v>42</v>
      </c>
      <c r="G803" s="4">
        <v>2</v>
      </c>
      <c r="H803" s="5">
        <v>12000000</v>
      </c>
      <c r="I803" s="1">
        <v>3</v>
      </c>
      <c r="J803" s="6">
        <v>3.3333333333333335E-3</v>
      </c>
      <c r="K803" s="1" t="s">
        <v>18</v>
      </c>
      <c r="L803" s="1" t="s">
        <v>29</v>
      </c>
      <c r="M803" s="1" t="s">
        <v>40</v>
      </c>
      <c r="N803" s="1" t="s">
        <v>66</v>
      </c>
      <c r="O803" s="1" t="s">
        <v>67</v>
      </c>
    </row>
    <row r="804" spans="2:15" ht="21" customHeight="1" x14ac:dyDescent="0.3">
      <c r="B804" s="11" t="s">
        <v>14</v>
      </c>
      <c r="C804" s="12">
        <v>12</v>
      </c>
      <c r="D804" s="13" t="s">
        <v>44</v>
      </c>
      <c r="E804" s="11" t="s">
        <v>28</v>
      </c>
      <c r="F804" s="11" t="s">
        <v>42</v>
      </c>
      <c r="G804" s="14">
        <v>3</v>
      </c>
      <c r="H804" s="15">
        <v>15000000</v>
      </c>
      <c r="I804" s="11">
        <v>1</v>
      </c>
      <c r="J804" s="16">
        <v>3.3333333333333335E-3</v>
      </c>
      <c r="K804" s="11" t="s">
        <v>18</v>
      </c>
      <c r="L804" s="11" t="s">
        <v>39</v>
      </c>
      <c r="M804" s="11" t="s">
        <v>48</v>
      </c>
      <c r="N804" s="11" t="s">
        <v>76</v>
      </c>
      <c r="O804" s="11" t="s">
        <v>52</v>
      </c>
    </row>
    <row r="805" spans="2:15" ht="21" customHeight="1" x14ac:dyDescent="0.3">
      <c r="B805" s="1" t="s">
        <v>14</v>
      </c>
      <c r="C805" s="2">
        <v>16</v>
      </c>
      <c r="D805" s="3" t="s">
        <v>69</v>
      </c>
      <c r="E805" s="1" t="s">
        <v>73</v>
      </c>
      <c r="F805" s="1" t="s">
        <v>23</v>
      </c>
      <c r="G805" s="4">
        <v>5</v>
      </c>
      <c r="H805" s="5">
        <v>25000000</v>
      </c>
      <c r="I805" s="1">
        <v>2</v>
      </c>
      <c r="J805" s="6">
        <v>3.3333333333333335E-3</v>
      </c>
      <c r="K805" s="1" t="s">
        <v>18</v>
      </c>
      <c r="L805" s="1" t="s">
        <v>19</v>
      </c>
      <c r="M805" s="1" t="s">
        <v>25</v>
      </c>
      <c r="N805" s="1" t="s">
        <v>77</v>
      </c>
      <c r="O805" s="1" t="s">
        <v>65</v>
      </c>
    </row>
    <row r="806" spans="2:15" ht="21" customHeight="1" x14ac:dyDescent="0.3">
      <c r="B806" s="11" t="s">
        <v>14</v>
      </c>
      <c r="C806" s="12">
        <v>13</v>
      </c>
      <c r="D806" s="13" t="s">
        <v>55</v>
      </c>
      <c r="E806" s="11" t="s">
        <v>49</v>
      </c>
      <c r="F806" s="11" t="s">
        <v>42</v>
      </c>
      <c r="G806" s="14">
        <v>2</v>
      </c>
      <c r="H806" s="15">
        <v>12000000</v>
      </c>
      <c r="I806" s="11">
        <v>1</v>
      </c>
      <c r="J806" s="16">
        <v>3.3333333333333335E-3</v>
      </c>
      <c r="K806" s="11" t="s">
        <v>18</v>
      </c>
      <c r="L806" s="11" t="s">
        <v>56</v>
      </c>
      <c r="M806" s="11" t="s">
        <v>30</v>
      </c>
      <c r="N806" s="11" t="s">
        <v>76</v>
      </c>
      <c r="O806" s="11" t="s">
        <v>26</v>
      </c>
    </row>
    <row r="807" spans="2:15" ht="21" customHeight="1" x14ac:dyDescent="0.3">
      <c r="B807" s="1" t="s">
        <v>14</v>
      </c>
      <c r="C807" s="2">
        <v>1</v>
      </c>
      <c r="D807" s="3" t="s">
        <v>59</v>
      </c>
      <c r="E807" s="1" t="s">
        <v>49</v>
      </c>
      <c r="F807" s="1" t="s">
        <v>23</v>
      </c>
      <c r="G807" s="4">
        <v>4</v>
      </c>
      <c r="H807" s="5">
        <v>20000000</v>
      </c>
      <c r="I807" s="1">
        <v>4</v>
      </c>
      <c r="J807" s="6">
        <v>3.3333333333333335E-3</v>
      </c>
      <c r="K807" s="1" t="s">
        <v>61</v>
      </c>
      <c r="L807" s="1" t="s">
        <v>64</v>
      </c>
      <c r="M807" s="1" t="s">
        <v>43</v>
      </c>
      <c r="N807" s="1" t="s">
        <v>78</v>
      </c>
      <c r="O807" s="1" t="s">
        <v>63</v>
      </c>
    </row>
    <row r="808" spans="2:15" ht="21" customHeight="1" x14ac:dyDescent="0.3">
      <c r="B808" s="11" t="s">
        <v>70</v>
      </c>
      <c r="C808" s="12">
        <v>12</v>
      </c>
      <c r="D808" s="13" t="s">
        <v>60</v>
      </c>
      <c r="E808" s="11" t="s">
        <v>16</v>
      </c>
      <c r="F808" s="11" t="s">
        <v>42</v>
      </c>
      <c r="G808" s="14">
        <v>0</v>
      </c>
      <c r="H808" s="15">
        <v>0</v>
      </c>
      <c r="I808" s="11">
        <v>2</v>
      </c>
      <c r="J808" s="16">
        <v>3.3333333333333335E-3</v>
      </c>
      <c r="K808" s="11"/>
      <c r="L808" s="11"/>
      <c r="M808" s="11" t="s">
        <v>20</v>
      </c>
      <c r="N808" s="11" t="s">
        <v>77</v>
      </c>
      <c r="O808" s="11" t="s">
        <v>34</v>
      </c>
    </row>
    <row r="809" spans="2:15" ht="21" customHeight="1" x14ac:dyDescent="0.3">
      <c r="B809" s="1" t="s">
        <v>70</v>
      </c>
      <c r="C809" s="2">
        <v>6</v>
      </c>
      <c r="D809" s="3" t="s">
        <v>27</v>
      </c>
      <c r="E809" s="1" t="s">
        <v>16</v>
      </c>
      <c r="F809" s="1" t="s">
        <v>23</v>
      </c>
      <c r="G809" s="4">
        <v>0</v>
      </c>
      <c r="H809" s="5">
        <v>0</v>
      </c>
      <c r="I809" s="1">
        <v>1</v>
      </c>
      <c r="J809" s="6">
        <v>3.3333333333333335E-3</v>
      </c>
      <c r="K809" s="1"/>
      <c r="L809" s="1"/>
      <c r="M809" s="1" t="s">
        <v>33</v>
      </c>
      <c r="N809" s="1" t="s">
        <v>76</v>
      </c>
      <c r="O809" s="1" t="s">
        <v>71</v>
      </c>
    </row>
    <row r="810" spans="2:15" ht="21" customHeight="1" x14ac:dyDescent="0.3">
      <c r="B810" s="11" t="s">
        <v>70</v>
      </c>
      <c r="C810" s="12">
        <v>17</v>
      </c>
      <c r="D810" s="13" t="s">
        <v>27</v>
      </c>
      <c r="E810" s="11" t="s">
        <v>16</v>
      </c>
      <c r="F810" s="11" t="s">
        <v>42</v>
      </c>
      <c r="G810" s="14">
        <v>0</v>
      </c>
      <c r="H810" s="15">
        <v>0</v>
      </c>
      <c r="I810" s="11">
        <v>4</v>
      </c>
      <c r="J810" s="16">
        <v>3.3333333333333335E-3</v>
      </c>
      <c r="K810" s="11"/>
      <c r="L810" s="11"/>
      <c r="M810" s="11" t="s">
        <v>20</v>
      </c>
      <c r="N810" s="11" t="s">
        <v>78</v>
      </c>
      <c r="O810" s="11" t="s">
        <v>66</v>
      </c>
    </row>
    <row r="811" spans="2:15" ht="21" customHeight="1" x14ac:dyDescent="0.3">
      <c r="B811" s="1" t="s">
        <v>70</v>
      </c>
      <c r="C811" s="2">
        <v>11</v>
      </c>
      <c r="D811" s="3" t="s">
        <v>44</v>
      </c>
      <c r="E811" s="1" t="s">
        <v>49</v>
      </c>
      <c r="F811" s="1" t="s">
        <v>17</v>
      </c>
      <c r="G811" s="4">
        <v>0</v>
      </c>
      <c r="H811" s="5">
        <v>0</v>
      </c>
      <c r="I811" s="1">
        <v>2</v>
      </c>
      <c r="J811" s="6">
        <v>3.3333333333333335E-3</v>
      </c>
      <c r="K811" s="1"/>
      <c r="L811" s="1"/>
      <c r="M811" s="1" t="s">
        <v>48</v>
      </c>
      <c r="N811" s="1" t="s">
        <v>78</v>
      </c>
      <c r="O811" s="1" t="s">
        <v>62</v>
      </c>
    </row>
    <row r="812" spans="2:15" ht="21" customHeight="1" x14ac:dyDescent="0.3">
      <c r="B812" s="11" t="s">
        <v>70</v>
      </c>
      <c r="C812" s="12">
        <v>12</v>
      </c>
      <c r="D812" s="13" t="s">
        <v>60</v>
      </c>
      <c r="E812" s="11" t="s">
        <v>16</v>
      </c>
      <c r="F812" s="11" t="s">
        <v>42</v>
      </c>
      <c r="G812" s="14">
        <v>0</v>
      </c>
      <c r="H812" s="15">
        <v>0</v>
      </c>
      <c r="I812" s="11">
        <v>2</v>
      </c>
      <c r="J812" s="16">
        <v>3.3333333333333335E-3</v>
      </c>
      <c r="K812" s="11"/>
      <c r="L812" s="11"/>
      <c r="M812" s="11" t="s">
        <v>20</v>
      </c>
      <c r="N812" s="11" t="s">
        <v>77</v>
      </c>
      <c r="O812" s="11" t="s">
        <v>34</v>
      </c>
    </row>
    <row r="813" spans="2:15" ht="21" customHeight="1" x14ac:dyDescent="0.3">
      <c r="B813" s="1" t="s">
        <v>14</v>
      </c>
      <c r="C813" s="2">
        <v>18</v>
      </c>
      <c r="D813" s="3" t="s">
        <v>57</v>
      </c>
      <c r="E813" s="1" t="s">
        <v>28</v>
      </c>
      <c r="F813" s="1" t="s">
        <v>42</v>
      </c>
      <c r="G813" s="4">
        <v>5</v>
      </c>
      <c r="H813" s="5">
        <v>20000000</v>
      </c>
      <c r="I813" s="1">
        <v>1</v>
      </c>
      <c r="J813" s="6">
        <v>3.6111111111111114E-3</v>
      </c>
      <c r="K813" s="1" t="s">
        <v>18</v>
      </c>
      <c r="L813" s="1" t="s">
        <v>64</v>
      </c>
      <c r="M813" s="1" t="s">
        <v>51</v>
      </c>
      <c r="N813" s="1" t="s">
        <v>77</v>
      </c>
      <c r="O813" s="1" t="s">
        <v>34</v>
      </c>
    </row>
    <row r="814" spans="2:15" ht="21" customHeight="1" x14ac:dyDescent="0.3">
      <c r="B814" s="11" t="s">
        <v>14</v>
      </c>
      <c r="C814" s="12">
        <v>11</v>
      </c>
      <c r="D814" s="13" t="s">
        <v>37</v>
      </c>
      <c r="E814" s="11" t="s">
        <v>16</v>
      </c>
      <c r="F814" s="11" t="s">
        <v>23</v>
      </c>
      <c r="G814" s="14">
        <v>2</v>
      </c>
      <c r="H814" s="15">
        <v>38000000</v>
      </c>
      <c r="I814" s="11">
        <v>2</v>
      </c>
      <c r="J814" s="16">
        <v>3.6111111111111114E-3</v>
      </c>
      <c r="K814" s="11" t="s">
        <v>46</v>
      </c>
      <c r="L814" s="11" t="s">
        <v>24</v>
      </c>
      <c r="M814" s="11" t="s">
        <v>43</v>
      </c>
      <c r="N814" s="11" t="s">
        <v>66</v>
      </c>
      <c r="O814" s="11" t="s">
        <v>67</v>
      </c>
    </row>
    <row r="815" spans="2:15" ht="21" customHeight="1" x14ac:dyDescent="0.3">
      <c r="B815" s="1" t="s">
        <v>14</v>
      </c>
      <c r="C815" s="2">
        <v>23</v>
      </c>
      <c r="D815" s="3" t="s">
        <v>37</v>
      </c>
      <c r="E815" s="1" t="s">
        <v>16</v>
      </c>
      <c r="F815" s="1" t="s">
        <v>17</v>
      </c>
      <c r="G815" s="4">
        <v>1</v>
      </c>
      <c r="H815" s="5">
        <v>19000000</v>
      </c>
      <c r="I815" s="1">
        <v>2</v>
      </c>
      <c r="J815" s="6">
        <v>3.6111111111111114E-3</v>
      </c>
      <c r="K815" s="1" t="s">
        <v>46</v>
      </c>
      <c r="L815" s="1" t="s">
        <v>56</v>
      </c>
      <c r="M815" s="1" t="s">
        <v>20</v>
      </c>
      <c r="N815" s="1" t="s">
        <v>78</v>
      </c>
      <c r="O815" s="1" t="s">
        <v>41</v>
      </c>
    </row>
    <row r="816" spans="2:15" ht="21" customHeight="1" x14ac:dyDescent="0.3">
      <c r="B816" s="11" t="s">
        <v>14</v>
      </c>
      <c r="C816" s="12">
        <v>28</v>
      </c>
      <c r="D816" s="13" t="s">
        <v>37</v>
      </c>
      <c r="E816" s="11" t="s">
        <v>49</v>
      </c>
      <c r="F816" s="11" t="s">
        <v>42</v>
      </c>
      <c r="G816" s="14">
        <v>1</v>
      </c>
      <c r="H816" s="15">
        <v>7000000</v>
      </c>
      <c r="I816" s="11">
        <v>4</v>
      </c>
      <c r="J816" s="16">
        <v>3.6111111111111114E-3</v>
      </c>
      <c r="K816" s="11" t="s">
        <v>18</v>
      </c>
      <c r="L816" s="11" t="s">
        <v>39</v>
      </c>
      <c r="M816" s="11" t="s">
        <v>43</v>
      </c>
      <c r="N816" s="11" t="s">
        <v>78</v>
      </c>
      <c r="O816" s="11" t="s">
        <v>62</v>
      </c>
    </row>
    <row r="817" spans="2:15" ht="21" customHeight="1" x14ac:dyDescent="0.3">
      <c r="B817" s="1" t="s">
        <v>14</v>
      </c>
      <c r="C817" s="2">
        <v>30</v>
      </c>
      <c r="D817" s="3" t="s">
        <v>37</v>
      </c>
      <c r="E817" s="1" t="s">
        <v>16</v>
      </c>
      <c r="F817" s="1" t="s">
        <v>23</v>
      </c>
      <c r="G817" s="4">
        <v>3</v>
      </c>
      <c r="H817" s="5">
        <v>12000000</v>
      </c>
      <c r="I817" s="1">
        <v>1</v>
      </c>
      <c r="J817" s="6">
        <v>3.6111111111111114E-3</v>
      </c>
      <c r="K817" s="1" t="s">
        <v>18</v>
      </c>
      <c r="L817" s="1" t="s">
        <v>19</v>
      </c>
      <c r="M817" s="1" t="s">
        <v>48</v>
      </c>
      <c r="N817" s="1" t="s">
        <v>78</v>
      </c>
      <c r="O817" s="1" t="s">
        <v>41</v>
      </c>
    </row>
    <row r="818" spans="2:15" ht="21" customHeight="1" x14ac:dyDescent="0.3">
      <c r="B818" s="11" t="s">
        <v>14</v>
      </c>
      <c r="C818" s="12">
        <v>22</v>
      </c>
      <c r="D818" s="13" t="s">
        <v>44</v>
      </c>
      <c r="E818" s="11" t="s">
        <v>32</v>
      </c>
      <c r="F818" s="11" t="s">
        <v>42</v>
      </c>
      <c r="G818" s="14">
        <v>4</v>
      </c>
      <c r="H818" s="15">
        <v>20000000</v>
      </c>
      <c r="I818" s="11">
        <v>2</v>
      </c>
      <c r="J818" s="16">
        <v>3.6111111111111114E-3</v>
      </c>
      <c r="K818" s="11" t="s">
        <v>61</v>
      </c>
      <c r="L818" s="11" t="s">
        <v>19</v>
      </c>
      <c r="M818" s="11" t="s">
        <v>30</v>
      </c>
      <c r="N818" s="11" t="s">
        <v>76</v>
      </c>
      <c r="O818" s="11" t="s">
        <v>31</v>
      </c>
    </row>
    <row r="819" spans="2:15" ht="21" customHeight="1" x14ac:dyDescent="0.3">
      <c r="B819" s="1" t="s">
        <v>14</v>
      </c>
      <c r="C819" s="2">
        <v>1</v>
      </c>
      <c r="D819" s="3" t="s">
        <v>44</v>
      </c>
      <c r="E819" s="1" t="s">
        <v>32</v>
      </c>
      <c r="F819" s="1" t="s">
        <v>17</v>
      </c>
      <c r="G819" s="4">
        <v>5</v>
      </c>
      <c r="H819" s="5">
        <v>25000000</v>
      </c>
      <c r="I819" s="1">
        <v>2</v>
      </c>
      <c r="J819" s="6">
        <v>3.6111111111111114E-3</v>
      </c>
      <c r="K819" s="1" t="s">
        <v>18</v>
      </c>
      <c r="L819" s="1" t="s">
        <v>29</v>
      </c>
      <c r="M819" s="1" t="s">
        <v>40</v>
      </c>
      <c r="N819" s="1" t="s">
        <v>77</v>
      </c>
      <c r="O819" s="1" t="s">
        <v>65</v>
      </c>
    </row>
    <row r="820" spans="2:15" ht="21" customHeight="1" x14ac:dyDescent="0.3">
      <c r="B820" s="11" t="s">
        <v>14</v>
      </c>
      <c r="C820" s="12">
        <v>24</v>
      </c>
      <c r="D820" s="13" t="s">
        <v>69</v>
      </c>
      <c r="E820" s="11" t="s">
        <v>73</v>
      </c>
      <c r="F820" s="11" t="s">
        <v>23</v>
      </c>
      <c r="G820" s="14">
        <v>3</v>
      </c>
      <c r="H820" s="15">
        <v>11000000</v>
      </c>
      <c r="I820" s="11">
        <v>4</v>
      </c>
      <c r="J820" s="16">
        <v>3.6111111111111114E-3</v>
      </c>
      <c r="K820" s="11" t="s">
        <v>18</v>
      </c>
      <c r="L820" s="11" t="s">
        <v>56</v>
      </c>
      <c r="M820" s="11" t="s">
        <v>33</v>
      </c>
      <c r="N820" s="11" t="s">
        <v>78</v>
      </c>
      <c r="O820" s="11" t="s">
        <v>53</v>
      </c>
    </row>
    <row r="821" spans="2:15" ht="21" customHeight="1" x14ac:dyDescent="0.3">
      <c r="B821" s="1" t="s">
        <v>14</v>
      </c>
      <c r="C821" s="2">
        <v>18</v>
      </c>
      <c r="D821" s="3" t="s">
        <v>57</v>
      </c>
      <c r="E821" s="1" t="s">
        <v>28</v>
      </c>
      <c r="F821" s="1" t="s">
        <v>42</v>
      </c>
      <c r="G821" s="4">
        <v>5</v>
      </c>
      <c r="H821" s="5">
        <v>20000000</v>
      </c>
      <c r="I821" s="1">
        <v>1</v>
      </c>
      <c r="J821" s="6">
        <v>3.6111111111111114E-3</v>
      </c>
      <c r="K821" s="1" t="s">
        <v>18</v>
      </c>
      <c r="L821" s="1" t="s">
        <v>64</v>
      </c>
      <c r="M821" s="1" t="s">
        <v>51</v>
      </c>
      <c r="N821" s="1" t="s">
        <v>77</v>
      </c>
      <c r="O821" s="1" t="s">
        <v>34</v>
      </c>
    </row>
    <row r="822" spans="2:15" ht="21" customHeight="1" x14ac:dyDescent="0.3">
      <c r="B822" s="11" t="s">
        <v>70</v>
      </c>
      <c r="C822" s="12">
        <v>3</v>
      </c>
      <c r="D822" s="13" t="s">
        <v>55</v>
      </c>
      <c r="E822" s="11" t="s">
        <v>32</v>
      </c>
      <c r="F822" s="11" t="s">
        <v>23</v>
      </c>
      <c r="G822" s="14">
        <v>0</v>
      </c>
      <c r="H822" s="15">
        <v>0</v>
      </c>
      <c r="I822" s="11">
        <v>1</v>
      </c>
      <c r="J822" s="16">
        <v>3.6111111111111114E-3</v>
      </c>
      <c r="K822" s="11"/>
      <c r="L822" s="11"/>
      <c r="M822" s="11" t="s">
        <v>25</v>
      </c>
      <c r="N822" s="11" t="s">
        <v>78</v>
      </c>
      <c r="O822" s="11" t="s">
        <v>53</v>
      </c>
    </row>
    <row r="823" spans="2:15" ht="21" customHeight="1" x14ac:dyDescent="0.3">
      <c r="B823" s="1" t="s">
        <v>70</v>
      </c>
      <c r="C823" s="2">
        <v>22</v>
      </c>
      <c r="D823" s="3" t="s">
        <v>27</v>
      </c>
      <c r="E823" s="1" t="s">
        <v>38</v>
      </c>
      <c r="F823" s="1" t="s">
        <v>68</v>
      </c>
      <c r="G823" s="4">
        <v>0</v>
      </c>
      <c r="H823" s="5">
        <v>0</v>
      </c>
      <c r="I823" s="1">
        <v>6</v>
      </c>
      <c r="J823" s="6">
        <v>3.6111111111111114E-3</v>
      </c>
      <c r="K823" s="1"/>
      <c r="L823" s="1"/>
      <c r="M823" s="1" t="s">
        <v>30</v>
      </c>
      <c r="N823" s="1" t="s">
        <v>78</v>
      </c>
      <c r="O823" s="1" t="s">
        <v>53</v>
      </c>
    </row>
    <row r="824" spans="2:15" ht="21" customHeight="1" x14ac:dyDescent="0.3">
      <c r="B824" s="11" t="s">
        <v>70</v>
      </c>
      <c r="C824" s="12">
        <v>5</v>
      </c>
      <c r="D824" s="13" t="s">
        <v>37</v>
      </c>
      <c r="E824" s="11" t="s">
        <v>38</v>
      </c>
      <c r="F824" s="11" t="s">
        <v>23</v>
      </c>
      <c r="G824" s="14">
        <v>0</v>
      </c>
      <c r="H824" s="15">
        <v>0</v>
      </c>
      <c r="I824" s="11">
        <v>3</v>
      </c>
      <c r="J824" s="16">
        <v>3.6111111111111114E-3</v>
      </c>
      <c r="K824" s="11"/>
      <c r="L824" s="11"/>
      <c r="M824" s="11" t="s">
        <v>30</v>
      </c>
      <c r="N824" s="11" t="s">
        <v>76</v>
      </c>
      <c r="O824" s="11" t="s">
        <v>75</v>
      </c>
    </row>
    <row r="825" spans="2:15" ht="21" customHeight="1" x14ac:dyDescent="0.3">
      <c r="B825" s="1" t="s">
        <v>70</v>
      </c>
      <c r="C825" s="2">
        <v>20</v>
      </c>
      <c r="D825" s="3" t="s">
        <v>44</v>
      </c>
      <c r="E825" s="1" t="s">
        <v>32</v>
      </c>
      <c r="F825" s="1" t="s">
        <v>45</v>
      </c>
      <c r="G825" s="4">
        <v>0</v>
      </c>
      <c r="H825" s="5">
        <v>0</v>
      </c>
      <c r="I825" s="1">
        <v>3</v>
      </c>
      <c r="J825" s="6">
        <v>3.6111111111111114E-3</v>
      </c>
      <c r="K825" s="1"/>
      <c r="L825" s="1"/>
      <c r="M825" s="1" t="s">
        <v>20</v>
      </c>
      <c r="N825" s="1" t="s">
        <v>76</v>
      </c>
      <c r="O825" s="1" t="s">
        <v>52</v>
      </c>
    </row>
    <row r="826" spans="2:15" ht="21" customHeight="1" x14ac:dyDescent="0.3">
      <c r="B826" s="11" t="s">
        <v>70</v>
      </c>
      <c r="C826" s="12">
        <v>29</v>
      </c>
      <c r="D826" s="13" t="s">
        <v>44</v>
      </c>
      <c r="E826" s="11" t="s">
        <v>32</v>
      </c>
      <c r="F826" s="11" t="s">
        <v>23</v>
      </c>
      <c r="G826" s="14">
        <v>0</v>
      </c>
      <c r="H826" s="15">
        <v>0</v>
      </c>
      <c r="I826" s="11">
        <v>2</v>
      </c>
      <c r="J826" s="16">
        <v>3.6111111111111114E-3</v>
      </c>
      <c r="K826" s="11"/>
      <c r="L826" s="11"/>
      <c r="M826" s="11" t="s">
        <v>48</v>
      </c>
      <c r="N826" s="11" t="s">
        <v>66</v>
      </c>
      <c r="O826" s="11" t="s">
        <v>67</v>
      </c>
    </row>
    <row r="827" spans="2:15" ht="21" customHeight="1" x14ac:dyDescent="0.3">
      <c r="B827" s="1" t="s">
        <v>70</v>
      </c>
      <c r="C827" s="2">
        <v>3</v>
      </c>
      <c r="D827" s="3" t="s">
        <v>55</v>
      </c>
      <c r="E827" s="1" t="s">
        <v>32</v>
      </c>
      <c r="F827" s="1" t="s">
        <v>23</v>
      </c>
      <c r="G827" s="4">
        <v>0</v>
      </c>
      <c r="H827" s="5">
        <v>0</v>
      </c>
      <c r="I827" s="1">
        <v>1</v>
      </c>
      <c r="J827" s="6">
        <v>3.6111111111111114E-3</v>
      </c>
      <c r="K827" s="1"/>
      <c r="L827" s="1"/>
      <c r="M827" s="1" t="s">
        <v>25</v>
      </c>
      <c r="N827" s="1" t="s">
        <v>78</v>
      </c>
      <c r="O827" s="1" t="s">
        <v>53</v>
      </c>
    </row>
    <row r="828" spans="2:15" ht="21" customHeight="1" x14ac:dyDescent="0.3">
      <c r="B828" s="11" t="s">
        <v>14</v>
      </c>
      <c r="C828" s="12">
        <v>1</v>
      </c>
      <c r="D828" s="13" t="s">
        <v>59</v>
      </c>
      <c r="E828" s="11" t="s">
        <v>73</v>
      </c>
      <c r="F828" s="11" t="s">
        <v>42</v>
      </c>
      <c r="G828" s="14">
        <v>2</v>
      </c>
      <c r="H828" s="15">
        <v>12000000</v>
      </c>
      <c r="I828" s="11">
        <v>3</v>
      </c>
      <c r="J828" s="16">
        <v>3.6342592592592594E-3</v>
      </c>
      <c r="K828" s="11" t="s">
        <v>18</v>
      </c>
      <c r="L828" s="11" t="s">
        <v>19</v>
      </c>
      <c r="M828" s="11" t="s">
        <v>33</v>
      </c>
      <c r="N828" s="11" t="s">
        <v>76</v>
      </c>
      <c r="O828" s="11" t="s">
        <v>26</v>
      </c>
    </row>
    <row r="829" spans="2:15" ht="21" customHeight="1" x14ac:dyDescent="0.3">
      <c r="B829" s="1" t="s">
        <v>14</v>
      </c>
      <c r="C829" s="2">
        <v>17</v>
      </c>
      <c r="D829" s="3" t="s">
        <v>22</v>
      </c>
      <c r="E829" s="1" t="s">
        <v>73</v>
      </c>
      <c r="F829" s="1" t="s">
        <v>42</v>
      </c>
      <c r="G829" s="4">
        <v>2</v>
      </c>
      <c r="H829" s="5">
        <v>12000000</v>
      </c>
      <c r="I829" s="1">
        <v>4</v>
      </c>
      <c r="J829" s="6">
        <v>3.6342592592592594E-3</v>
      </c>
      <c r="K829" s="1" t="s">
        <v>18</v>
      </c>
      <c r="L829" s="1" t="s">
        <v>29</v>
      </c>
      <c r="M829" s="1" t="s">
        <v>43</v>
      </c>
      <c r="N829" s="1" t="s">
        <v>77</v>
      </c>
      <c r="O829" s="1" t="s">
        <v>54</v>
      </c>
    </row>
    <row r="830" spans="2:15" ht="21" customHeight="1" x14ac:dyDescent="0.3">
      <c r="B830" s="11" t="s">
        <v>14</v>
      </c>
      <c r="C830" s="12">
        <v>9</v>
      </c>
      <c r="D830" s="13" t="s">
        <v>27</v>
      </c>
      <c r="E830" s="11" t="s">
        <v>38</v>
      </c>
      <c r="F830" s="11" t="s">
        <v>42</v>
      </c>
      <c r="G830" s="14">
        <v>5</v>
      </c>
      <c r="H830" s="15">
        <v>25000000</v>
      </c>
      <c r="I830" s="11">
        <v>2</v>
      </c>
      <c r="J830" s="16">
        <v>3.6342592592592594E-3</v>
      </c>
      <c r="K830" s="11" t="s">
        <v>18</v>
      </c>
      <c r="L830" s="11" t="s">
        <v>35</v>
      </c>
      <c r="M830" s="11" t="s">
        <v>33</v>
      </c>
      <c r="N830" s="11" t="s">
        <v>78</v>
      </c>
      <c r="O830" s="11" t="s">
        <v>63</v>
      </c>
    </row>
    <row r="831" spans="2:15" ht="21" customHeight="1" x14ac:dyDescent="0.3">
      <c r="B831" s="1" t="s">
        <v>14</v>
      </c>
      <c r="C831" s="2">
        <v>29</v>
      </c>
      <c r="D831" s="3" t="s">
        <v>27</v>
      </c>
      <c r="E831" s="1" t="s">
        <v>16</v>
      </c>
      <c r="F831" s="1" t="s">
        <v>45</v>
      </c>
      <c r="G831" s="4">
        <v>1</v>
      </c>
      <c r="H831" s="5">
        <v>7000000</v>
      </c>
      <c r="I831" s="1">
        <v>4</v>
      </c>
      <c r="J831" s="6">
        <v>3.6342592592592594E-3</v>
      </c>
      <c r="K831" s="1" t="s">
        <v>18</v>
      </c>
      <c r="L831" s="1" t="s">
        <v>29</v>
      </c>
      <c r="M831" s="1" t="s">
        <v>48</v>
      </c>
      <c r="N831" s="1" t="s">
        <v>77</v>
      </c>
      <c r="O831" s="1" t="s">
        <v>34</v>
      </c>
    </row>
    <row r="832" spans="2:15" ht="21" customHeight="1" x14ac:dyDescent="0.3">
      <c r="B832" s="11" t="s">
        <v>14</v>
      </c>
      <c r="C832" s="12">
        <v>11</v>
      </c>
      <c r="D832" s="13" t="s">
        <v>37</v>
      </c>
      <c r="E832" s="11" t="s">
        <v>32</v>
      </c>
      <c r="F832" s="11" t="s">
        <v>42</v>
      </c>
      <c r="G832" s="14">
        <v>2</v>
      </c>
      <c r="H832" s="15">
        <v>38000000</v>
      </c>
      <c r="I832" s="11">
        <v>3</v>
      </c>
      <c r="J832" s="16">
        <v>3.6342592592592594E-3</v>
      </c>
      <c r="K832" s="11" t="s">
        <v>46</v>
      </c>
      <c r="L832" s="11" t="s">
        <v>39</v>
      </c>
      <c r="M832" s="11" t="s">
        <v>43</v>
      </c>
      <c r="N832" s="11" t="s">
        <v>78</v>
      </c>
      <c r="O832" s="11" t="s">
        <v>41</v>
      </c>
    </row>
    <row r="833" spans="2:15" ht="21" customHeight="1" x14ac:dyDescent="0.3">
      <c r="B833" s="1" t="s">
        <v>14</v>
      </c>
      <c r="C833" s="2">
        <v>17</v>
      </c>
      <c r="D833" s="3" t="s">
        <v>37</v>
      </c>
      <c r="E833" s="1" t="s">
        <v>28</v>
      </c>
      <c r="F833" s="1" t="s">
        <v>17</v>
      </c>
      <c r="G833" s="4">
        <v>1</v>
      </c>
      <c r="H833" s="5">
        <v>19000000</v>
      </c>
      <c r="I833" s="1">
        <v>2</v>
      </c>
      <c r="J833" s="6">
        <v>3.6342592592592594E-3</v>
      </c>
      <c r="K833" s="1" t="s">
        <v>46</v>
      </c>
      <c r="L833" s="1" t="s">
        <v>24</v>
      </c>
      <c r="M833" s="1" t="s">
        <v>25</v>
      </c>
      <c r="N833" s="1" t="s">
        <v>76</v>
      </c>
      <c r="O833" s="1" t="s">
        <v>26</v>
      </c>
    </row>
    <row r="834" spans="2:15" ht="21" customHeight="1" x14ac:dyDescent="0.3">
      <c r="B834" s="11" t="s">
        <v>14</v>
      </c>
      <c r="C834" s="12">
        <v>4</v>
      </c>
      <c r="D834" s="13" t="s">
        <v>37</v>
      </c>
      <c r="E834" s="11" t="s">
        <v>16</v>
      </c>
      <c r="F834" s="11" t="s">
        <v>42</v>
      </c>
      <c r="G834" s="14">
        <v>4</v>
      </c>
      <c r="H834" s="15">
        <v>15000000</v>
      </c>
      <c r="I834" s="11">
        <v>5</v>
      </c>
      <c r="J834" s="16">
        <v>3.6342592592592594E-3</v>
      </c>
      <c r="K834" s="11" t="s">
        <v>18</v>
      </c>
      <c r="L834" s="11" t="s">
        <v>29</v>
      </c>
      <c r="M834" s="11" t="s">
        <v>40</v>
      </c>
      <c r="N834" s="11" t="s">
        <v>78</v>
      </c>
      <c r="O834" s="11" t="s">
        <v>66</v>
      </c>
    </row>
    <row r="835" spans="2:15" ht="21" customHeight="1" x14ac:dyDescent="0.3">
      <c r="B835" s="1" t="s">
        <v>14</v>
      </c>
      <c r="C835" s="2">
        <v>1</v>
      </c>
      <c r="D835" s="3" t="s">
        <v>37</v>
      </c>
      <c r="E835" s="1" t="s">
        <v>38</v>
      </c>
      <c r="F835" s="1" t="s">
        <v>17</v>
      </c>
      <c r="G835" s="4">
        <v>3</v>
      </c>
      <c r="H835" s="5">
        <v>15000000</v>
      </c>
      <c r="I835" s="1">
        <v>5</v>
      </c>
      <c r="J835" s="6">
        <v>3.6342592592592594E-3</v>
      </c>
      <c r="K835" s="1" t="s">
        <v>18</v>
      </c>
      <c r="L835" s="1" t="s">
        <v>29</v>
      </c>
      <c r="M835" s="1" t="s">
        <v>20</v>
      </c>
      <c r="N835" s="1" t="s">
        <v>78</v>
      </c>
      <c r="O835" s="1" t="s">
        <v>53</v>
      </c>
    </row>
    <row r="836" spans="2:15" ht="21" customHeight="1" x14ac:dyDescent="0.3">
      <c r="B836" s="11" t="s">
        <v>14</v>
      </c>
      <c r="C836" s="12">
        <v>11</v>
      </c>
      <c r="D836" s="13" t="s">
        <v>44</v>
      </c>
      <c r="E836" s="11" t="s">
        <v>16</v>
      </c>
      <c r="F836" s="11" t="s">
        <v>42</v>
      </c>
      <c r="G836" s="14">
        <v>3</v>
      </c>
      <c r="H836" s="15">
        <v>11000000</v>
      </c>
      <c r="I836" s="11">
        <v>1</v>
      </c>
      <c r="J836" s="16">
        <v>3.6342592592592594E-3</v>
      </c>
      <c r="K836" s="11" t="s">
        <v>18</v>
      </c>
      <c r="L836" s="11" t="s">
        <v>19</v>
      </c>
      <c r="M836" s="11" t="s">
        <v>33</v>
      </c>
      <c r="N836" s="11" t="s">
        <v>76</v>
      </c>
      <c r="O836" s="11" t="s">
        <v>26</v>
      </c>
    </row>
    <row r="837" spans="2:15" ht="21" customHeight="1" x14ac:dyDescent="0.3">
      <c r="B837" s="1" t="s">
        <v>14</v>
      </c>
      <c r="C837" s="2">
        <v>4</v>
      </c>
      <c r="D837" s="3" t="s">
        <v>44</v>
      </c>
      <c r="E837" s="1" t="s">
        <v>16</v>
      </c>
      <c r="F837" s="1" t="s">
        <v>23</v>
      </c>
      <c r="G837" s="4">
        <v>2</v>
      </c>
      <c r="H837" s="5">
        <v>12000000</v>
      </c>
      <c r="I837" s="1">
        <v>1</v>
      </c>
      <c r="J837" s="6">
        <v>3.6342592592592594E-3</v>
      </c>
      <c r="K837" s="1" t="s">
        <v>18</v>
      </c>
      <c r="L837" s="1" t="s">
        <v>24</v>
      </c>
      <c r="M837" s="1" t="s">
        <v>43</v>
      </c>
      <c r="N837" s="1" t="s">
        <v>66</v>
      </c>
      <c r="O837" s="1" t="s">
        <v>36</v>
      </c>
    </row>
    <row r="838" spans="2:15" ht="21" customHeight="1" x14ac:dyDescent="0.3">
      <c r="B838" s="11" t="s">
        <v>14</v>
      </c>
      <c r="C838" s="12">
        <v>1</v>
      </c>
      <c r="D838" s="13" t="s">
        <v>59</v>
      </c>
      <c r="E838" s="11" t="s">
        <v>73</v>
      </c>
      <c r="F838" s="11" t="s">
        <v>42</v>
      </c>
      <c r="G838" s="14">
        <v>2</v>
      </c>
      <c r="H838" s="15">
        <v>12000000</v>
      </c>
      <c r="I838" s="11">
        <v>3</v>
      </c>
      <c r="J838" s="16">
        <v>3.6342592592592594E-3</v>
      </c>
      <c r="K838" s="11" t="s">
        <v>18</v>
      </c>
      <c r="L838" s="11" t="s">
        <v>19</v>
      </c>
      <c r="M838" s="11" t="s">
        <v>33</v>
      </c>
      <c r="N838" s="11" t="s">
        <v>76</v>
      </c>
      <c r="O838" s="11" t="s">
        <v>26</v>
      </c>
    </row>
    <row r="839" spans="2:15" ht="21" customHeight="1" x14ac:dyDescent="0.3">
      <c r="B839" s="1" t="s">
        <v>14</v>
      </c>
      <c r="C839" s="2">
        <v>17</v>
      </c>
      <c r="D839" s="3" t="s">
        <v>22</v>
      </c>
      <c r="E839" s="1" t="s">
        <v>73</v>
      </c>
      <c r="F839" s="1" t="s">
        <v>42</v>
      </c>
      <c r="G839" s="4">
        <v>2</v>
      </c>
      <c r="H839" s="5">
        <v>12000000</v>
      </c>
      <c r="I839" s="1">
        <v>4</v>
      </c>
      <c r="J839" s="6">
        <v>3.6342592592592594E-3</v>
      </c>
      <c r="K839" s="1" t="s">
        <v>18</v>
      </c>
      <c r="L839" s="1" t="s">
        <v>29</v>
      </c>
      <c r="M839" s="1" t="s">
        <v>43</v>
      </c>
      <c r="N839" s="1" t="s">
        <v>77</v>
      </c>
      <c r="O839" s="1" t="s">
        <v>54</v>
      </c>
    </row>
    <row r="840" spans="2:15" ht="21" customHeight="1" x14ac:dyDescent="0.3">
      <c r="B840" s="11" t="s">
        <v>70</v>
      </c>
      <c r="C840" s="12">
        <v>11</v>
      </c>
      <c r="D840" s="13" t="s">
        <v>22</v>
      </c>
      <c r="E840" s="11" t="s">
        <v>16</v>
      </c>
      <c r="F840" s="11" t="s">
        <v>17</v>
      </c>
      <c r="G840" s="14">
        <v>0</v>
      </c>
      <c r="H840" s="15">
        <v>0</v>
      </c>
      <c r="I840" s="11">
        <v>1</v>
      </c>
      <c r="J840" s="16">
        <v>3.6342592592592594E-3</v>
      </c>
      <c r="K840" s="11"/>
      <c r="L840" s="11"/>
      <c r="M840" s="11" t="s">
        <v>20</v>
      </c>
      <c r="N840" s="11" t="s">
        <v>76</v>
      </c>
      <c r="O840" s="11" t="s">
        <v>71</v>
      </c>
    </row>
    <row r="841" spans="2:15" ht="21" customHeight="1" x14ac:dyDescent="0.3">
      <c r="B841" s="1" t="s">
        <v>70</v>
      </c>
      <c r="C841" s="2">
        <v>12</v>
      </c>
      <c r="D841" s="3" t="s">
        <v>22</v>
      </c>
      <c r="E841" s="1" t="s">
        <v>49</v>
      </c>
      <c r="F841" s="1" t="s">
        <v>42</v>
      </c>
      <c r="G841" s="4">
        <v>0</v>
      </c>
      <c r="H841" s="5">
        <v>0</v>
      </c>
      <c r="I841" s="1">
        <v>1</v>
      </c>
      <c r="J841" s="6">
        <v>3.6342592592592594E-3</v>
      </c>
      <c r="K841" s="1"/>
      <c r="L841" s="1"/>
      <c r="M841" s="1" t="s">
        <v>30</v>
      </c>
      <c r="N841" s="1" t="s">
        <v>76</v>
      </c>
      <c r="O841" s="1" t="s">
        <v>26</v>
      </c>
    </row>
    <row r="842" spans="2:15" ht="21" customHeight="1" x14ac:dyDescent="0.3">
      <c r="B842" s="11" t="s">
        <v>70</v>
      </c>
      <c r="C842" s="12">
        <v>25</v>
      </c>
      <c r="D842" s="13" t="s">
        <v>37</v>
      </c>
      <c r="E842" s="11" t="s">
        <v>49</v>
      </c>
      <c r="F842" s="11" t="s">
        <v>23</v>
      </c>
      <c r="G842" s="14">
        <v>0</v>
      </c>
      <c r="H842" s="15">
        <v>0</v>
      </c>
      <c r="I842" s="11">
        <v>1</v>
      </c>
      <c r="J842" s="16">
        <v>3.6342592592592594E-3</v>
      </c>
      <c r="K842" s="11"/>
      <c r="L842" s="11"/>
      <c r="M842" s="11" t="s">
        <v>51</v>
      </c>
      <c r="N842" s="11" t="s">
        <v>78</v>
      </c>
      <c r="O842" s="11" t="s">
        <v>41</v>
      </c>
    </row>
    <row r="843" spans="2:15" ht="21" customHeight="1" x14ac:dyDescent="0.3">
      <c r="B843" s="1" t="s">
        <v>14</v>
      </c>
      <c r="C843" s="2">
        <v>8</v>
      </c>
      <c r="D843" s="3" t="s">
        <v>55</v>
      </c>
      <c r="E843" s="1" t="s">
        <v>32</v>
      </c>
      <c r="F843" s="1" t="s">
        <v>17</v>
      </c>
      <c r="G843" s="4">
        <v>3</v>
      </c>
      <c r="H843" s="5">
        <v>15000000</v>
      </c>
      <c r="I843" s="1">
        <v>5</v>
      </c>
      <c r="J843" s="6">
        <v>3.645833333333333E-3</v>
      </c>
      <c r="K843" s="1" t="s">
        <v>18</v>
      </c>
      <c r="L843" s="1" t="s">
        <v>56</v>
      </c>
      <c r="M843" s="1" t="s">
        <v>25</v>
      </c>
      <c r="N843" s="1" t="s">
        <v>78</v>
      </c>
      <c r="O843" s="1" t="s">
        <v>53</v>
      </c>
    </row>
    <row r="844" spans="2:15" ht="21" customHeight="1" x14ac:dyDescent="0.3">
      <c r="B844" s="11" t="s">
        <v>14</v>
      </c>
      <c r="C844" s="12">
        <v>12</v>
      </c>
      <c r="D844" s="13" t="s">
        <v>60</v>
      </c>
      <c r="E844" s="11" t="s">
        <v>32</v>
      </c>
      <c r="F844" s="11" t="s">
        <v>17</v>
      </c>
      <c r="G844" s="14">
        <v>5</v>
      </c>
      <c r="H844" s="15">
        <v>25000000</v>
      </c>
      <c r="I844" s="11">
        <v>1</v>
      </c>
      <c r="J844" s="16">
        <v>3.645833333333333E-3</v>
      </c>
      <c r="K844" s="11" t="s">
        <v>18</v>
      </c>
      <c r="L844" s="11" t="s">
        <v>64</v>
      </c>
      <c r="M844" s="11" t="s">
        <v>43</v>
      </c>
      <c r="N844" s="11" t="s">
        <v>76</v>
      </c>
      <c r="O844" s="11" t="s">
        <v>52</v>
      </c>
    </row>
    <row r="845" spans="2:15" ht="21" customHeight="1" x14ac:dyDescent="0.3">
      <c r="B845" s="1" t="s">
        <v>14</v>
      </c>
      <c r="C845" s="2">
        <v>30</v>
      </c>
      <c r="D845" s="3" t="s">
        <v>27</v>
      </c>
      <c r="E845" s="1" t="s">
        <v>32</v>
      </c>
      <c r="F845" s="1" t="s">
        <v>42</v>
      </c>
      <c r="G845" s="4">
        <v>4</v>
      </c>
      <c r="H845" s="5">
        <v>20000000</v>
      </c>
      <c r="I845" s="1">
        <v>3</v>
      </c>
      <c r="J845" s="6">
        <v>3.645833333333333E-3</v>
      </c>
      <c r="K845" s="1" t="s">
        <v>18</v>
      </c>
      <c r="L845" s="1" t="s">
        <v>19</v>
      </c>
      <c r="M845" s="1" t="s">
        <v>40</v>
      </c>
      <c r="N845" s="1" t="s">
        <v>77</v>
      </c>
      <c r="O845" s="1" t="s">
        <v>34</v>
      </c>
    </row>
    <row r="846" spans="2:15" ht="21" customHeight="1" x14ac:dyDescent="0.3">
      <c r="B846" s="11" t="s">
        <v>14</v>
      </c>
      <c r="C846" s="12">
        <v>18</v>
      </c>
      <c r="D846" s="13" t="s">
        <v>44</v>
      </c>
      <c r="E846" s="11" t="s">
        <v>49</v>
      </c>
      <c r="F846" s="11" t="s">
        <v>17</v>
      </c>
      <c r="G846" s="14">
        <v>4</v>
      </c>
      <c r="H846" s="15">
        <v>11000000</v>
      </c>
      <c r="I846" s="11">
        <v>1</v>
      </c>
      <c r="J846" s="16">
        <v>3.645833333333333E-3</v>
      </c>
      <c r="K846" s="11" t="s">
        <v>61</v>
      </c>
      <c r="L846" s="11" t="s">
        <v>39</v>
      </c>
      <c r="M846" s="11" t="s">
        <v>48</v>
      </c>
      <c r="N846" s="11" t="s">
        <v>76</v>
      </c>
      <c r="O846" s="11" t="s">
        <v>52</v>
      </c>
    </row>
    <row r="847" spans="2:15" ht="21" customHeight="1" x14ac:dyDescent="0.3">
      <c r="B847" s="1" t="s">
        <v>14</v>
      </c>
      <c r="C847" s="2">
        <v>3</v>
      </c>
      <c r="D847" s="3" t="s">
        <v>44</v>
      </c>
      <c r="E847" s="1" t="s">
        <v>28</v>
      </c>
      <c r="F847" s="1" t="s">
        <v>42</v>
      </c>
      <c r="G847" s="4">
        <v>2</v>
      </c>
      <c r="H847" s="5">
        <v>12000000</v>
      </c>
      <c r="I847" s="1">
        <v>4</v>
      </c>
      <c r="J847" s="6">
        <v>3.645833333333333E-3</v>
      </c>
      <c r="K847" s="1" t="s">
        <v>18</v>
      </c>
      <c r="L847" s="1" t="s">
        <v>35</v>
      </c>
      <c r="M847" s="1" t="s">
        <v>40</v>
      </c>
      <c r="N847" s="1" t="s">
        <v>78</v>
      </c>
      <c r="O847" s="1" t="s">
        <v>62</v>
      </c>
    </row>
    <row r="848" spans="2:15" ht="21" customHeight="1" x14ac:dyDescent="0.3">
      <c r="B848" s="11" t="s">
        <v>14</v>
      </c>
      <c r="C848" s="12">
        <v>7</v>
      </c>
      <c r="D848" s="13" t="s">
        <v>44</v>
      </c>
      <c r="E848" s="11" t="s">
        <v>28</v>
      </c>
      <c r="F848" s="11" t="s">
        <v>42</v>
      </c>
      <c r="G848" s="14">
        <v>3</v>
      </c>
      <c r="H848" s="15">
        <v>15000000</v>
      </c>
      <c r="I848" s="11">
        <v>5</v>
      </c>
      <c r="J848" s="16">
        <v>3.645833333333333E-3</v>
      </c>
      <c r="K848" s="11" t="s">
        <v>18</v>
      </c>
      <c r="L848" s="11" t="s">
        <v>56</v>
      </c>
      <c r="M848" s="11" t="s">
        <v>33</v>
      </c>
      <c r="N848" s="11" t="s">
        <v>76</v>
      </c>
      <c r="O848" s="11" t="s">
        <v>31</v>
      </c>
    </row>
    <row r="849" spans="2:15" ht="21" customHeight="1" x14ac:dyDescent="0.3">
      <c r="B849" s="1" t="s">
        <v>14</v>
      </c>
      <c r="C849" s="2">
        <v>19</v>
      </c>
      <c r="D849" s="3" t="s">
        <v>44</v>
      </c>
      <c r="E849" s="1" t="s">
        <v>49</v>
      </c>
      <c r="F849" s="1" t="s">
        <v>23</v>
      </c>
      <c r="G849" s="4">
        <v>3</v>
      </c>
      <c r="H849" s="5">
        <v>15000000</v>
      </c>
      <c r="I849" s="1">
        <v>3</v>
      </c>
      <c r="J849" s="6">
        <v>3.645833333333333E-3</v>
      </c>
      <c r="K849" s="1" t="s">
        <v>18</v>
      </c>
      <c r="L849" s="1" t="s">
        <v>29</v>
      </c>
      <c r="M849" s="1" t="s">
        <v>30</v>
      </c>
      <c r="N849" s="1" t="s">
        <v>78</v>
      </c>
      <c r="O849" s="1" t="s">
        <v>41</v>
      </c>
    </row>
    <row r="850" spans="2:15" ht="21" customHeight="1" x14ac:dyDescent="0.3">
      <c r="B850" s="11" t="s">
        <v>14</v>
      </c>
      <c r="C850" s="12">
        <v>13</v>
      </c>
      <c r="D850" s="13" t="s">
        <v>69</v>
      </c>
      <c r="E850" s="11" t="s">
        <v>16</v>
      </c>
      <c r="F850" s="11" t="s">
        <v>45</v>
      </c>
      <c r="G850" s="14">
        <v>2</v>
      </c>
      <c r="H850" s="15">
        <v>38000000</v>
      </c>
      <c r="I850" s="11">
        <v>2</v>
      </c>
      <c r="J850" s="16">
        <v>3.645833333333333E-3</v>
      </c>
      <c r="K850" s="11" t="s">
        <v>46</v>
      </c>
      <c r="L850" s="11" t="s">
        <v>39</v>
      </c>
      <c r="M850" s="11" t="s">
        <v>20</v>
      </c>
      <c r="N850" s="11" t="s">
        <v>66</v>
      </c>
      <c r="O850" s="11" t="s">
        <v>67</v>
      </c>
    </row>
    <row r="851" spans="2:15" ht="21" customHeight="1" x14ac:dyDescent="0.3">
      <c r="B851" s="1" t="s">
        <v>14</v>
      </c>
      <c r="C851" s="2">
        <v>14</v>
      </c>
      <c r="D851" s="3" t="s">
        <v>69</v>
      </c>
      <c r="E851" s="1" t="s">
        <v>28</v>
      </c>
      <c r="F851" s="1" t="s">
        <v>17</v>
      </c>
      <c r="G851" s="4">
        <v>2</v>
      </c>
      <c r="H851" s="5">
        <v>12000000</v>
      </c>
      <c r="I851" s="1">
        <v>2</v>
      </c>
      <c r="J851" s="6">
        <v>3.645833333333333E-3</v>
      </c>
      <c r="K851" s="1" t="s">
        <v>18</v>
      </c>
      <c r="L851" s="1" t="s">
        <v>24</v>
      </c>
      <c r="M851" s="1" t="s">
        <v>43</v>
      </c>
      <c r="N851" s="1" t="s">
        <v>76</v>
      </c>
      <c r="O851" s="1" t="s">
        <v>31</v>
      </c>
    </row>
    <row r="852" spans="2:15" ht="21" customHeight="1" x14ac:dyDescent="0.3">
      <c r="B852" s="11" t="s">
        <v>14</v>
      </c>
      <c r="C852" s="12">
        <v>8</v>
      </c>
      <c r="D852" s="13" t="s">
        <v>55</v>
      </c>
      <c r="E852" s="11" t="s">
        <v>32</v>
      </c>
      <c r="F852" s="11" t="s">
        <v>17</v>
      </c>
      <c r="G852" s="14">
        <v>3</v>
      </c>
      <c r="H852" s="15">
        <v>15000000</v>
      </c>
      <c r="I852" s="11">
        <v>5</v>
      </c>
      <c r="J852" s="16">
        <v>3.645833333333333E-3</v>
      </c>
      <c r="K852" s="11" t="s">
        <v>18</v>
      </c>
      <c r="L852" s="11" t="s">
        <v>56</v>
      </c>
      <c r="M852" s="11" t="s">
        <v>25</v>
      </c>
      <c r="N852" s="11" t="s">
        <v>78</v>
      </c>
      <c r="O852" s="11" t="s">
        <v>53</v>
      </c>
    </row>
    <row r="853" spans="2:15" ht="21" customHeight="1" x14ac:dyDescent="0.3">
      <c r="B853" s="1" t="s">
        <v>14</v>
      </c>
      <c r="C853" s="2">
        <v>12</v>
      </c>
      <c r="D853" s="3" t="s">
        <v>60</v>
      </c>
      <c r="E853" s="1" t="s">
        <v>32</v>
      </c>
      <c r="F853" s="1" t="s">
        <v>17</v>
      </c>
      <c r="G853" s="4">
        <v>5</v>
      </c>
      <c r="H853" s="5">
        <v>25000000</v>
      </c>
      <c r="I853" s="1">
        <v>1</v>
      </c>
      <c r="J853" s="6">
        <v>3.645833333333333E-3</v>
      </c>
      <c r="K853" s="1" t="s">
        <v>18</v>
      </c>
      <c r="L853" s="1" t="s">
        <v>64</v>
      </c>
      <c r="M853" s="1" t="s">
        <v>43</v>
      </c>
      <c r="N853" s="1" t="s">
        <v>76</v>
      </c>
      <c r="O853" s="1" t="s">
        <v>52</v>
      </c>
    </row>
    <row r="854" spans="2:15" ht="21" customHeight="1" x14ac:dyDescent="0.3">
      <c r="B854" s="11" t="s">
        <v>70</v>
      </c>
      <c r="C854" s="12">
        <v>29</v>
      </c>
      <c r="D854" s="13" t="s">
        <v>59</v>
      </c>
      <c r="E854" s="11" t="s">
        <v>28</v>
      </c>
      <c r="F854" s="11" t="s">
        <v>17</v>
      </c>
      <c r="G854" s="14">
        <v>0</v>
      </c>
      <c r="H854" s="15">
        <v>0</v>
      </c>
      <c r="I854" s="11">
        <v>2</v>
      </c>
      <c r="J854" s="16">
        <v>3.645833333333333E-3</v>
      </c>
      <c r="K854" s="11"/>
      <c r="L854" s="11"/>
      <c r="M854" s="11" t="s">
        <v>33</v>
      </c>
      <c r="N854" s="11" t="s">
        <v>77</v>
      </c>
      <c r="O854" s="11" t="s">
        <v>54</v>
      </c>
    </row>
    <row r="855" spans="2:15" ht="21" customHeight="1" x14ac:dyDescent="0.3">
      <c r="B855" s="1" t="s">
        <v>70</v>
      </c>
      <c r="C855" s="2">
        <v>5</v>
      </c>
      <c r="D855" s="3" t="s">
        <v>37</v>
      </c>
      <c r="E855" s="1" t="s">
        <v>32</v>
      </c>
      <c r="F855" s="1" t="s">
        <v>17</v>
      </c>
      <c r="G855" s="4">
        <v>0</v>
      </c>
      <c r="H855" s="5">
        <v>0</v>
      </c>
      <c r="I855" s="1">
        <v>5</v>
      </c>
      <c r="J855" s="6">
        <v>3.645833333333333E-3</v>
      </c>
      <c r="K855" s="1"/>
      <c r="L855" s="1"/>
      <c r="M855" s="1" t="s">
        <v>48</v>
      </c>
      <c r="N855" s="1" t="s">
        <v>78</v>
      </c>
      <c r="O855" s="1" t="s">
        <v>41</v>
      </c>
    </row>
    <row r="856" spans="2:15" ht="21" customHeight="1" x14ac:dyDescent="0.3">
      <c r="B856" s="11" t="s">
        <v>70</v>
      </c>
      <c r="C856" s="12">
        <v>10</v>
      </c>
      <c r="D856" s="13" t="s">
        <v>69</v>
      </c>
      <c r="E856" s="11" t="s">
        <v>16</v>
      </c>
      <c r="F856" s="11" t="s">
        <v>45</v>
      </c>
      <c r="G856" s="14">
        <v>0</v>
      </c>
      <c r="H856" s="15">
        <v>0</v>
      </c>
      <c r="I856" s="11">
        <v>3</v>
      </c>
      <c r="J856" s="16">
        <v>3.645833333333333E-3</v>
      </c>
      <c r="K856" s="11"/>
      <c r="L856" s="11"/>
      <c r="M856" s="11" t="s">
        <v>25</v>
      </c>
      <c r="N856" s="11" t="s">
        <v>78</v>
      </c>
      <c r="O856" s="11" t="s">
        <v>21</v>
      </c>
    </row>
    <row r="857" spans="2:15" ht="21" customHeight="1" x14ac:dyDescent="0.3">
      <c r="B857" s="1" t="s">
        <v>70</v>
      </c>
      <c r="C857" s="2">
        <v>5</v>
      </c>
      <c r="D857" s="3" t="s">
        <v>69</v>
      </c>
      <c r="E857" s="1" t="s">
        <v>28</v>
      </c>
      <c r="F857" s="1" t="s">
        <v>42</v>
      </c>
      <c r="G857" s="4">
        <v>0</v>
      </c>
      <c r="H857" s="5">
        <v>0</v>
      </c>
      <c r="I857" s="1">
        <v>5</v>
      </c>
      <c r="J857" s="6">
        <v>3.645833333333333E-3</v>
      </c>
      <c r="K857" s="1"/>
      <c r="L857" s="1"/>
      <c r="M857" s="1" t="s">
        <v>51</v>
      </c>
      <c r="N857" s="1" t="s">
        <v>76</v>
      </c>
      <c r="O857" s="1" t="s">
        <v>75</v>
      </c>
    </row>
    <row r="858" spans="2:15" ht="21" customHeight="1" x14ac:dyDescent="0.3">
      <c r="B858" s="11" t="s">
        <v>70</v>
      </c>
      <c r="C858" s="12">
        <v>29</v>
      </c>
      <c r="D858" s="13" t="s">
        <v>59</v>
      </c>
      <c r="E858" s="11" t="s">
        <v>28</v>
      </c>
      <c r="F858" s="11" t="s">
        <v>17</v>
      </c>
      <c r="G858" s="14">
        <v>0</v>
      </c>
      <c r="H858" s="15">
        <v>0</v>
      </c>
      <c r="I858" s="11">
        <v>2</v>
      </c>
      <c r="J858" s="16">
        <v>3.645833333333333E-3</v>
      </c>
      <c r="K858" s="11"/>
      <c r="L858" s="11"/>
      <c r="M858" s="11" t="s">
        <v>33</v>
      </c>
      <c r="N858" s="11" t="s">
        <v>77</v>
      </c>
      <c r="O858" s="11" t="s">
        <v>54</v>
      </c>
    </row>
    <row r="859" spans="2:15" ht="21" customHeight="1" x14ac:dyDescent="0.3">
      <c r="B859" s="1" t="s">
        <v>14</v>
      </c>
      <c r="C859" s="2">
        <v>18</v>
      </c>
      <c r="D859" s="3" t="s">
        <v>60</v>
      </c>
      <c r="E859" s="1" t="s">
        <v>16</v>
      </c>
      <c r="F859" s="1" t="s">
        <v>17</v>
      </c>
      <c r="G859" s="4">
        <v>5</v>
      </c>
      <c r="H859" s="5">
        <v>25000000</v>
      </c>
      <c r="I859" s="1">
        <v>5</v>
      </c>
      <c r="J859" s="6">
        <v>4.340277777777778E-3</v>
      </c>
      <c r="K859" s="1" t="s">
        <v>18</v>
      </c>
      <c r="L859" s="1" t="s">
        <v>50</v>
      </c>
      <c r="M859" s="1" t="s">
        <v>33</v>
      </c>
      <c r="N859" s="1" t="s">
        <v>78</v>
      </c>
      <c r="O859" s="1" t="s">
        <v>63</v>
      </c>
    </row>
    <row r="860" spans="2:15" ht="21" customHeight="1" x14ac:dyDescent="0.3">
      <c r="B860" s="11" t="s">
        <v>14</v>
      </c>
      <c r="C860" s="12">
        <v>12</v>
      </c>
      <c r="D860" s="13" t="s">
        <v>22</v>
      </c>
      <c r="E860" s="11" t="s">
        <v>38</v>
      </c>
      <c r="F860" s="11" t="s">
        <v>17</v>
      </c>
      <c r="G860" s="14">
        <v>3</v>
      </c>
      <c r="H860" s="15">
        <v>15000000</v>
      </c>
      <c r="I860" s="11">
        <v>4</v>
      </c>
      <c r="J860" s="16">
        <v>4.340277777777778E-3</v>
      </c>
      <c r="K860" s="11" t="s">
        <v>18</v>
      </c>
      <c r="L860" s="11" t="s">
        <v>47</v>
      </c>
      <c r="M860" s="11" t="s">
        <v>25</v>
      </c>
      <c r="N860" s="11" t="s">
        <v>77</v>
      </c>
      <c r="O860" s="11" t="s">
        <v>34</v>
      </c>
    </row>
    <row r="861" spans="2:15" ht="21" customHeight="1" x14ac:dyDescent="0.3">
      <c r="B861" s="1" t="s">
        <v>14</v>
      </c>
      <c r="C861" s="2">
        <v>30</v>
      </c>
      <c r="D861" s="3" t="s">
        <v>27</v>
      </c>
      <c r="E861" s="1" t="s">
        <v>73</v>
      </c>
      <c r="F861" s="1" t="s">
        <v>42</v>
      </c>
      <c r="G861" s="4">
        <v>4</v>
      </c>
      <c r="H861" s="5">
        <v>20000000</v>
      </c>
      <c r="I861" s="1">
        <v>5</v>
      </c>
      <c r="J861" s="6">
        <v>4.340277777777778E-3</v>
      </c>
      <c r="K861" s="1" t="s">
        <v>61</v>
      </c>
      <c r="L861" s="1" t="s">
        <v>19</v>
      </c>
      <c r="M861" s="1" t="s">
        <v>48</v>
      </c>
      <c r="N861" s="1" t="s">
        <v>66</v>
      </c>
      <c r="O861" s="1" t="s">
        <v>36</v>
      </c>
    </row>
    <row r="862" spans="2:15" ht="21" customHeight="1" x14ac:dyDescent="0.3">
      <c r="B862" s="11" t="s">
        <v>14</v>
      </c>
      <c r="C862" s="12">
        <v>16</v>
      </c>
      <c r="D862" s="13" t="s">
        <v>27</v>
      </c>
      <c r="E862" s="11" t="s">
        <v>73</v>
      </c>
      <c r="F862" s="11" t="s">
        <v>42</v>
      </c>
      <c r="G862" s="14">
        <v>3</v>
      </c>
      <c r="H862" s="15">
        <v>12000000</v>
      </c>
      <c r="I862" s="11">
        <v>2</v>
      </c>
      <c r="J862" s="16">
        <v>4.340277777777778E-3</v>
      </c>
      <c r="K862" s="11" t="s">
        <v>18</v>
      </c>
      <c r="L862" s="11" t="s">
        <v>29</v>
      </c>
      <c r="M862" s="11" t="s">
        <v>40</v>
      </c>
      <c r="N862" s="11" t="s">
        <v>66</v>
      </c>
      <c r="O862" s="11" t="s">
        <v>36</v>
      </c>
    </row>
    <row r="863" spans="2:15" ht="21" customHeight="1" x14ac:dyDescent="0.3">
      <c r="B863" s="1" t="s">
        <v>14</v>
      </c>
      <c r="C863" s="2">
        <v>28</v>
      </c>
      <c r="D863" s="3" t="s">
        <v>27</v>
      </c>
      <c r="E863" s="1" t="s">
        <v>38</v>
      </c>
      <c r="F863" s="1" t="s">
        <v>17</v>
      </c>
      <c r="G863" s="4">
        <v>2</v>
      </c>
      <c r="H863" s="5">
        <v>12000000</v>
      </c>
      <c r="I863" s="1">
        <v>2</v>
      </c>
      <c r="J863" s="6">
        <v>4.340277777777778E-3</v>
      </c>
      <c r="K863" s="1" t="s">
        <v>18</v>
      </c>
      <c r="L863" s="1" t="s">
        <v>35</v>
      </c>
      <c r="M863" s="1" t="s">
        <v>33</v>
      </c>
      <c r="N863" s="1" t="s">
        <v>78</v>
      </c>
      <c r="O863" s="1" t="s">
        <v>53</v>
      </c>
    </row>
    <row r="864" spans="2:15" ht="21" customHeight="1" x14ac:dyDescent="0.3">
      <c r="B864" s="11" t="s">
        <v>14</v>
      </c>
      <c r="C864" s="12">
        <v>7</v>
      </c>
      <c r="D864" s="13" t="s">
        <v>37</v>
      </c>
      <c r="E864" s="11" t="s">
        <v>16</v>
      </c>
      <c r="F864" s="11" t="s">
        <v>17</v>
      </c>
      <c r="G864" s="14">
        <v>2</v>
      </c>
      <c r="H864" s="15">
        <v>10000000</v>
      </c>
      <c r="I864" s="11">
        <v>1</v>
      </c>
      <c r="J864" s="16">
        <v>4.340277777777778E-3</v>
      </c>
      <c r="K864" s="11" t="s">
        <v>18</v>
      </c>
      <c r="L864" s="11" t="s">
        <v>19</v>
      </c>
      <c r="M864" s="11" t="s">
        <v>30</v>
      </c>
      <c r="N864" s="11" t="s">
        <v>77</v>
      </c>
      <c r="O864" s="11" t="s">
        <v>54</v>
      </c>
    </row>
    <row r="865" spans="2:15" ht="21" customHeight="1" x14ac:dyDescent="0.3">
      <c r="B865" s="1" t="s">
        <v>14</v>
      </c>
      <c r="C865" s="2">
        <v>9</v>
      </c>
      <c r="D865" s="3" t="s">
        <v>37</v>
      </c>
      <c r="E865" s="1" t="s">
        <v>16</v>
      </c>
      <c r="F865" s="1" t="s">
        <v>17</v>
      </c>
      <c r="G865" s="4">
        <v>1</v>
      </c>
      <c r="H865" s="5">
        <v>7000000</v>
      </c>
      <c r="I865" s="1">
        <v>4</v>
      </c>
      <c r="J865" s="6">
        <v>4.340277777777778E-3</v>
      </c>
      <c r="K865" s="1" t="s">
        <v>18</v>
      </c>
      <c r="L865" s="1" t="s">
        <v>29</v>
      </c>
      <c r="M865" s="1" t="s">
        <v>40</v>
      </c>
      <c r="N865" s="1" t="s">
        <v>76</v>
      </c>
      <c r="O865" s="1" t="s">
        <v>31</v>
      </c>
    </row>
    <row r="866" spans="2:15" ht="21" customHeight="1" x14ac:dyDescent="0.3">
      <c r="B866" s="11" t="s">
        <v>14</v>
      </c>
      <c r="C866" s="12">
        <v>18</v>
      </c>
      <c r="D866" s="13" t="s">
        <v>37</v>
      </c>
      <c r="E866" s="11" t="s">
        <v>38</v>
      </c>
      <c r="F866" s="11" t="s">
        <v>42</v>
      </c>
      <c r="G866" s="14">
        <v>3</v>
      </c>
      <c r="H866" s="15">
        <v>15000000</v>
      </c>
      <c r="I866" s="11">
        <v>1</v>
      </c>
      <c r="J866" s="16">
        <v>4.340277777777778E-3</v>
      </c>
      <c r="K866" s="11" t="s">
        <v>18</v>
      </c>
      <c r="L866" s="11" t="s">
        <v>56</v>
      </c>
      <c r="M866" s="11" t="s">
        <v>43</v>
      </c>
      <c r="N866" s="11" t="s">
        <v>76</v>
      </c>
      <c r="O866" s="11" t="s">
        <v>31</v>
      </c>
    </row>
    <row r="867" spans="2:15" ht="21" customHeight="1" x14ac:dyDescent="0.3">
      <c r="B867" s="1" t="s">
        <v>14</v>
      </c>
      <c r="C867" s="2">
        <v>4</v>
      </c>
      <c r="D867" s="3" t="s">
        <v>44</v>
      </c>
      <c r="E867" s="1" t="s">
        <v>16</v>
      </c>
      <c r="F867" s="1" t="s">
        <v>42</v>
      </c>
      <c r="G867" s="4">
        <v>2</v>
      </c>
      <c r="H867" s="5">
        <v>38000000</v>
      </c>
      <c r="I867" s="1">
        <v>5</v>
      </c>
      <c r="J867" s="6">
        <v>4.340277777777778E-3</v>
      </c>
      <c r="K867" s="1" t="s">
        <v>46</v>
      </c>
      <c r="L867" s="1" t="s">
        <v>29</v>
      </c>
      <c r="M867" s="1" t="s">
        <v>20</v>
      </c>
      <c r="N867" s="1" t="s">
        <v>76</v>
      </c>
      <c r="O867" s="1" t="s">
        <v>31</v>
      </c>
    </row>
    <row r="868" spans="2:15" ht="21" customHeight="1" x14ac:dyDescent="0.3">
      <c r="B868" s="11" t="s">
        <v>14</v>
      </c>
      <c r="C868" s="12">
        <v>23</v>
      </c>
      <c r="D868" s="13" t="s">
        <v>44</v>
      </c>
      <c r="E868" s="11" t="s">
        <v>16</v>
      </c>
      <c r="F868" s="11" t="s">
        <v>42</v>
      </c>
      <c r="G868" s="14">
        <v>2</v>
      </c>
      <c r="H868" s="15">
        <v>12000000</v>
      </c>
      <c r="I868" s="11">
        <v>2</v>
      </c>
      <c r="J868" s="16">
        <v>4.340277777777778E-3</v>
      </c>
      <c r="K868" s="11" t="s">
        <v>18</v>
      </c>
      <c r="L868" s="11" t="s">
        <v>39</v>
      </c>
      <c r="M868" s="11" t="s">
        <v>43</v>
      </c>
      <c r="N868" s="11" t="s">
        <v>76</v>
      </c>
      <c r="O868" s="11" t="s">
        <v>75</v>
      </c>
    </row>
    <row r="869" spans="2:15" ht="21" customHeight="1" x14ac:dyDescent="0.3">
      <c r="B869" s="1" t="s">
        <v>14</v>
      </c>
      <c r="C869" s="2">
        <v>31</v>
      </c>
      <c r="D869" s="3" t="s">
        <v>69</v>
      </c>
      <c r="E869" s="1" t="s">
        <v>32</v>
      </c>
      <c r="F869" s="1" t="s">
        <v>23</v>
      </c>
      <c r="G869" s="4">
        <v>1</v>
      </c>
      <c r="H869" s="5">
        <v>19000000</v>
      </c>
      <c r="I869" s="1">
        <v>3</v>
      </c>
      <c r="J869" s="6">
        <v>4.340277777777778E-3</v>
      </c>
      <c r="K869" s="1" t="s">
        <v>46</v>
      </c>
      <c r="L869" s="1" t="s">
        <v>24</v>
      </c>
      <c r="M869" s="1" t="s">
        <v>30</v>
      </c>
      <c r="N869" s="1" t="s">
        <v>78</v>
      </c>
      <c r="O869" s="1" t="s">
        <v>53</v>
      </c>
    </row>
    <row r="870" spans="2:15" ht="21" customHeight="1" x14ac:dyDescent="0.3">
      <c r="B870" s="11" t="s">
        <v>14</v>
      </c>
      <c r="C870" s="12">
        <v>18</v>
      </c>
      <c r="D870" s="13" t="s">
        <v>60</v>
      </c>
      <c r="E870" s="11" t="s">
        <v>16</v>
      </c>
      <c r="F870" s="11" t="s">
        <v>17</v>
      </c>
      <c r="G870" s="14">
        <v>5</v>
      </c>
      <c r="H870" s="15">
        <v>25000000</v>
      </c>
      <c r="I870" s="11">
        <v>5</v>
      </c>
      <c r="J870" s="16">
        <v>4.340277777777778E-3</v>
      </c>
      <c r="K870" s="11" t="s">
        <v>18</v>
      </c>
      <c r="L870" s="11" t="s">
        <v>50</v>
      </c>
      <c r="M870" s="11" t="s">
        <v>33</v>
      </c>
      <c r="N870" s="11" t="s">
        <v>78</v>
      </c>
      <c r="O870" s="11" t="s">
        <v>63</v>
      </c>
    </row>
    <row r="871" spans="2:15" ht="21" customHeight="1" x14ac:dyDescent="0.3">
      <c r="B871" s="1" t="s">
        <v>70</v>
      </c>
      <c r="C871" s="2">
        <v>15</v>
      </c>
      <c r="D871" s="3" t="s">
        <v>27</v>
      </c>
      <c r="E871" s="1" t="s">
        <v>32</v>
      </c>
      <c r="F871" s="1" t="s">
        <v>42</v>
      </c>
      <c r="G871" s="4">
        <v>0</v>
      </c>
      <c r="H871" s="5">
        <v>0</v>
      </c>
      <c r="I871" s="1">
        <v>1</v>
      </c>
      <c r="J871" s="6">
        <v>4.340277777777778E-3</v>
      </c>
      <c r="K871" s="1"/>
      <c r="L871" s="1"/>
      <c r="M871" s="1" t="s">
        <v>43</v>
      </c>
      <c r="N871" s="1" t="s">
        <v>78</v>
      </c>
      <c r="O871" s="1" t="s">
        <v>53</v>
      </c>
    </row>
    <row r="872" spans="2:15" ht="21" customHeight="1" x14ac:dyDescent="0.3">
      <c r="B872" s="11" t="s">
        <v>70</v>
      </c>
      <c r="C872" s="12">
        <v>15</v>
      </c>
      <c r="D872" s="13" t="s">
        <v>69</v>
      </c>
      <c r="E872" s="11" t="s">
        <v>28</v>
      </c>
      <c r="F872" s="11" t="s">
        <v>42</v>
      </c>
      <c r="G872" s="14">
        <v>0</v>
      </c>
      <c r="H872" s="15">
        <v>0</v>
      </c>
      <c r="I872" s="11">
        <v>1</v>
      </c>
      <c r="J872" s="16">
        <v>4.340277777777778E-3</v>
      </c>
      <c r="K872" s="11"/>
      <c r="L872" s="11"/>
      <c r="M872" s="11" t="s">
        <v>51</v>
      </c>
      <c r="N872" s="11" t="s">
        <v>78</v>
      </c>
      <c r="O872" s="11" t="s">
        <v>41</v>
      </c>
    </row>
    <row r="873" spans="2:15" ht="21" customHeight="1" x14ac:dyDescent="0.3">
      <c r="B873" s="1" t="s">
        <v>14</v>
      </c>
      <c r="C873" s="2">
        <v>1</v>
      </c>
      <c r="D873" s="3" t="s">
        <v>59</v>
      </c>
      <c r="E873" s="1" t="s">
        <v>16</v>
      </c>
      <c r="F873" s="1" t="s">
        <v>42</v>
      </c>
      <c r="G873" s="4">
        <v>5</v>
      </c>
      <c r="H873" s="5">
        <v>25000000</v>
      </c>
      <c r="I873" s="1">
        <v>1</v>
      </c>
      <c r="J873" s="6">
        <v>4.3749999999999995E-3</v>
      </c>
      <c r="K873" s="1" t="s">
        <v>18</v>
      </c>
      <c r="L873" s="1" t="s">
        <v>19</v>
      </c>
      <c r="M873" s="1" t="s">
        <v>51</v>
      </c>
      <c r="N873" s="1" t="s">
        <v>78</v>
      </c>
      <c r="O873" s="1" t="s">
        <v>62</v>
      </c>
    </row>
    <row r="874" spans="2:15" ht="21" customHeight="1" x14ac:dyDescent="0.3">
      <c r="B874" s="11" t="s">
        <v>14</v>
      </c>
      <c r="C874" s="12">
        <v>7</v>
      </c>
      <c r="D874" s="13" t="s">
        <v>72</v>
      </c>
      <c r="E874" s="11" t="s">
        <v>38</v>
      </c>
      <c r="F874" s="11" t="s">
        <v>42</v>
      </c>
      <c r="G874" s="14">
        <v>1</v>
      </c>
      <c r="H874" s="15">
        <v>19000000</v>
      </c>
      <c r="I874" s="11">
        <v>6</v>
      </c>
      <c r="J874" s="16">
        <v>4.3749999999999995E-3</v>
      </c>
      <c r="K874" s="11" t="s">
        <v>46</v>
      </c>
      <c r="L874" s="11" t="s">
        <v>29</v>
      </c>
      <c r="M874" s="11" t="s">
        <v>20</v>
      </c>
      <c r="N874" s="11" t="s">
        <v>78</v>
      </c>
      <c r="O874" s="11" t="s">
        <v>21</v>
      </c>
    </row>
    <row r="875" spans="2:15" ht="21" customHeight="1" x14ac:dyDescent="0.3">
      <c r="B875" s="1" t="s">
        <v>14</v>
      </c>
      <c r="C875" s="2">
        <v>27</v>
      </c>
      <c r="D875" s="3" t="s">
        <v>27</v>
      </c>
      <c r="E875" s="1" t="s">
        <v>32</v>
      </c>
      <c r="F875" s="1" t="s">
        <v>23</v>
      </c>
      <c r="G875" s="4">
        <v>2</v>
      </c>
      <c r="H875" s="5">
        <v>38000000</v>
      </c>
      <c r="I875" s="1">
        <v>3</v>
      </c>
      <c r="J875" s="6">
        <v>4.3749999999999995E-3</v>
      </c>
      <c r="K875" s="1" t="s">
        <v>46</v>
      </c>
      <c r="L875" s="1" t="s">
        <v>56</v>
      </c>
      <c r="M875" s="1" t="s">
        <v>33</v>
      </c>
      <c r="N875" s="1" t="s">
        <v>76</v>
      </c>
      <c r="O875" s="1" t="s">
        <v>31</v>
      </c>
    </row>
    <row r="876" spans="2:15" ht="21" customHeight="1" x14ac:dyDescent="0.3">
      <c r="B876" s="11" t="s">
        <v>14</v>
      </c>
      <c r="C876" s="12">
        <v>12</v>
      </c>
      <c r="D876" s="13" t="s">
        <v>27</v>
      </c>
      <c r="E876" s="11" t="s">
        <v>16</v>
      </c>
      <c r="F876" s="11" t="s">
        <v>23</v>
      </c>
      <c r="G876" s="14">
        <v>1</v>
      </c>
      <c r="H876" s="15">
        <v>7000000</v>
      </c>
      <c r="I876" s="11">
        <v>1</v>
      </c>
      <c r="J876" s="16">
        <v>4.3749999999999995E-3</v>
      </c>
      <c r="K876" s="11" t="s">
        <v>18</v>
      </c>
      <c r="L876" s="11" t="s">
        <v>56</v>
      </c>
      <c r="M876" s="11" t="s">
        <v>51</v>
      </c>
      <c r="N876" s="11" t="s">
        <v>76</v>
      </c>
      <c r="O876" s="11" t="s">
        <v>75</v>
      </c>
    </row>
    <row r="877" spans="2:15" ht="21" customHeight="1" x14ac:dyDescent="0.3">
      <c r="B877" s="1" t="s">
        <v>14</v>
      </c>
      <c r="C877" s="2">
        <v>11</v>
      </c>
      <c r="D877" s="3" t="s">
        <v>37</v>
      </c>
      <c r="E877" s="1" t="s">
        <v>16</v>
      </c>
      <c r="F877" s="1" t="s">
        <v>23</v>
      </c>
      <c r="G877" s="4">
        <v>2</v>
      </c>
      <c r="H877" s="5">
        <v>12000000</v>
      </c>
      <c r="I877" s="1">
        <v>3</v>
      </c>
      <c r="J877" s="6">
        <v>4.3749999999999995E-3</v>
      </c>
      <c r="K877" s="1" t="s">
        <v>18</v>
      </c>
      <c r="L877" s="1" t="s">
        <v>50</v>
      </c>
      <c r="M877" s="1" t="s">
        <v>33</v>
      </c>
      <c r="N877" s="1" t="s">
        <v>66</v>
      </c>
      <c r="O877" s="1" t="s">
        <v>36</v>
      </c>
    </row>
    <row r="878" spans="2:15" ht="21" customHeight="1" x14ac:dyDescent="0.3">
      <c r="B878" s="11" t="s">
        <v>14</v>
      </c>
      <c r="C878" s="12">
        <v>29</v>
      </c>
      <c r="D878" s="13" t="s">
        <v>37</v>
      </c>
      <c r="E878" s="11" t="s">
        <v>16</v>
      </c>
      <c r="F878" s="11" t="s">
        <v>42</v>
      </c>
      <c r="G878" s="14">
        <v>3</v>
      </c>
      <c r="H878" s="15">
        <v>12000000</v>
      </c>
      <c r="I878" s="11">
        <v>5</v>
      </c>
      <c r="J878" s="16">
        <v>4.3749999999999995E-3</v>
      </c>
      <c r="K878" s="11" t="s">
        <v>18</v>
      </c>
      <c r="L878" s="11" t="s">
        <v>64</v>
      </c>
      <c r="M878" s="11" t="s">
        <v>33</v>
      </c>
      <c r="N878" s="11" t="s">
        <v>66</v>
      </c>
      <c r="O878" s="11" t="s">
        <v>36</v>
      </c>
    </row>
    <row r="879" spans="2:15" ht="21" customHeight="1" x14ac:dyDescent="0.3">
      <c r="B879" s="1" t="s">
        <v>14</v>
      </c>
      <c r="C879" s="2">
        <v>31</v>
      </c>
      <c r="D879" s="3" t="s">
        <v>37</v>
      </c>
      <c r="E879" s="1" t="s">
        <v>38</v>
      </c>
      <c r="F879" s="1" t="s">
        <v>42</v>
      </c>
      <c r="G879" s="4">
        <v>3</v>
      </c>
      <c r="H879" s="5">
        <v>15000000</v>
      </c>
      <c r="I879" s="1">
        <v>1</v>
      </c>
      <c r="J879" s="6">
        <v>4.3749999999999995E-3</v>
      </c>
      <c r="K879" s="1" t="s">
        <v>18</v>
      </c>
      <c r="L879" s="1" t="s">
        <v>35</v>
      </c>
      <c r="M879" s="1" t="s">
        <v>51</v>
      </c>
      <c r="N879" s="1" t="s">
        <v>76</v>
      </c>
      <c r="O879" s="1" t="s">
        <v>31</v>
      </c>
    </row>
    <row r="880" spans="2:15" ht="21" customHeight="1" x14ac:dyDescent="0.3">
      <c r="B880" s="11" t="s">
        <v>14</v>
      </c>
      <c r="C880" s="12">
        <v>22</v>
      </c>
      <c r="D880" s="13" t="s">
        <v>44</v>
      </c>
      <c r="E880" s="11" t="s">
        <v>32</v>
      </c>
      <c r="F880" s="11" t="s">
        <v>23</v>
      </c>
      <c r="G880" s="14">
        <v>2</v>
      </c>
      <c r="H880" s="15">
        <v>12000000</v>
      </c>
      <c r="I880" s="11">
        <v>6</v>
      </c>
      <c r="J880" s="16">
        <v>4.3749999999999995E-3</v>
      </c>
      <c r="K880" s="11" t="s">
        <v>18</v>
      </c>
      <c r="L880" s="11" t="s">
        <v>19</v>
      </c>
      <c r="M880" s="11" t="s">
        <v>33</v>
      </c>
      <c r="N880" s="11" t="s">
        <v>77</v>
      </c>
      <c r="O880" s="11" t="s">
        <v>65</v>
      </c>
    </row>
    <row r="881" spans="2:15" ht="21" customHeight="1" x14ac:dyDescent="0.3">
      <c r="B881" s="1" t="s">
        <v>14</v>
      </c>
      <c r="C881" s="2">
        <v>1</v>
      </c>
      <c r="D881" s="3" t="s">
        <v>44</v>
      </c>
      <c r="E881" s="1" t="s">
        <v>49</v>
      </c>
      <c r="F881" s="1" t="s">
        <v>42</v>
      </c>
      <c r="G881" s="4">
        <v>3</v>
      </c>
      <c r="H881" s="5">
        <v>15000000</v>
      </c>
      <c r="I881" s="1">
        <v>3</v>
      </c>
      <c r="J881" s="6">
        <v>4.3749999999999995E-3</v>
      </c>
      <c r="K881" s="1" t="s">
        <v>18</v>
      </c>
      <c r="L881" s="1" t="s">
        <v>29</v>
      </c>
      <c r="M881" s="1" t="s">
        <v>43</v>
      </c>
      <c r="N881" s="1" t="s">
        <v>76</v>
      </c>
      <c r="O881" s="1" t="s">
        <v>52</v>
      </c>
    </row>
    <row r="882" spans="2:15" ht="21" customHeight="1" x14ac:dyDescent="0.3">
      <c r="B882" s="11" t="s">
        <v>14</v>
      </c>
      <c r="C882" s="12">
        <v>25</v>
      </c>
      <c r="D882" s="13" t="s">
        <v>69</v>
      </c>
      <c r="E882" s="11" t="s">
        <v>32</v>
      </c>
      <c r="F882" s="11" t="s">
        <v>23</v>
      </c>
      <c r="G882" s="14">
        <v>4</v>
      </c>
      <c r="H882" s="15">
        <v>20000000</v>
      </c>
      <c r="I882" s="11">
        <v>4</v>
      </c>
      <c r="J882" s="16">
        <v>4.3749999999999995E-3</v>
      </c>
      <c r="K882" s="11" t="s">
        <v>61</v>
      </c>
      <c r="L882" s="11" t="s">
        <v>56</v>
      </c>
      <c r="M882" s="11" t="s">
        <v>30</v>
      </c>
      <c r="N882" s="11" t="s">
        <v>78</v>
      </c>
      <c r="O882" s="11" t="s">
        <v>53</v>
      </c>
    </row>
    <row r="883" spans="2:15" ht="21" customHeight="1" x14ac:dyDescent="0.3">
      <c r="B883" s="1" t="s">
        <v>14</v>
      </c>
      <c r="C883" s="2">
        <v>1</v>
      </c>
      <c r="D883" s="3" t="s">
        <v>59</v>
      </c>
      <c r="E883" s="1" t="s">
        <v>16</v>
      </c>
      <c r="F883" s="1" t="s">
        <v>42</v>
      </c>
      <c r="G883" s="4">
        <v>5</v>
      </c>
      <c r="H883" s="5">
        <v>25000000</v>
      </c>
      <c r="I883" s="1">
        <v>1</v>
      </c>
      <c r="J883" s="6">
        <v>4.3749999999999995E-3</v>
      </c>
      <c r="K883" s="1" t="s">
        <v>18</v>
      </c>
      <c r="L883" s="1" t="s">
        <v>19</v>
      </c>
      <c r="M883" s="1" t="s">
        <v>51</v>
      </c>
      <c r="N883" s="1" t="s">
        <v>78</v>
      </c>
      <c r="O883" s="1" t="s">
        <v>62</v>
      </c>
    </row>
    <row r="884" spans="2:15" ht="21" customHeight="1" x14ac:dyDescent="0.3">
      <c r="B884" s="11" t="s">
        <v>14</v>
      </c>
      <c r="C884" s="12">
        <v>7</v>
      </c>
      <c r="D884" s="13" t="s">
        <v>72</v>
      </c>
      <c r="E884" s="11" t="s">
        <v>38</v>
      </c>
      <c r="F884" s="11" t="s">
        <v>42</v>
      </c>
      <c r="G884" s="14">
        <v>1</v>
      </c>
      <c r="H884" s="15">
        <v>19000000</v>
      </c>
      <c r="I884" s="11">
        <v>6</v>
      </c>
      <c r="J884" s="16">
        <v>4.3749999999999995E-3</v>
      </c>
      <c r="K884" s="11" t="s">
        <v>46</v>
      </c>
      <c r="L884" s="11" t="s">
        <v>29</v>
      </c>
      <c r="M884" s="11" t="s">
        <v>20</v>
      </c>
      <c r="N884" s="11" t="s">
        <v>78</v>
      </c>
      <c r="O884" s="11" t="s">
        <v>21</v>
      </c>
    </row>
    <row r="885" spans="2:15" ht="21" customHeight="1" x14ac:dyDescent="0.3">
      <c r="B885" s="1" t="s">
        <v>70</v>
      </c>
      <c r="C885" s="2">
        <v>7</v>
      </c>
      <c r="D885" s="3" t="s">
        <v>37</v>
      </c>
      <c r="E885" s="1" t="s">
        <v>32</v>
      </c>
      <c r="F885" s="1" t="s">
        <v>23</v>
      </c>
      <c r="G885" s="4">
        <v>0</v>
      </c>
      <c r="H885" s="5">
        <v>0</v>
      </c>
      <c r="I885" s="1">
        <v>1</v>
      </c>
      <c r="J885" s="6">
        <v>4.3749999999999995E-3</v>
      </c>
      <c r="K885" s="1"/>
      <c r="L885" s="1"/>
      <c r="M885" s="1" t="s">
        <v>30</v>
      </c>
      <c r="N885" s="1" t="s">
        <v>78</v>
      </c>
      <c r="O885" s="1" t="s">
        <v>63</v>
      </c>
    </row>
    <row r="886" spans="2:15" ht="21" customHeight="1" x14ac:dyDescent="0.3">
      <c r="B886" s="11" t="s">
        <v>70</v>
      </c>
      <c r="C886" s="12">
        <v>16</v>
      </c>
      <c r="D886" s="13" t="s">
        <v>44</v>
      </c>
      <c r="E886" s="11" t="s">
        <v>16</v>
      </c>
      <c r="F886" s="11" t="s">
        <v>17</v>
      </c>
      <c r="G886" s="14">
        <v>0</v>
      </c>
      <c r="H886" s="15">
        <v>0</v>
      </c>
      <c r="I886" s="11">
        <v>1</v>
      </c>
      <c r="J886" s="16">
        <v>4.3749999999999995E-3</v>
      </c>
      <c r="K886" s="11"/>
      <c r="L886" s="11"/>
      <c r="M886" s="11" t="s">
        <v>48</v>
      </c>
      <c r="N886" s="11" t="s">
        <v>77</v>
      </c>
      <c r="O886" s="11" t="s">
        <v>54</v>
      </c>
    </row>
    <row r="887" spans="2:15" ht="21" customHeight="1" x14ac:dyDescent="0.3">
      <c r="B887" s="1" t="s">
        <v>70</v>
      </c>
      <c r="C887" s="2">
        <v>11</v>
      </c>
      <c r="D887" s="3" t="s">
        <v>69</v>
      </c>
      <c r="E887" s="1" t="s">
        <v>32</v>
      </c>
      <c r="F887" s="1" t="s">
        <v>23</v>
      </c>
      <c r="G887" s="4">
        <v>0</v>
      </c>
      <c r="H887" s="5">
        <v>0</v>
      </c>
      <c r="I887" s="1">
        <v>2</v>
      </c>
      <c r="J887" s="6">
        <v>4.3749999999999995E-3</v>
      </c>
      <c r="K887" s="1"/>
      <c r="L887" s="1"/>
      <c r="M887" s="1" t="s">
        <v>40</v>
      </c>
      <c r="N887" s="1" t="s">
        <v>76</v>
      </c>
      <c r="O887" s="1" t="s">
        <v>26</v>
      </c>
    </row>
    <row r="888" spans="2:15" ht="21" customHeight="1" x14ac:dyDescent="0.3">
      <c r="B888" s="11" t="s">
        <v>14</v>
      </c>
      <c r="C888" s="12">
        <v>17</v>
      </c>
      <c r="D888" s="13" t="s">
        <v>57</v>
      </c>
      <c r="E888" s="11" t="s">
        <v>38</v>
      </c>
      <c r="F888" s="11" t="s">
        <v>42</v>
      </c>
      <c r="G888" s="14">
        <v>4</v>
      </c>
      <c r="H888" s="15">
        <v>15000000</v>
      </c>
      <c r="I888" s="11">
        <v>2</v>
      </c>
      <c r="J888" s="16">
        <v>4.3981481481481484E-3</v>
      </c>
      <c r="K888" s="11" t="s">
        <v>18</v>
      </c>
      <c r="L888" s="11" t="s">
        <v>64</v>
      </c>
      <c r="M888" s="11" t="s">
        <v>30</v>
      </c>
      <c r="N888" s="11" t="s">
        <v>77</v>
      </c>
      <c r="O888" s="11" t="s">
        <v>65</v>
      </c>
    </row>
    <row r="889" spans="2:15" ht="21" customHeight="1" x14ac:dyDescent="0.3">
      <c r="B889" s="1" t="s">
        <v>14</v>
      </c>
      <c r="C889" s="2">
        <v>27</v>
      </c>
      <c r="D889" s="3" t="s">
        <v>37</v>
      </c>
      <c r="E889" s="1" t="s">
        <v>32</v>
      </c>
      <c r="F889" s="1" t="s">
        <v>42</v>
      </c>
      <c r="G889" s="4">
        <v>1</v>
      </c>
      <c r="H889" s="5">
        <v>19000000</v>
      </c>
      <c r="I889" s="1">
        <v>2</v>
      </c>
      <c r="J889" s="6">
        <v>4.3981481481481484E-3</v>
      </c>
      <c r="K889" s="1" t="s">
        <v>46</v>
      </c>
      <c r="L889" s="1" t="s">
        <v>19</v>
      </c>
      <c r="M889" s="1" t="s">
        <v>33</v>
      </c>
      <c r="N889" s="1" t="s">
        <v>76</v>
      </c>
      <c r="O889" s="1" t="s">
        <v>26</v>
      </c>
    </row>
    <row r="890" spans="2:15" ht="21" customHeight="1" x14ac:dyDescent="0.3">
      <c r="B890" s="11" t="s">
        <v>14</v>
      </c>
      <c r="C890" s="12">
        <v>22</v>
      </c>
      <c r="D890" s="13" t="s">
        <v>37</v>
      </c>
      <c r="E890" s="11" t="s">
        <v>16</v>
      </c>
      <c r="F890" s="11" t="s">
        <v>23</v>
      </c>
      <c r="G890" s="14">
        <v>2</v>
      </c>
      <c r="H890" s="15">
        <v>38000000</v>
      </c>
      <c r="I890" s="11">
        <v>1</v>
      </c>
      <c r="J890" s="16">
        <v>4.3981481481481484E-3</v>
      </c>
      <c r="K890" s="11" t="s">
        <v>46</v>
      </c>
      <c r="L890" s="11" t="s">
        <v>56</v>
      </c>
      <c r="M890" s="11" t="s">
        <v>51</v>
      </c>
      <c r="N890" s="11" t="s">
        <v>66</v>
      </c>
      <c r="O890" s="11" t="s">
        <v>67</v>
      </c>
    </row>
    <row r="891" spans="2:15" ht="21" customHeight="1" x14ac:dyDescent="0.3">
      <c r="B891" s="1" t="s">
        <v>14</v>
      </c>
      <c r="C891" s="2">
        <v>31</v>
      </c>
      <c r="D891" s="3" t="s">
        <v>37</v>
      </c>
      <c r="E891" s="1" t="s">
        <v>32</v>
      </c>
      <c r="F891" s="1" t="s">
        <v>23</v>
      </c>
      <c r="G891" s="4">
        <v>4</v>
      </c>
      <c r="H891" s="5">
        <v>20000000</v>
      </c>
      <c r="I891" s="1">
        <v>1</v>
      </c>
      <c r="J891" s="6">
        <v>4.3981481481481484E-3</v>
      </c>
      <c r="K891" s="1" t="s">
        <v>61</v>
      </c>
      <c r="L891" s="1" t="s">
        <v>50</v>
      </c>
      <c r="M891" s="1" t="s">
        <v>43</v>
      </c>
      <c r="N891" s="1" t="s">
        <v>78</v>
      </c>
      <c r="O891" s="1" t="s">
        <v>62</v>
      </c>
    </row>
    <row r="892" spans="2:15" ht="21" customHeight="1" x14ac:dyDescent="0.3">
      <c r="B892" s="11" t="s">
        <v>14</v>
      </c>
      <c r="C892" s="12">
        <v>10</v>
      </c>
      <c r="D892" s="13" t="s">
        <v>37</v>
      </c>
      <c r="E892" s="11" t="s">
        <v>16</v>
      </c>
      <c r="F892" s="11" t="s">
        <v>23</v>
      </c>
      <c r="G892" s="14">
        <v>5</v>
      </c>
      <c r="H892" s="15">
        <v>25000000</v>
      </c>
      <c r="I892" s="11">
        <v>3</v>
      </c>
      <c r="J892" s="16">
        <v>4.3981481481481484E-3</v>
      </c>
      <c r="K892" s="11" t="s">
        <v>18</v>
      </c>
      <c r="L892" s="11" t="s">
        <v>29</v>
      </c>
      <c r="M892" s="11" t="s">
        <v>30</v>
      </c>
      <c r="N892" s="11" t="s">
        <v>76</v>
      </c>
      <c r="O892" s="11" t="s">
        <v>26</v>
      </c>
    </row>
    <row r="893" spans="2:15" ht="21" customHeight="1" x14ac:dyDescent="0.3">
      <c r="B893" s="1" t="s">
        <v>14</v>
      </c>
      <c r="C893" s="2">
        <v>29</v>
      </c>
      <c r="D893" s="3" t="s">
        <v>37</v>
      </c>
      <c r="E893" s="1" t="s">
        <v>16</v>
      </c>
      <c r="F893" s="1" t="s">
        <v>23</v>
      </c>
      <c r="G893" s="4">
        <v>2</v>
      </c>
      <c r="H893" s="5">
        <v>10000000</v>
      </c>
      <c r="I893" s="1">
        <v>1</v>
      </c>
      <c r="J893" s="6">
        <v>4.3981481481481484E-3</v>
      </c>
      <c r="K893" s="1" t="s">
        <v>18</v>
      </c>
      <c r="L893" s="1" t="s">
        <v>29</v>
      </c>
      <c r="M893" s="1" t="s">
        <v>51</v>
      </c>
      <c r="N893" s="1" t="s">
        <v>76</v>
      </c>
      <c r="O893" s="1" t="s">
        <v>26</v>
      </c>
    </row>
    <row r="894" spans="2:15" ht="21" customHeight="1" x14ac:dyDescent="0.3">
      <c r="B894" s="11" t="s">
        <v>14</v>
      </c>
      <c r="C894" s="12">
        <v>22</v>
      </c>
      <c r="D894" s="13" t="s">
        <v>44</v>
      </c>
      <c r="E894" s="11" t="s">
        <v>32</v>
      </c>
      <c r="F894" s="11" t="s">
        <v>23</v>
      </c>
      <c r="G894" s="14">
        <v>3</v>
      </c>
      <c r="H894" s="15">
        <v>15000000</v>
      </c>
      <c r="I894" s="11">
        <v>5</v>
      </c>
      <c r="J894" s="16">
        <v>4.3981481481481484E-3</v>
      </c>
      <c r="K894" s="11" t="s">
        <v>18</v>
      </c>
      <c r="L894" s="11" t="s">
        <v>19</v>
      </c>
      <c r="M894" s="11" t="s">
        <v>48</v>
      </c>
      <c r="N894" s="11" t="s">
        <v>78</v>
      </c>
      <c r="O894" s="11" t="s">
        <v>21</v>
      </c>
    </row>
    <row r="895" spans="2:15" ht="21" customHeight="1" x14ac:dyDescent="0.3">
      <c r="B895" s="1" t="s">
        <v>14</v>
      </c>
      <c r="C895" s="2">
        <v>17</v>
      </c>
      <c r="D895" s="3" t="s">
        <v>69</v>
      </c>
      <c r="E895" s="1" t="s">
        <v>73</v>
      </c>
      <c r="F895" s="1" t="s">
        <v>45</v>
      </c>
      <c r="G895" s="4">
        <v>3</v>
      </c>
      <c r="H895" s="5">
        <v>12000000</v>
      </c>
      <c r="I895" s="1">
        <v>1</v>
      </c>
      <c r="J895" s="6">
        <v>4.3981481481481484E-3</v>
      </c>
      <c r="K895" s="1" t="s">
        <v>18</v>
      </c>
      <c r="L895" s="1" t="s">
        <v>56</v>
      </c>
      <c r="M895" s="1" t="s">
        <v>48</v>
      </c>
      <c r="N895" s="1" t="s">
        <v>78</v>
      </c>
      <c r="O895" s="1" t="s">
        <v>63</v>
      </c>
    </row>
    <row r="896" spans="2:15" ht="21" customHeight="1" x14ac:dyDescent="0.3">
      <c r="B896" s="11" t="s">
        <v>14</v>
      </c>
      <c r="C896" s="12">
        <v>17</v>
      </c>
      <c r="D896" s="13" t="s">
        <v>57</v>
      </c>
      <c r="E896" s="11" t="s">
        <v>38</v>
      </c>
      <c r="F896" s="11" t="s">
        <v>42</v>
      </c>
      <c r="G896" s="14">
        <v>4</v>
      </c>
      <c r="H896" s="15">
        <v>15000000</v>
      </c>
      <c r="I896" s="11">
        <v>2</v>
      </c>
      <c r="J896" s="16">
        <v>4.3981481481481484E-3</v>
      </c>
      <c r="K896" s="11" t="s">
        <v>18</v>
      </c>
      <c r="L896" s="11" t="s">
        <v>64</v>
      </c>
      <c r="M896" s="11" t="s">
        <v>30</v>
      </c>
      <c r="N896" s="11" t="s">
        <v>77</v>
      </c>
      <c r="O896" s="11" t="s">
        <v>65</v>
      </c>
    </row>
    <row r="897" spans="2:15" ht="21" customHeight="1" x14ac:dyDescent="0.3">
      <c r="B897" s="1" t="s">
        <v>70</v>
      </c>
      <c r="C897" s="2">
        <v>13</v>
      </c>
      <c r="D897" s="3" t="s">
        <v>27</v>
      </c>
      <c r="E897" s="1" t="s">
        <v>32</v>
      </c>
      <c r="F897" s="1" t="s">
        <v>23</v>
      </c>
      <c r="G897" s="4">
        <v>0</v>
      </c>
      <c r="H897" s="5">
        <v>0</v>
      </c>
      <c r="I897" s="1">
        <v>1</v>
      </c>
      <c r="J897" s="6">
        <v>4.3981481481481484E-3</v>
      </c>
      <c r="K897" s="1"/>
      <c r="L897" s="1"/>
      <c r="M897" s="1" t="s">
        <v>20</v>
      </c>
      <c r="N897" s="1" t="s">
        <v>66</v>
      </c>
      <c r="O897" s="1" t="s">
        <v>36</v>
      </c>
    </row>
    <row r="898" spans="2:15" ht="21" customHeight="1" x14ac:dyDescent="0.3">
      <c r="B898" s="11" t="s">
        <v>70</v>
      </c>
      <c r="C898" s="12">
        <v>5</v>
      </c>
      <c r="D898" s="13" t="s">
        <v>37</v>
      </c>
      <c r="E898" s="11" t="s">
        <v>49</v>
      </c>
      <c r="F898" s="11" t="s">
        <v>42</v>
      </c>
      <c r="G898" s="14">
        <v>0</v>
      </c>
      <c r="H898" s="15">
        <v>0</v>
      </c>
      <c r="I898" s="11">
        <v>5</v>
      </c>
      <c r="J898" s="16">
        <v>4.3981481481481484E-3</v>
      </c>
      <c r="K898" s="11"/>
      <c r="L898" s="11"/>
      <c r="M898" s="11" t="s">
        <v>40</v>
      </c>
      <c r="N898" s="11" t="s">
        <v>76</v>
      </c>
      <c r="O898" s="11" t="s">
        <v>26</v>
      </c>
    </row>
    <row r="899" spans="2:15" ht="21" customHeight="1" x14ac:dyDescent="0.3">
      <c r="B899" s="1" t="s">
        <v>70</v>
      </c>
      <c r="C899" s="2">
        <v>19</v>
      </c>
      <c r="D899" s="3" t="s">
        <v>44</v>
      </c>
      <c r="E899" s="1" t="s">
        <v>32</v>
      </c>
      <c r="F899" s="1" t="s">
        <v>17</v>
      </c>
      <c r="G899" s="4">
        <v>0</v>
      </c>
      <c r="H899" s="5">
        <v>0</v>
      </c>
      <c r="I899" s="1">
        <v>2</v>
      </c>
      <c r="J899" s="6">
        <v>4.3981481481481484E-3</v>
      </c>
      <c r="K899" s="1"/>
      <c r="L899" s="1"/>
      <c r="M899" s="1" t="s">
        <v>30</v>
      </c>
      <c r="N899" s="1" t="s">
        <v>76</v>
      </c>
      <c r="O899" s="1" t="s">
        <v>26</v>
      </c>
    </row>
    <row r="900" spans="2:15" ht="21" customHeight="1" x14ac:dyDescent="0.3">
      <c r="B900" s="11" t="s">
        <v>70</v>
      </c>
      <c r="C900" s="12">
        <v>28</v>
      </c>
      <c r="D900" s="13" t="s">
        <v>44</v>
      </c>
      <c r="E900" s="11" t="s">
        <v>32</v>
      </c>
      <c r="F900" s="11" t="s">
        <v>23</v>
      </c>
      <c r="G900" s="14">
        <v>0</v>
      </c>
      <c r="H900" s="15">
        <v>0</v>
      </c>
      <c r="I900" s="11">
        <v>4</v>
      </c>
      <c r="J900" s="16">
        <v>4.3981481481481484E-3</v>
      </c>
      <c r="K900" s="11"/>
      <c r="L900" s="11"/>
      <c r="M900" s="11" t="s">
        <v>43</v>
      </c>
      <c r="N900" s="11" t="s">
        <v>66</v>
      </c>
      <c r="O900" s="11" t="s">
        <v>36</v>
      </c>
    </row>
    <row r="901" spans="2:15" ht="21" customHeight="1" x14ac:dyDescent="0.3">
      <c r="B901" s="1" t="s">
        <v>70</v>
      </c>
      <c r="C901" s="2">
        <v>10</v>
      </c>
      <c r="D901" s="3" t="s">
        <v>69</v>
      </c>
      <c r="E901" s="1" t="s">
        <v>49</v>
      </c>
      <c r="F901" s="1" t="s">
        <v>42</v>
      </c>
      <c r="G901" s="4">
        <v>0</v>
      </c>
      <c r="H901" s="5">
        <v>0</v>
      </c>
      <c r="I901" s="1">
        <v>5</v>
      </c>
      <c r="J901" s="6">
        <v>4.3981481481481484E-3</v>
      </c>
      <c r="K901" s="1"/>
      <c r="L901" s="1"/>
      <c r="M901" s="1" t="s">
        <v>48</v>
      </c>
      <c r="N901" s="1" t="s">
        <v>78</v>
      </c>
      <c r="O901" s="1" t="s">
        <v>62</v>
      </c>
    </row>
    <row r="902" spans="2:15" ht="21" customHeight="1" x14ac:dyDescent="0.3">
      <c r="B902" s="11" t="s">
        <v>14</v>
      </c>
      <c r="C902" s="12">
        <v>1</v>
      </c>
      <c r="D902" s="13" t="s">
        <v>15</v>
      </c>
      <c r="E902" s="11" t="s">
        <v>38</v>
      </c>
      <c r="F902" s="11" t="s">
        <v>68</v>
      </c>
      <c r="G902" s="14">
        <v>2</v>
      </c>
      <c r="H902" s="15">
        <v>12000000</v>
      </c>
      <c r="I902" s="11">
        <v>1</v>
      </c>
      <c r="J902" s="16">
        <v>4.5138888888888893E-3</v>
      </c>
      <c r="K902" s="11" t="s">
        <v>18</v>
      </c>
      <c r="L902" s="11" t="s">
        <v>47</v>
      </c>
      <c r="M902" s="11" t="s">
        <v>25</v>
      </c>
      <c r="N902" s="11" t="s">
        <v>66</v>
      </c>
      <c r="O902" s="11" t="s">
        <v>36</v>
      </c>
    </row>
    <row r="903" spans="2:15" ht="21" customHeight="1" x14ac:dyDescent="0.3">
      <c r="B903" s="1" t="s">
        <v>14</v>
      </c>
      <c r="C903" s="2">
        <v>1</v>
      </c>
      <c r="D903" s="3" t="s">
        <v>15</v>
      </c>
      <c r="E903" s="1" t="s">
        <v>28</v>
      </c>
      <c r="F903" s="1" t="s">
        <v>23</v>
      </c>
      <c r="G903" s="4">
        <v>2</v>
      </c>
      <c r="H903" s="5">
        <v>12000000</v>
      </c>
      <c r="I903" s="1">
        <v>1</v>
      </c>
      <c r="J903" s="6">
        <v>4.5138888888888893E-3</v>
      </c>
      <c r="K903" s="1" t="s">
        <v>18</v>
      </c>
      <c r="L903" s="1" t="s">
        <v>39</v>
      </c>
      <c r="M903" s="1" t="s">
        <v>48</v>
      </c>
      <c r="N903" s="1" t="s">
        <v>76</v>
      </c>
      <c r="O903" s="1" t="s">
        <v>26</v>
      </c>
    </row>
    <row r="904" spans="2:15" ht="21" customHeight="1" x14ac:dyDescent="0.3">
      <c r="B904" s="11" t="s">
        <v>14</v>
      </c>
      <c r="C904" s="12">
        <v>1</v>
      </c>
      <c r="D904" s="13" t="s">
        <v>15</v>
      </c>
      <c r="E904" s="11" t="s">
        <v>32</v>
      </c>
      <c r="F904" s="11" t="s">
        <v>42</v>
      </c>
      <c r="G904" s="14">
        <v>5</v>
      </c>
      <c r="H904" s="15">
        <v>25000000</v>
      </c>
      <c r="I904" s="11">
        <v>2</v>
      </c>
      <c r="J904" s="16">
        <v>4.5138888888888893E-3</v>
      </c>
      <c r="K904" s="11" t="s">
        <v>18</v>
      </c>
      <c r="L904" s="11" t="s">
        <v>47</v>
      </c>
      <c r="M904" s="11" t="s">
        <v>48</v>
      </c>
      <c r="N904" s="11" t="s">
        <v>78</v>
      </c>
      <c r="O904" s="11" t="s">
        <v>53</v>
      </c>
    </row>
    <row r="905" spans="2:15" ht="21" customHeight="1" x14ac:dyDescent="0.3">
      <c r="B905" s="1" t="s">
        <v>14</v>
      </c>
      <c r="C905" s="2">
        <v>12</v>
      </c>
      <c r="D905" s="3" t="s">
        <v>60</v>
      </c>
      <c r="E905" s="1" t="s">
        <v>73</v>
      </c>
      <c r="F905" s="1" t="s">
        <v>42</v>
      </c>
      <c r="G905" s="4">
        <v>4</v>
      </c>
      <c r="H905" s="5">
        <v>11000000</v>
      </c>
      <c r="I905" s="1">
        <v>1</v>
      </c>
      <c r="J905" s="6">
        <v>4.5138888888888893E-3</v>
      </c>
      <c r="K905" s="1" t="s">
        <v>61</v>
      </c>
      <c r="L905" s="1" t="s">
        <v>24</v>
      </c>
      <c r="M905" s="1" t="s">
        <v>30</v>
      </c>
      <c r="N905" s="1" t="s">
        <v>76</v>
      </c>
      <c r="O905" s="1" t="s">
        <v>26</v>
      </c>
    </row>
    <row r="906" spans="2:15" ht="21" customHeight="1" x14ac:dyDescent="0.3">
      <c r="B906" s="11" t="s">
        <v>14</v>
      </c>
      <c r="C906" s="12">
        <v>27</v>
      </c>
      <c r="D906" s="13" t="s">
        <v>22</v>
      </c>
      <c r="E906" s="11" t="s">
        <v>38</v>
      </c>
      <c r="F906" s="11" t="s">
        <v>23</v>
      </c>
      <c r="G906" s="14">
        <v>3</v>
      </c>
      <c r="H906" s="15">
        <v>15000000</v>
      </c>
      <c r="I906" s="11">
        <v>4</v>
      </c>
      <c r="J906" s="16">
        <v>4.5138888888888893E-3</v>
      </c>
      <c r="K906" s="11" t="s">
        <v>18</v>
      </c>
      <c r="L906" s="11" t="s">
        <v>39</v>
      </c>
      <c r="M906" s="11" t="s">
        <v>43</v>
      </c>
      <c r="N906" s="11" t="s">
        <v>78</v>
      </c>
      <c r="O906" s="11" t="s">
        <v>63</v>
      </c>
    </row>
    <row r="907" spans="2:15" ht="21" customHeight="1" x14ac:dyDescent="0.3">
      <c r="B907" s="1" t="s">
        <v>14</v>
      </c>
      <c r="C907" s="2">
        <v>16</v>
      </c>
      <c r="D907" s="3" t="s">
        <v>22</v>
      </c>
      <c r="E907" s="1" t="s">
        <v>73</v>
      </c>
      <c r="F907" s="1" t="s">
        <v>23</v>
      </c>
      <c r="G907" s="4">
        <v>5</v>
      </c>
      <c r="H907" s="5">
        <v>20000000</v>
      </c>
      <c r="I907" s="1">
        <v>3</v>
      </c>
      <c r="J907" s="6">
        <v>4.5138888888888893E-3</v>
      </c>
      <c r="K907" s="1" t="s">
        <v>18</v>
      </c>
      <c r="L907" s="1" t="s">
        <v>50</v>
      </c>
      <c r="M907" s="1" t="s">
        <v>51</v>
      </c>
      <c r="N907" s="1" t="s">
        <v>78</v>
      </c>
      <c r="O907" s="1" t="s">
        <v>41</v>
      </c>
    </row>
    <row r="908" spans="2:15" ht="21" customHeight="1" x14ac:dyDescent="0.3">
      <c r="B908" s="11" t="s">
        <v>14</v>
      </c>
      <c r="C908" s="12">
        <v>24</v>
      </c>
      <c r="D908" s="13" t="s">
        <v>27</v>
      </c>
      <c r="E908" s="11" t="s">
        <v>16</v>
      </c>
      <c r="F908" s="11" t="s">
        <v>17</v>
      </c>
      <c r="G908" s="14">
        <v>3</v>
      </c>
      <c r="H908" s="15">
        <v>15000000</v>
      </c>
      <c r="I908" s="11">
        <v>5</v>
      </c>
      <c r="J908" s="16">
        <v>4.5138888888888893E-3</v>
      </c>
      <c r="K908" s="11" t="s">
        <v>18</v>
      </c>
      <c r="L908" s="11" t="s">
        <v>19</v>
      </c>
      <c r="M908" s="11" t="s">
        <v>30</v>
      </c>
      <c r="N908" s="11" t="s">
        <v>76</v>
      </c>
      <c r="O908" s="11" t="s">
        <v>52</v>
      </c>
    </row>
    <row r="909" spans="2:15" ht="21" customHeight="1" x14ac:dyDescent="0.3">
      <c r="B909" s="1" t="s">
        <v>14</v>
      </c>
      <c r="C909" s="2">
        <v>30</v>
      </c>
      <c r="D909" s="3" t="s">
        <v>27</v>
      </c>
      <c r="E909" s="1" t="s">
        <v>49</v>
      </c>
      <c r="F909" s="1" t="s">
        <v>42</v>
      </c>
      <c r="G909" s="4">
        <v>2</v>
      </c>
      <c r="H909" s="5">
        <v>12000000</v>
      </c>
      <c r="I909" s="1">
        <v>4</v>
      </c>
      <c r="J909" s="6">
        <v>4.5138888888888893E-3</v>
      </c>
      <c r="K909" s="1" t="s">
        <v>18</v>
      </c>
      <c r="L909" s="1" t="s">
        <v>29</v>
      </c>
      <c r="M909" s="1" t="s">
        <v>30</v>
      </c>
      <c r="N909" s="1" t="s">
        <v>78</v>
      </c>
      <c r="O909" s="1" t="s">
        <v>41</v>
      </c>
    </row>
    <row r="910" spans="2:15" ht="21" customHeight="1" x14ac:dyDescent="0.3">
      <c r="B910" s="11" t="s">
        <v>14</v>
      </c>
      <c r="C910" s="12">
        <v>11</v>
      </c>
      <c r="D910" s="13" t="s">
        <v>27</v>
      </c>
      <c r="E910" s="11" t="s">
        <v>16</v>
      </c>
      <c r="F910" s="11" t="s">
        <v>23</v>
      </c>
      <c r="G910" s="14">
        <v>5</v>
      </c>
      <c r="H910" s="15">
        <v>21000000</v>
      </c>
      <c r="I910" s="11">
        <v>1</v>
      </c>
      <c r="J910" s="16">
        <v>4.5138888888888893E-3</v>
      </c>
      <c r="K910" s="11" t="s">
        <v>18</v>
      </c>
      <c r="L910" s="11" t="s">
        <v>29</v>
      </c>
      <c r="M910" s="11" t="s">
        <v>51</v>
      </c>
      <c r="N910" s="11" t="s">
        <v>77</v>
      </c>
      <c r="O910" s="11" t="s">
        <v>65</v>
      </c>
    </row>
    <row r="911" spans="2:15" ht="21" customHeight="1" x14ac:dyDescent="0.3">
      <c r="B911" s="1" t="s">
        <v>14</v>
      </c>
      <c r="C911" s="2">
        <v>8</v>
      </c>
      <c r="D911" s="3" t="s">
        <v>37</v>
      </c>
      <c r="E911" s="1" t="s">
        <v>28</v>
      </c>
      <c r="F911" s="1" t="s">
        <v>23</v>
      </c>
      <c r="G911" s="4">
        <v>1</v>
      </c>
      <c r="H911" s="5">
        <v>19000000</v>
      </c>
      <c r="I911" s="1">
        <v>3</v>
      </c>
      <c r="J911" s="6">
        <v>4.5138888888888893E-3</v>
      </c>
      <c r="K911" s="1" t="s">
        <v>46</v>
      </c>
      <c r="L911" s="1" t="s">
        <v>29</v>
      </c>
      <c r="M911" s="1" t="s">
        <v>33</v>
      </c>
      <c r="N911" s="1" t="s">
        <v>76</v>
      </c>
      <c r="O911" s="1" t="s">
        <v>31</v>
      </c>
    </row>
    <row r="912" spans="2:15" ht="21" customHeight="1" x14ac:dyDescent="0.3">
      <c r="B912" s="11" t="s">
        <v>14</v>
      </c>
      <c r="C912" s="12">
        <v>26</v>
      </c>
      <c r="D912" s="13" t="s">
        <v>37</v>
      </c>
      <c r="E912" s="11" t="s">
        <v>16</v>
      </c>
      <c r="F912" s="11" t="s">
        <v>17</v>
      </c>
      <c r="G912" s="14">
        <v>2</v>
      </c>
      <c r="H912" s="15">
        <v>38000000</v>
      </c>
      <c r="I912" s="11">
        <v>4</v>
      </c>
      <c r="J912" s="16">
        <v>4.5138888888888893E-3</v>
      </c>
      <c r="K912" s="11" t="s">
        <v>46</v>
      </c>
      <c r="L912" s="11" t="s">
        <v>19</v>
      </c>
      <c r="M912" s="11" t="s">
        <v>33</v>
      </c>
      <c r="N912" s="11" t="s">
        <v>66</v>
      </c>
      <c r="O912" s="11" t="s">
        <v>67</v>
      </c>
    </row>
    <row r="913" spans="2:15" ht="21" customHeight="1" x14ac:dyDescent="0.3">
      <c r="B913" s="1" t="s">
        <v>14</v>
      </c>
      <c r="C913" s="2">
        <v>10</v>
      </c>
      <c r="D913" s="3" t="s">
        <v>37</v>
      </c>
      <c r="E913" s="1" t="s">
        <v>16</v>
      </c>
      <c r="F913" s="1" t="s">
        <v>23</v>
      </c>
      <c r="G913" s="4">
        <v>4</v>
      </c>
      <c r="H913" s="5">
        <v>11000000</v>
      </c>
      <c r="I913" s="1">
        <v>5</v>
      </c>
      <c r="J913" s="6">
        <v>4.5138888888888893E-3</v>
      </c>
      <c r="K913" s="1" t="s">
        <v>61</v>
      </c>
      <c r="L913" s="1" t="s">
        <v>35</v>
      </c>
      <c r="M913" s="1" t="s">
        <v>43</v>
      </c>
      <c r="N913" s="1" t="s">
        <v>66</v>
      </c>
      <c r="O913" s="1" t="s">
        <v>36</v>
      </c>
    </row>
    <row r="914" spans="2:15" ht="21" customHeight="1" x14ac:dyDescent="0.3">
      <c r="B914" s="11" t="s">
        <v>14</v>
      </c>
      <c r="C914" s="12">
        <v>31</v>
      </c>
      <c r="D914" s="13" t="s">
        <v>37</v>
      </c>
      <c r="E914" s="11" t="s">
        <v>38</v>
      </c>
      <c r="F914" s="11" t="s">
        <v>42</v>
      </c>
      <c r="G914" s="14">
        <v>5</v>
      </c>
      <c r="H914" s="15">
        <v>21000000</v>
      </c>
      <c r="I914" s="11">
        <v>5</v>
      </c>
      <c r="J914" s="16">
        <v>4.5138888888888893E-3</v>
      </c>
      <c r="K914" s="11" t="s">
        <v>18</v>
      </c>
      <c r="L914" s="11" t="s">
        <v>39</v>
      </c>
      <c r="M914" s="11" t="s">
        <v>20</v>
      </c>
      <c r="N914" s="11" t="s">
        <v>76</v>
      </c>
      <c r="O914" s="11" t="s">
        <v>26</v>
      </c>
    </row>
    <row r="915" spans="2:15" ht="21" customHeight="1" x14ac:dyDescent="0.3">
      <c r="B915" s="1" t="s">
        <v>14</v>
      </c>
      <c r="C915" s="2">
        <v>11</v>
      </c>
      <c r="D915" s="3" t="s">
        <v>37</v>
      </c>
      <c r="E915" s="1" t="s">
        <v>32</v>
      </c>
      <c r="F915" s="1" t="s">
        <v>17</v>
      </c>
      <c r="G915" s="4">
        <v>5</v>
      </c>
      <c r="H915" s="5">
        <v>25000000</v>
      </c>
      <c r="I915" s="1">
        <v>2</v>
      </c>
      <c r="J915" s="6">
        <v>4.5138888888888893E-3</v>
      </c>
      <c r="K915" s="1" t="s">
        <v>18</v>
      </c>
      <c r="L915" s="1" t="s">
        <v>39</v>
      </c>
      <c r="M915" s="1" t="s">
        <v>33</v>
      </c>
      <c r="N915" s="1" t="s">
        <v>78</v>
      </c>
      <c r="O915" s="1" t="s">
        <v>53</v>
      </c>
    </row>
    <row r="916" spans="2:15" ht="21" customHeight="1" x14ac:dyDescent="0.3">
      <c r="B916" s="11" t="s">
        <v>14</v>
      </c>
      <c r="C916" s="12">
        <v>5</v>
      </c>
      <c r="D916" s="13" t="s">
        <v>37</v>
      </c>
      <c r="E916" s="11" t="s">
        <v>28</v>
      </c>
      <c r="F916" s="11" t="s">
        <v>23</v>
      </c>
      <c r="G916" s="14">
        <v>4</v>
      </c>
      <c r="H916" s="15">
        <v>20000000</v>
      </c>
      <c r="I916" s="11">
        <v>4</v>
      </c>
      <c r="J916" s="16">
        <v>4.5138888888888893E-3</v>
      </c>
      <c r="K916" s="11" t="s">
        <v>18</v>
      </c>
      <c r="L916" s="11" t="s">
        <v>64</v>
      </c>
      <c r="M916" s="11" t="s">
        <v>20</v>
      </c>
      <c r="N916" s="11" t="s">
        <v>78</v>
      </c>
      <c r="O916" s="11" t="s">
        <v>63</v>
      </c>
    </row>
    <row r="917" spans="2:15" ht="21" customHeight="1" x14ac:dyDescent="0.3">
      <c r="B917" s="1" t="s">
        <v>14</v>
      </c>
      <c r="C917" s="2">
        <v>28</v>
      </c>
      <c r="D917" s="3" t="s">
        <v>37</v>
      </c>
      <c r="E917" s="1" t="s">
        <v>49</v>
      </c>
      <c r="F917" s="1" t="s">
        <v>17</v>
      </c>
      <c r="G917" s="4">
        <v>1</v>
      </c>
      <c r="H917" s="5">
        <v>7000000</v>
      </c>
      <c r="I917" s="1">
        <v>5</v>
      </c>
      <c r="J917" s="6">
        <v>4.5138888888888893E-3</v>
      </c>
      <c r="K917" s="1" t="s">
        <v>18</v>
      </c>
      <c r="L917" s="1" t="s">
        <v>19</v>
      </c>
      <c r="M917" s="1" t="s">
        <v>43</v>
      </c>
      <c r="N917" s="1" t="s">
        <v>77</v>
      </c>
      <c r="O917" s="1" t="s">
        <v>54</v>
      </c>
    </row>
    <row r="918" spans="2:15" ht="21" customHeight="1" x14ac:dyDescent="0.3">
      <c r="B918" s="11" t="s">
        <v>14</v>
      </c>
      <c r="C918" s="12">
        <v>4</v>
      </c>
      <c r="D918" s="13" t="s">
        <v>44</v>
      </c>
      <c r="E918" s="11" t="s">
        <v>28</v>
      </c>
      <c r="F918" s="11" t="s">
        <v>23</v>
      </c>
      <c r="G918" s="14">
        <v>2</v>
      </c>
      <c r="H918" s="15">
        <v>38000000</v>
      </c>
      <c r="I918" s="11">
        <v>4</v>
      </c>
      <c r="J918" s="16">
        <v>4.5138888888888893E-3</v>
      </c>
      <c r="K918" s="11" t="s">
        <v>46</v>
      </c>
      <c r="L918" s="11" t="s">
        <v>64</v>
      </c>
      <c r="M918" s="11" t="s">
        <v>20</v>
      </c>
      <c r="N918" s="11" t="s">
        <v>76</v>
      </c>
      <c r="O918" s="11" t="s">
        <v>31</v>
      </c>
    </row>
    <row r="919" spans="2:15" ht="21" customHeight="1" x14ac:dyDescent="0.3">
      <c r="B919" s="1" t="s">
        <v>14</v>
      </c>
      <c r="C919" s="2">
        <v>15</v>
      </c>
      <c r="D919" s="3" t="s">
        <v>44</v>
      </c>
      <c r="E919" s="1" t="s">
        <v>28</v>
      </c>
      <c r="F919" s="1" t="s">
        <v>45</v>
      </c>
      <c r="G919" s="4">
        <v>1</v>
      </c>
      <c r="H919" s="5">
        <v>19000000</v>
      </c>
      <c r="I919" s="1">
        <v>7</v>
      </c>
      <c r="J919" s="6">
        <v>4.5138888888888893E-3</v>
      </c>
      <c r="K919" s="1" t="s">
        <v>46</v>
      </c>
      <c r="L919" s="1" t="s">
        <v>47</v>
      </c>
      <c r="M919" s="1" t="s">
        <v>51</v>
      </c>
      <c r="N919" s="1" t="s">
        <v>77</v>
      </c>
      <c r="O919" s="1" t="s">
        <v>54</v>
      </c>
    </row>
    <row r="920" spans="2:15" ht="21" customHeight="1" x14ac:dyDescent="0.3">
      <c r="B920" s="11" t="s">
        <v>14</v>
      </c>
      <c r="C920" s="12">
        <v>22</v>
      </c>
      <c r="D920" s="13" t="s">
        <v>44</v>
      </c>
      <c r="E920" s="11" t="s">
        <v>49</v>
      </c>
      <c r="F920" s="11" t="s">
        <v>42</v>
      </c>
      <c r="G920" s="14">
        <v>4</v>
      </c>
      <c r="H920" s="15">
        <v>20000000</v>
      </c>
      <c r="I920" s="11">
        <v>3</v>
      </c>
      <c r="J920" s="16">
        <v>4.5138888888888893E-3</v>
      </c>
      <c r="K920" s="11" t="s">
        <v>61</v>
      </c>
      <c r="L920" s="11" t="s">
        <v>56</v>
      </c>
      <c r="M920" s="11" t="s">
        <v>48</v>
      </c>
      <c r="N920" s="11" t="s">
        <v>76</v>
      </c>
      <c r="O920" s="11" t="s">
        <v>52</v>
      </c>
    </row>
    <row r="921" spans="2:15" ht="21" customHeight="1" x14ac:dyDescent="0.3">
      <c r="B921" s="1" t="s">
        <v>14</v>
      </c>
      <c r="C921" s="2">
        <v>3</v>
      </c>
      <c r="D921" s="3" t="s">
        <v>44</v>
      </c>
      <c r="E921" s="1" t="s">
        <v>28</v>
      </c>
      <c r="F921" s="1" t="s">
        <v>42</v>
      </c>
      <c r="G921" s="4">
        <v>2</v>
      </c>
      <c r="H921" s="5">
        <v>12000000</v>
      </c>
      <c r="I921" s="1">
        <v>2</v>
      </c>
      <c r="J921" s="6">
        <v>4.5138888888888893E-3</v>
      </c>
      <c r="K921" s="1" t="s">
        <v>18</v>
      </c>
      <c r="L921" s="1" t="s">
        <v>19</v>
      </c>
      <c r="M921" s="1" t="s">
        <v>25</v>
      </c>
      <c r="N921" s="1" t="s">
        <v>78</v>
      </c>
      <c r="O921" s="1" t="s">
        <v>63</v>
      </c>
    </row>
    <row r="922" spans="2:15" ht="21" customHeight="1" x14ac:dyDescent="0.3">
      <c r="B922" s="11" t="s">
        <v>14</v>
      </c>
      <c r="C922" s="12">
        <v>15</v>
      </c>
      <c r="D922" s="13" t="s">
        <v>44</v>
      </c>
      <c r="E922" s="11" t="s">
        <v>16</v>
      </c>
      <c r="F922" s="11" t="s">
        <v>23</v>
      </c>
      <c r="G922" s="14">
        <v>2</v>
      </c>
      <c r="H922" s="15">
        <v>12000000</v>
      </c>
      <c r="I922" s="11">
        <v>3</v>
      </c>
      <c r="J922" s="16">
        <v>4.5138888888888893E-3</v>
      </c>
      <c r="K922" s="11" t="s">
        <v>18</v>
      </c>
      <c r="L922" s="11" t="s">
        <v>35</v>
      </c>
      <c r="M922" s="11" t="s">
        <v>30</v>
      </c>
      <c r="N922" s="11" t="s">
        <v>78</v>
      </c>
      <c r="O922" s="11" t="s">
        <v>53</v>
      </c>
    </row>
    <row r="923" spans="2:15" ht="21" customHeight="1" x14ac:dyDescent="0.3">
      <c r="B923" s="1" t="s">
        <v>14</v>
      </c>
      <c r="C923" s="2">
        <v>3</v>
      </c>
      <c r="D923" s="3" t="s">
        <v>44</v>
      </c>
      <c r="E923" s="1" t="s">
        <v>16</v>
      </c>
      <c r="F923" s="1" t="s">
        <v>17</v>
      </c>
      <c r="G923" s="4">
        <v>2</v>
      </c>
      <c r="H923" s="5">
        <v>12000000</v>
      </c>
      <c r="I923" s="1">
        <v>3</v>
      </c>
      <c r="J923" s="6">
        <v>4.5138888888888893E-3</v>
      </c>
      <c r="K923" s="1" t="s">
        <v>18</v>
      </c>
      <c r="L923" s="1" t="s">
        <v>29</v>
      </c>
      <c r="M923" s="1" t="s">
        <v>33</v>
      </c>
      <c r="N923" s="1" t="s">
        <v>76</v>
      </c>
      <c r="O923" s="1" t="s">
        <v>31</v>
      </c>
    </row>
    <row r="924" spans="2:15" ht="21" customHeight="1" x14ac:dyDescent="0.3">
      <c r="B924" s="11" t="s">
        <v>14</v>
      </c>
      <c r="C924" s="12">
        <v>11</v>
      </c>
      <c r="D924" s="13" t="s">
        <v>44</v>
      </c>
      <c r="E924" s="11" t="s">
        <v>49</v>
      </c>
      <c r="F924" s="11" t="s">
        <v>45</v>
      </c>
      <c r="G924" s="14">
        <v>3</v>
      </c>
      <c r="H924" s="15">
        <v>15000000</v>
      </c>
      <c r="I924" s="11">
        <v>3</v>
      </c>
      <c r="J924" s="16">
        <v>4.5138888888888893E-3</v>
      </c>
      <c r="K924" s="11" t="s">
        <v>18</v>
      </c>
      <c r="L924" s="11" t="s">
        <v>64</v>
      </c>
      <c r="M924" s="11" t="s">
        <v>33</v>
      </c>
      <c r="N924" s="11" t="s">
        <v>77</v>
      </c>
      <c r="O924" s="11" t="s">
        <v>54</v>
      </c>
    </row>
    <row r="925" spans="2:15" ht="21" customHeight="1" x14ac:dyDescent="0.3">
      <c r="B925" s="1" t="s">
        <v>14</v>
      </c>
      <c r="C925" s="2">
        <v>22</v>
      </c>
      <c r="D925" s="3" t="s">
        <v>44</v>
      </c>
      <c r="E925" s="1" t="s">
        <v>73</v>
      </c>
      <c r="F925" s="1" t="s">
        <v>42</v>
      </c>
      <c r="G925" s="4">
        <v>3</v>
      </c>
      <c r="H925" s="5">
        <v>15000000</v>
      </c>
      <c r="I925" s="1">
        <v>4</v>
      </c>
      <c r="J925" s="6">
        <v>4.5138888888888893E-3</v>
      </c>
      <c r="K925" s="1" t="s">
        <v>18</v>
      </c>
      <c r="L925" s="1" t="s">
        <v>19</v>
      </c>
      <c r="M925" s="1" t="s">
        <v>33</v>
      </c>
      <c r="N925" s="1" t="s">
        <v>78</v>
      </c>
      <c r="O925" s="1" t="s">
        <v>62</v>
      </c>
    </row>
    <row r="926" spans="2:15" ht="21" customHeight="1" x14ac:dyDescent="0.3">
      <c r="B926" s="11" t="s">
        <v>14</v>
      </c>
      <c r="C926" s="12">
        <v>20</v>
      </c>
      <c r="D926" s="13" t="s">
        <v>44</v>
      </c>
      <c r="E926" s="11" t="s">
        <v>16</v>
      </c>
      <c r="F926" s="11" t="s">
        <v>42</v>
      </c>
      <c r="G926" s="14">
        <v>3</v>
      </c>
      <c r="H926" s="15">
        <v>15000000</v>
      </c>
      <c r="I926" s="11">
        <v>6</v>
      </c>
      <c r="J926" s="16">
        <v>4.5138888888888893E-3</v>
      </c>
      <c r="K926" s="11" t="s">
        <v>18</v>
      </c>
      <c r="L926" s="11" t="s">
        <v>35</v>
      </c>
      <c r="M926" s="11" t="s">
        <v>20</v>
      </c>
      <c r="N926" s="11" t="s">
        <v>66</v>
      </c>
      <c r="O926" s="11" t="s">
        <v>67</v>
      </c>
    </row>
    <row r="927" spans="2:15" ht="21" customHeight="1" x14ac:dyDescent="0.3">
      <c r="B927" s="1" t="s">
        <v>14</v>
      </c>
      <c r="C927" s="2">
        <v>30</v>
      </c>
      <c r="D927" s="3" t="s">
        <v>44</v>
      </c>
      <c r="E927" s="1" t="s">
        <v>73</v>
      </c>
      <c r="F927" s="1" t="s">
        <v>42</v>
      </c>
      <c r="G927" s="4">
        <v>1</v>
      </c>
      <c r="H927" s="5">
        <v>7000000</v>
      </c>
      <c r="I927" s="1">
        <v>3</v>
      </c>
      <c r="J927" s="6">
        <v>4.5138888888888893E-3</v>
      </c>
      <c r="K927" s="1" t="s">
        <v>18</v>
      </c>
      <c r="L927" s="1" t="s">
        <v>19</v>
      </c>
      <c r="M927" s="1" t="s">
        <v>48</v>
      </c>
      <c r="N927" s="1" t="s">
        <v>76</v>
      </c>
      <c r="O927" s="1" t="s">
        <v>31</v>
      </c>
    </row>
    <row r="928" spans="2:15" ht="21" customHeight="1" x14ac:dyDescent="0.3">
      <c r="B928" s="11" t="s">
        <v>14</v>
      </c>
      <c r="C928" s="12">
        <v>2</v>
      </c>
      <c r="D928" s="13" t="s">
        <v>69</v>
      </c>
      <c r="E928" s="11" t="s">
        <v>28</v>
      </c>
      <c r="F928" s="11" t="s">
        <v>42</v>
      </c>
      <c r="G928" s="14">
        <v>3</v>
      </c>
      <c r="H928" s="15">
        <v>12000000</v>
      </c>
      <c r="I928" s="11">
        <v>3</v>
      </c>
      <c r="J928" s="16">
        <v>4.5138888888888893E-3</v>
      </c>
      <c r="K928" s="11" t="s">
        <v>18</v>
      </c>
      <c r="L928" s="11" t="s">
        <v>39</v>
      </c>
      <c r="M928" s="11" t="s">
        <v>30</v>
      </c>
      <c r="N928" s="11" t="s">
        <v>76</v>
      </c>
      <c r="O928" s="11" t="s">
        <v>31</v>
      </c>
    </row>
    <row r="929" spans="2:15" ht="21" customHeight="1" x14ac:dyDescent="0.3">
      <c r="B929" s="1" t="s">
        <v>14</v>
      </c>
      <c r="C929" s="2">
        <v>17</v>
      </c>
      <c r="D929" s="3" t="s">
        <v>69</v>
      </c>
      <c r="E929" s="1" t="s">
        <v>16</v>
      </c>
      <c r="F929" s="1" t="s">
        <v>42</v>
      </c>
      <c r="G929" s="4">
        <v>3</v>
      </c>
      <c r="H929" s="5">
        <v>11000000</v>
      </c>
      <c r="I929" s="1">
        <v>4</v>
      </c>
      <c r="J929" s="6">
        <v>4.5138888888888893E-3</v>
      </c>
      <c r="K929" s="1" t="s">
        <v>18</v>
      </c>
      <c r="L929" s="1" t="s">
        <v>47</v>
      </c>
      <c r="M929" s="1" t="s">
        <v>43</v>
      </c>
      <c r="N929" s="1" t="s">
        <v>78</v>
      </c>
      <c r="O929" s="1" t="s">
        <v>41</v>
      </c>
    </row>
    <row r="930" spans="2:15" ht="21" customHeight="1" x14ac:dyDescent="0.3">
      <c r="B930" s="11" t="s">
        <v>14</v>
      </c>
      <c r="C930" s="12">
        <v>24</v>
      </c>
      <c r="D930" s="13" t="s">
        <v>69</v>
      </c>
      <c r="E930" s="11" t="s">
        <v>32</v>
      </c>
      <c r="F930" s="11" t="s">
        <v>17</v>
      </c>
      <c r="G930" s="14">
        <v>5</v>
      </c>
      <c r="H930" s="15">
        <v>25000000</v>
      </c>
      <c r="I930" s="11">
        <v>6</v>
      </c>
      <c r="J930" s="16">
        <v>4.5138888888888893E-3</v>
      </c>
      <c r="K930" s="11" t="s">
        <v>18</v>
      </c>
      <c r="L930" s="11" t="s">
        <v>35</v>
      </c>
      <c r="M930" s="11" t="s">
        <v>51</v>
      </c>
      <c r="N930" s="11" t="s">
        <v>78</v>
      </c>
      <c r="O930" s="11" t="s">
        <v>62</v>
      </c>
    </row>
    <row r="931" spans="2:15" ht="21" customHeight="1" x14ac:dyDescent="0.3">
      <c r="B931" s="1" t="s">
        <v>14</v>
      </c>
      <c r="C931" s="2">
        <v>28</v>
      </c>
      <c r="D931" s="3" t="s">
        <v>69</v>
      </c>
      <c r="E931" s="1" t="s">
        <v>73</v>
      </c>
      <c r="F931" s="1" t="s">
        <v>42</v>
      </c>
      <c r="G931" s="4">
        <v>4</v>
      </c>
      <c r="H931" s="5">
        <v>20000000</v>
      </c>
      <c r="I931" s="1">
        <v>2</v>
      </c>
      <c r="J931" s="6">
        <v>4.5138888888888893E-3</v>
      </c>
      <c r="K931" s="1" t="s">
        <v>18</v>
      </c>
      <c r="L931" s="1" t="s">
        <v>39</v>
      </c>
      <c r="M931" s="1" t="s">
        <v>51</v>
      </c>
      <c r="N931" s="1" t="s">
        <v>76</v>
      </c>
      <c r="O931" s="1" t="s">
        <v>31</v>
      </c>
    </row>
    <row r="932" spans="2:15" ht="21" customHeight="1" x14ac:dyDescent="0.3">
      <c r="B932" s="11" t="s">
        <v>14</v>
      </c>
      <c r="C932" s="12">
        <v>1</v>
      </c>
      <c r="D932" s="13" t="s">
        <v>15</v>
      </c>
      <c r="E932" s="11" t="s">
        <v>38</v>
      </c>
      <c r="F932" s="11" t="s">
        <v>68</v>
      </c>
      <c r="G932" s="14">
        <v>2</v>
      </c>
      <c r="H932" s="15">
        <v>12000000</v>
      </c>
      <c r="I932" s="11">
        <v>1</v>
      </c>
      <c r="J932" s="16">
        <v>4.5138888888888893E-3</v>
      </c>
      <c r="K932" s="11" t="s">
        <v>18</v>
      </c>
      <c r="L932" s="11" t="s">
        <v>47</v>
      </c>
      <c r="M932" s="11" t="s">
        <v>25</v>
      </c>
      <c r="N932" s="11" t="s">
        <v>66</v>
      </c>
      <c r="O932" s="11" t="s">
        <v>36</v>
      </c>
    </row>
    <row r="933" spans="2:15" ht="21" customHeight="1" x14ac:dyDescent="0.3">
      <c r="B933" s="1" t="s">
        <v>14</v>
      </c>
      <c r="C933" s="2">
        <v>1</v>
      </c>
      <c r="D933" s="3" t="s">
        <v>15</v>
      </c>
      <c r="E933" s="1" t="s">
        <v>28</v>
      </c>
      <c r="F933" s="1" t="s">
        <v>23</v>
      </c>
      <c r="G933" s="4">
        <v>2</v>
      </c>
      <c r="H933" s="5">
        <v>12000000</v>
      </c>
      <c r="I933" s="1">
        <v>1</v>
      </c>
      <c r="J933" s="6">
        <v>4.5138888888888893E-3</v>
      </c>
      <c r="K933" s="1" t="s">
        <v>18</v>
      </c>
      <c r="L933" s="1" t="s">
        <v>39</v>
      </c>
      <c r="M933" s="1" t="s">
        <v>48</v>
      </c>
      <c r="N933" s="1" t="s">
        <v>76</v>
      </c>
      <c r="O933" s="1" t="s">
        <v>26</v>
      </c>
    </row>
    <row r="934" spans="2:15" ht="21" customHeight="1" x14ac:dyDescent="0.3">
      <c r="B934" s="11" t="s">
        <v>14</v>
      </c>
      <c r="C934" s="12">
        <v>1</v>
      </c>
      <c r="D934" s="13" t="s">
        <v>15</v>
      </c>
      <c r="E934" s="11" t="s">
        <v>32</v>
      </c>
      <c r="F934" s="11" t="s">
        <v>42</v>
      </c>
      <c r="G934" s="14">
        <v>5</v>
      </c>
      <c r="H934" s="15">
        <v>25000000</v>
      </c>
      <c r="I934" s="11">
        <v>2</v>
      </c>
      <c r="J934" s="16">
        <v>4.5138888888888893E-3</v>
      </c>
      <c r="K934" s="11" t="s">
        <v>18</v>
      </c>
      <c r="L934" s="11" t="s">
        <v>47</v>
      </c>
      <c r="M934" s="11" t="s">
        <v>48</v>
      </c>
      <c r="N934" s="11" t="s">
        <v>78</v>
      </c>
      <c r="O934" s="11" t="s">
        <v>53</v>
      </c>
    </row>
    <row r="935" spans="2:15" ht="21" customHeight="1" x14ac:dyDescent="0.3">
      <c r="B935" s="1" t="s">
        <v>14</v>
      </c>
      <c r="C935" s="2">
        <v>12</v>
      </c>
      <c r="D935" s="3" t="s">
        <v>60</v>
      </c>
      <c r="E935" s="1" t="s">
        <v>73</v>
      </c>
      <c r="F935" s="1" t="s">
        <v>42</v>
      </c>
      <c r="G935" s="4">
        <v>4</v>
      </c>
      <c r="H935" s="5">
        <v>11000000</v>
      </c>
      <c r="I935" s="1">
        <v>1</v>
      </c>
      <c r="J935" s="6">
        <v>4.5138888888888893E-3</v>
      </c>
      <c r="K935" s="1" t="s">
        <v>61</v>
      </c>
      <c r="L935" s="1" t="s">
        <v>24</v>
      </c>
      <c r="M935" s="1" t="s">
        <v>30</v>
      </c>
      <c r="N935" s="1" t="s">
        <v>76</v>
      </c>
      <c r="O935" s="1" t="s">
        <v>26</v>
      </c>
    </row>
    <row r="936" spans="2:15" ht="21" customHeight="1" x14ac:dyDescent="0.3">
      <c r="B936" s="11" t="s">
        <v>70</v>
      </c>
      <c r="C936" s="12">
        <v>19</v>
      </c>
      <c r="D936" s="13" t="s">
        <v>58</v>
      </c>
      <c r="E936" s="11" t="s">
        <v>16</v>
      </c>
      <c r="F936" s="11" t="s">
        <v>23</v>
      </c>
      <c r="G936" s="14">
        <v>0</v>
      </c>
      <c r="H936" s="15">
        <v>0</v>
      </c>
      <c r="I936" s="11">
        <v>3</v>
      </c>
      <c r="J936" s="16">
        <v>4.5138888888888893E-3</v>
      </c>
      <c r="K936" s="11"/>
      <c r="L936" s="11"/>
      <c r="M936" s="11" t="s">
        <v>25</v>
      </c>
      <c r="N936" s="11" t="s">
        <v>66</v>
      </c>
      <c r="O936" s="11" t="s">
        <v>36</v>
      </c>
    </row>
    <row r="937" spans="2:15" ht="21" customHeight="1" x14ac:dyDescent="0.3">
      <c r="B937" s="1" t="s">
        <v>70</v>
      </c>
      <c r="C937" s="2">
        <v>3</v>
      </c>
      <c r="D937" s="3" t="s">
        <v>72</v>
      </c>
      <c r="E937" s="1" t="s">
        <v>16</v>
      </c>
      <c r="F937" s="1" t="s">
        <v>23</v>
      </c>
      <c r="G937" s="4">
        <v>0</v>
      </c>
      <c r="H937" s="5">
        <v>0</v>
      </c>
      <c r="I937" s="1">
        <v>1</v>
      </c>
      <c r="J937" s="6">
        <v>4.5138888888888893E-3</v>
      </c>
      <c r="K937" s="1"/>
      <c r="L937" s="1"/>
      <c r="M937" s="1" t="s">
        <v>48</v>
      </c>
      <c r="N937" s="1" t="s">
        <v>76</v>
      </c>
      <c r="O937" s="1" t="s">
        <v>31</v>
      </c>
    </row>
    <row r="938" spans="2:15" ht="21" customHeight="1" x14ac:dyDescent="0.3">
      <c r="B938" s="11" t="s">
        <v>70</v>
      </c>
      <c r="C938" s="12">
        <v>23</v>
      </c>
      <c r="D938" s="13" t="s">
        <v>27</v>
      </c>
      <c r="E938" s="11" t="s">
        <v>38</v>
      </c>
      <c r="F938" s="11" t="s">
        <v>23</v>
      </c>
      <c r="G938" s="14">
        <v>0</v>
      </c>
      <c r="H938" s="15">
        <v>0</v>
      </c>
      <c r="I938" s="11">
        <v>3</v>
      </c>
      <c r="J938" s="16">
        <v>4.5138888888888893E-3</v>
      </c>
      <c r="K938" s="11"/>
      <c r="L938" s="11"/>
      <c r="M938" s="11" t="s">
        <v>51</v>
      </c>
      <c r="N938" s="11" t="s">
        <v>78</v>
      </c>
      <c r="O938" s="11" t="s">
        <v>41</v>
      </c>
    </row>
    <row r="939" spans="2:15" ht="21" customHeight="1" x14ac:dyDescent="0.3">
      <c r="B939" s="1" t="s">
        <v>70</v>
      </c>
      <c r="C939" s="2">
        <v>5</v>
      </c>
      <c r="D939" s="3" t="s">
        <v>37</v>
      </c>
      <c r="E939" s="1" t="s">
        <v>16</v>
      </c>
      <c r="F939" s="1" t="s">
        <v>17</v>
      </c>
      <c r="G939" s="4">
        <v>0</v>
      </c>
      <c r="H939" s="5">
        <v>0</v>
      </c>
      <c r="I939" s="1">
        <v>1</v>
      </c>
      <c r="J939" s="6">
        <v>4.5138888888888893E-3</v>
      </c>
      <c r="K939" s="1"/>
      <c r="L939" s="1"/>
      <c r="M939" s="1" t="s">
        <v>30</v>
      </c>
      <c r="N939" s="1" t="s">
        <v>78</v>
      </c>
      <c r="O939" s="1" t="s">
        <v>62</v>
      </c>
    </row>
    <row r="940" spans="2:15" ht="21" customHeight="1" x14ac:dyDescent="0.3">
      <c r="B940" s="11" t="s">
        <v>70</v>
      </c>
      <c r="C940" s="12">
        <v>10</v>
      </c>
      <c r="D940" s="13" t="s">
        <v>37</v>
      </c>
      <c r="E940" s="11" t="s">
        <v>49</v>
      </c>
      <c r="F940" s="11" t="s">
        <v>23</v>
      </c>
      <c r="G940" s="14">
        <v>0</v>
      </c>
      <c r="H940" s="15">
        <v>0</v>
      </c>
      <c r="I940" s="11">
        <v>6</v>
      </c>
      <c r="J940" s="16">
        <v>4.5138888888888893E-3</v>
      </c>
      <c r="K940" s="11"/>
      <c r="L940" s="11"/>
      <c r="M940" s="11" t="s">
        <v>43</v>
      </c>
      <c r="N940" s="11" t="s">
        <v>77</v>
      </c>
      <c r="O940" s="11" t="s">
        <v>65</v>
      </c>
    </row>
    <row r="941" spans="2:15" ht="21" customHeight="1" x14ac:dyDescent="0.3">
      <c r="B941" s="1" t="s">
        <v>70</v>
      </c>
      <c r="C941" s="2">
        <v>24</v>
      </c>
      <c r="D941" s="3" t="s">
        <v>37</v>
      </c>
      <c r="E941" s="1" t="s">
        <v>49</v>
      </c>
      <c r="F941" s="1" t="s">
        <v>42</v>
      </c>
      <c r="G941" s="4">
        <v>0</v>
      </c>
      <c r="H941" s="5">
        <v>0</v>
      </c>
      <c r="I941" s="1">
        <v>3</v>
      </c>
      <c r="J941" s="6">
        <v>4.5138888888888893E-3</v>
      </c>
      <c r="K941" s="1"/>
      <c r="L941" s="1"/>
      <c r="M941" s="1" t="s">
        <v>25</v>
      </c>
      <c r="N941" s="1" t="s">
        <v>66</v>
      </c>
      <c r="O941" s="1" t="s">
        <v>67</v>
      </c>
    </row>
    <row r="942" spans="2:15" ht="21" customHeight="1" x14ac:dyDescent="0.3">
      <c r="B942" s="11" t="s">
        <v>70</v>
      </c>
      <c r="C942" s="12">
        <v>29</v>
      </c>
      <c r="D942" s="13" t="s">
        <v>69</v>
      </c>
      <c r="E942" s="11" t="s">
        <v>38</v>
      </c>
      <c r="F942" s="11" t="s">
        <v>42</v>
      </c>
      <c r="G942" s="14">
        <v>0</v>
      </c>
      <c r="H942" s="15">
        <v>0</v>
      </c>
      <c r="I942" s="11">
        <v>3</v>
      </c>
      <c r="J942" s="16">
        <v>4.5138888888888893E-3</v>
      </c>
      <c r="K942" s="11"/>
      <c r="L942" s="11"/>
      <c r="M942" s="11" t="s">
        <v>43</v>
      </c>
      <c r="N942" s="11" t="s">
        <v>76</v>
      </c>
      <c r="O942" s="11" t="s">
        <v>26</v>
      </c>
    </row>
    <row r="943" spans="2:15" ht="21" customHeight="1" x14ac:dyDescent="0.3">
      <c r="B943" s="1" t="s">
        <v>70</v>
      </c>
      <c r="C943" s="2">
        <v>30</v>
      </c>
      <c r="D943" s="3" t="s">
        <v>69</v>
      </c>
      <c r="E943" s="1" t="s">
        <v>28</v>
      </c>
      <c r="F943" s="1" t="s">
        <v>68</v>
      </c>
      <c r="G943" s="4">
        <v>0</v>
      </c>
      <c r="H943" s="5">
        <v>0</v>
      </c>
      <c r="I943" s="1">
        <v>1</v>
      </c>
      <c r="J943" s="6">
        <v>4.5138888888888893E-3</v>
      </c>
      <c r="K943" s="1"/>
      <c r="L943" s="1"/>
      <c r="M943" s="1" t="s">
        <v>25</v>
      </c>
      <c r="N943" s="1" t="s">
        <v>78</v>
      </c>
      <c r="O943" s="1" t="s">
        <v>21</v>
      </c>
    </row>
    <row r="944" spans="2:15" ht="21" customHeight="1" x14ac:dyDescent="0.3">
      <c r="B944" s="11" t="s">
        <v>70</v>
      </c>
      <c r="C944" s="12">
        <v>21</v>
      </c>
      <c r="D944" s="13" t="s">
        <v>69</v>
      </c>
      <c r="E944" s="11" t="s">
        <v>16</v>
      </c>
      <c r="F944" s="11" t="s">
        <v>23</v>
      </c>
      <c r="G944" s="14">
        <v>0</v>
      </c>
      <c r="H944" s="15">
        <v>0</v>
      </c>
      <c r="I944" s="11">
        <v>2</v>
      </c>
      <c r="J944" s="16">
        <v>4.5138888888888893E-3</v>
      </c>
      <c r="K944" s="11"/>
      <c r="L944" s="11"/>
      <c r="M944" s="11" t="s">
        <v>48</v>
      </c>
      <c r="N944" s="11" t="s">
        <v>76</v>
      </c>
      <c r="O944" s="11" t="s">
        <v>26</v>
      </c>
    </row>
    <row r="945" spans="2:15" ht="21" customHeight="1" x14ac:dyDescent="0.3">
      <c r="B945" s="1" t="s">
        <v>70</v>
      </c>
      <c r="C945" s="2">
        <v>19</v>
      </c>
      <c r="D945" s="3" t="s">
        <v>58</v>
      </c>
      <c r="E945" s="1" t="s">
        <v>16</v>
      </c>
      <c r="F945" s="1" t="s">
        <v>23</v>
      </c>
      <c r="G945" s="4">
        <v>0</v>
      </c>
      <c r="H945" s="5">
        <v>0</v>
      </c>
      <c r="I945" s="1">
        <v>3</v>
      </c>
      <c r="J945" s="6">
        <v>4.5138888888888893E-3</v>
      </c>
      <c r="K945" s="1"/>
      <c r="L945" s="1"/>
      <c r="M945" s="1" t="s">
        <v>25</v>
      </c>
      <c r="N945" s="1" t="s">
        <v>66</v>
      </c>
      <c r="O945" s="1" t="s">
        <v>36</v>
      </c>
    </row>
    <row r="946" spans="2:15" ht="21" customHeight="1" x14ac:dyDescent="0.3">
      <c r="B946" s="11" t="s">
        <v>70</v>
      </c>
      <c r="C946" s="12">
        <v>3</v>
      </c>
      <c r="D946" s="13" t="s">
        <v>72</v>
      </c>
      <c r="E946" s="11" t="s">
        <v>16</v>
      </c>
      <c r="F946" s="11" t="s">
        <v>23</v>
      </c>
      <c r="G946" s="14">
        <v>0</v>
      </c>
      <c r="H946" s="15">
        <v>0</v>
      </c>
      <c r="I946" s="11">
        <v>1</v>
      </c>
      <c r="J946" s="16">
        <v>4.5138888888888893E-3</v>
      </c>
      <c r="K946" s="11"/>
      <c r="L946" s="11"/>
      <c r="M946" s="11" t="s">
        <v>48</v>
      </c>
      <c r="N946" s="11" t="s">
        <v>76</v>
      </c>
      <c r="O946" s="11" t="s">
        <v>31</v>
      </c>
    </row>
    <row r="947" spans="2:15" ht="21" customHeight="1" x14ac:dyDescent="0.3">
      <c r="B947" s="1" t="s">
        <v>14</v>
      </c>
      <c r="C947" s="2">
        <v>19</v>
      </c>
      <c r="D947" s="3" t="s">
        <v>57</v>
      </c>
      <c r="E947" s="1" t="s">
        <v>28</v>
      </c>
      <c r="F947" s="1" t="s">
        <v>45</v>
      </c>
      <c r="G947" s="4">
        <v>2</v>
      </c>
      <c r="H947" s="5">
        <v>12000000</v>
      </c>
      <c r="I947" s="1">
        <v>3</v>
      </c>
      <c r="J947" s="6">
        <v>4.9768518518518521E-3</v>
      </c>
      <c r="K947" s="1" t="s">
        <v>18</v>
      </c>
      <c r="L947" s="1" t="s">
        <v>24</v>
      </c>
      <c r="M947" s="1" t="s">
        <v>48</v>
      </c>
      <c r="N947" s="1" t="s">
        <v>76</v>
      </c>
      <c r="O947" s="1" t="s">
        <v>52</v>
      </c>
    </row>
    <row r="948" spans="2:15" ht="21" customHeight="1" x14ac:dyDescent="0.3">
      <c r="B948" s="11" t="s">
        <v>14</v>
      </c>
      <c r="C948" s="12">
        <v>22</v>
      </c>
      <c r="D948" s="13" t="s">
        <v>27</v>
      </c>
      <c r="E948" s="11" t="s">
        <v>73</v>
      </c>
      <c r="F948" s="11" t="s">
        <v>17</v>
      </c>
      <c r="G948" s="14">
        <v>4</v>
      </c>
      <c r="H948" s="15">
        <v>15000000</v>
      </c>
      <c r="I948" s="11">
        <v>2</v>
      </c>
      <c r="J948" s="16">
        <v>4.9768518518518521E-3</v>
      </c>
      <c r="K948" s="11" t="s">
        <v>18</v>
      </c>
      <c r="L948" s="11" t="s">
        <v>35</v>
      </c>
      <c r="M948" s="11" t="s">
        <v>43</v>
      </c>
      <c r="N948" s="11" t="s">
        <v>77</v>
      </c>
      <c r="O948" s="11" t="s">
        <v>54</v>
      </c>
    </row>
    <row r="949" spans="2:15" ht="21" customHeight="1" x14ac:dyDescent="0.3">
      <c r="B949" s="1" t="s">
        <v>14</v>
      </c>
      <c r="C949" s="2">
        <v>25</v>
      </c>
      <c r="D949" s="3" t="s">
        <v>37</v>
      </c>
      <c r="E949" s="1" t="s">
        <v>16</v>
      </c>
      <c r="F949" s="1" t="s">
        <v>42</v>
      </c>
      <c r="G949" s="4">
        <v>1</v>
      </c>
      <c r="H949" s="5">
        <v>19000000</v>
      </c>
      <c r="I949" s="1">
        <v>4</v>
      </c>
      <c r="J949" s="6">
        <v>4.9768518518518521E-3</v>
      </c>
      <c r="K949" s="1" t="s">
        <v>46</v>
      </c>
      <c r="L949" s="1" t="s">
        <v>64</v>
      </c>
      <c r="M949" s="1" t="s">
        <v>30</v>
      </c>
      <c r="N949" s="1" t="s">
        <v>66</v>
      </c>
      <c r="O949" s="1" t="s">
        <v>36</v>
      </c>
    </row>
    <row r="950" spans="2:15" ht="21" customHeight="1" x14ac:dyDescent="0.3">
      <c r="B950" s="11" t="s">
        <v>14</v>
      </c>
      <c r="C950" s="12">
        <v>31</v>
      </c>
      <c r="D950" s="13" t="s">
        <v>37</v>
      </c>
      <c r="E950" s="11" t="s">
        <v>16</v>
      </c>
      <c r="F950" s="11" t="s">
        <v>17</v>
      </c>
      <c r="G950" s="14">
        <v>3</v>
      </c>
      <c r="H950" s="15">
        <v>11000000</v>
      </c>
      <c r="I950" s="11">
        <v>1</v>
      </c>
      <c r="J950" s="16">
        <v>4.9768518518518521E-3</v>
      </c>
      <c r="K950" s="11" t="s">
        <v>18</v>
      </c>
      <c r="L950" s="11" t="s">
        <v>39</v>
      </c>
      <c r="M950" s="11" t="s">
        <v>33</v>
      </c>
      <c r="N950" s="11" t="s">
        <v>76</v>
      </c>
      <c r="O950" s="11" t="s">
        <v>26</v>
      </c>
    </row>
    <row r="951" spans="2:15" ht="21" customHeight="1" x14ac:dyDescent="0.3">
      <c r="B951" s="1" t="s">
        <v>14</v>
      </c>
      <c r="C951" s="2">
        <v>29</v>
      </c>
      <c r="D951" s="3" t="s">
        <v>37</v>
      </c>
      <c r="E951" s="1" t="s">
        <v>49</v>
      </c>
      <c r="F951" s="1" t="s">
        <v>23</v>
      </c>
      <c r="G951" s="4">
        <v>2</v>
      </c>
      <c r="H951" s="5">
        <v>12000000</v>
      </c>
      <c r="I951" s="1">
        <v>3</v>
      </c>
      <c r="J951" s="6">
        <v>4.9768518518518521E-3</v>
      </c>
      <c r="K951" s="1" t="s">
        <v>18</v>
      </c>
      <c r="L951" s="1" t="s">
        <v>39</v>
      </c>
      <c r="M951" s="1" t="s">
        <v>40</v>
      </c>
      <c r="N951" s="1" t="s">
        <v>76</v>
      </c>
      <c r="O951" s="1" t="s">
        <v>26</v>
      </c>
    </row>
    <row r="952" spans="2:15" ht="21" customHeight="1" x14ac:dyDescent="0.3">
      <c r="B952" s="11" t="s">
        <v>14</v>
      </c>
      <c r="C952" s="12">
        <v>2</v>
      </c>
      <c r="D952" s="13" t="s">
        <v>44</v>
      </c>
      <c r="E952" s="11" t="s">
        <v>49</v>
      </c>
      <c r="F952" s="11" t="s">
        <v>68</v>
      </c>
      <c r="G952" s="14">
        <v>2</v>
      </c>
      <c r="H952" s="15">
        <v>38000000</v>
      </c>
      <c r="I952" s="11">
        <v>1</v>
      </c>
      <c r="J952" s="16">
        <v>4.9768518518518521E-3</v>
      </c>
      <c r="K952" s="11" t="s">
        <v>46</v>
      </c>
      <c r="L952" s="11" t="s">
        <v>19</v>
      </c>
      <c r="M952" s="11" t="s">
        <v>30</v>
      </c>
      <c r="N952" s="11" t="s">
        <v>77</v>
      </c>
      <c r="O952" s="11" t="s">
        <v>54</v>
      </c>
    </row>
    <row r="953" spans="2:15" ht="21" customHeight="1" x14ac:dyDescent="0.3">
      <c r="B953" s="1" t="s">
        <v>14</v>
      </c>
      <c r="C953" s="2">
        <v>22</v>
      </c>
      <c r="D953" s="3" t="s">
        <v>44</v>
      </c>
      <c r="E953" s="1" t="s">
        <v>73</v>
      </c>
      <c r="F953" s="1" t="s">
        <v>23</v>
      </c>
      <c r="G953" s="4">
        <v>5</v>
      </c>
      <c r="H953" s="5">
        <v>25000000</v>
      </c>
      <c r="I953" s="1">
        <v>3</v>
      </c>
      <c r="J953" s="6">
        <v>4.9768518518518521E-3</v>
      </c>
      <c r="K953" s="1" t="s">
        <v>18</v>
      </c>
      <c r="L953" s="1" t="s">
        <v>56</v>
      </c>
      <c r="M953" s="1" t="s">
        <v>48</v>
      </c>
      <c r="N953" s="1" t="s">
        <v>76</v>
      </c>
      <c r="O953" s="1" t="s">
        <v>52</v>
      </c>
    </row>
    <row r="954" spans="2:15" ht="21" customHeight="1" x14ac:dyDescent="0.3">
      <c r="B954" s="11" t="s">
        <v>14</v>
      </c>
      <c r="C954" s="12">
        <v>29</v>
      </c>
      <c r="D954" s="13" t="s">
        <v>69</v>
      </c>
      <c r="E954" s="11" t="s">
        <v>16</v>
      </c>
      <c r="F954" s="11" t="s">
        <v>23</v>
      </c>
      <c r="G954" s="14">
        <v>1</v>
      </c>
      <c r="H954" s="15">
        <v>7000000</v>
      </c>
      <c r="I954" s="11">
        <v>1</v>
      </c>
      <c r="J954" s="16">
        <v>4.9768518518518521E-3</v>
      </c>
      <c r="K954" s="11" t="s">
        <v>18</v>
      </c>
      <c r="L954" s="11" t="s">
        <v>35</v>
      </c>
      <c r="M954" s="11" t="s">
        <v>30</v>
      </c>
      <c r="N954" s="11" t="s">
        <v>78</v>
      </c>
      <c r="O954" s="11" t="s">
        <v>62</v>
      </c>
    </row>
    <row r="955" spans="2:15" ht="21" customHeight="1" x14ac:dyDescent="0.3">
      <c r="B955" s="1" t="s">
        <v>14</v>
      </c>
      <c r="C955" s="2">
        <v>19</v>
      </c>
      <c r="D955" s="3" t="s">
        <v>57</v>
      </c>
      <c r="E955" s="1" t="s">
        <v>28</v>
      </c>
      <c r="F955" s="1" t="s">
        <v>45</v>
      </c>
      <c r="G955" s="4">
        <v>2</v>
      </c>
      <c r="H955" s="5">
        <v>12000000</v>
      </c>
      <c r="I955" s="1">
        <v>3</v>
      </c>
      <c r="J955" s="6">
        <v>4.9768518518518521E-3</v>
      </c>
      <c r="K955" s="1" t="s">
        <v>18</v>
      </c>
      <c r="L955" s="1" t="s">
        <v>24</v>
      </c>
      <c r="M955" s="1" t="s">
        <v>48</v>
      </c>
      <c r="N955" s="1" t="s">
        <v>76</v>
      </c>
      <c r="O955" s="1" t="s">
        <v>52</v>
      </c>
    </row>
    <row r="956" spans="2:15" ht="21" customHeight="1" x14ac:dyDescent="0.3">
      <c r="B956" s="11" t="s">
        <v>70</v>
      </c>
      <c r="C956" s="12">
        <v>28</v>
      </c>
      <c r="D956" s="13" t="s">
        <v>27</v>
      </c>
      <c r="E956" s="11" t="s">
        <v>38</v>
      </c>
      <c r="F956" s="11" t="s">
        <v>42</v>
      </c>
      <c r="G956" s="14">
        <v>0</v>
      </c>
      <c r="H956" s="15">
        <v>0</v>
      </c>
      <c r="I956" s="11">
        <v>1</v>
      </c>
      <c r="J956" s="16">
        <v>4.9768518518518521E-3</v>
      </c>
      <c r="K956" s="11"/>
      <c r="L956" s="11"/>
      <c r="M956" s="11" t="s">
        <v>51</v>
      </c>
      <c r="N956" s="11" t="s">
        <v>78</v>
      </c>
      <c r="O956" s="11" t="s">
        <v>66</v>
      </c>
    </row>
    <row r="957" spans="2:15" ht="21" customHeight="1" x14ac:dyDescent="0.3">
      <c r="B957" s="1" t="s">
        <v>70</v>
      </c>
      <c r="C957" s="2">
        <v>5</v>
      </c>
      <c r="D957" s="3" t="s">
        <v>37</v>
      </c>
      <c r="E957" s="1" t="s">
        <v>38</v>
      </c>
      <c r="F957" s="1" t="s">
        <v>42</v>
      </c>
      <c r="G957" s="4">
        <v>0</v>
      </c>
      <c r="H957" s="5">
        <v>0</v>
      </c>
      <c r="I957" s="1">
        <v>2</v>
      </c>
      <c r="J957" s="6">
        <v>4.9768518518518521E-3</v>
      </c>
      <c r="K957" s="1"/>
      <c r="L957" s="1"/>
      <c r="M957" s="1" t="s">
        <v>20</v>
      </c>
      <c r="N957" s="1" t="s">
        <v>78</v>
      </c>
      <c r="O957" s="1" t="s">
        <v>53</v>
      </c>
    </row>
    <row r="958" spans="2:15" ht="21" customHeight="1" x14ac:dyDescent="0.3">
      <c r="B958" s="11" t="s">
        <v>70</v>
      </c>
      <c r="C958" s="12">
        <v>29</v>
      </c>
      <c r="D958" s="13" t="s">
        <v>37</v>
      </c>
      <c r="E958" s="11" t="s">
        <v>32</v>
      </c>
      <c r="F958" s="11" t="s">
        <v>45</v>
      </c>
      <c r="G958" s="14">
        <v>0</v>
      </c>
      <c r="H958" s="15">
        <v>0</v>
      </c>
      <c r="I958" s="11">
        <v>5</v>
      </c>
      <c r="J958" s="16">
        <v>4.9768518518518521E-3</v>
      </c>
      <c r="K958" s="11"/>
      <c r="L958" s="11"/>
      <c r="M958" s="11" t="s">
        <v>25</v>
      </c>
      <c r="N958" s="11" t="s">
        <v>66</v>
      </c>
      <c r="O958" s="11" t="s">
        <v>36</v>
      </c>
    </row>
    <row r="959" spans="2:15" ht="21" customHeight="1" x14ac:dyDescent="0.3">
      <c r="B959" s="1" t="s">
        <v>70</v>
      </c>
      <c r="C959" s="2">
        <v>30</v>
      </c>
      <c r="D959" s="3" t="s">
        <v>44</v>
      </c>
      <c r="E959" s="1" t="s">
        <v>32</v>
      </c>
      <c r="F959" s="1" t="s">
        <v>42</v>
      </c>
      <c r="G959" s="4">
        <v>0</v>
      </c>
      <c r="H959" s="5">
        <v>0</v>
      </c>
      <c r="I959" s="1">
        <v>1</v>
      </c>
      <c r="J959" s="6">
        <v>4.9768518518518521E-3</v>
      </c>
      <c r="K959" s="1"/>
      <c r="L959" s="1"/>
      <c r="M959" s="1" t="s">
        <v>33</v>
      </c>
      <c r="N959" s="1" t="s">
        <v>78</v>
      </c>
      <c r="O959" s="1" t="s">
        <v>66</v>
      </c>
    </row>
    <row r="960" spans="2:15" ht="21" customHeight="1" x14ac:dyDescent="0.3">
      <c r="B960" s="11" t="s">
        <v>70</v>
      </c>
      <c r="C960" s="12">
        <v>15</v>
      </c>
      <c r="D960" s="13" t="s">
        <v>44</v>
      </c>
      <c r="E960" s="11" t="s">
        <v>49</v>
      </c>
      <c r="F960" s="11" t="s">
        <v>42</v>
      </c>
      <c r="G960" s="14">
        <v>0</v>
      </c>
      <c r="H960" s="15">
        <v>0</v>
      </c>
      <c r="I960" s="11">
        <v>4</v>
      </c>
      <c r="J960" s="16">
        <v>4.9768518518518521E-3</v>
      </c>
      <c r="K960" s="11"/>
      <c r="L960" s="11"/>
      <c r="M960" s="11" t="s">
        <v>51</v>
      </c>
      <c r="N960" s="11" t="s">
        <v>78</v>
      </c>
      <c r="O960" s="11" t="s">
        <v>66</v>
      </c>
    </row>
    <row r="961" spans="2:15" ht="21" customHeight="1" x14ac:dyDescent="0.3">
      <c r="B961" s="1" t="s">
        <v>14</v>
      </c>
      <c r="C961" s="2">
        <v>14</v>
      </c>
      <c r="D961" s="3" t="s">
        <v>55</v>
      </c>
      <c r="E961" s="1" t="s">
        <v>32</v>
      </c>
      <c r="F961" s="1" t="s">
        <v>17</v>
      </c>
      <c r="G961" s="4">
        <v>5</v>
      </c>
      <c r="H961" s="5">
        <v>20000000</v>
      </c>
      <c r="I961" s="1">
        <v>6</v>
      </c>
      <c r="J961" s="6">
        <v>5.0231481481481481E-3</v>
      </c>
      <c r="K961" s="1" t="s">
        <v>18</v>
      </c>
      <c r="L961" s="1" t="s">
        <v>47</v>
      </c>
      <c r="M961" s="1" t="s">
        <v>33</v>
      </c>
      <c r="N961" s="1" t="s">
        <v>78</v>
      </c>
      <c r="O961" s="1" t="s">
        <v>53</v>
      </c>
    </row>
    <row r="962" spans="2:15" ht="21" customHeight="1" x14ac:dyDescent="0.3">
      <c r="B962" s="11" t="s">
        <v>14</v>
      </c>
      <c r="C962" s="12">
        <v>11</v>
      </c>
      <c r="D962" s="13" t="s">
        <v>57</v>
      </c>
      <c r="E962" s="11" t="s">
        <v>16</v>
      </c>
      <c r="F962" s="11" t="s">
        <v>23</v>
      </c>
      <c r="G962" s="14">
        <v>1</v>
      </c>
      <c r="H962" s="15">
        <v>19000000</v>
      </c>
      <c r="I962" s="11">
        <v>3</v>
      </c>
      <c r="J962" s="16">
        <v>5.0231481481481481E-3</v>
      </c>
      <c r="K962" s="11" t="s">
        <v>46</v>
      </c>
      <c r="L962" s="11" t="s">
        <v>39</v>
      </c>
      <c r="M962" s="11" t="s">
        <v>48</v>
      </c>
      <c r="N962" s="11" t="s">
        <v>76</v>
      </c>
      <c r="O962" s="11" t="s">
        <v>26</v>
      </c>
    </row>
    <row r="963" spans="2:15" ht="21" customHeight="1" x14ac:dyDescent="0.3">
      <c r="B963" s="1" t="s">
        <v>14</v>
      </c>
      <c r="C963" s="2">
        <v>13</v>
      </c>
      <c r="D963" s="3" t="s">
        <v>59</v>
      </c>
      <c r="E963" s="1" t="s">
        <v>32</v>
      </c>
      <c r="F963" s="1" t="s">
        <v>42</v>
      </c>
      <c r="G963" s="4">
        <v>2</v>
      </c>
      <c r="H963" s="5">
        <v>12000000</v>
      </c>
      <c r="I963" s="1">
        <v>1</v>
      </c>
      <c r="J963" s="6">
        <v>5.0231481481481481E-3</v>
      </c>
      <c r="K963" s="1" t="s">
        <v>18</v>
      </c>
      <c r="L963" s="1" t="s">
        <v>39</v>
      </c>
      <c r="M963" s="1" t="s">
        <v>51</v>
      </c>
      <c r="N963" s="1" t="s">
        <v>76</v>
      </c>
      <c r="O963" s="1" t="s">
        <v>26</v>
      </c>
    </row>
    <row r="964" spans="2:15" ht="21" customHeight="1" x14ac:dyDescent="0.3">
      <c r="B964" s="11" t="s">
        <v>14</v>
      </c>
      <c r="C964" s="12">
        <v>28</v>
      </c>
      <c r="D964" s="13" t="s">
        <v>22</v>
      </c>
      <c r="E964" s="11" t="s">
        <v>32</v>
      </c>
      <c r="F964" s="11" t="s">
        <v>42</v>
      </c>
      <c r="G964" s="14">
        <v>2</v>
      </c>
      <c r="H964" s="15">
        <v>38000000</v>
      </c>
      <c r="I964" s="11">
        <v>5</v>
      </c>
      <c r="J964" s="16">
        <v>5.0231481481481481E-3</v>
      </c>
      <c r="K964" s="11" t="s">
        <v>46</v>
      </c>
      <c r="L964" s="11" t="s">
        <v>56</v>
      </c>
      <c r="M964" s="11" t="s">
        <v>51</v>
      </c>
      <c r="N964" s="11" t="s">
        <v>78</v>
      </c>
      <c r="O964" s="11" t="s">
        <v>41</v>
      </c>
    </row>
    <row r="965" spans="2:15" ht="21" customHeight="1" x14ac:dyDescent="0.3">
      <c r="B965" s="1" t="s">
        <v>14</v>
      </c>
      <c r="C965" s="2">
        <v>30</v>
      </c>
      <c r="D965" s="3" t="s">
        <v>27</v>
      </c>
      <c r="E965" s="1" t="s">
        <v>32</v>
      </c>
      <c r="F965" s="1" t="s">
        <v>17</v>
      </c>
      <c r="G965" s="4">
        <v>1</v>
      </c>
      <c r="H965" s="5">
        <v>7000000</v>
      </c>
      <c r="I965" s="1">
        <v>1</v>
      </c>
      <c r="J965" s="6">
        <v>5.0231481481481481E-3</v>
      </c>
      <c r="K965" s="1" t="s">
        <v>18</v>
      </c>
      <c r="L965" s="1" t="s">
        <v>35</v>
      </c>
      <c r="M965" s="1" t="s">
        <v>30</v>
      </c>
      <c r="N965" s="1" t="s">
        <v>77</v>
      </c>
      <c r="O965" s="1" t="s">
        <v>54</v>
      </c>
    </row>
    <row r="966" spans="2:15" ht="21" customHeight="1" x14ac:dyDescent="0.3">
      <c r="B966" s="11" t="s">
        <v>14</v>
      </c>
      <c r="C966" s="12">
        <v>20</v>
      </c>
      <c r="D966" s="13" t="s">
        <v>27</v>
      </c>
      <c r="E966" s="11" t="s">
        <v>32</v>
      </c>
      <c r="F966" s="11" t="s">
        <v>17</v>
      </c>
      <c r="G966" s="14">
        <v>2</v>
      </c>
      <c r="H966" s="15">
        <v>12000000</v>
      </c>
      <c r="I966" s="11">
        <v>2</v>
      </c>
      <c r="J966" s="16">
        <v>5.0231481481481481E-3</v>
      </c>
      <c r="K966" s="11" t="s">
        <v>18</v>
      </c>
      <c r="L966" s="11" t="s">
        <v>19</v>
      </c>
      <c r="M966" s="11" t="s">
        <v>43</v>
      </c>
      <c r="N966" s="11" t="s">
        <v>78</v>
      </c>
      <c r="O966" s="11" t="s">
        <v>41</v>
      </c>
    </row>
    <row r="967" spans="2:15" ht="21" customHeight="1" x14ac:dyDescent="0.3">
      <c r="B967" s="1" t="s">
        <v>14</v>
      </c>
      <c r="C967" s="2">
        <v>22</v>
      </c>
      <c r="D967" s="3" t="s">
        <v>37</v>
      </c>
      <c r="E967" s="1" t="s">
        <v>16</v>
      </c>
      <c r="F967" s="1" t="s">
        <v>17</v>
      </c>
      <c r="G967" s="4">
        <v>2</v>
      </c>
      <c r="H967" s="5">
        <v>12000000</v>
      </c>
      <c r="I967" s="1">
        <v>2</v>
      </c>
      <c r="J967" s="6">
        <v>5.0231481481481481E-3</v>
      </c>
      <c r="K967" s="1" t="s">
        <v>18</v>
      </c>
      <c r="L967" s="1" t="s">
        <v>29</v>
      </c>
      <c r="M967" s="1" t="s">
        <v>25</v>
      </c>
      <c r="N967" s="1" t="s">
        <v>76</v>
      </c>
      <c r="O967" s="1" t="s">
        <v>52</v>
      </c>
    </row>
    <row r="968" spans="2:15" ht="21" customHeight="1" x14ac:dyDescent="0.3">
      <c r="B968" s="11" t="s">
        <v>14</v>
      </c>
      <c r="C968" s="12">
        <v>17</v>
      </c>
      <c r="D968" s="13" t="s">
        <v>44</v>
      </c>
      <c r="E968" s="11" t="s">
        <v>38</v>
      </c>
      <c r="F968" s="11" t="s">
        <v>45</v>
      </c>
      <c r="G968" s="14">
        <v>3</v>
      </c>
      <c r="H968" s="15">
        <v>15000000</v>
      </c>
      <c r="I968" s="11">
        <v>2</v>
      </c>
      <c r="J968" s="16">
        <v>5.0231481481481481E-3</v>
      </c>
      <c r="K968" s="11" t="s">
        <v>18</v>
      </c>
      <c r="L968" s="11" t="s">
        <v>24</v>
      </c>
      <c r="M968" s="11" t="s">
        <v>25</v>
      </c>
      <c r="N968" s="11" t="s">
        <v>78</v>
      </c>
      <c r="O968" s="11" t="s">
        <v>66</v>
      </c>
    </row>
    <row r="969" spans="2:15" ht="21" customHeight="1" x14ac:dyDescent="0.3">
      <c r="B969" s="1" t="s">
        <v>14</v>
      </c>
      <c r="C969" s="2">
        <v>20</v>
      </c>
      <c r="D969" s="3" t="s">
        <v>44</v>
      </c>
      <c r="E969" s="1" t="s">
        <v>38</v>
      </c>
      <c r="F969" s="1" t="s">
        <v>42</v>
      </c>
      <c r="G969" s="4">
        <v>3</v>
      </c>
      <c r="H969" s="5">
        <v>11000000</v>
      </c>
      <c r="I969" s="1">
        <v>2</v>
      </c>
      <c r="J969" s="6">
        <v>5.0231481481481481E-3</v>
      </c>
      <c r="K969" s="1" t="s">
        <v>18</v>
      </c>
      <c r="L969" s="1" t="s">
        <v>39</v>
      </c>
      <c r="M969" s="1" t="s">
        <v>30</v>
      </c>
      <c r="N969" s="1" t="s">
        <v>76</v>
      </c>
      <c r="O969" s="1" t="s">
        <v>26</v>
      </c>
    </row>
    <row r="970" spans="2:15" ht="21" customHeight="1" x14ac:dyDescent="0.3">
      <c r="B970" s="11" t="s">
        <v>14</v>
      </c>
      <c r="C970" s="12">
        <v>22</v>
      </c>
      <c r="D970" s="13" t="s">
        <v>44</v>
      </c>
      <c r="E970" s="11" t="s">
        <v>16</v>
      </c>
      <c r="F970" s="11" t="s">
        <v>68</v>
      </c>
      <c r="G970" s="14">
        <v>5</v>
      </c>
      <c r="H970" s="15">
        <v>25000000</v>
      </c>
      <c r="I970" s="11">
        <v>4</v>
      </c>
      <c r="J970" s="16">
        <v>5.0231481481481481E-3</v>
      </c>
      <c r="K970" s="11" t="s">
        <v>18</v>
      </c>
      <c r="L970" s="11" t="s">
        <v>24</v>
      </c>
      <c r="M970" s="11" t="s">
        <v>20</v>
      </c>
      <c r="N970" s="11" t="s">
        <v>76</v>
      </c>
      <c r="O970" s="11" t="s">
        <v>52</v>
      </c>
    </row>
    <row r="971" spans="2:15" ht="21" customHeight="1" x14ac:dyDescent="0.3">
      <c r="B971" s="1" t="s">
        <v>14</v>
      </c>
      <c r="C971" s="2">
        <v>3</v>
      </c>
      <c r="D971" s="3" t="s">
        <v>44</v>
      </c>
      <c r="E971" s="1" t="s">
        <v>32</v>
      </c>
      <c r="F971" s="1" t="s">
        <v>17</v>
      </c>
      <c r="G971" s="4">
        <v>4</v>
      </c>
      <c r="H971" s="5">
        <v>15000000</v>
      </c>
      <c r="I971" s="1">
        <v>3</v>
      </c>
      <c r="J971" s="6">
        <v>5.0231481481481481E-3</v>
      </c>
      <c r="K971" s="1" t="s">
        <v>18</v>
      </c>
      <c r="L971" s="1" t="s">
        <v>64</v>
      </c>
      <c r="M971" s="1" t="s">
        <v>51</v>
      </c>
      <c r="N971" s="1" t="s">
        <v>78</v>
      </c>
      <c r="O971" s="1" t="s">
        <v>41</v>
      </c>
    </row>
    <row r="972" spans="2:15" ht="21" customHeight="1" x14ac:dyDescent="0.3">
      <c r="B972" s="11" t="s">
        <v>14</v>
      </c>
      <c r="C972" s="12">
        <v>14</v>
      </c>
      <c r="D972" s="13" t="s">
        <v>55</v>
      </c>
      <c r="E972" s="11" t="s">
        <v>32</v>
      </c>
      <c r="F972" s="11" t="s">
        <v>17</v>
      </c>
      <c r="G972" s="14">
        <v>5</v>
      </c>
      <c r="H972" s="15">
        <v>20000000</v>
      </c>
      <c r="I972" s="11">
        <v>6</v>
      </c>
      <c r="J972" s="16">
        <v>5.0231481481481481E-3</v>
      </c>
      <c r="K972" s="11" t="s">
        <v>18</v>
      </c>
      <c r="L972" s="11" t="s">
        <v>47</v>
      </c>
      <c r="M972" s="11" t="s">
        <v>33</v>
      </c>
      <c r="N972" s="11" t="s">
        <v>78</v>
      </c>
      <c r="O972" s="11" t="s">
        <v>53</v>
      </c>
    </row>
    <row r="973" spans="2:15" ht="21" customHeight="1" x14ac:dyDescent="0.3">
      <c r="B973" s="1" t="s">
        <v>14</v>
      </c>
      <c r="C973" s="2">
        <v>11</v>
      </c>
      <c r="D973" s="3" t="s">
        <v>57</v>
      </c>
      <c r="E973" s="1" t="s">
        <v>16</v>
      </c>
      <c r="F973" s="1" t="s">
        <v>23</v>
      </c>
      <c r="G973" s="4">
        <v>1</v>
      </c>
      <c r="H973" s="5">
        <v>19000000</v>
      </c>
      <c r="I973" s="1">
        <v>3</v>
      </c>
      <c r="J973" s="6">
        <v>5.0231481481481481E-3</v>
      </c>
      <c r="K973" s="1" t="s">
        <v>46</v>
      </c>
      <c r="L973" s="1" t="s">
        <v>39</v>
      </c>
      <c r="M973" s="1" t="s">
        <v>48</v>
      </c>
      <c r="N973" s="1" t="s">
        <v>76</v>
      </c>
      <c r="O973" s="1" t="s">
        <v>26</v>
      </c>
    </row>
    <row r="974" spans="2:15" ht="21" customHeight="1" x14ac:dyDescent="0.3">
      <c r="B974" s="11" t="s">
        <v>14</v>
      </c>
      <c r="C974" s="12">
        <v>13</v>
      </c>
      <c r="D974" s="13" t="s">
        <v>59</v>
      </c>
      <c r="E974" s="11" t="s">
        <v>32</v>
      </c>
      <c r="F974" s="11" t="s">
        <v>42</v>
      </c>
      <c r="G974" s="14">
        <v>2</v>
      </c>
      <c r="H974" s="15">
        <v>12000000</v>
      </c>
      <c r="I974" s="11">
        <v>1</v>
      </c>
      <c r="J974" s="16">
        <v>5.0231481481481481E-3</v>
      </c>
      <c r="K974" s="11" t="s">
        <v>18</v>
      </c>
      <c r="L974" s="11" t="s">
        <v>39</v>
      </c>
      <c r="M974" s="11" t="s">
        <v>51</v>
      </c>
      <c r="N974" s="11" t="s">
        <v>76</v>
      </c>
      <c r="O974" s="11" t="s">
        <v>26</v>
      </c>
    </row>
    <row r="975" spans="2:15" ht="21" customHeight="1" x14ac:dyDescent="0.3">
      <c r="B975" s="1" t="s">
        <v>14</v>
      </c>
      <c r="C975" s="2">
        <v>28</v>
      </c>
      <c r="D975" s="3" t="s">
        <v>22</v>
      </c>
      <c r="E975" s="1" t="s">
        <v>32</v>
      </c>
      <c r="F975" s="1" t="s">
        <v>42</v>
      </c>
      <c r="G975" s="4">
        <v>2</v>
      </c>
      <c r="H975" s="5">
        <v>38000000</v>
      </c>
      <c r="I975" s="1">
        <v>5</v>
      </c>
      <c r="J975" s="6">
        <v>5.0231481481481481E-3</v>
      </c>
      <c r="K975" s="1" t="s">
        <v>46</v>
      </c>
      <c r="L975" s="1" t="s">
        <v>56</v>
      </c>
      <c r="M975" s="1" t="s">
        <v>51</v>
      </c>
      <c r="N975" s="1" t="s">
        <v>78</v>
      </c>
      <c r="O975" s="1" t="s">
        <v>41</v>
      </c>
    </row>
    <row r="976" spans="2:15" ht="21" customHeight="1" x14ac:dyDescent="0.3">
      <c r="B976" s="11" t="s">
        <v>70</v>
      </c>
      <c r="C976" s="12">
        <v>13</v>
      </c>
      <c r="D976" s="13" t="s">
        <v>58</v>
      </c>
      <c r="E976" s="11" t="s">
        <v>49</v>
      </c>
      <c r="F976" s="11" t="s">
        <v>42</v>
      </c>
      <c r="G976" s="14">
        <v>0</v>
      </c>
      <c r="H976" s="15">
        <v>0</v>
      </c>
      <c r="I976" s="11">
        <v>2</v>
      </c>
      <c r="J976" s="16">
        <v>5.0231481481481481E-3</v>
      </c>
      <c r="K976" s="11"/>
      <c r="L976" s="11"/>
      <c r="M976" s="11" t="s">
        <v>48</v>
      </c>
      <c r="N976" s="11" t="s">
        <v>77</v>
      </c>
      <c r="O976" s="11" t="s">
        <v>65</v>
      </c>
    </row>
    <row r="977" spans="2:15" ht="21" customHeight="1" x14ac:dyDescent="0.3">
      <c r="B977" s="1" t="s">
        <v>70</v>
      </c>
      <c r="C977" s="2">
        <v>11</v>
      </c>
      <c r="D977" s="3" t="s">
        <v>44</v>
      </c>
      <c r="E977" s="1" t="s">
        <v>32</v>
      </c>
      <c r="F977" s="1" t="s">
        <v>23</v>
      </c>
      <c r="G977" s="4">
        <v>0</v>
      </c>
      <c r="H977" s="5">
        <v>0</v>
      </c>
      <c r="I977" s="1">
        <v>2</v>
      </c>
      <c r="J977" s="6">
        <v>5.0231481481481481E-3</v>
      </c>
      <c r="K977" s="1"/>
      <c r="L977" s="1"/>
      <c r="M977" s="1" t="s">
        <v>33</v>
      </c>
      <c r="N977" s="1" t="s">
        <v>66</v>
      </c>
      <c r="O977" s="1" t="s">
        <v>36</v>
      </c>
    </row>
    <row r="978" spans="2:15" ht="21" customHeight="1" x14ac:dyDescent="0.3">
      <c r="B978" s="11" t="s">
        <v>70</v>
      </c>
      <c r="C978" s="12">
        <v>13</v>
      </c>
      <c r="D978" s="13" t="s">
        <v>58</v>
      </c>
      <c r="E978" s="11" t="s">
        <v>49</v>
      </c>
      <c r="F978" s="11" t="s">
        <v>42</v>
      </c>
      <c r="G978" s="14">
        <v>0</v>
      </c>
      <c r="H978" s="15">
        <v>0</v>
      </c>
      <c r="I978" s="11">
        <v>2</v>
      </c>
      <c r="J978" s="16">
        <v>5.0231481481481481E-3</v>
      </c>
      <c r="K978" s="11"/>
      <c r="L978" s="11"/>
      <c r="M978" s="11" t="s">
        <v>48</v>
      </c>
      <c r="N978" s="11" t="s">
        <v>77</v>
      </c>
      <c r="O978" s="11" t="s">
        <v>65</v>
      </c>
    </row>
    <row r="979" spans="2:15" ht="21" customHeight="1" x14ac:dyDescent="0.3">
      <c r="B979" s="1" t="s">
        <v>14</v>
      </c>
      <c r="C979" s="2">
        <v>11</v>
      </c>
      <c r="D979" s="3" t="s">
        <v>55</v>
      </c>
      <c r="E979" s="1" t="s">
        <v>16</v>
      </c>
      <c r="F979" s="1" t="s">
        <v>42</v>
      </c>
      <c r="G979" s="4">
        <v>2</v>
      </c>
      <c r="H979" s="5">
        <v>38000000</v>
      </c>
      <c r="I979" s="1">
        <v>4</v>
      </c>
      <c r="J979" s="6">
        <v>5.208333333333333E-3</v>
      </c>
      <c r="K979" s="1" t="s">
        <v>46</v>
      </c>
      <c r="L979" s="1" t="s">
        <v>47</v>
      </c>
      <c r="M979" s="1" t="s">
        <v>51</v>
      </c>
      <c r="N979" s="1" t="s">
        <v>66</v>
      </c>
      <c r="O979" s="1" t="s">
        <v>67</v>
      </c>
    </row>
    <row r="980" spans="2:15" ht="21" customHeight="1" x14ac:dyDescent="0.3">
      <c r="B980" s="11" t="s">
        <v>14</v>
      </c>
      <c r="C980" s="12">
        <v>6</v>
      </c>
      <c r="D980" s="13" t="s">
        <v>55</v>
      </c>
      <c r="E980" s="11" t="s">
        <v>32</v>
      </c>
      <c r="F980" s="11" t="s">
        <v>42</v>
      </c>
      <c r="G980" s="14">
        <v>5</v>
      </c>
      <c r="H980" s="15">
        <v>20000000</v>
      </c>
      <c r="I980" s="11">
        <v>3</v>
      </c>
      <c r="J980" s="16">
        <v>5.208333333333333E-3</v>
      </c>
      <c r="K980" s="11" t="s">
        <v>18</v>
      </c>
      <c r="L980" s="11" t="s">
        <v>29</v>
      </c>
      <c r="M980" s="11" t="s">
        <v>25</v>
      </c>
      <c r="N980" s="11" t="s">
        <v>76</v>
      </c>
      <c r="O980" s="11" t="s">
        <v>26</v>
      </c>
    </row>
    <row r="981" spans="2:15" ht="21" customHeight="1" x14ac:dyDescent="0.3">
      <c r="B981" s="1" t="s">
        <v>14</v>
      </c>
      <c r="C981" s="2">
        <v>1</v>
      </c>
      <c r="D981" s="3" t="s">
        <v>15</v>
      </c>
      <c r="E981" s="1" t="s">
        <v>16</v>
      </c>
      <c r="F981" s="1" t="s">
        <v>45</v>
      </c>
      <c r="G981" s="4">
        <v>2</v>
      </c>
      <c r="H981" s="5">
        <v>12000000</v>
      </c>
      <c r="I981" s="1">
        <v>1</v>
      </c>
      <c r="J981" s="6">
        <v>5.208333333333333E-3</v>
      </c>
      <c r="K981" s="1" t="s">
        <v>18</v>
      </c>
      <c r="L981" s="1" t="s">
        <v>19</v>
      </c>
      <c r="M981" s="1" t="s">
        <v>25</v>
      </c>
      <c r="N981" s="1" t="s">
        <v>77</v>
      </c>
      <c r="O981" s="1" t="s">
        <v>65</v>
      </c>
    </row>
    <row r="982" spans="2:15" ht="21" customHeight="1" x14ac:dyDescent="0.3">
      <c r="B982" s="11" t="s">
        <v>14</v>
      </c>
      <c r="C982" s="12">
        <v>10</v>
      </c>
      <c r="D982" s="13" t="s">
        <v>59</v>
      </c>
      <c r="E982" s="11" t="s">
        <v>38</v>
      </c>
      <c r="F982" s="11" t="s">
        <v>17</v>
      </c>
      <c r="G982" s="14">
        <v>2</v>
      </c>
      <c r="H982" s="15">
        <v>38000000</v>
      </c>
      <c r="I982" s="11">
        <v>2</v>
      </c>
      <c r="J982" s="16">
        <v>5.208333333333333E-3</v>
      </c>
      <c r="K982" s="11" t="s">
        <v>74</v>
      </c>
      <c r="L982" s="11" t="s">
        <v>47</v>
      </c>
      <c r="M982" s="11" t="s">
        <v>43</v>
      </c>
      <c r="N982" s="11" t="s">
        <v>76</v>
      </c>
      <c r="O982" s="11" t="s">
        <v>52</v>
      </c>
    </row>
    <row r="983" spans="2:15" ht="21" customHeight="1" x14ac:dyDescent="0.3">
      <c r="B983" s="1" t="s">
        <v>14</v>
      </c>
      <c r="C983" s="2">
        <v>1</v>
      </c>
      <c r="D983" s="3" t="s">
        <v>59</v>
      </c>
      <c r="E983" s="1" t="s">
        <v>73</v>
      </c>
      <c r="F983" s="1" t="s">
        <v>42</v>
      </c>
      <c r="G983" s="4">
        <v>3</v>
      </c>
      <c r="H983" s="5">
        <v>15000000</v>
      </c>
      <c r="I983" s="1">
        <v>1</v>
      </c>
      <c r="J983" s="6">
        <v>5.208333333333333E-3</v>
      </c>
      <c r="K983" s="1" t="s">
        <v>18</v>
      </c>
      <c r="L983" s="1" t="s">
        <v>56</v>
      </c>
      <c r="M983" s="1" t="s">
        <v>43</v>
      </c>
      <c r="N983" s="1" t="s">
        <v>78</v>
      </c>
      <c r="O983" s="1" t="s">
        <v>62</v>
      </c>
    </row>
    <row r="984" spans="2:15" ht="21" customHeight="1" x14ac:dyDescent="0.3">
      <c r="B984" s="11" t="s">
        <v>14</v>
      </c>
      <c r="C984" s="12">
        <v>30</v>
      </c>
      <c r="D984" s="13" t="s">
        <v>27</v>
      </c>
      <c r="E984" s="11" t="s">
        <v>32</v>
      </c>
      <c r="F984" s="11" t="s">
        <v>42</v>
      </c>
      <c r="G984" s="14">
        <v>1</v>
      </c>
      <c r="H984" s="15">
        <v>7000000</v>
      </c>
      <c r="I984" s="11">
        <v>2</v>
      </c>
      <c r="J984" s="16">
        <v>5.208333333333333E-3</v>
      </c>
      <c r="K984" s="11" t="s">
        <v>18</v>
      </c>
      <c r="L984" s="11" t="s">
        <v>29</v>
      </c>
      <c r="M984" s="11" t="s">
        <v>43</v>
      </c>
      <c r="N984" s="11" t="s">
        <v>78</v>
      </c>
      <c r="O984" s="11" t="s">
        <v>63</v>
      </c>
    </row>
    <row r="985" spans="2:15" ht="21" customHeight="1" x14ac:dyDescent="0.3">
      <c r="B985" s="1" t="s">
        <v>14</v>
      </c>
      <c r="C985" s="2">
        <v>27</v>
      </c>
      <c r="D985" s="3" t="s">
        <v>27</v>
      </c>
      <c r="E985" s="1" t="s">
        <v>16</v>
      </c>
      <c r="F985" s="1" t="s">
        <v>23</v>
      </c>
      <c r="G985" s="4">
        <v>1</v>
      </c>
      <c r="H985" s="5">
        <v>7000000</v>
      </c>
      <c r="I985" s="1">
        <v>1</v>
      </c>
      <c r="J985" s="6">
        <v>5.208333333333333E-3</v>
      </c>
      <c r="K985" s="1" t="s">
        <v>18</v>
      </c>
      <c r="L985" s="1" t="s">
        <v>50</v>
      </c>
      <c r="M985" s="1" t="s">
        <v>51</v>
      </c>
      <c r="N985" s="1" t="s">
        <v>66</v>
      </c>
      <c r="O985" s="1" t="s">
        <v>67</v>
      </c>
    </row>
    <row r="986" spans="2:15" ht="21" customHeight="1" x14ac:dyDescent="0.3">
      <c r="B986" s="11" t="s">
        <v>14</v>
      </c>
      <c r="C986" s="12">
        <v>15</v>
      </c>
      <c r="D986" s="13" t="s">
        <v>37</v>
      </c>
      <c r="E986" s="11" t="s">
        <v>32</v>
      </c>
      <c r="F986" s="11" t="s">
        <v>17</v>
      </c>
      <c r="G986" s="14">
        <v>1</v>
      </c>
      <c r="H986" s="15">
        <v>19000000</v>
      </c>
      <c r="I986" s="11">
        <v>2</v>
      </c>
      <c r="J986" s="16">
        <v>5.208333333333333E-3</v>
      </c>
      <c r="K986" s="11" t="s">
        <v>46</v>
      </c>
      <c r="L986" s="11" t="s">
        <v>19</v>
      </c>
      <c r="M986" s="11" t="s">
        <v>30</v>
      </c>
      <c r="N986" s="11" t="s">
        <v>77</v>
      </c>
      <c r="O986" s="11" t="s">
        <v>65</v>
      </c>
    </row>
    <row r="987" spans="2:15" ht="21" customHeight="1" x14ac:dyDescent="0.3">
      <c r="B987" s="1" t="s">
        <v>14</v>
      </c>
      <c r="C987" s="2">
        <v>5</v>
      </c>
      <c r="D987" s="3" t="s">
        <v>37</v>
      </c>
      <c r="E987" s="1" t="s">
        <v>16</v>
      </c>
      <c r="F987" s="1" t="s">
        <v>42</v>
      </c>
      <c r="G987" s="4">
        <v>4</v>
      </c>
      <c r="H987" s="5">
        <v>15000000</v>
      </c>
      <c r="I987" s="1">
        <v>6</v>
      </c>
      <c r="J987" s="6">
        <v>5.208333333333333E-3</v>
      </c>
      <c r="K987" s="1" t="s">
        <v>18</v>
      </c>
      <c r="L987" s="1" t="s">
        <v>50</v>
      </c>
      <c r="M987" s="1" t="s">
        <v>30</v>
      </c>
      <c r="N987" s="1" t="s">
        <v>66</v>
      </c>
      <c r="O987" s="1" t="s">
        <v>36</v>
      </c>
    </row>
    <row r="988" spans="2:15" ht="21" customHeight="1" x14ac:dyDescent="0.3">
      <c r="B988" s="11" t="s">
        <v>14</v>
      </c>
      <c r="C988" s="12">
        <v>6</v>
      </c>
      <c r="D988" s="13" t="s">
        <v>37</v>
      </c>
      <c r="E988" s="11" t="s">
        <v>49</v>
      </c>
      <c r="F988" s="11" t="s">
        <v>23</v>
      </c>
      <c r="G988" s="14">
        <v>5</v>
      </c>
      <c r="H988" s="15">
        <v>20000000</v>
      </c>
      <c r="I988" s="11">
        <v>6</v>
      </c>
      <c r="J988" s="16">
        <v>5.208333333333333E-3</v>
      </c>
      <c r="K988" s="11" t="s">
        <v>18</v>
      </c>
      <c r="L988" s="11" t="s">
        <v>29</v>
      </c>
      <c r="M988" s="11" t="s">
        <v>30</v>
      </c>
      <c r="N988" s="11" t="s">
        <v>78</v>
      </c>
      <c r="O988" s="11" t="s">
        <v>62</v>
      </c>
    </row>
    <row r="989" spans="2:15" ht="21" customHeight="1" x14ac:dyDescent="0.3">
      <c r="B989" s="1" t="s">
        <v>14</v>
      </c>
      <c r="C989" s="2">
        <v>12</v>
      </c>
      <c r="D989" s="3" t="s">
        <v>37</v>
      </c>
      <c r="E989" s="1" t="s">
        <v>73</v>
      </c>
      <c r="F989" s="1" t="s">
        <v>17</v>
      </c>
      <c r="G989" s="4">
        <v>2</v>
      </c>
      <c r="H989" s="5">
        <v>12000000</v>
      </c>
      <c r="I989" s="1">
        <v>2</v>
      </c>
      <c r="J989" s="6">
        <v>5.208333333333333E-3</v>
      </c>
      <c r="K989" s="1" t="s">
        <v>18</v>
      </c>
      <c r="L989" s="1" t="s">
        <v>19</v>
      </c>
      <c r="M989" s="1" t="s">
        <v>40</v>
      </c>
      <c r="N989" s="1" t="s">
        <v>77</v>
      </c>
      <c r="O989" s="1" t="s">
        <v>54</v>
      </c>
    </row>
    <row r="990" spans="2:15" ht="21" customHeight="1" x14ac:dyDescent="0.3">
      <c r="B990" s="11" t="s">
        <v>14</v>
      </c>
      <c r="C990" s="12">
        <v>28</v>
      </c>
      <c r="D990" s="13" t="s">
        <v>37</v>
      </c>
      <c r="E990" s="11" t="s">
        <v>28</v>
      </c>
      <c r="F990" s="11" t="s">
        <v>23</v>
      </c>
      <c r="G990" s="14">
        <v>2</v>
      </c>
      <c r="H990" s="15">
        <v>12000000</v>
      </c>
      <c r="I990" s="11">
        <v>2</v>
      </c>
      <c r="J990" s="16">
        <v>5.208333333333333E-3</v>
      </c>
      <c r="K990" s="11" t="s">
        <v>18</v>
      </c>
      <c r="L990" s="11" t="s">
        <v>19</v>
      </c>
      <c r="M990" s="11" t="s">
        <v>20</v>
      </c>
      <c r="N990" s="11" t="s">
        <v>78</v>
      </c>
      <c r="O990" s="11" t="s">
        <v>21</v>
      </c>
    </row>
    <row r="991" spans="2:15" ht="21" customHeight="1" x14ac:dyDescent="0.3">
      <c r="B991" s="1" t="s">
        <v>14</v>
      </c>
      <c r="C991" s="2">
        <v>8</v>
      </c>
      <c r="D991" s="3" t="s">
        <v>37</v>
      </c>
      <c r="E991" s="1" t="s">
        <v>16</v>
      </c>
      <c r="F991" s="1" t="s">
        <v>23</v>
      </c>
      <c r="G991" s="4">
        <v>2</v>
      </c>
      <c r="H991" s="5">
        <v>12000000</v>
      </c>
      <c r="I991" s="1">
        <v>3</v>
      </c>
      <c r="J991" s="6">
        <v>5.208333333333333E-3</v>
      </c>
      <c r="K991" s="1" t="s">
        <v>18</v>
      </c>
      <c r="L991" s="1" t="s">
        <v>29</v>
      </c>
      <c r="M991" s="1" t="s">
        <v>33</v>
      </c>
      <c r="N991" s="1" t="s">
        <v>76</v>
      </c>
      <c r="O991" s="1" t="s">
        <v>75</v>
      </c>
    </row>
    <row r="992" spans="2:15" ht="21" customHeight="1" x14ac:dyDescent="0.3">
      <c r="B992" s="11" t="s">
        <v>14</v>
      </c>
      <c r="C992" s="12">
        <v>7</v>
      </c>
      <c r="D992" s="13" t="s">
        <v>37</v>
      </c>
      <c r="E992" s="11" t="s">
        <v>38</v>
      </c>
      <c r="F992" s="11" t="s">
        <v>42</v>
      </c>
      <c r="G992" s="14">
        <v>2</v>
      </c>
      <c r="H992" s="15">
        <v>12000000</v>
      </c>
      <c r="I992" s="11">
        <v>3</v>
      </c>
      <c r="J992" s="16">
        <v>5.208333333333333E-3</v>
      </c>
      <c r="K992" s="11" t="s">
        <v>18</v>
      </c>
      <c r="L992" s="11" t="s">
        <v>56</v>
      </c>
      <c r="M992" s="11" t="s">
        <v>40</v>
      </c>
      <c r="N992" s="11" t="s">
        <v>78</v>
      </c>
      <c r="O992" s="11" t="s">
        <v>63</v>
      </c>
    </row>
    <row r="993" spans="2:15" ht="21" customHeight="1" x14ac:dyDescent="0.3">
      <c r="B993" s="1" t="s">
        <v>14</v>
      </c>
      <c r="C993" s="2">
        <v>9</v>
      </c>
      <c r="D993" s="3" t="s">
        <v>37</v>
      </c>
      <c r="E993" s="1" t="s">
        <v>49</v>
      </c>
      <c r="F993" s="1" t="s">
        <v>42</v>
      </c>
      <c r="G993" s="4">
        <v>3</v>
      </c>
      <c r="H993" s="5">
        <v>15000000</v>
      </c>
      <c r="I993" s="1">
        <v>1</v>
      </c>
      <c r="J993" s="6">
        <v>5.208333333333333E-3</v>
      </c>
      <c r="K993" s="1" t="s">
        <v>18</v>
      </c>
      <c r="L993" s="1" t="s">
        <v>29</v>
      </c>
      <c r="M993" s="1" t="s">
        <v>48</v>
      </c>
      <c r="N993" s="1" t="s">
        <v>66</v>
      </c>
      <c r="O993" s="1" t="s">
        <v>36</v>
      </c>
    </row>
    <row r="994" spans="2:15" ht="21" customHeight="1" x14ac:dyDescent="0.3">
      <c r="B994" s="11" t="s">
        <v>14</v>
      </c>
      <c r="C994" s="12">
        <v>16</v>
      </c>
      <c r="D994" s="13" t="s">
        <v>44</v>
      </c>
      <c r="E994" s="11" t="s">
        <v>28</v>
      </c>
      <c r="F994" s="11" t="s">
        <v>23</v>
      </c>
      <c r="G994" s="14">
        <v>1</v>
      </c>
      <c r="H994" s="15">
        <v>19000000</v>
      </c>
      <c r="I994" s="11">
        <v>1</v>
      </c>
      <c r="J994" s="16">
        <v>5.208333333333333E-3</v>
      </c>
      <c r="K994" s="11" t="s">
        <v>46</v>
      </c>
      <c r="L994" s="11" t="s">
        <v>19</v>
      </c>
      <c r="M994" s="11" t="s">
        <v>33</v>
      </c>
      <c r="N994" s="11" t="s">
        <v>76</v>
      </c>
      <c r="O994" s="11" t="s">
        <v>31</v>
      </c>
    </row>
    <row r="995" spans="2:15" ht="21" customHeight="1" x14ac:dyDescent="0.3">
      <c r="B995" s="1" t="s">
        <v>14</v>
      </c>
      <c r="C995" s="2">
        <v>22</v>
      </c>
      <c r="D995" s="3" t="s">
        <v>44</v>
      </c>
      <c r="E995" s="1" t="s">
        <v>28</v>
      </c>
      <c r="F995" s="1" t="s">
        <v>23</v>
      </c>
      <c r="G995" s="4">
        <v>3</v>
      </c>
      <c r="H995" s="5">
        <v>11000000</v>
      </c>
      <c r="I995" s="1">
        <v>3</v>
      </c>
      <c r="J995" s="6">
        <v>5.208333333333333E-3</v>
      </c>
      <c r="K995" s="1" t="s">
        <v>18</v>
      </c>
      <c r="L995" s="1" t="s">
        <v>19</v>
      </c>
      <c r="M995" s="1" t="s">
        <v>30</v>
      </c>
      <c r="N995" s="1" t="s">
        <v>77</v>
      </c>
      <c r="O995" s="1" t="s">
        <v>65</v>
      </c>
    </row>
    <row r="996" spans="2:15" ht="21" customHeight="1" x14ac:dyDescent="0.3">
      <c r="B996" s="11" t="s">
        <v>14</v>
      </c>
      <c r="C996" s="12">
        <v>5</v>
      </c>
      <c r="D996" s="13" t="s">
        <v>44</v>
      </c>
      <c r="E996" s="11" t="s">
        <v>16</v>
      </c>
      <c r="F996" s="11" t="s">
        <v>42</v>
      </c>
      <c r="G996" s="14">
        <v>3</v>
      </c>
      <c r="H996" s="15">
        <v>15000000</v>
      </c>
      <c r="I996" s="11">
        <v>2</v>
      </c>
      <c r="J996" s="16">
        <v>5.208333333333333E-3</v>
      </c>
      <c r="K996" s="11" t="s">
        <v>18</v>
      </c>
      <c r="L996" s="11" t="s">
        <v>64</v>
      </c>
      <c r="M996" s="11" t="s">
        <v>40</v>
      </c>
      <c r="N996" s="11" t="s">
        <v>66</v>
      </c>
      <c r="O996" s="11" t="s">
        <v>67</v>
      </c>
    </row>
    <row r="997" spans="2:15" ht="21" customHeight="1" x14ac:dyDescent="0.3">
      <c r="B997" s="1" t="s">
        <v>14</v>
      </c>
      <c r="C997" s="2">
        <v>29</v>
      </c>
      <c r="D997" s="3" t="s">
        <v>44</v>
      </c>
      <c r="E997" s="1" t="s">
        <v>38</v>
      </c>
      <c r="F997" s="1" t="s">
        <v>42</v>
      </c>
      <c r="G997" s="4">
        <v>3</v>
      </c>
      <c r="H997" s="5">
        <v>15000000</v>
      </c>
      <c r="I997" s="1">
        <v>4</v>
      </c>
      <c r="J997" s="6">
        <v>5.208333333333333E-3</v>
      </c>
      <c r="K997" s="1" t="s">
        <v>18</v>
      </c>
      <c r="L997" s="1" t="s">
        <v>19</v>
      </c>
      <c r="M997" s="1" t="s">
        <v>25</v>
      </c>
      <c r="N997" s="1" t="s">
        <v>78</v>
      </c>
      <c r="O997" s="1" t="s">
        <v>63</v>
      </c>
    </row>
    <row r="998" spans="2:15" ht="21" customHeight="1" x14ac:dyDescent="0.3">
      <c r="B998" s="11" t="s">
        <v>14</v>
      </c>
      <c r="C998" s="12">
        <v>12</v>
      </c>
      <c r="D998" s="13" t="s">
        <v>44</v>
      </c>
      <c r="E998" s="11" t="s">
        <v>16</v>
      </c>
      <c r="F998" s="11" t="s">
        <v>45</v>
      </c>
      <c r="G998" s="14">
        <v>4</v>
      </c>
      <c r="H998" s="15">
        <v>15000000</v>
      </c>
      <c r="I998" s="11">
        <v>2</v>
      </c>
      <c r="J998" s="16">
        <v>5.208333333333333E-3</v>
      </c>
      <c r="K998" s="11" t="s">
        <v>18</v>
      </c>
      <c r="L998" s="11" t="s">
        <v>19</v>
      </c>
      <c r="M998" s="11" t="s">
        <v>48</v>
      </c>
      <c r="N998" s="11" t="s">
        <v>78</v>
      </c>
      <c r="O998" s="11" t="s">
        <v>41</v>
      </c>
    </row>
    <row r="999" spans="2:15" ht="21" customHeight="1" x14ac:dyDescent="0.3">
      <c r="B999" s="1" t="s">
        <v>14</v>
      </c>
      <c r="C999" s="2">
        <v>11</v>
      </c>
      <c r="D999" s="3" t="s">
        <v>55</v>
      </c>
      <c r="E999" s="1" t="s">
        <v>16</v>
      </c>
      <c r="F999" s="1" t="s">
        <v>42</v>
      </c>
      <c r="G999" s="4">
        <v>2</v>
      </c>
      <c r="H999" s="5">
        <v>38000000</v>
      </c>
      <c r="I999" s="1">
        <v>4</v>
      </c>
      <c r="J999" s="6">
        <v>5.208333333333333E-3</v>
      </c>
      <c r="K999" s="1" t="s">
        <v>46</v>
      </c>
      <c r="L999" s="1" t="s">
        <v>47</v>
      </c>
      <c r="M999" s="1" t="s">
        <v>51</v>
      </c>
      <c r="N999" s="1" t="s">
        <v>66</v>
      </c>
      <c r="O999" s="1" t="s">
        <v>67</v>
      </c>
    </row>
    <row r="1000" spans="2:15" ht="21" customHeight="1" x14ac:dyDescent="0.3">
      <c r="B1000" s="11" t="s">
        <v>14</v>
      </c>
      <c r="C1000" s="12">
        <v>6</v>
      </c>
      <c r="D1000" s="13" t="s">
        <v>55</v>
      </c>
      <c r="E1000" s="11" t="s">
        <v>32</v>
      </c>
      <c r="F1000" s="11" t="s">
        <v>42</v>
      </c>
      <c r="G1000" s="14">
        <v>5</v>
      </c>
      <c r="H1000" s="15">
        <v>20000000</v>
      </c>
      <c r="I1000" s="11">
        <v>3</v>
      </c>
      <c r="J1000" s="16">
        <v>5.208333333333333E-3</v>
      </c>
      <c r="K1000" s="11" t="s">
        <v>18</v>
      </c>
      <c r="L1000" s="11" t="s">
        <v>29</v>
      </c>
      <c r="M1000" s="11" t="s">
        <v>25</v>
      </c>
      <c r="N1000" s="11" t="s">
        <v>76</v>
      </c>
      <c r="O1000" s="11" t="s">
        <v>26</v>
      </c>
    </row>
    <row r="1001" spans="2:15" ht="21" customHeight="1" x14ac:dyDescent="0.3">
      <c r="B1001" s="1" t="s">
        <v>14</v>
      </c>
      <c r="C1001" s="2">
        <v>1</v>
      </c>
      <c r="D1001" s="3" t="s">
        <v>15</v>
      </c>
      <c r="E1001" s="1" t="s">
        <v>16</v>
      </c>
      <c r="F1001" s="1" t="s">
        <v>45</v>
      </c>
      <c r="G1001" s="4">
        <v>2</v>
      </c>
      <c r="H1001" s="5">
        <v>12000000</v>
      </c>
      <c r="I1001" s="1">
        <v>1</v>
      </c>
      <c r="J1001" s="6">
        <v>5.208333333333333E-3</v>
      </c>
      <c r="K1001" s="1" t="s">
        <v>18</v>
      </c>
      <c r="L1001" s="1" t="s">
        <v>19</v>
      </c>
      <c r="M1001" s="1" t="s">
        <v>25</v>
      </c>
      <c r="N1001" s="1" t="s">
        <v>77</v>
      </c>
      <c r="O1001" s="1" t="s">
        <v>65</v>
      </c>
    </row>
    <row r="1002" spans="2:15" ht="21" customHeight="1" x14ac:dyDescent="0.3">
      <c r="B1002" s="11" t="s">
        <v>14</v>
      </c>
      <c r="C1002" s="12">
        <v>10</v>
      </c>
      <c r="D1002" s="13" t="s">
        <v>59</v>
      </c>
      <c r="E1002" s="11" t="s">
        <v>38</v>
      </c>
      <c r="F1002" s="11" t="s">
        <v>17</v>
      </c>
      <c r="G1002" s="14">
        <v>2</v>
      </c>
      <c r="H1002" s="15">
        <v>38000000</v>
      </c>
      <c r="I1002" s="11">
        <v>2</v>
      </c>
      <c r="J1002" s="16">
        <v>5.208333333333333E-3</v>
      </c>
      <c r="K1002" s="11" t="s">
        <v>74</v>
      </c>
      <c r="L1002" s="11" t="s">
        <v>47</v>
      </c>
      <c r="M1002" s="11" t="s">
        <v>43</v>
      </c>
      <c r="N1002" s="11" t="s">
        <v>76</v>
      </c>
      <c r="O1002" s="11" t="s">
        <v>52</v>
      </c>
    </row>
    <row r="1003" spans="2:15" ht="21" customHeight="1" x14ac:dyDescent="0.3">
      <c r="B1003" s="1" t="s">
        <v>14</v>
      </c>
      <c r="C1003" s="2">
        <v>1</v>
      </c>
      <c r="D1003" s="3" t="s">
        <v>59</v>
      </c>
      <c r="E1003" s="1" t="s">
        <v>73</v>
      </c>
      <c r="F1003" s="1" t="s">
        <v>42</v>
      </c>
      <c r="G1003" s="4">
        <v>3</v>
      </c>
      <c r="H1003" s="5">
        <v>15000000</v>
      </c>
      <c r="I1003" s="1">
        <v>1</v>
      </c>
      <c r="J1003" s="6">
        <v>5.208333333333333E-3</v>
      </c>
      <c r="K1003" s="1" t="s">
        <v>18</v>
      </c>
      <c r="L1003" s="1" t="s">
        <v>56</v>
      </c>
      <c r="M1003" s="1" t="s">
        <v>43</v>
      </c>
      <c r="N1003" s="1" t="s">
        <v>78</v>
      </c>
      <c r="O1003" s="1" t="s">
        <v>62</v>
      </c>
    </row>
    <row r="1004" spans="2:15" ht="21" customHeight="1" x14ac:dyDescent="0.3">
      <c r="B1004" s="11" t="s">
        <v>70</v>
      </c>
      <c r="C1004" s="12">
        <v>7</v>
      </c>
      <c r="D1004" s="13" t="s">
        <v>72</v>
      </c>
      <c r="E1004" s="11" t="s">
        <v>28</v>
      </c>
      <c r="F1004" s="11" t="s">
        <v>17</v>
      </c>
      <c r="G1004" s="14">
        <v>0</v>
      </c>
      <c r="H1004" s="15">
        <v>0</v>
      </c>
      <c r="I1004" s="11">
        <v>3</v>
      </c>
      <c r="J1004" s="16">
        <v>5.208333333333333E-3</v>
      </c>
      <c r="K1004" s="11"/>
      <c r="L1004" s="11"/>
      <c r="M1004" s="11" t="s">
        <v>51</v>
      </c>
      <c r="N1004" s="11" t="s">
        <v>77</v>
      </c>
      <c r="O1004" s="11" t="s">
        <v>65</v>
      </c>
    </row>
    <row r="1005" spans="2:15" ht="21" customHeight="1" x14ac:dyDescent="0.3">
      <c r="B1005" s="1" t="s">
        <v>70</v>
      </c>
      <c r="C1005" s="2">
        <v>12</v>
      </c>
      <c r="D1005" s="3" t="s">
        <v>22</v>
      </c>
      <c r="E1005" s="1" t="s">
        <v>49</v>
      </c>
      <c r="F1005" s="1" t="s">
        <v>23</v>
      </c>
      <c r="G1005" s="4">
        <v>0</v>
      </c>
      <c r="H1005" s="5">
        <v>0</v>
      </c>
      <c r="I1005" s="1">
        <v>2</v>
      </c>
      <c r="J1005" s="6">
        <v>5.208333333333333E-3</v>
      </c>
      <c r="K1005" s="1"/>
      <c r="L1005" s="1"/>
      <c r="M1005" s="1" t="s">
        <v>30</v>
      </c>
      <c r="N1005" s="1" t="s">
        <v>76</v>
      </c>
      <c r="O1005" s="1" t="s">
        <v>31</v>
      </c>
    </row>
    <row r="1006" spans="2:15" ht="21" customHeight="1" x14ac:dyDescent="0.3">
      <c r="B1006" s="11" t="s">
        <v>70</v>
      </c>
      <c r="C1006" s="12">
        <v>1</v>
      </c>
      <c r="D1006" s="13" t="s">
        <v>27</v>
      </c>
      <c r="E1006" s="11" t="s">
        <v>32</v>
      </c>
      <c r="F1006" s="11" t="s">
        <v>42</v>
      </c>
      <c r="G1006" s="14">
        <v>0</v>
      </c>
      <c r="H1006" s="15">
        <v>0</v>
      </c>
      <c r="I1006" s="11">
        <v>4</v>
      </c>
      <c r="J1006" s="16">
        <v>5.208333333333333E-3</v>
      </c>
      <c r="K1006" s="11"/>
      <c r="L1006" s="11"/>
      <c r="M1006" s="11" t="s">
        <v>30</v>
      </c>
      <c r="N1006" s="11" t="s">
        <v>78</v>
      </c>
      <c r="O1006" s="11" t="s">
        <v>63</v>
      </c>
    </row>
    <row r="1007" spans="2:15" ht="21" customHeight="1" x14ac:dyDescent="0.3">
      <c r="B1007" s="1" t="s">
        <v>70</v>
      </c>
      <c r="C1007" s="2">
        <v>29</v>
      </c>
      <c r="D1007" s="3" t="s">
        <v>27</v>
      </c>
      <c r="E1007" s="1" t="s">
        <v>38</v>
      </c>
      <c r="F1007" s="1" t="s">
        <v>42</v>
      </c>
      <c r="G1007" s="4">
        <v>0</v>
      </c>
      <c r="H1007" s="5">
        <v>0</v>
      </c>
      <c r="I1007" s="1">
        <v>2</v>
      </c>
      <c r="J1007" s="6">
        <v>5.208333333333333E-3</v>
      </c>
      <c r="K1007" s="1"/>
      <c r="L1007" s="1"/>
      <c r="M1007" s="1" t="s">
        <v>40</v>
      </c>
      <c r="N1007" s="1" t="s">
        <v>76</v>
      </c>
      <c r="O1007" s="1" t="s">
        <v>52</v>
      </c>
    </row>
    <row r="1008" spans="2:15" ht="21" customHeight="1" x14ac:dyDescent="0.3">
      <c r="B1008" s="11" t="s">
        <v>70</v>
      </c>
      <c r="C1008" s="12">
        <v>26</v>
      </c>
      <c r="D1008" s="13" t="s">
        <v>37</v>
      </c>
      <c r="E1008" s="11" t="s">
        <v>38</v>
      </c>
      <c r="F1008" s="11" t="s">
        <v>17</v>
      </c>
      <c r="G1008" s="14">
        <v>0</v>
      </c>
      <c r="H1008" s="15">
        <v>0</v>
      </c>
      <c r="I1008" s="11">
        <v>3</v>
      </c>
      <c r="J1008" s="16">
        <v>5.208333333333333E-3</v>
      </c>
      <c r="K1008" s="11"/>
      <c r="L1008" s="11"/>
      <c r="M1008" s="11" t="s">
        <v>30</v>
      </c>
      <c r="N1008" s="11" t="s">
        <v>78</v>
      </c>
      <c r="O1008" s="11" t="s">
        <v>41</v>
      </c>
    </row>
    <row r="1009" spans="2:15" ht="21" customHeight="1" x14ac:dyDescent="0.3">
      <c r="B1009" s="1" t="s">
        <v>70</v>
      </c>
      <c r="C1009" s="2">
        <v>30</v>
      </c>
      <c r="D1009" s="3" t="s">
        <v>69</v>
      </c>
      <c r="E1009" s="1" t="s">
        <v>49</v>
      </c>
      <c r="F1009" s="1" t="s">
        <v>17</v>
      </c>
      <c r="G1009" s="4">
        <v>0</v>
      </c>
      <c r="H1009" s="5">
        <v>0</v>
      </c>
      <c r="I1009" s="1">
        <v>7</v>
      </c>
      <c r="J1009" s="6">
        <v>5.208333333333333E-3</v>
      </c>
      <c r="K1009" s="1"/>
      <c r="L1009" s="1"/>
      <c r="M1009" s="1" t="s">
        <v>43</v>
      </c>
      <c r="N1009" s="1" t="s">
        <v>76</v>
      </c>
      <c r="O1009" s="1" t="s">
        <v>52</v>
      </c>
    </row>
    <row r="1010" spans="2:15" ht="21" customHeight="1" x14ac:dyDescent="0.3">
      <c r="B1010" s="11" t="s">
        <v>70</v>
      </c>
      <c r="C1010" s="12">
        <v>7</v>
      </c>
      <c r="D1010" s="13" t="s">
        <v>72</v>
      </c>
      <c r="E1010" s="11" t="s">
        <v>28</v>
      </c>
      <c r="F1010" s="11" t="s">
        <v>17</v>
      </c>
      <c r="G1010" s="14">
        <v>0</v>
      </c>
      <c r="H1010" s="15">
        <v>0</v>
      </c>
      <c r="I1010" s="11">
        <v>3</v>
      </c>
      <c r="J1010" s="16">
        <v>5.208333333333333E-3</v>
      </c>
      <c r="K1010" s="11"/>
      <c r="L1010" s="11"/>
      <c r="M1010" s="11" t="s">
        <v>51</v>
      </c>
      <c r="N1010" s="11" t="s">
        <v>77</v>
      </c>
      <c r="O1010" s="11" t="s">
        <v>65</v>
      </c>
    </row>
    <row r="1011" spans="2:15" ht="21" customHeight="1" x14ac:dyDescent="0.3">
      <c r="B1011" s="1" t="s">
        <v>14</v>
      </c>
      <c r="C1011" s="2">
        <v>16</v>
      </c>
      <c r="D1011" s="3" t="s">
        <v>57</v>
      </c>
      <c r="E1011" s="1" t="s">
        <v>38</v>
      </c>
      <c r="F1011" s="1" t="s">
        <v>23</v>
      </c>
      <c r="G1011" s="4">
        <v>3</v>
      </c>
      <c r="H1011" s="5">
        <v>11000000</v>
      </c>
      <c r="I1011" s="1">
        <v>3</v>
      </c>
      <c r="J1011" s="6">
        <v>5.5555555555555558E-3</v>
      </c>
      <c r="K1011" s="1" t="s">
        <v>18</v>
      </c>
      <c r="L1011" s="1" t="s">
        <v>24</v>
      </c>
      <c r="M1011" s="1" t="s">
        <v>30</v>
      </c>
      <c r="N1011" s="1" t="s">
        <v>78</v>
      </c>
      <c r="O1011" s="1" t="s">
        <v>41</v>
      </c>
    </row>
    <row r="1012" spans="2:15" ht="21" customHeight="1" x14ac:dyDescent="0.3">
      <c r="B1012" s="11" t="s">
        <v>14</v>
      </c>
      <c r="C1012" s="12">
        <v>13</v>
      </c>
      <c r="D1012" s="13" t="s">
        <v>27</v>
      </c>
      <c r="E1012" s="11" t="s">
        <v>73</v>
      </c>
      <c r="F1012" s="11" t="s">
        <v>23</v>
      </c>
      <c r="G1012" s="14">
        <v>2</v>
      </c>
      <c r="H1012" s="15">
        <v>10000000</v>
      </c>
      <c r="I1012" s="11">
        <v>2</v>
      </c>
      <c r="J1012" s="16">
        <v>5.5555555555555558E-3</v>
      </c>
      <c r="K1012" s="11" t="s">
        <v>18</v>
      </c>
      <c r="L1012" s="11" t="s">
        <v>19</v>
      </c>
      <c r="M1012" s="11" t="s">
        <v>33</v>
      </c>
      <c r="N1012" s="11" t="s">
        <v>78</v>
      </c>
      <c r="O1012" s="11" t="s">
        <v>41</v>
      </c>
    </row>
    <row r="1013" spans="2:15" ht="21" customHeight="1" x14ac:dyDescent="0.3">
      <c r="B1013" s="1" t="s">
        <v>14</v>
      </c>
      <c r="C1013" s="2">
        <v>16</v>
      </c>
      <c r="D1013" s="3" t="s">
        <v>27</v>
      </c>
      <c r="E1013" s="1" t="s">
        <v>16</v>
      </c>
      <c r="F1013" s="1" t="s">
        <v>42</v>
      </c>
      <c r="G1013" s="4">
        <v>2</v>
      </c>
      <c r="H1013" s="5">
        <v>12000000</v>
      </c>
      <c r="I1013" s="1">
        <v>2</v>
      </c>
      <c r="J1013" s="6">
        <v>5.5555555555555558E-3</v>
      </c>
      <c r="K1013" s="1" t="s">
        <v>18</v>
      </c>
      <c r="L1013" s="1" t="s">
        <v>39</v>
      </c>
      <c r="M1013" s="1" t="s">
        <v>51</v>
      </c>
      <c r="N1013" s="1" t="s">
        <v>76</v>
      </c>
      <c r="O1013" s="1" t="s">
        <v>26</v>
      </c>
    </row>
    <row r="1014" spans="2:15" ht="21" customHeight="1" x14ac:dyDescent="0.3">
      <c r="B1014" s="11" t="s">
        <v>14</v>
      </c>
      <c r="C1014" s="12">
        <v>26</v>
      </c>
      <c r="D1014" s="13" t="s">
        <v>37</v>
      </c>
      <c r="E1014" s="11" t="s">
        <v>32</v>
      </c>
      <c r="F1014" s="11" t="s">
        <v>42</v>
      </c>
      <c r="G1014" s="14">
        <v>2</v>
      </c>
      <c r="H1014" s="15">
        <v>38000000</v>
      </c>
      <c r="I1014" s="11">
        <v>5</v>
      </c>
      <c r="J1014" s="16">
        <v>5.5555555555555558E-3</v>
      </c>
      <c r="K1014" s="11" t="s">
        <v>46</v>
      </c>
      <c r="L1014" s="11" t="s">
        <v>29</v>
      </c>
      <c r="M1014" s="11" t="s">
        <v>48</v>
      </c>
      <c r="N1014" s="11" t="s">
        <v>76</v>
      </c>
      <c r="O1014" s="11" t="s">
        <v>31</v>
      </c>
    </row>
    <row r="1015" spans="2:15" ht="21" customHeight="1" x14ac:dyDescent="0.3">
      <c r="B1015" s="1" t="s">
        <v>14</v>
      </c>
      <c r="C1015" s="2">
        <v>9</v>
      </c>
      <c r="D1015" s="3" t="s">
        <v>37</v>
      </c>
      <c r="E1015" s="1" t="s">
        <v>28</v>
      </c>
      <c r="F1015" s="1" t="s">
        <v>42</v>
      </c>
      <c r="G1015" s="4">
        <v>4</v>
      </c>
      <c r="H1015" s="5">
        <v>20000000</v>
      </c>
      <c r="I1015" s="1">
        <v>1</v>
      </c>
      <c r="J1015" s="6">
        <v>5.5555555555555558E-3</v>
      </c>
      <c r="K1015" s="1" t="s">
        <v>61</v>
      </c>
      <c r="L1015" s="1" t="s">
        <v>29</v>
      </c>
      <c r="M1015" s="1" t="s">
        <v>43</v>
      </c>
      <c r="N1015" s="1" t="s">
        <v>76</v>
      </c>
      <c r="O1015" s="1" t="s">
        <v>71</v>
      </c>
    </row>
    <row r="1016" spans="2:15" ht="21" customHeight="1" x14ac:dyDescent="0.3">
      <c r="B1016" s="11" t="s">
        <v>14</v>
      </c>
      <c r="C1016" s="12">
        <v>28</v>
      </c>
      <c r="D1016" s="13" t="s">
        <v>37</v>
      </c>
      <c r="E1016" s="11" t="s">
        <v>28</v>
      </c>
      <c r="F1016" s="11" t="s">
        <v>42</v>
      </c>
      <c r="G1016" s="14">
        <v>1</v>
      </c>
      <c r="H1016" s="15">
        <v>7000000</v>
      </c>
      <c r="I1016" s="11">
        <v>2</v>
      </c>
      <c r="J1016" s="16">
        <v>5.5555555555555558E-3</v>
      </c>
      <c r="K1016" s="11" t="s">
        <v>18</v>
      </c>
      <c r="L1016" s="11" t="s">
        <v>29</v>
      </c>
      <c r="M1016" s="11" t="s">
        <v>48</v>
      </c>
      <c r="N1016" s="11" t="s">
        <v>76</v>
      </c>
      <c r="O1016" s="11" t="s">
        <v>52</v>
      </c>
    </row>
    <row r="1017" spans="2:15" ht="21" customHeight="1" x14ac:dyDescent="0.3">
      <c r="B1017" s="1" t="s">
        <v>14</v>
      </c>
      <c r="C1017" s="2">
        <v>30</v>
      </c>
      <c r="D1017" s="3" t="s">
        <v>37</v>
      </c>
      <c r="E1017" s="1" t="s">
        <v>32</v>
      </c>
      <c r="F1017" s="1" t="s">
        <v>17</v>
      </c>
      <c r="G1017" s="4">
        <v>3</v>
      </c>
      <c r="H1017" s="5">
        <v>15000000</v>
      </c>
      <c r="I1017" s="1">
        <v>4</v>
      </c>
      <c r="J1017" s="6">
        <v>5.5555555555555558E-3</v>
      </c>
      <c r="K1017" s="1" t="s">
        <v>18</v>
      </c>
      <c r="L1017" s="1" t="s">
        <v>24</v>
      </c>
      <c r="M1017" s="1" t="s">
        <v>33</v>
      </c>
      <c r="N1017" s="1" t="s">
        <v>78</v>
      </c>
      <c r="O1017" s="1" t="s">
        <v>63</v>
      </c>
    </row>
    <row r="1018" spans="2:15" ht="21" customHeight="1" x14ac:dyDescent="0.3">
      <c r="B1018" s="11" t="s">
        <v>14</v>
      </c>
      <c r="C1018" s="12">
        <v>5</v>
      </c>
      <c r="D1018" s="13" t="s">
        <v>44</v>
      </c>
      <c r="E1018" s="11" t="s">
        <v>28</v>
      </c>
      <c r="F1018" s="11" t="s">
        <v>17</v>
      </c>
      <c r="G1018" s="14">
        <v>5</v>
      </c>
      <c r="H1018" s="15">
        <v>25000000</v>
      </c>
      <c r="I1018" s="11">
        <v>2</v>
      </c>
      <c r="J1018" s="16">
        <v>5.5555555555555558E-3</v>
      </c>
      <c r="K1018" s="11" t="s">
        <v>18</v>
      </c>
      <c r="L1018" s="11" t="s">
        <v>19</v>
      </c>
      <c r="M1018" s="11" t="s">
        <v>25</v>
      </c>
      <c r="N1018" s="11" t="s">
        <v>66</v>
      </c>
      <c r="O1018" s="11" t="s">
        <v>36</v>
      </c>
    </row>
    <row r="1019" spans="2:15" ht="21" customHeight="1" x14ac:dyDescent="0.3">
      <c r="B1019" s="1" t="s">
        <v>14</v>
      </c>
      <c r="C1019" s="2">
        <v>16</v>
      </c>
      <c r="D1019" s="3" t="s">
        <v>57</v>
      </c>
      <c r="E1019" s="1" t="s">
        <v>38</v>
      </c>
      <c r="F1019" s="1" t="s">
        <v>23</v>
      </c>
      <c r="G1019" s="4">
        <v>3</v>
      </c>
      <c r="H1019" s="5">
        <v>11000000</v>
      </c>
      <c r="I1019" s="1">
        <v>3</v>
      </c>
      <c r="J1019" s="6">
        <v>5.5555555555555558E-3</v>
      </c>
      <c r="K1019" s="1" t="s">
        <v>18</v>
      </c>
      <c r="L1019" s="1" t="s">
        <v>24</v>
      </c>
      <c r="M1019" s="1" t="s">
        <v>30</v>
      </c>
      <c r="N1019" s="1" t="s">
        <v>78</v>
      </c>
      <c r="O1019" s="1" t="s">
        <v>41</v>
      </c>
    </row>
    <row r="1020" spans="2:15" ht="21" customHeight="1" x14ac:dyDescent="0.3">
      <c r="B1020" s="11" t="s">
        <v>70</v>
      </c>
      <c r="C1020" s="12">
        <v>12</v>
      </c>
      <c r="D1020" s="13" t="s">
        <v>27</v>
      </c>
      <c r="E1020" s="11" t="s">
        <v>32</v>
      </c>
      <c r="F1020" s="11" t="s">
        <v>42</v>
      </c>
      <c r="G1020" s="14">
        <v>0</v>
      </c>
      <c r="H1020" s="15">
        <v>0</v>
      </c>
      <c r="I1020" s="11">
        <v>3</v>
      </c>
      <c r="J1020" s="16">
        <v>5.5555555555555558E-3</v>
      </c>
      <c r="K1020" s="11"/>
      <c r="L1020" s="11"/>
      <c r="M1020" s="11" t="s">
        <v>30</v>
      </c>
      <c r="N1020" s="11" t="s">
        <v>66</v>
      </c>
      <c r="O1020" s="11" t="s">
        <v>67</v>
      </c>
    </row>
    <row r="1021" spans="2:15" ht="21" customHeight="1" x14ac:dyDescent="0.3">
      <c r="B1021" s="1" t="s">
        <v>70</v>
      </c>
      <c r="C1021" s="2">
        <v>1</v>
      </c>
      <c r="D1021" s="3" t="s">
        <v>37</v>
      </c>
      <c r="E1021" s="1" t="s">
        <v>49</v>
      </c>
      <c r="F1021" s="1" t="s">
        <v>42</v>
      </c>
      <c r="G1021" s="4">
        <v>0</v>
      </c>
      <c r="H1021" s="5">
        <v>0</v>
      </c>
      <c r="I1021" s="1">
        <v>1</v>
      </c>
      <c r="J1021" s="6">
        <v>5.5555555555555558E-3</v>
      </c>
      <c r="K1021" s="1"/>
      <c r="L1021" s="1"/>
      <c r="M1021" s="1" t="s">
        <v>30</v>
      </c>
      <c r="N1021" s="1" t="s">
        <v>66</v>
      </c>
      <c r="O1021" s="1" t="s">
        <v>67</v>
      </c>
    </row>
    <row r="1022" spans="2:15" ht="21" customHeight="1" x14ac:dyDescent="0.3">
      <c r="B1022" s="11" t="s">
        <v>70</v>
      </c>
      <c r="C1022" s="12">
        <v>5</v>
      </c>
      <c r="D1022" s="13" t="s">
        <v>37</v>
      </c>
      <c r="E1022" s="11" t="s">
        <v>49</v>
      </c>
      <c r="F1022" s="11" t="s">
        <v>45</v>
      </c>
      <c r="G1022" s="14">
        <v>0</v>
      </c>
      <c r="H1022" s="15">
        <v>0</v>
      </c>
      <c r="I1022" s="11">
        <v>4</v>
      </c>
      <c r="J1022" s="16">
        <v>5.5555555555555558E-3</v>
      </c>
      <c r="K1022" s="11"/>
      <c r="L1022" s="11"/>
      <c r="M1022" s="11" t="s">
        <v>43</v>
      </c>
      <c r="N1022" s="11" t="s">
        <v>77</v>
      </c>
      <c r="O1022" s="11" t="s">
        <v>65</v>
      </c>
    </row>
    <row r="1023" spans="2:15" ht="21" customHeight="1" x14ac:dyDescent="0.3">
      <c r="B1023" s="1" t="s">
        <v>70</v>
      </c>
      <c r="C1023" s="2">
        <v>27</v>
      </c>
      <c r="D1023" s="3" t="s">
        <v>44</v>
      </c>
      <c r="E1023" s="1" t="s">
        <v>16</v>
      </c>
      <c r="F1023" s="1" t="s">
        <v>17</v>
      </c>
      <c r="G1023" s="4">
        <v>0</v>
      </c>
      <c r="H1023" s="5">
        <v>0</v>
      </c>
      <c r="I1023" s="1">
        <v>1</v>
      </c>
      <c r="J1023" s="6">
        <v>5.5555555555555558E-3</v>
      </c>
      <c r="K1023" s="1"/>
      <c r="L1023" s="1"/>
      <c r="M1023" s="1" t="s">
        <v>30</v>
      </c>
      <c r="N1023" s="1" t="s">
        <v>76</v>
      </c>
      <c r="O1023" s="1" t="s">
        <v>52</v>
      </c>
    </row>
    <row r="1024" spans="2:15" ht="21" customHeight="1" x14ac:dyDescent="0.3">
      <c r="B1024" s="11" t="s">
        <v>70</v>
      </c>
      <c r="C1024" s="12">
        <v>16</v>
      </c>
      <c r="D1024" s="13" t="s">
        <v>44</v>
      </c>
      <c r="E1024" s="11" t="s">
        <v>16</v>
      </c>
      <c r="F1024" s="11" t="s">
        <v>17</v>
      </c>
      <c r="G1024" s="14">
        <v>0</v>
      </c>
      <c r="H1024" s="15">
        <v>0</v>
      </c>
      <c r="I1024" s="11">
        <v>1</v>
      </c>
      <c r="J1024" s="16">
        <v>5.5555555555555558E-3</v>
      </c>
      <c r="K1024" s="11"/>
      <c r="L1024" s="11"/>
      <c r="M1024" s="11" t="s">
        <v>40</v>
      </c>
      <c r="N1024" s="11" t="s">
        <v>78</v>
      </c>
      <c r="O1024" s="11" t="s">
        <v>21</v>
      </c>
    </row>
    <row r="1025" spans="2:15" ht="21" customHeight="1" x14ac:dyDescent="0.3">
      <c r="B1025" s="1" t="s">
        <v>14</v>
      </c>
      <c r="C1025" s="2">
        <v>11</v>
      </c>
      <c r="D1025" s="3" t="s">
        <v>57</v>
      </c>
      <c r="E1025" s="1" t="s">
        <v>32</v>
      </c>
      <c r="F1025" s="1" t="s">
        <v>42</v>
      </c>
      <c r="G1025" s="4">
        <v>4</v>
      </c>
      <c r="H1025" s="5">
        <v>20000000</v>
      </c>
      <c r="I1025" s="1">
        <v>1</v>
      </c>
      <c r="J1025" s="6">
        <v>5.6712962962962958E-3</v>
      </c>
      <c r="K1025" s="1" t="s">
        <v>18</v>
      </c>
      <c r="L1025" s="1" t="s">
        <v>56</v>
      </c>
      <c r="M1025" s="1" t="s">
        <v>20</v>
      </c>
      <c r="N1025" s="1" t="s">
        <v>78</v>
      </c>
      <c r="O1025" s="1" t="s">
        <v>62</v>
      </c>
    </row>
    <row r="1026" spans="2:15" ht="21" customHeight="1" x14ac:dyDescent="0.3">
      <c r="B1026" s="11" t="s">
        <v>14</v>
      </c>
      <c r="C1026" s="12">
        <v>1</v>
      </c>
      <c r="D1026" s="13" t="s">
        <v>59</v>
      </c>
      <c r="E1026" s="11" t="s">
        <v>38</v>
      </c>
      <c r="F1026" s="11" t="s">
        <v>23</v>
      </c>
      <c r="G1026" s="14">
        <v>2</v>
      </c>
      <c r="H1026" s="15">
        <v>12000000</v>
      </c>
      <c r="I1026" s="11">
        <v>5</v>
      </c>
      <c r="J1026" s="16">
        <v>5.6712962962962958E-3</v>
      </c>
      <c r="K1026" s="11" t="s">
        <v>18</v>
      </c>
      <c r="L1026" s="11" t="s">
        <v>35</v>
      </c>
      <c r="M1026" s="11" t="s">
        <v>40</v>
      </c>
      <c r="N1026" s="11" t="s">
        <v>66</v>
      </c>
      <c r="O1026" s="11" t="s">
        <v>36</v>
      </c>
    </row>
    <row r="1027" spans="2:15" ht="21" customHeight="1" x14ac:dyDescent="0.3">
      <c r="B1027" s="1" t="s">
        <v>14</v>
      </c>
      <c r="C1027" s="2">
        <v>10</v>
      </c>
      <c r="D1027" s="3" t="s">
        <v>27</v>
      </c>
      <c r="E1027" s="1" t="s">
        <v>38</v>
      </c>
      <c r="F1027" s="1" t="s">
        <v>42</v>
      </c>
      <c r="G1027" s="4">
        <v>2</v>
      </c>
      <c r="H1027" s="5">
        <v>38000000</v>
      </c>
      <c r="I1027" s="1">
        <v>2</v>
      </c>
      <c r="J1027" s="6">
        <v>5.6712962962962958E-3</v>
      </c>
      <c r="K1027" s="1" t="s">
        <v>74</v>
      </c>
      <c r="L1027" s="1" t="s">
        <v>47</v>
      </c>
      <c r="M1027" s="1" t="s">
        <v>48</v>
      </c>
      <c r="N1027" s="1" t="s">
        <v>78</v>
      </c>
      <c r="O1027" s="1" t="s">
        <v>63</v>
      </c>
    </row>
    <row r="1028" spans="2:15" ht="21" customHeight="1" x14ac:dyDescent="0.3">
      <c r="B1028" s="11" t="s">
        <v>14</v>
      </c>
      <c r="C1028" s="12">
        <v>11</v>
      </c>
      <c r="D1028" s="13" t="s">
        <v>27</v>
      </c>
      <c r="E1028" s="11" t="s">
        <v>16</v>
      </c>
      <c r="F1028" s="11" t="s">
        <v>23</v>
      </c>
      <c r="G1028" s="14">
        <v>2</v>
      </c>
      <c r="H1028" s="15">
        <v>12000000</v>
      </c>
      <c r="I1028" s="11">
        <v>4</v>
      </c>
      <c r="J1028" s="16">
        <v>5.6712962962962958E-3</v>
      </c>
      <c r="K1028" s="11" t="s">
        <v>18</v>
      </c>
      <c r="L1028" s="11" t="s">
        <v>39</v>
      </c>
      <c r="M1028" s="11" t="s">
        <v>30</v>
      </c>
      <c r="N1028" s="11" t="s">
        <v>76</v>
      </c>
      <c r="O1028" s="11" t="s">
        <v>31</v>
      </c>
    </row>
    <row r="1029" spans="2:15" ht="21" customHeight="1" x14ac:dyDescent="0.3">
      <c r="B1029" s="1" t="s">
        <v>14</v>
      </c>
      <c r="C1029" s="2">
        <v>12</v>
      </c>
      <c r="D1029" s="3" t="s">
        <v>27</v>
      </c>
      <c r="E1029" s="1" t="s">
        <v>38</v>
      </c>
      <c r="F1029" s="1" t="s">
        <v>17</v>
      </c>
      <c r="G1029" s="4">
        <v>3</v>
      </c>
      <c r="H1029" s="5">
        <v>15000000</v>
      </c>
      <c r="I1029" s="1">
        <v>4</v>
      </c>
      <c r="J1029" s="6">
        <v>5.6712962962962958E-3</v>
      </c>
      <c r="K1029" s="1" t="s">
        <v>18</v>
      </c>
      <c r="L1029" s="1" t="s">
        <v>24</v>
      </c>
      <c r="M1029" s="1" t="s">
        <v>30</v>
      </c>
      <c r="N1029" s="1" t="s">
        <v>76</v>
      </c>
      <c r="O1029" s="1" t="s">
        <v>31</v>
      </c>
    </row>
    <row r="1030" spans="2:15" ht="21" customHeight="1" x14ac:dyDescent="0.3">
      <c r="B1030" s="11" t="s">
        <v>14</v>
      </c>
      <c r="C1030" s="12">
        <v>27</v>
      </c>
      <c r="D1030" s="13" t="s">
        <v>37</v>
      </c>
      <c r="E1030" s="11" t="s">
        <v>32</v>
      </c>
      <c r="F1030" s="11" t="s">
        <v>45</v>
      </c>
      <c r="G1030" s="14">
        <v>1</v>
      </c>
      <c r="H1030" s="15">
        <v>19000000</v>
      </c>
      <c r="I1030" s="11">
        <v>1</v>
      </c>
      <c r="J1030" s="16">
        <v>5.6712962962962958E-3</v>
      </c>
      <c r="K1030" s="11" t="s">
        <v>46</v>
      </c>
      <c r="L1030" s="11" t="s">
        <v>19</v>
      </c>
      <c r="M1030" s="11" t="s">
        <v>33</v>
      </c>
      <c r="N1030" s="11" t="s">
        <v>78</v>
      </c>
      <c r="O1030" s="11" t="s">
        <v>41</v>
      </c>
    </row>
    <row r="1031" spans="2:15" ht="21" customHeight="1" x14ac:dyDescent="0.3">
      <c r="B1031" s="1" t="s">
        <v>14</v>
      </c>
      <c r="C1031" s="2">
        <v>30</v>
      </c>
      <c r="D1031" s="3" t="s">
        <v>37</v>
      </c>
      <c r="E1031" s="1" t="s">
        <v>38</v>
      </c>
      <c r="F1031" s="1" t="s">
        <v>42</v>
      </c>
      <c r="G1031" s="4">
        <v>4</v>
      </c>
      <c r="H1031" s="5">
        <v>11000000</v>
      </c>
      <c r="I1031" s="1">
        <v>3</v>
      </c>
      <c r="J1031" s="6">
        <v>5.6712962962962958E-3</v>
      </c>
      <c r="K1031" s="1" t="s">
        <v>61</v>
      </c>
      <c r="L1031" s="1" t="s">
        <v>39</v>
      </c>
      <c r="M1031" s="1" t="s">
        <v>43</v>
      </c>
      <c r="N1031" s="1" t="s">
        <v>76</v>
      </c>
      <c r="O1031" s="1" t="s">
        <v>26</v>
      </c>
    </row>
    <row r="1032" spans="2:15" ht="21" customHeight="1" x14ac:dyDescent="0.3">
      <c r="B1032" s="11" t="s">
        <v>14</v>
      </c>
      <c r="C1032" s="12">
        <v>27</v>
      </c>
      <c r="D1032" s="13" t="s">
        <v>37</v>
      </c>
      <c r="E1032" s="11" t="s">
        <v>28</v>
      </c>
      <c r="F1032" s="11" t="s">
        <v>17</v>
      </c>
      <c r="G1032" s="14">
        <v>5</v>
      </c>
      <c r="H1032" s="15">
        <v>25000000</v>
      </c>
      <c r="I1032" s="11">
        <v>2</v>
      </c>
      <c r="J1032" s="16">
        <v>5.6712962962962958E-3</v>
      </c>
      <c r="K1032" s="11" t="s">
        <v>18</v>
      </c>
      <c r="L1032" s="11" t="s">
        <v>39</v>
      </c>
      <c r="M1032" s="11" t="s">
        <v>40</v>
      </c>
      <c r="N1032" s="11" t="s">
        <v>76</v>
      </c>
      <c r="O1032" s="11" t="s">
        <v>52</v>
      </c>
    </row>
    <row r="1033" spans="2:15" ht="21" customHeight="1" x14ac:dyDescent="0.3">
      <c r="B1033" s="1" t="s">
        <v>14</v>
      </c>
      <c r="C1033" s="2">
        <v>9</v>
      </c>
      <c r="D1033" s="3" t="s">
        <v>37</v>
      </c>
      <c r="E1033" s="1" t="s">
        <v>16</v>
      </c>
      <c r="F1033" s="1" t="s">
        <v>42</v>
      </c>
      <c r="G1033" s="4">
        <v>3</v>
      </c>
      <c r="H1033" s="5">
        <v>15000000</v>
      </c>
      <c r="I1033" s="1">
        <v>4</v>
      </c>
      <c r="J1033" s="6">
        <v>5.6712962962962958E-3</v>
      </c>
      <c r="K1033" s="1" t="s">
        <v>18</v>
      </c>
      <c r="L1033" s="1" t="s">
        <v>56</v>
      </c>
      <c r="M1033" s="1" t="s">
        <v>33</v>
      </c>
      <c r="N1033" s="1" t="s">
        <v>66</v>
      </c>
      <c r="O1033" s="1" t="s">
        <v>67</v>
      </c>
    </row>
    <row r="1034" spans="2:15" ht="21" customHeight="1" x14ac:dyDescent="0.3">
      <c r="B1034" s="11" t="s">
        <v>14</v>
      </c>
      <c r="C1034" s="12">
        <v>22</v>
      </c>
      <c r="D1034" s="13" t="s">
        <v>44</v>
      </c>
      <c r="E1034" s="11" t="s">
        <v>73</v>
      </c>
      <c r="F1034" s="11" t="s">
        <v>42</v>
      </c>
      <c r="G1034" s="14">
        <v>3</v>
      </c>
      <c r="H1034" s="15">
        <v>15000000</v>
      </c>
      <c r="I1034" s="11">
        <v>1</v>
      </c>
      <c r="J1034" s="16">
        <v>5.6712962962962958E-3</v>
      </c>
      <c r="K1034" s="11" t="s">
        <v>18</v>
      </c>
      <c r="L1034" s="11" t="s">
        <v>29</v>
      </c>
      <c r="M1034" s="11" t="s">
        <v>48</v>
      </c>
      <c r="N1034" s="11" t="s">
        <v>66</v>
      </c>
      <c r="O1034" s="11" t="s">
        <v>36</v>
      </c>
    </row>
    <row r="1035" spans="2:15" ht="21" customHeight="1" x14ac:dyDescent="0.3">
      <c r="B1035" s="1" t="s">
        <v>14</v>
      </c>
      <c r="C1035" s="2">
        <v>23</v>
      </c>
      <c r="D1035" s="3" t="s">
        <v>69</v>
      </c>
      <c r="E1035" s="1" t="s">
        <v>38</v>
      </c>
      <c r="F1035" s="1" t="s">
        <v>42</v>
      </c>
      <c r="G1035" s="4">
        <v>5</v>
      </c>
      <c r="H1035" s="5">
        <v>21000000</v>
      </c>
      <c r="I1035" s="1">
        <v>1</v>
      </c>
      <c r="J1035" s="6">
        <v>5.6712962962962958E-3</v>
      </c>
      <c r="K1035" s="1" t="s">
        <v>18</v>
      </c>
      <c r="L1035" s="1" t="s">
        <v>64</v>
      </c>
      <c r="M1035" s="1" t="s">
        <v>25</v>
      </c>
      <c r="N1035" s="1" t="s">
        <v>78</v>
      </c>
      <c r="O1035" s="1" t="s">
        <v>41</v>
      </c>
    </row>
    <row r="1036" spans="2:15" ht="21" customHeight="1" x14ac:dyDescent="0.3">
      <c r="B1036" s="11" t="s">
        <v>14</v>
      </c>
      <c r="C1036" s="12">
        <v>11</v>
      </c>
      <c r="D1036" s="13" t="s">
        <v>57</v>
      </c>
      <c r="E1036" s="11" t="s">
        <v>32</v>
      </c>
      <c r="F1036" s="11" t="s">
        <v>42</v>
      </c>
      <c r="G1036" s="14">
        <v>4</v>
      </c>
      <c r="H1036" s="15">
        <v>20000000</v>
      </c>
      <c r="I1036" s="11">
        <v>1</v>
      </c>
      <c r="J1036" s="16">
        <v>5.6712962962962958E-3</v>
      </c>
      <c r="K1036" s="11" t="s">
        <v>18</v>
      </c>
      <c r="L1036" s="11" t="s">
        <v>56</v>
      </c>
      <c r="M1036" s="11" t="s">
        <v>20</v>
      </c>
      <c r="N1036" s="11" t="s">
        <v>78</v>
      </c>
      <c r="O1036" s="11" t="s">
        <v>62</v>
      </c>
    </row>
    <row r="1037" spans="2:15" ht="21" customHeight="1" x14ac:dyDescent="0.3">
      <c r="B1037" s="1" t="s">
        <v>14</v>
      </c>
      <c r="C1037" s="2">
        <v>1</v>
      </c>
      <c r="D1037" s="3" t="s">
        <v>59</v>
      </c>
      <c r="E1037" s="1" t="s">
        <v>38</v>
      </c>
      <c r="F1037" s="1" t="s">
        <v>23</v>
      </c>
      <c r="G1037" s="4">
        <v>2</v>
      </c>
      <c r="H1037" s="5">
        <v>12000000</v>
      </c>
      <c r="I1037" s="1">
        <v>5</v>
      </c>
      <c r="J1037" s="6">
        <v>5.6712962962962958E-3</v>
      </c>
      <c r="K1037" s="1" t="s">
        <v>18</v>
      </c>
      <c r="L1037" s="1" t="s">
        <v>35</v>
      </c>
      <c r="M1037" s="1" t="s">
        <v>40</v>
      </c>
      <c r="N1037" s="1" t="s">
        <v>66</v>
      </c>
      <c r="O1037" s="1" t="s">
        <v>36</v>
      </c>
    </row>
    <row r="1038" spans="2:15" ht="21" customHeight="1" x14ac:dyDescent="0.3">
      <c r="B1038" s="11" t="s">
        <v>70</v>
      </c>
      <c r="C1038" s="12">
        <v>18</v>
      </c>
      <c r="D1038" s="13" t="s">
        <v>58</v>
      </c>
      <c r="E1038" s="11" t="s">
        <v>16</v>
      </c>
      <c r="F1038" s="11" t="s">
        <v>42</v>
      </c>
      <c r="G1038" s="14">
        <v>0</v>
      </c>
      <c r="H1038" s="15">
        <v>0</v>
      </c>
      <c r="I1038" s="11">
        <v>1</v>
      </c>
      <c r="J1038" s="16">
        <v>5.6712962962962958E-3</v>
      </c>
      <c r="K1038" s="11"/>
      <c r="L1038" s="11"/>
      <c r="M1038" s="11" t="s">
        <v>20</v>
      </c>
      <c r="N1038" s="11" t="s">
        <v>76</v>
      </c>
      <c r="O1038" s="11" t="s">
        <v>31</v>
      </c>
    </row>
    <row r="1039" spans="2:15" ht="21" customHeight="1" x14ac:dyDescent="0.3">
      <c r="B1039" s="1" t="s">
        <v>70</v>
      </c>
      <c r="C1039" s="2">
        <v>2</v>
      </c>
      <c r="D1039" s="3" t="s">
        <v>72</v>
      </c>
      <c r="E1039" s="1" t="s">
        <v>16</v>
      </c>
      <c r="F1039" s="1" t="s">
        <v>23</v>
      </c>
      <c r="G1039" s="4">
        <v>0</v>
      </c>
      <c r="H1039" s="5">
        <v>0</v>
      </c>
      <c r="I1039" s="1">
        <v>4</v>
      </c>
      <c r="J1039" s="6">
        <v>5.6712962962962958E-3</v>
      </c>
      <c r="K1039" s="1"/>
      <c r="L1039" s="1"/>
      <c r="M1039" s="1" t="s">
        <v>51</v>
      </c>
      <c r="N1039" s="1" t="s">
        <v>77</v>
      </c>
      <c r="O1039" s="1" t="s">
        <v>54</v>
      </c>
    </row>
    <row r="1040" spans="2:15" ht="21" customHeight="1" x14ac:dyDescent="0.3">
      <c r="B1040" s="11" t="s">
        <v>70</v>
      </c>
      <c r="C1040" s="12">
        <v>18</v>
      </c>
      <c r="D1040" s="13" t="s">
        <v>58</v>
      </c>
      <c r="E1040" s="11" t="s">
        <v>16</v>
      </c>
      <c r="F1040" s="11" t="s">
        <v>42</v>
      </c>
      <c r="G1040" s="14">
        <v>0</v>
      </c>
      <c r="H1040" s="15">
        <v>0</v>
      </c>
      <c r="I1040" s="11">
        <v>1</v>
      </c>
      <c r="J1040" s="16">
        <v>5.6712962962962958E-3</v>
      </c>
      <c r="K1040" s="11"/>
      <c r="L1040" s="11"/>
      <c r="M1040" s="11" t="s">
        <v>20</v>
      </c>
      <c r="N1040" s="11" t="s">
        <v>76</v>
      </c>
      <c r="O1040" s="11" t="s">
        <v>31</v>
      </c>
    </row>
    <row r="1041" spans="2:15" ht="21" customHeight="1" x14ac:dyDescent="0.3">
      <c r="B1041" s="1" t="s">
        <v>70</v>
      </c>
      <c r="C1041" s="2">
        <v>2</v>
      </c>
      <c r="D1041" s="3" t="s">
        <v>72</v>
      </c>
      <c r="E1041" s="1" t="s">
        <v>16</v>
      </c>
      <c r="F1041" s="1" t="s">
        <v>23</v>
      </c>
      <c r="G1041" s="4">
        <v>0</v>
      </c>
      <c r="H1041" s="5">
        <v>0</v>
      </c>
      <c r="I1041" s="1">
        <v>4</v>
      </c>
      <c r="J1041" s="6">
        <v>5.6712962962962958E-3</v>
      </c>
      <c r="K1041" s="1"/>
      <c r="L1041" s="1"/>
      <c r="M1041" s="1" t="s">
        <v>51</v>
      </c>
      <c r="N1041" s="1" t="s">
        <v>77</v>
      </c>
      <c r="O1041" s="1" t="s">
        <v>54</v>
      </c>
    </row>
    <row r="1042" spans="2:15" ht="21" customHeight="1" x14ac:dyDescent="0.3">
      <c r="B1042" s="11" t="s">
        <v>14</v>
      </c>
      <c r="C1042" s="12">
        <v>13</v>
      </c>
      <c r="D1042" s="13" t="s">
        <v>55</v>
      </c>
      <c r="E1042" s="11" t="s">
        <v>16</v>
      </c>
      <c r="F1042" s="11" t="s">
        <v>42</v>
      </c>
      <c r="G1042" s="14">
        <v>4</v>
      </c>
      <c r="H1042" s="15">
        <v>15000000</v>
      </c>
      <c r="I1042" s="11">
        <v>5</v>
      </c>
      <c r="J1042" s="16">
        <v>5.6944444444444438E-3</v>
      </c>
      <c r="K1042" s="11" t="s">
        <v>18</v>
      </c>
      <c r="L1042" s="11" t="s">
        <v>35</v>
      </c>
      <c r="M1042" s="11" t="s">
        <v>48</v>
      </c>
      <c r="N1042" s="11" t="s">
        <v>76</v>
      </c>
      <c r="O1042" s="11" t="s">
        <v>52</v>
      </c>
    </row>
    <row r="1043" spans="2:15" ht="21" customHeight="1" x14ac:dyDescent="0.3">
      <c r="B1043" s="1" t="s">
        <v>14</v>
      </c>
      <c r="C1043" s="2">
        <v>11</v>
      </c>
      <c r="D1043" s="3" t="s">
        <v>57</v>
      </c>
      <c r="E1043" s="1" t="s">
        <v>28</v>
      </c>
      <c r="F1043" s="1" t="s">
        <v>17</v>
      </c>
      <c r="G1043" s="4">
        <v>2</v>
      </c>
      <c r="H1043" s="5">
        <v>38000000</v>
      </c>
      <c r="I1043" s="1">
        <v>2</v>
      </c>
      <c r="J1043" s="6">
        <v>5.6944444444444438E-3</v>
      </c>
      <c r="K1043" s="1" t="s">
        <v>46</v>
      </c>
      <c r="L1043" s="1" t="s">
        <v>19</v>
      </c>
      <c r="M1043" s="1" t="s">
        <v>25</v>
      </c>
      <c r="N1043" s="1" t="s">
        <v>78</v>
      </c>
      <c r="O1043" s="1" t="s">
        <v>62</v>
      </c>
    </row>
    <row r="1044" spans="2:15" ht="21" customHeight="1" x14ac:dyDescent="0.3">
      <c r="B1044" s="11" t="s">
        <v>14</v>
      </c>
      <c r="C1044" s="12">
        <v>12</v>
      </c>
      <c r="D1044" s="13" t="s">
        <v>59</v>
      </c>
      <c r="E1044" s="11" t="s">
        <v>16</v>
      </c>
      <c r="F1044" s="11" t="s">
        <v>42</v>
      </c>
      <c r="G1044" s="14">
        <v>1</v>
      </c>
      <c r="H1044" s="15">
        <v>7000000</v>
      </c>
      <c r="I1044" s="11">
        <v>1</v>
      </c>
      <c r="J1044" s="16">
        <v>5.6944444444444438E-3</v>
      </c>
      <c r="K1044" s="11" t="s">
        <v>18</v>
      </c>
      <c r="L1044" s="11" t="s">
        <v>39</v>
      </c>
      <c r="M1044" s="11" t="s">
        <v>20</v>
      </c>
      <c r="N1044" s="11" t="s">
        <v>77</v>
      </c>
      <c r="O1044" s="11" t="s">
        <v>65</v>
      </c>
    </row>
    <row r="1045" spans="2:15" ht="21" customHeight="1" x14ac:dyDescent="0.3">
      <c r="B1045" s="1" t="s">
        <v>14</v>
      </c>
      <c r="C1045" s="2">
        <v>27</v>
      </c>
      <c r="D1045" s="3" t="s">
        <v>22</v>
      </c>
      <c r="E1045" s="1" t="s">
        <v>32</v>
      </c>
      <c r="F1045" s="1" t="s">
        <v>68</v>
      </c>
      <c r="G1045" s="4">
        <v>5</v>
      </c>
      <c r="H1045" s="5">
        <v>25000000</v>
      </c>
      <c r="I1045" s="1">
        <v>4</v>
      </c>
      <c r="J1045" s="6">
        <v>5.6944444444444438E-3</v>
      </c>
      <c r="K1045" s="1" t="s">
        <v>18</v>
      </c>
      <c r="L1045" s="1" t="s">
        <v>56</v>
      </c>
      <c r="M1045" s="1" t="s">
        <v>51</v>
      </c>
      <c r="N1045" s="1" t="s">
        <v>78</v>
      </c>
      <c r="O1045" s="1" t="s">
        <v>63</v>
      </c>
    </row>
    <row r="1046" spans="2:15" ht="21" customHeight="1" x14ac:dyDescent="0.3">
      <c r="B1046" s="11" t="s">
        <v>14</v>
      </c>
      <c r="C1046" s="12">
        <v>30</v>
      </c>
      <c r="D1046" s="13" t="s">
        <v>27</v>
      </c>
      <c r="E1046" s="11" t="s">
        <v>32</v>
      </c>
      <c r="F1046" s="11" t="s">
        <v>42</v>
      </c>
      <c r="G1046" s="14">
        <v>1</v>
      </c>
      <c r="H1046" s="15">
        <v>19000000</v>
      </c>
      <c r="I1046" s="11">
        <v>5</v>
      </c>
      <c r="J1046" s="16">
        <v>5.6944444444444438E-3</v>
      </c>
      <c r="K1046" s="11" t="s">
        <v>46</v>
      </c>
      <c r="L1046" s="11" t="s">
        <v>56</v>
      </c>
      <c r="M1046" s="11" t="s">
        <v>40</v>
      </c>
      <c r="N1046" s="11" t="s">
        <v>78</v>
      </c>
      <c r="O1046" s="11" t="s">
        <v>63</v>
      </c>
    </row>
    <row r="1047" spans="2:15" ht="21" customHeight="1" x14ac:dyDescent="0.3">
      <c r="B1047" s="1" t="s">
        <v>14</v>
      </c>
      <c r="C1047" s="2">
        <v>19</v>
      </c>
      <c r="D1047" s="3" t="s">
        <v>27</v>
      </c>
      <c r="E1047" s="1" t="s">
        <v>32</v>
      </c>
      <c r="F1047" s="1" t="s">
        <v>68</v>
      </c>
      <c r="G1047" s="4">
        <v>5</v>
      </c>
      <c r="H1047" s="5">
        <v>20000000</v>
      </c>
      <c r="I1047" s="1">
        <v>5</v>
      </c>
      <c r="J1047" s="6">
        <v>5.6944444444444438E-3</v>
      </c>
      <c r="K1047" s="1" t="s">
        <v>18</v>
      </c>
      <c r="L1047" s="1" t="s">
        <v>39</v>
      </c>
      <c r="M1047" s="1" t="s">
        <v>33</v>
      </c>
      <c r="N1047" s="1" t="s">
        <v>78</v>
      </c>
      <c r="O1047" s="1" t="s">
        <v>53</v>
      </c>
    </row>
    <row r="1048" spans="2:15" ht="21" customHeight="1" x14ac:dyDescent="0.3">
      <c r="B1048" s="11" t="s">
        <v>14</v>
      </c>
      <c r="C1048" s="12">
        <v>12</v>
      </c>
      <c r="D1048" s="13" t="s">
        <v>27</v>
      </c>
      <c r="E1048" s="11" t="s">
        <v>16</v>
      </c>
      <c r="F1048" s="11" t="s">
        <v>42</v>
      </c>
      <c r="G1048" s="14">
        <v>3</v>
      </c>
      <c r="H1048" s="15">
        <v>11000000</v>
      </c>
      <c r="I1048" s="11">
        <v>5</v>
      </c>
      <c r="J1048" s="16">
        <v>5.6944444444444438E-3</v>
      </c>
      <c r="K1048" s="11" t="s">
        <v>18</v>
      </c>
      <c r="L1048" s="11" t="s">
        <v>64</v>
      </c>
      <c r="M1048" s="11" t="s">
        <v>25</v>
      </c>
      <c r="N1048" s="11" t="s">
        <v>66</v>
      </c>
      <c r="O1048" s="11" t="s">
        <v>67</v>
      </c>
    </row>
    <row r="1049" spans="2:15" ht="21" customHeight="1" x14ac:dyDescent="0.3">
      <c r="B1049" s="1" t="s">
        <v>14</v>
      </c>
      <c r="C1049" s="2">
        <v>21</v>
      </c>
      <c r="D1049" s="3" t="s">
        <v>37</v>
      </c>
      <c r="E1049" s="1" t="s">
        <v>16</v>
      </c>
      <c r="F1049" s="1" t="s">
        <v>23</v>
      </c>
      <c r="G1049" s="4">
        <v>2</v>
      </c>
      <c r="H1049" s="5">
        <v>12000000</v>
      </c>
      <c r="I1049" s="1">
        <v>1</v>
      </c>
      <c r="J1049" s="6">
        <v>5.6944444444444438E-3</v>
      </c>
      <c r="K1049" s="1" t="s">
        <v>18</v>
      </c>
      <c r="L1049" s="1" t="s">
        <v>47</v>
      </c>
      <c r="M1049" s="1" t="s">
        <v>20</v>
      </c>
      <c r="N1049" s="1" t="s">
        <v>76</v>
      </c>
      <c r="O1049" s="1" t="s">
        <v>71</v>
      </c>
    </row>
    <row r="1050" spans="2:15" ht="21" customHeight="1" x14ac:dyDescent="0.3">
      <c r="B1050" s="11" t="s">
        <v>14</v>
      </c>
      <c r="C1050" s="12">
        <v>17</v>
      </c>
      <c r="D1050" s="13" t="s">
        <v>44</v>
      </c>
      <c r="E1050" s="11" t="s">
        <v>38</v>
      </c>
      <c r="F1050" s="11" t="s">
        <v>42</v>
      </c>
      <c r="G1050" s="14">
        <v>2</v>
      </c>
      <c r="H1050" s="15">
        <v>12000000</v>
      </c>
      <c r="I1050" s="11">
        <v>4</v>
      </c>
      <c r="J1050" s="16">
        <v>5.6944444444444438E-3</v>
      </c>
      <c r="K1050" s="11" t="s">
        <v>18</v>
      </c>
      <c r="L1050" s="11" t="s">
        <v>64</v>
      </c>
      <c r="M1050" s="11" t="s">
        <v>20</v>
      </c>
      <c r="N1050" s="11" t="s">
        <v>66</v>
      </c>
      <c r="O1050" s="11" t="s">
        <v>36</v>
      </c>
    </row>
    <row r="1051" spans="2:15" ht="21" customHeight="1" x14ac:dyDescent="0.3">
      <c r="B1051" s="1" t="s">
        <v>14</v>
      </c>
      <c r="C1051" s="2">
        <v>15</v>
      </c>
      <c r="D1051" s="3" t="s">
        <v>69</v>
      </c>
      <c r="E1051" s="1" t="s">
        <v>28</v>
      </c>
      <c r="F1051" s="1" t="s">
        <v>68</v>
      </c>
      <c r="G1051" s="4">
        <v>4</v>
      </c>
      <c r="H1051" s="5">
        <v>20000000</v>
      </c>
      <c r="I1051" s="1">
        <v>2</v>
      </c>
      <c r="J1051" s="6">
        <v>5.6944444444444438E-3</v>
      </c>
      <c r="K1051" s="1" t="s">
        <v>61</v>
      </c>
      <c r="L1051" s="1" t="s">
        <v>29</v>
      </c>
      <c r="M1051" s="1" t="s">
        <v>43</v>
      </c>
      <c r="N1051" s="1" t="s">
        <v>76</v>
      </c>
      <c r="O1051" s="1" t="s">
        <v>52</v>
      </c>
    </row>
    <row r="1052" spans="2:15" ht="21" customHeight="1" x14ac:dyDescent="0.3">
      <c r="B1052" s="11" t="s">
        <v>14</v>
      </c>
      <c r="C1052" s="12">
        <v>1</v>
      </c>
      <c r="D1052" s="13" t="s">
        <v>69</v>
      </c>
      <c r="E1052" s="11" t="s">
        <v>38</v>
      </c>
      <c r="F1052" s="11" t="s">
        <v>42</v>
      </c>
      <c r="G1052" s="14">
        <v>3</v>
      </c>
      <c r="H1052" s="15">
        <v>12000000</v>
      </c>
      <c r="I1052" s="11">
        <v>4</v>
      </c>
      <c r="J1052" s="16">
        <v>5.6944444444444438E-3</v>
      </c>
      <c r="K1052" s="11" t="s">
        <v>18</v>
      </c>
      <c r="L1052" s="11" t="s">
        <v>19</v>
      </c>
      <c r="M1052" s="11" t="s">
        <v>43</v>
      </c>
      <c r="N1052" s="11" t="s">
        <v>77</v>
      </c>
      <c r="O1052" s="11" t="s">
        <v>54</v>
      </c>
    </row>
    <row r="1053" spans="2:15" ht="21" customHeight="1" x14ac:dyDescent="0.3">
      <c r="B1053" s="1" t="s">
        <v>14</v>
      </c>
      <c r="C1053" s="2">
        <v>13</v>
      </c>
      <c r="D1053" s="3" t="s">
        <v>55</v>
      </c>
      <c r="E1053" s="1" t="s">
        <v>16</v>
      </c>
      <c r="F1053" s="1" t="s">
        <v>42</v>
      </c>
      <c r="G1053" s="4">
        <v>4</v>
      </c>
      <c r="H1053" s="5">
        <v>15000000</v>
      </c>
      <c r="I1053" s="1">
        <v>5</v>
      </c>
      <c r="J1053" s="6">
        <v>5.6944444444444438E-3</v>
      </c>
      <c r="K1053" s="1" t="s">
        <v>18</v>
      </c>
      <c r="L1053" s="1" t="s">
        <v>35</v>
      </c>
      <c r="M1053" s="1" t="s">
        <v>48</v>
      </c>
      <c r="N1053" s="1" t="s">
        <v>76</v>
      </c>
      <c r="O1053" s="1" t="s">
        <v>52</v>
      </c>
    </row>
    <row r="1054" spans="2:15" ht="21" customHeight="1" x14ac:dyDescent="0.3">
      <c r="B1054" s="11" t="s">
        <v>14</v>
      </c>
      <c r="C1054" s="12">
        <v>11</v>
      </c>
      <c r="D1054" s="13" t="s">
        <v>57</v>
      </c>
      <c r="E1054" s="11" t="s">
        <v>28</v>
      </c>
      <c r="F1054" s="11" t="s">
        <v>17</v>
      </c>
      <c r="G1054" s="14">
        <v>2</v>
      </c>
      <c r="H1054" s="15">
        <v>38000000</v>
      </c>
      <c r="I1054" s="11">
        <v>2</v>
      </c>
      <c r="J1054" s="16">
        <v>5.6944444444444438E-3</v>
      </c>
      <c r="K1054" s="11" t="s">
        <v>46</v>
      </c>
      <c r="L1054" s="11" t="s">
        <v>19</v>
      </c>
      <c r="M1054" s="11" t="s">
        <v>25</v>
      </c>
      <c r="N1054" s="11" t="s">
        <v>78</v>
      </c>
      <c r="O1054" s="11" t="s">
        <v>62</v>
      </c>
    </row>
    <row r="1055" spans="2:15" ht="21" customHeight="1" x14ac:dyDescent="0.3">
      <c r="B1055" s="1" t="s">
        <v>14</v>
      </c>
      <c r="C1055" s="2">
        <v>12</v>
      </c>
      <c r="D1055" s="3" t="s">
        <v>59</v>
      </c>
      <c r="E1055" s="1" t="s">
        <v>16</v>
      </c>
      <c r="F1055" s="1" t="s">
        <v>42</v>
      </c>
      <c r="G1055" s="4">
        <v>1</v>
      </c>
      <c r="H1055" s="5">
        <v>7000000</v>
      </c>
      <c r="I1055" s="1">
        <v>1</v>
      </c>
      <c r="J1055" s="6">
        <v>5.6944444444444438E-3</v>
      </c>
      <c r="K1055" s="1" t="s">
        <v>18</v>
      </c>
      <c r="L1055" s="1" t="s">
        <v>39</v>
      </c>
      <c r="M1055" s="1" t="s">
        <v>20</v>
      </c>
      <c r="N1055" s="1" t="s">
        <v>77</v>
      </c>
      <c r="O1055" s="1" t="s">
        <v>65</v>
      </c>
    </row>
    <row r="1056" spans="2:15" ht="21" customHeight="1" x14ac:dyDescent="0.3">
      <c r="B1056" s="11" t="s">
        <v>14</v>
      </c>
      <c r="C1056" s="12">
        <v>27</v>
      </c>
      <c r="D1056" s="13" t="s">
        <v>22</v>
      </c>
      <c r="E1056" s="11" t="s">
        <v>32</v>
      </c>
      <c r="F1056" s="11" t="s">
        <v>68</v>
      </c>
      <c r="G1056" s="14">
        <v>5</v>
      </c>
      <c r="H1056" s="15">
        <v>25000000</v>
      </c>
      <c r="I1056" s="11">
        <v>4</v>
      </c>
      <c r="J1056" s="16">
        <v>5.6944444444444438E-3</v>
      </c>
      <c r="K1056" s="11" t="s">
        <v>18</v>
      </c>
      <c r="L1056" s="11" t="s">
        <v>56</v>
      </c>
      <c r="M1056" s="11" t="s">
        <v>51</v>
      </c>
      <c r="N1056" s="11" t="s">
        <v>78</v>
      </c>
      <c r="O1056" s="11" t="s">
        <v>63</v>
      </c>
    </row>
    <row r="1057" spans="2:15" ht="21" customHeight="1" x14ac:dyDescent="0.3">
      <c r="B1057" s="1" t="s">
        <v>70</v>
      </c>
      <c r="C1057" s="2">
        <v>12</v>
      </c>
      <c r="D1057" s="3" t="s">
        <v>58</v>
      </c>
      <c r="E1057" s="1" t="s">
        <v>49</v>
      </c>
      <c r="F1057" s="1" t="s">
        <v>23</v>
      </c>
      <c r="G1057" s="4">
        <v>0</v>
      </c>
      <c r="H1057" s="5">
        <v>0</v>
      </c>
      <c r="I1057" s="1">
        <v>3</v>
      </c>
      <c r="J1057" s="6">
        <v>5.6944444444444438E-3</v>
      </c>
      <c r="K1057" s="1"/>
      <c r="L1057" s="1"/>
      <c r="M1057" s="1" t="s">
        <v>51</v>
      </c>
      <c r="N1057" s="1" t="s">
        <v>77</v>
      </c>
      <c r="O1057" s="1" t="s">
        <v>54</v>
      </c>
    </row>
    <row r="1058" spans="2:15" ht="21" customHeight="1" x14ac:dyDescent="0.3">
      <c r="B1058" s="11" t="s">
        <v>70</v>
      </c>
      <c r="C1058" s="12">
        <v>25</v>
      </c>
      <c r="D1058" s="13" t="s">
        <v>44</v>
      </c>
      <c r="E1058" s="11" t="s">
        <v>16</v>
      </c>
      <c r="F1058" s="11" t="s">
        <v>42</v>
      </c>
      <c r="G1058" s="14">
        <v>0</v>
      </c>
      <c r="H1058" s="15">
        <v>0</v>
      </c>
      <c r="I1058" s="11">
        <v>1</v>
      </c>
      <c r="J1058" s="16">
        <v>5.6944444444444438E-3</v>
      </c>
      <c r="K1058" s="11"/>
      <c r="L1058" s="11"/>
      <c r="M1058" s="11" t="s">
        <v>48</v>
      </c>
      <c r="N1058" s="11" t="s">
        <v>66</v>
      </c>
      <c r="O1058" s="11" t="s">
        <v>67</v>
      </c>
    </row>
    <row r="1059" spans="2:15" ht="21" customHeight="1" x14ac:dyDescent="0.3">
      <c r="B1059" s="1" t="s">
        <v>70</v>
      </c>
      <c r="C1059" s="2">
        <v>12</v>
      </c>
      <c r="D1059" s="3" t="s">
        <v>58</v>
      </c>
      <c r="E1059" s="1" t="s">
        <v>49</v>
      </c>
      <c r="F1059" s="1" t="s">
        <v>23</v>
      </c>
      <c r="G1059" s="4">
        <v>0</v>
      </c>
      <c r="H1059" s="5">
        <v>0</v>
      </c>
      <c r="I1059" s="1">
        <v>3</v>
      </c>
      <c r="J1059" s="6">
        <v>5.6944444444444438E-3</v>
      </c>
      <c r="K1059" s="1"/>
      <c r="L1059" s="1"/>
      <c r="M1059" s="1" t="s">
        <v>51</v>
      </c>
      <c r="N1059" s="1" t="s">
        <v>77</v>
      </c>
      <c r="O1059" s="1" t="s">
        <v>54</v>
      </c>
    </row>
    <row r="1060" spans="2:15" ht="21" customHeight="1" x14ac:dyDescent="0.3">
      <c r="B1060" s="11" t="s">
        <v>14</v>
      </c>
      <c r="C1060" s="12">
        <v>12</v>
      </c>
      <c r="D1060" s="13" t="s">
        <v>22</v>
      </c>
      <c r="E1060" s="11" t="s">
        <v>16</v>
      </c>
      <c r="F1060" s="11" t="s">
        <v>42</v>
      </c>
      <c r="G1060" s="14">
        <v>3</v>
      </c>
      <c r="H1060" s="15">
        <v>15000000</v>
      </c>
      <c r="I1060" s="11">
        <v>1</v>
      </c>
      <c r="J1060" s="16">
        <v>5.7870370370370376E-3</v>
      </c>
      <c r="K1060" s="11" t="s">
        <v>18</v>
      </c>
      <c r="L1060" s="11" t="s">
        <v>35</v>
      </c>
      <c r="M1060" s="11" t="s">
        <v>40</v>
      </c>
      <c r="N1060" s="11" t="s">
        <v>76</v>
      </c>
      <c r="O1060" s="11" t="s">
        <v>26</v>
      </c>
    </row>
    <row r="1061" spans="2:15" ht="21" customHeight="1" x14ac:dyDescent="0.3">
      <c r="B1061" s="1" t="s">
        <v>14</v>
      </c>
      <c r="C1061" s="2">
        <v>30</v>
      </c>
      <c r="D1061" s="3" t="s">
        <v>27</v>
      </c>
      <c r="E1061" s="1" t="s">
        <v>28</v>
      </c>
      <c r="F1061" s="1" t="s">
        <v>42</v>
      </c>
      <c r="G1061" s="4">
        <v>2</v>
      </c>
      <c r="H1061" s="5">
        <v>12000000</v>
      </c>
      <c r="I1061" s="1">
        <v>2</v>
      </c>
      <c r="J1061" s="6">
        <v>5.7870370370370376E-3</v>
      </c>
      <c r="K1061" s="1" t="s">
        <v>18</v>
      </c>
      <c r="L1061" s="1" t="s">
        <v>64</v>
      </c>
      <c r="M1061" s="1" t="s">
        <v>30</v>
      </c>
      <c r="N1061" s="1" t="s">
        <v>77</v>
      </c>
      <c r="O1061" s="1" t="s">
        <v>54</v>
      </c>
    </row>
    <row r="1062" spans="2:15" ht="21" customHeight="1" x14ac:dyDescent="0.3">
      <c r="B1062" s="11" t="s">
        <v>14</v>
      </c>
      <c r="C1062" s="12">
        <v>6</v>
      </c>
      <c r="D1062" s="13" t="s">
        <v>27</v>
      </c>
      <c r="E1062" s="11" t="s">
        <v>32</v>
      </c>
      <c r="F1062" s="11" t="s">
        <v>42</v>
      </c>
      <c r="G1062" s="14">
        <v>5</v>
      </c>
      <c r="H1062" s="15">
        <v>20000000</v>
      </c>
      <c r="I1062" s="11">
        <v>2</v>
      </c>
      <c r="J1062" s="16">
        <v>5.7870370370370376E-3</v>
      </c>
      <c r="K1062" s="11" t="s">
        <v>18</v>
      </c>
      <c r="L1062" s="11" t="s">
        <v>39</v>
      </c>
      <c r="M1062" s="11" t="s">
        <v>43</v>
      </c>
      <c r="N1062" s="11" t="s">
        <v>78</v>
      </c>
      <c r="O1062" s="11" t="s">
        <v>53</v>
      </c>
    </row>
    <row r="1063" spans="2:15" ht="21" customHeight="1" x14ac:dyDescent="0.3">
      <c r="B1063" s="1" t="s">
        <v>14</v>
      </c>
      <c r="C1063" s="2">
        <v>21</v>
      </c>
      <c r="D1063" s="3" t="s">
        <v>37</v>
      </c>
      <c r="E1063" s="1" t="s">
        <v>28</v>
      </c>
      <c r="F1063" s="1" t="s">
        <v>23</v>
      </c>
      <c r="G1063" s="4">
        <v>1</v>
      </c>
      <c r="H1063" s="5">
        <v>7000000</v>
      </c>
      <c r="I1063" s="1">
        <v>2</v>
      </c>
      <c r="J1063" s="6">
        <v>5.7870370370370376E-3</v>
      </c>
      <c r="K1063" s="1" t="s">
        <v>18</v>
      </c>
      <c r="L1063" s="1" t="s">
        <v>19</v>
      </c>
      <c r="M1063" s="1" t="s">
        <v>30</v>
      </c>
      <c r="N1063" s="1" t="s">
        <v>76</v>
      </c>
      <c r="O1063" s="1" t="s">
        <v>75</v>
      </c>
    </row>
    <row r="1064" spans="2:15" ht="21" customHeight="1" x14ac:dyDescent="0.3">
      <c r="B1064" s="11" t="s">
        <v>14</v>
      </c>
      <c r="C1064" s="12">
        <v>22</v>
      </c>
      <c r="D1064" s="13" t="s">
        <v>37</v>
      </c>
      <c r="E1064" s="11" t="s">
        <v>49</v>
      </c>
      <c r="F1064" s="11" t="s">
        <v>23</v>
      </c>
      <c r="G1064" s="14">
        <v>3</v>
      </c>
      <c r="H1064" s="15">
        <v>15000000</v>
      </c>
      <c r="I1064" s="11">
        <v>5</v>
      </c>
      <c r="J1064" s="16">
        <v>5.7870370370370376E-3</v>
      </c>
      <c r="K1064" s="11" t="s">
        <v>18</v>
      </c>
      <c r="L1064" s="11" t="s">
        <v>39</v>
      </c>
      <c r="M1064" s="11" t="s">
        <v>48</v>
      </c>
      <c r="N1064" s="11" t="s">
        <v>78</v>
      </c>
      <c r="O1064" s="11" t="s">
        <v>66</v>
      </c>
    </row>
    <row r="1065" spans="2:15" ht="21" customHeight="1" x14ac:dyDescent="0.3">
      <c r="B1065" s="1" t="s">
        <v>14</v>
      </c>
      <c r="C1065" s="2">
        <v>12</v>
      </c>
      <c r="D1065" s="3" t="s">
        <v>37</v>
      </c>
      <c r="E1065" s="1" t="s">
        <v>28</v>
      </c>
      <c r="F1065" s="1" t="s">
        <v>42</v>
      </c>
      <c r="G1065" s="4">
        <v>4</v>
      </c>
      <c r="H1065" s="5">
        <v>15000000</v>
      </c>
      <c r="I1065" s="1">
        <v>4</v>
      </c>
      <c r="J1065" s="6">
        <v>5.7870370370370376E-3</v>
      </c>
      <c r="K1065" s="1" t="s">
        <v>18</v>
      </c>
      <c r="L1065" s="1" t="s">
        <v>56</v>
      </c>
      <c r="M1065" s="1" t="s">
        <v>33</v>
      </c>
      <c r="N1065" s="1" t="s">
        <v>76</v>
      </c>
      <c r="O1065" s="1" t="s">
        <v>52</v>
      </c>
    </row>
    <row r="1066" spans="2:15" ht="21" customHeight="1" x14ac:dyDescent="0.3">
      <c r="B1066" s="11" t="s">
        <v>14</v>
      </c>
      <c r="C1066" s="12">
        <v>23</v>
      </c>
      <c r="D1066" s="13" t="s">
        <v>44</v>
      </c>
      <c r="E1066" s="11" t="s">
        <v>28</v>
      </c>
      <c r="F1066" s="11" t="s">
        <v>23</v>
      </c>
      <c r="G1066" s="14">
        <v>2</v>
      </c>
      <c r="H1066" s="15">
        <v>12000000</v>
      </c>
      <c r="I1066" s="11">
        <v>1</v>
      </c>
      <c r="J1066" s="16">
        <v>5.7870370370370376E-3</v>
      </c>
      <c r="K1066" s="11" t="s">
        <v>18</v>
      </c>
      <c r="L1066" s="11" t="s">
        <v>35</v>
      </c>
      <c r="M1066" s="11" t="s">
        <v>25</v>
      </c>
      <c r="N1066" s="11" t="s">
        <v>78</v>
      </c>
      <c r="O1066" s="11" t="s">
        <v>41</v>
      </c>
    </row>
    <row r="1067" spans="2:15" ht="21" customHeight="1" x14ac:dyDescent="0.3">
      <c r="B1067" s="1" t="s">
        <v>14</v>
      </c>
      <c r="C1067" s="2">
        <v>29</v>
      </c>
      <c r="D1067" s="3" t="s">
        <v>44</v>
      </c>
      <c r="E1067" s="1" t="s">
        <v>38</v>
      </c>
      <c r="F1067" s="1" t="s">
        <v>17</v>
      </c>
      <c r="G1067" s="4">
        <v>2</v>
      </c>
      <c r="H1067" s="5">
        <v>12000000</v>
      </c>
      <c r="I1067" s="1">
        <v>2</v>
      </c>
      <c r="J1067" s="6">
        <v>5.7870370370370376E-3</v>
      </c>
      <c r="K1067" s="1" t="s">
        <v>18</v>
      </c>
      <c r="L1067" s="1" t="s">
        <v>39</v>
      </c>
      <c r="M1067" s="1" t="s">
        <v>48</v>
      </c>
      <c r="N1067" s="1" t="s">
        <v>78</v>
      </c>
      <c r="O1067" s="1" t="s">
        <v>53</v>
      </c>
    </row>
    <row r="1068" spans="2:15" ht="21" customHeight="1" x14ac:dyDescent="0.3">
      <c r="B1068" s="11" t="s">
        <v>14</v>
      </c>
      <c r="C1068" s="12">
        <v>21</v>
      </c>
      <c r="D1068" s="13" t="s">
        <v>69</v>
      </c>
      <c r="E1068" s="11" t="s">
        <v>16</v>
      </c>
      <c r="F1068" s="11" t="s">
        <v>42</v>
      </c>
      <c r="G1068" s="14">
        <v>1</v>
      </c>
      <c r="H1068" s="15">
        <v>19000000</v>
      </c>
      <c r="I1068" s="11">
        <v>2</v>
      </c>
      <c r="J1068" s="16">
        <v>5.7870370370370376E-3</v>
      </c>
      <c r="K1068" s="11" t="s">
        <v>46</v>
      </c>
      <c r="L1068" s="11" t="s">
        <v>56</v>
      </c>
      <c r="M1068" s="11" t="s">
        <v>30</v>
      </c>
      <c r="N1068" s="11" t="s">
        <v>78</v>
      </c>
      <c r="O1068" s="11" t="s">
        <v>66</v>
      </c>
    </row>
    <row r="1069" spans="2:15" ht="21" customHeight="1" x14ac:dyDescent="0.3">
      <c r="B1069" s="1" t="s">
        <v>14</v>
      </c>
      <c r="C1069" s="2">
        <v>24</v>
      </c>
      <c r="D1069" s="3" t="s">
        <v>69</v>
      </c>
      <c r="E1069" s="1" t="s">
        <v>16</v>
      </c>
      <c r="F1069" s="1" t="s">
        <v>23</v>
      </c>
      <c r="G1069" s="4">
        <v>3</v>
      </c>
      <c r="H1069" s="5">
        <v>15000000</v>
      </c>
      <c r="I1069" s="1">
        <v>1</v>
      </c>
      <c r="J1069" s="6">
        <v>5.7870370370370376E-3</v>
      </c>
      <c r="K1069" s="1" t="s">
        <v>18</v>
      </c>
      <c r="L1069" s="1" t="s">
        <v>24</v>
      </c>
      <c r="M1069" s="1" t="s">
        <v>33</v>
      </c>
      <c r="N1069" s="1" t="s">
        <v>76</v>
      </c>
      <c r="O1069" s="1" t="s">
        <v>26</v>
      </c>
    </row>
    <row r="1070" spans="2:15" ht="21" customHeight="1" x14ac:dyDescent="0.3">
      <c r="B1070" s="11" t="s">
        <v>70</v>
      </c>
      <c r="C1070" s="12">
        <v>20</v>
      </c>
      <c r="D1070" s="13" t="s">
        <v>27</v>
      </c>
      <c r="E1070" s="11" t="s">
        <v>16</v>
      </c>
      <c r="F1070" s="11" t="s">
        <v>42</v>
      </c>
      <c r="G1070" s="14">
        <v>0</v>
      </c>
      <c r="H1070" s="15">
        <v>0</v>
      </c>
      <c r="I1070" s="11">
        <v>1</v>
      </c>
      <c r="J1070" s="16">
        <v>5.7870370370370376E-3</v>
      </c>
      <c r="K1070" s="11"/>
      <c r="L1070" s="11"/>
      <c r="M1070" s="11" t="s">
        <v>48</v>
      </c>
      <c r="N1070" s="11" t="s">
        <v>76</v>
      </c>
      <c r="O1070" s="11" t="s">
        <v>52</v>
      </c>
    </row>
    <row r="1071" spans="2:15" ht="21" customHeight="1" x14ac:dyDescent="0.3">
      <c r="B1071" s="1" t="s">
        <v>70</v>
      </c>
      <c r="C1071" s="2">
        <v>8</v>
      </c>
      <c r="D1071" s="3" t="s">
        <v>37</v>
      </c>
      <c r="E1071" s="1" t="s">
        <v>38</v>
      </c>
      <c r="F1071" s="1" t="s">
        <v>42</v>
      </c>
      <c r="G1071" s="4">
        <v>0</v>
      </c>
      <c r="H1071" s="5">
        <v>0</v>
      </c>
      <c r="I1071" s="1">
        <v>5</v>
      </c>
      <c r="J1071" s="6">
        <v>5.7870370370370376E-3</v>
      </c>
      <c r="K1071" s="1"/>
      <c r="L1071" s="1"/>
      <c r="M1071" s="1" t="s">
        <v>20</v>
      </c>
      <c r="N1071" s="1" t="s">
        <v>77</v>
      </c>
      <c r="O1071" s="1" t="s">
        <v>54</v>
      </c>
    </row>
    <row r="1072" spans="2:15" ht="21" customHeight="1" x14ac:dyDescent="0.3">
      <c r="B1072" s="11" t="s">
        <v>70</v>
      </c>
      <c r="C1072" s="12">
        <v>31</v>
      </c>
      <c r="D1072" s="13" t="s">
        <v>69</v>
      </c>
      <c r="E1072" s="11" t="s">
        <v>16</v>
      </c>
      <c r="F1072" s="11" t="s">
        <v>42</v>
      </c>
      <c r="G1072" s="14">
        <v>0</v>
      </c>
      <c r="H1072" s="15">
        <v>0</v>
      </c>
      <c r="I1072" s="11">
        <v>1</v>
      </c>
      <c r="J1072" s="16">
        <v>5.7870370370370376E-3</v>
      </c>
      <c r="K1072" s="11"/>
      <c r="L1072" s="11"/>
      <c r="M1072" s="11" t="s">
        <v>51</v>
      </c>
      <c r="N1072" s="11" t="s">
        <v>66</v>
      </c>
      <c r="O1072" s="11" t="s">
        <v>36</v>
      </c>
    </row>
    <row r="1073" spans="2:15" ht="21" customHeight="1" x14ac:dyDescent="0.3">
      <c r="B1073" s="1" t="s">
        <v>14</v>
      </c>
      <c r="C1073" s="2">
        <v>30</v>
      </c>
      <c r="D1073" s="3" t="s">
        <v>22</v>
      </c>
      <c r="E1073" s="1" t="s">
        <v>28</v>
      </c>
      <c r="F1073" s="1" t="s">
        <v>17</v>
      </c>
      <c r="G1073" s="4">
        <v>2</v>
      </c>
      <c r="H1073" s="5">
        <v>38000000</v>
      </c>
      <c r="I1073" s="1">
        <v>2</v>
      </c>
      <c r="J1073" s="6">
        <v>6.0185185185185177E-3</v>
      </c>
      <c r="K1073" s="1" t="s">
        <v>46</v>
      </c>
      <c r="L1073" s="1" t="s">
        <v>56</v>
      </c>
      <c r="M1073" s="1" t="s">
        <v>20</v>
      </c>
      <c r="N1073" s="1" t="s">
        <v>76</v>
      </c>
      <c r="O1073" s="1" t="s">
        <v>31</v>
      </c>
    </row>
    <row r="1074" spans="2:15" ht="21" customHeight="1" x14ac:dyDescent="0.3">
      <c r="B1074" s="11" t="s">
        <v>14</v>
      </c>
      <c r="C1074" s="12">
        <v>28</v>
      </c>
      <c r="D1074" s="13" t="s">
        <v>27</v>
      </c>
      <c r="E1074" s="11" t="s">
        <v>16</v>
      </c>
      <c r="F1074" s="11" t="s">
        <v>42</v>
      </c>
      <c r="G1074" s="14">
        <v>2</v>
      </c>
      <c r="H1074" s="15">
        <v>12000000</v>
      </c>
      <c r="I1074" s="11">
        <v>2</v>
      </c>
      <c r="J1074" s="16">
        <v>6.0185185185185177E-3</v>
      </c>
      <c r="K1074" s="11" t="s">
        <v>18</v>
      </c>
      <c r="L1074" s="11" t="s">
        <v>29</v>
      </c>
      <c r="M1074" s="11" t="s">
        <v>30</v>
      </c>
      <c r="N1074" s="11" t="s">
        <v>66</v>
      </c>
      <c r="O1074" s="11" t="s">
        <v>67</v>
      </c>
    </row>
    <row r="1075" spans="2:15" ht="21" customHeight="1" x14ac:dyDescent="0.3">
      <c r="B1075" s="1" t="s">
        <v>14</v>
      </c>
      <c r="C1075" s="2">
        <v>28</v>
      </c>
      <c r="D1075" s="3" t="s">
        <v>27</v>
      </c>
      <c r="E1075" s="1" t="s">
        <v>38</v>
      </c>
      <c r="F1075" s="1" t="s">
        <v>23</v>
      </c>
      <c r="G1075" s="4">
        <v>3</v>
      </c>
      <c r="H1075" s="5">
        <v>15000000</v>
      </c>
      <c r="I1075" s="1">
        <v>2</v>
      </c>
      <c r="J1075" s="6">
        <v>6.0185185185185177E-3</v>
      </c>
      <c r="K1075" s="1" t="s">
        <v>18</v>
      </c>
      <c r="L1075" s="1" t="s">
        <v>19</v>
      </c>
      <c r="M1075" s="1" t="s">
        <v>30</v>
      </c>
      <c r="N1075" s="1" t="s">
        <v>66</v>
      </c>
      <c r="O1075" s="1" t="s">
        <v>67</v>
      </c>
    </row>
    <row r="1076" spans="2:15" ht="21" customHeight="1" x14ac:dyDescent="0.3">
      <c r="B1076" s="11" t="s">
        <v>14</v>
      </c>
      <c r="C1076" s="12">
        <v>30</v>
      </c>
      <c r="D1076" s="13" t="s">
        <v>27</v>
      </c>
      <c r="E1076" s="11" t="s">
        <v>73</v>
      </c>
      <c r="F1076" s="11" t="s">
        <v>23</v>
      </c>
      <c r="G1076" s="14">
        <v>3</v>
      </c>
      <c r="H1076" s="15">
        <v>15000000</v>
      </c>
      <c r="I1076" s="11">
        <v>4</v>
      </c>
      <c r="J1076" s="16">
        <v>6.0185185185185177E-3</v>
      </c>
      <c r="K1076" s="11" t="s">
        <v>18</v>
      </c>
      <c r="L1076" s="11" t="s">
        <v>56</v>
      </c>
      <c r="M1076" s="11" t="s">
        <v>33</v>
      </c>
      <c r="N1076" s="11" t="s">
        <v>76</v>
      </c>
      <c r="O1076" s="11" t="s">
        <v>26</v>
      </c>
    </row>
    <row r="1077" spans="2:15" ht="21" customHeight="1" x14ac:dyDescent="0.3">
      <c r="B1077" s="1" t="s">
        <v>14</v>
      </c>
      <c r="C1077" s="2">
        <v>30</v>
      </c>
      <c r="D1077" s="3" t="s">
        <v>27</v>
      </c>
      <c r="E1077" s="1" t="s">
        <v>32</v>
      </c>
      <c r="F1077" s="1" t="s">
        <v>17</v>
      </c>
      <c r="G1077" s="4">
        <v>2</v>
      </c>
      <c r="H1077" s="5">
        <v>12000000</v>
      </c>
      <c r="I1077" s="1">
        <v>2</v>
      </c>
      <c r="J1077" s="6">
        <v>6.0185185185185177E-3</v>
      </c>
      <c r="K1077" s="1" t="s">
        <v>18</v>
      </c>
      <c r="L1077" s="1" t="s">
        <v>56</v>
      </c>
      <c r="M1077" s="1" t="s">
        <v>43</v>
      </c>
      <c r="N1077" s="1" t="s">
        <v>76</v>
      </c>
      <c r="O1077" s="1" t="s">
        <v>26</v>
      </c>
    </row>
    <row r="1078" spans="2:15" ht="21" customHeight="1" x14ac:dyDescent="0.3">
      <c r="B1078" s="11" t="s">
        <v>14</v>
      </c>
      <c r="C1078" s="12">
        <v>6</v>
      </c>
      <c r="D1078" s="13" t="s">
        <v>27</v>
      </c>
      <c r="E1078" s="11" t="s">
        <v>73</v>
      </c>
      <c r="F1078" s="11" t="s">
        <v>23</v>
      </c>
      <c r="G1078" s="14">
        <v>3</v>
      </c>
      <c r="H1078" s="15">
        <v>15000000</v>
      </c>
      <c r="I1078" s="11">
        <v>4</v>
      </c>
      <c r="J1078" s="16">
        <v>6.0185185185185177E-3</v>
      </c>
      <c r="K1078" s="11" t="s">
        <v>18</v>
      </c>
      <c r="L1078" s="11" t="s">
        <v>39</v>
      </c>
      <c r="M1078" s="11" t="s">
        <v>48</v>
      </c>
      <c r="N1078" s="11" t="s">
        <v>76</v>
      </c>
      <c r="O1078" s="11" t="s">
        <v>26</v>
      </c>
    </row>
    <row r="1079" spans="2:15" ht="21" customHeight="1" x14ac:dyDescent="0.3">
      <c r="B1079" s="1" t="s">
        <v>14</v>
      </c>
      <c r="C1079" s="2">
        <v>27</v>
      </c>
      <c r="D1079" s="3" t="s">
        <v>37</v>
      </c>
      <c r="E1079" s="1" t="s">
        <v>16</v>
      </c>
      <c r="F1079" s="1" t="s">
        <v>23</v>
      </c>
      <c r="G1079" s="4">
        <v>4</v>
      </c>
      <c r="H1079" s="5">
        <v>20000000</v>
      </c>
      <c r="I1079" s="1">
        <v>5</v>
      </c>
      <c r="J1079" s="6">
        <v>6.0185185185185177E-3</v>
      </c>
      <c r="K1079" s="1" t="s">
        <v>61</v>
      </c>
      <c r="L1079" s="1" t="s">
        <v>56</v>
      </c>
      <c r="M1079" s="1" t="s">
        <v>51</v>
      </c>
      <c r="N1079" s="1" t="s">
        <v>76</v>
      </c>
      <c r="O1079" s="1" t="s">
        <v>52</v>
      </c>
    </row>
    <row r="1080" spans="2:15" ht="21" customHeight="1" x14ac:dyDescent="0.3">
      <c r="B1080" s="11" t="s">
        <v>14</v>
      </c>
      <c r="C1080" s="12">
        <v>11</v>
      </c>
      <c r="D1080" s="13" t="s">
        <v>37</v>
      </c>
      <c r="E1080" s="11" t="s">
        <v>49</v>
      </c>
      <c r="F1080" s="11" t="s">
        <v>17</v>
      </c>
      <c r="G1080" s="14">
        <v>1</v>
      </c>
      <c r="H1080" s="15">
        <v>7000000</v>
      </c>
      <c r="I1080" s="11">
        <v>1</v>
      </c>
      <c r="J1080" s="16">
        <v>6.0185185185185177E-3</v>
      </c>
      <c r="K1080" s="11" t="s">
        <v>18</v>
      </c>
      <c r="L1080" s="11" t="s">
        <v>19</v>
      </c>
      <c r="M1080" s="11" t="s">
        <v>30</v>
      </c>
      <c r="N1080" s="11" t="s">
        <v>77</v>
      </c>
      <c r="O1080" s="11" t="s">
        <v>54</v>
      </c>
    </row>
    <row r="1081" spans="2:15" ht="21" customHeight="1" x14ac:dyDescent="0.3">
      <c r="B1081" s="1" t="s">
        <v>14</v>
      </c>
      <c r="C1081" s="2">
        <v>29</v>
      </c>
      <c r="D1081" s="3" t="s">
        <v>37</v>
      </c>
      <c r="E1081" s="1" t="s">
        <v>38</v>
      </c>
      <c r="F1081" s="1" t="s">
        <v>42</v>
      </c>
      <c r="G1081" s="4">
        <v>2</v>
      </c>
      <c r="H1081" s="5">
        <v>12000000</v>
      </c>
      <c r="I1081" s="1">
        <v>2</v>
      </c>
      <c r="J1081" s="6">
        <v>6.0185185185185177E-3</v>
      </c>
      <c r="K1081" s="1" t="s">
        <v>18</v>
      </c>
      <c r="L1081" s="1" t="s">
        <v>35</v>
      </c>
      <c r="M1081" s="1" t="s">
        <v>30</v>
      </c>
      <c r="N1081" s="1" t="s">
        <v>78</v>
      </c>
      <c r="O1081" s="1" t="s">
        <v>41</v>
      </c>
    </row>
    <row r="1082" spans="2:15" ht="21" customHeight="1" x14ac:dyDescent="0.3">
      <c r="B1082" s="11" t="s">
        <v>14</v>
      </c>
      <c r="C1082" s="12">
        <v>7</v>
      </c>
      <c r="D1082" s="13" t="s">
        <v>37</v>
      </c>
      <c r="E1082" s="11" t="s">
        <v>38</v>
      </c>
      <c r="F1082" s="11" t="s">
        <v>17</v>
      </c>
      <c r="G1082" s="14">
        <v>2</v>
      </c>
      <c r="H1082" s="15">
        <v>12000000</v>
      </c>
      <c r="I1082" s="11">
        <v>7</v>
      </c>
      <c r="J1082" s="16">
        <v>6.0185185185185177E-3</v>
      </c>
      <c r="K1082" s="11" t="s">
        <v>18</v>
      </c>
      <c r="L1082" s="11" t="s">
        <v>19</v>
      </c>
      <c r="M1082" s="11" t="s">
        <v>20</v>
      </c>
      <c r="N1082" s="11" t="s">
        <v>77</v>
      </c>
      <c r="O1082" s="11" t="s">
        <v>65</v>
      </c>
    </row>
    <row r="1083" spans="2:15" ht="21" customHeight="1" x14ac:dyDescent="0.3">
      <c r="B1083" s="1" t="s">
        <v>14</v>
      </c>
      <c r="C1083" s="2">
        <v>8</v>
      </c>
      <c r="D1083" s="3" t="s">
        <v>37</v>
      </c>
      <c r="E1083" s="1" t="s">
        <v>16</v>
      </c>
      <c r="F1083" s="1" t="s">
        <v>42</v>
      </c>
      <c r="G1083" s="4">
        <v>3</v>
      </c>
      <c r="H1083" s="5">
        <v>15000000</v>
      </c>
      <c r="I1083" s="1">
        <v>2</v>
      </c>
      <c r="J1083" s="6">
        <v>6.0185185185185177E-3</v>
      </c>
      <c r="K1083" s="1" t="s">
        <v>18</v>
      </c>
      <c r="L1083" s="1" t="s">
        <v>24</v>
      </c>
      <c r="M1083" s="1" t="s">
        <v>43</v>
      </c>
      <c r="N1083" s="1" t="s">
        <v>76</v>
      </c>
      <c r="O1083" s="1" t="s">
        <v>71</v>
      </c>
    </row>
    <row r="1084" spans="2:15" ht="21" customHeight="1" x14ac:dyDescent="0.3">
      <c r="B1084" s="11" t="s">
        <v>14</v>
      </c>
      <c r="C1084" s="12">
        <v>11</v>
      </c>
      <c r="D1084" s="13" t="s">
        <v>37</v>
      </c>
      <c r="E1084" s="11" t="s">
        <v>28</v>
      </c>
      <c r="F1084" s="11" t="s">
        <v>68</v>
      </c>
      <c r="G1084" s="14">
        <v>4</v>
      </c>
      <c r="H1084" s="15">
        <v>20000000</v>
      </c>
      <c r="I1084" s="11">
        <v>5</v>
      </c>
      <c r="J1084" s="16">
        <v>6.0185185185185177E-3</v>
      </c>
      <c r="K1084" s="11" t="s">
        <v>18</v>
      </c>
      <c r="L1084" s="11" t="s">
        <v>39</v>
      </c>
      <c r="M1084" s="11" t="s">
        <v>51</v>
      </c>
      <c r="N1084" s="11" t="s">
        <v>77</v>
      </c>
      <c r="O1084" s="11" t="s">
        <v>54</v>
      </c>
    </row>
    <row r="1085" spans="2:15" ht="21" customHeight="1" x14ac:dyDescent="0.3">
      <c r="B1085" s="1" t="s">
        <v>14</v>
      </c>
      <c r="C1085" s="2">
        <v>22</v>
      </c>
      <c r="D1085" s="3" t="s">
        <v>44</v>
      </c>
      <c r="E1085" s="1" t="s">
        <v>28</v>
      </c>
      <c r="F1085" s="1" t="s">
        <v>17</v>
      </c>
      <c r="G1085" s="4">
        <v>1</v>
      </c>
      <c r="H1085" s="5">
        <v>19000000</v>
      </c>
      <c r="I1085" s="1">
        <v>1</v>
      </c>
      <c r="J1085" s="6">
        <v>6.0185185185185177E-3</v>
      </c>
      <c r="K1085" s="1" t="s">
        <v>46</v>
      </c>
      <c r="L1085" s="1" t="s">
        <v>29</v>
      </c>
      <c r="M1085" s="1" t="s">
        <v>40</v>
      </c>
      <c r="N1085" s="1" t="s">
        <v>76</v>
      </c>
      <c r="O1085" s="1" t="s">
        <v>26</v>
      </c>
    </row>
    <row r="1086" spans="2:15" ht="21" customHeight="1" x14ac:dyDescent="0.3">
      <c r="B1086" s="11" t="s">
        <v>14</v>
      </c>
      <c r="C1086" s="12">
        <v>6</v>
      </c>
      <c r="D1086" s="13" t="s">
        <v>44</v>
      </c>
      <c r="E1086" s="11" t="s">
        <v>16</v>
      </c>
      <c r="F1086" s="11" t="s">
        <v>42</v>
      </c>
      <c r="G1086" s="14">
        <v>4</v>
      </c>
      <c r="H1086" s="15">
        <v>20000000</v>
      </c>
      <c r="I1086" s="11">
        <v>1</v>
      </c>
      <c r="J1086" s="16">
        <v>6.0185185185185177E-3</v>
      </c>
      <c r="K1086" s="11" t="s">
        <v>61</v>
      </c>
      <c r="L1086" s="11" t="s">
        <v>64</v>
      </c>
      <c r="M1086" s="11" t="s">
        <v>30</v>
      </c>
      <c r="N1086" s="11" t="s">
        <v>78</v>
      </c>
      <c r="O1086" s="11" t="s">
        <v>66</v>
      </c>
    </row>
    <row r="1087" spans="2:15" ht="21" customHeight="1" x14ac:dyDescent="0.3">
      <c r="B1087" s="1" t="s">
        <v>14</v>
      </c>
      <c r="C1087" s="2">
        <v>1</v>
      </c>
      <c r="D1087" s="3" t="s">
        <v>44</v>
      </c>
      <c r="E1087" s="1" t="s">
        <v>32</v>
      </c>
      <c r="F1087" s="1" t="s">
        <v>17</v>
      </c>
      <c r="G1087" s="4">
        <v>2</v>
      </c>
      <c r="H1087" s="5">
        <v>12000000</v>
      </c>
      <c r="I1087" s="1">
        <v>1</v>
      </c>
      <c r="J1087" s="6">
        <v>6.0185185185185177E-3</v>
      </c>
      <c r="K1087" s="1" t="s">
        <v>18</v>
      </c>
      <c r="L1087" s="1" t="s">
        <v>29</v>
      </c>
      <c r="M1087" s="1" t="s">
        <v>30</v>
      </c>
      <c r="N1087" s="1" t="s">
        <v>78</v>
      </c>
      <c r="O1087" s="1" t="s">
        <v>53</v>
      </c>
    </row>
    <row r="1088" spans="2:15" ht="21" customHeight="1" x14ac:dyDescent="0.3">
      <c r="B1088" s="11" t="s">
        <v>14</v>
      </c>
      <c r="C1088" s="12">
        <v>14</v>
      </c>
      <c r="D1088" s="13" t="s">
        <v>44</v>
      </c>
      <c r="E1088" s="11" t="s">
        <v>38</v>
      </c>
      <c r="F1088" s="11" t="s">
        <v>42</v>
      </c>
      <c r="G1088" s="14">
        <v>5</v>
      </c>
      <c r="H1088" s="15">
        <v>25000000</v>
      </c>
      <c r="I1088" s="11">
        <v>1</v>
      </c>
      <c r="J1088" s="16">
        <v>6.0185185185185177E-3</v>
      </c>
      <c r="K1088" s="11" t="s">
        <v>18</v>
      </c>
      <c r="L1088" s="11" t="s">
        <v>50</v>
      </c>
      <c r="M1088" s="11" t="s">
        <v>30</v>
      </c>
      <c r="N1088" s="11" t="s">
        <v>76</v>
      </c>
      <c r="O1088" s="11" t="s">
        <v>31</v>
      </c>
    </row>
    <row r="1089" spans="2:15" ht="21" customHeight="1" x14ac:dyDescent="0.3">
      <c r="B1089" s="1" t="s">
        <v>14</v>
      </c>
      <c r="C1089" s="2">
        <v>10</v>
      </c>
      <c r="D1089" s="3" t="s">
        <v>44</v>
      </c>
      <c r="E1089" s="1" t="s">
        <v>16</v>
      </c>
      <c r="F1089" s="1" t="s">
        <v>23</v>
      </c>
      <c r="G1089" s="4">
        <v>1</v>
      </c>
      <c r="H1089" s="5">
        <v>7000000</v>
      </c>
      <c r="I1089" s="1">
        <v>2</v>
      </c>
      <c r="J1089" s="6">
        <v>6.0185185185185177E-3</v>
      </c>
      <c r="K1089" s="1" t="s">
        <v>18</v>
      </c>
      <c r="L1089" s="1" t="s">
        <v>64</v>
      </c>
      <c r="M1089" s="1" t="s">
        <v>48</v>
      </c>
      <c r="N1089" s="1" t="s">
        <v>78</v>
      </c>
      <c r="O1089" s="1" t="s">
        <v>66</v>
      </c>
    </row>
    <row r="1090" spans="2:15" ht="21" customHeight="1" x14ac:dyDescent="0.3">
      <c r="B1090" s="11" t="s">
        <v>14</v>
      </c>
      <c r="C1090" s="12">
        <v>13</v>
      </c>
      <c r="D1090" s="13" t="s">
        <v>69</v>
      </c>
      <c r="E1090" s="11" t="s">
        <v>32</v>
      </c>
      <c r="F1090" s="11" t="s">
        <v>42</v>
      </c>
      <c r="G1090" s="14">
        <v>1</v>
      </c>
      <c r="H1090" s="15">
        <v>19000000</v>
      </c>
      <c r="I1090" s="11">
        <v>2</v>
      </c>
      <c r="J1090" s="16">
        <v>6.0185185185185177E-3</v>
      </c>
      <c r="K1090" s="11" t="s">
        <v>46</v>
      </c>
      <c r="L1090" s="11" t="s">
        <v>19</v>
      </c>
      <c r="M1090" s="11" t="s">
        <v>51</v>
      </c>
      <c r="N1090" s="11" t="s">
        <v>78</v>
      </c>
      <c r="O1090" s="11" t="s">
        <v>41</v>
      </c>
    </row>
    <row r="1091" spans="2:15" ht="21" customHeight="1" x14ac:dyDescent="0.3">
      <c r="B1091" s="1" t="s">
        <v>14</v>
      </c>
      <c r="C1091" s="2">
        <v>16</v>
      </c>
      <c r="D1091" s="3" t="s">
        <v>69</v>
      </c>
      <c r="E1091" s="1" t="s">
        <v>16</v>
      </c>
      <c r="F1091" s="1" t="s">
        <v>17</v>
      </c>
      <c r="G1091" s="4">
        <v>5</v>
      </c>
      <c r="H1091" s="5">
        <v>20000000</v>
      </c>
      <c r="I1091" s="1">
        <v>4</v>
      </c>
      <c r="J1091" s="6">
        <v>6.0185185185185177E-3</v>
      </c>
      <c r="K1091" s="1" t="s">
        <v>18</v>
      </c>
      <c r="L1091" s="1" t="s">
        <v>56</v>
      </c>
      <c r="M1091" s="1" t="s">
        <v>33</v>
      </c>
      <c r="N1091" s="1" t="s">
        <v>76</v>
      </c>
      <c r="O1091" s="1" t="s">
        <v>52</v>
      </c>
    </row>
    <row r="1092" spans="2:15" ht="21" customHeight="1" x14ac:dyDescent="0.3">
      <c r="B1092" s="11" t="s">
        <v>14</v>
      </c>
      <c r="C1092" s="12">
        <v>17</v>
      </c>
      <c r="D1092" s="13" t="s">
        <v>69</v>
      </c>
      <c r="E1092" s="11" t="s">
        <v>32</v>
      </c>
      <c r="F1092" s="11" t="s">
        <v>42</v>
      </c>
      <c r="G1092" s="14">
        <v>5</v>
      </c>
      <c r="H1092" s="15">
        <v>21000000</v>
      </c>
      <c r="I1092" s="11">
        <v>6</v>
      </c>
      <c r="J1092" s="16">
        <v>6.0185185185185177E-3</v>
      </c>
      <c r="K1092" s="11" t="s">
        <v>18</v>
      </c>
      <c r="L1092" s="11" t="s">
        <v>29</v>
      </c>
      <c r="M1092" s="11" t="s">
        <v>33</v>
      </c>
      <c r="N1092" s="11" t="s">
        <v>66</v>
      </c>
      <c r="O1092" s="11" t="s">
        <v>36</v>
      </c>
    </row>
    <row r="1093" spans="2:15" ht="21" customHeight="1" x14ac:dyDescent="0.3">
      <c r="B1093" s="1" t="s">
        <v>14</v>
      </c>
      <c r="C1093" s="2">
        <v>30</v>
      </c>
      <c r="D1093" s="3" t="s">
        <v>22</v>
      </c>
      <c r="E1093" s="1" t="s">
        <v>28</v>
      </c>
      <c r="F1093" s="1" t="s">
        <v>17</v>
      </c>
      <c r="G1093" s="4">
        <v>2</v>
      </c>
      <c r="H1093" s="5">
        <v>38000000</v>
      </c>
      <c r="I1093" s="1">
        <v>2</v>
      </c>
      <c r="J1093" s="6">
        <v>6.0185185185185177E-3</v>
      </c>
      <c r="K1093" s="1" t="s">
        <v>46</v>
      </c>
      <c r="L1093" s="1" t="s">
        <v>56</v>
      </c>
      <c r="M1093" s="1" t="s">
        <v>20</v>
      </c>
      <c r="N1093" s="1" t="s">
        <v>76</v>
      </c>
      <c r="O1093" s="1" t="s">
        <v>31</v>
      </c>
    </row>
    <row r="1094" spans="2:15" ht="21" customHeight="1" x14ac:dyDescent="0.3">
      <c r="B1094" s="11" t="s">
        <v>70</v>
      </c>
      <c r="C1094" s="12">
        <v>5</v>
      </c>
      <c r="D1094" s="13" t="s">
        <v>55</v>
      </c>
      <c r="E1094" s="11" t="s">
        <v>16</v>
      </c>
      <c r="F1094" s="11" t="s">
        <v>45</v>
      </c>
      <c r="G1094" s="14">
        <v>0</v>
      </c>
      <c r="H1094" s="15">
        <v>0</v>
      </c>
      <c r="I1094" s="11">
        <v>4</v>
      </c>
      <c r="J1094" s="16">
        <v>6.0185185185185177E-3</v>
      </c>
      <c r="K1094" s="11"/>
      <c r="L1094" s="11"/>
      <c r="M1094" s="11" t="s">
        <v>48</v>
      </c>
      <c r="N1094" s="11" t="s">
        <v>76</v>
      </c>
      <c r="O1094" s="11" t="s">
        <v>26</v>
      </c>
    </row>
    <row r="1095" spans="2:15" ht="21" customHeight="1" x14ac:dyDescent="0.3">
      <c r="B1095" s="1" t="s">
        <v>70</v>
      </c>
      <c r="C1095" s="2">
        <v>10</v>
      </c>
      <c r="D1095" s="3" t="s">
        <v>72</v>
      </c>
      <c r="E1095" s="1" t="s">
        <v>38</v>
      </c>
      <c r="F1095" s="1" t="s">
        <v>23</v>
      </c>
      <c r="G1095" s="4">
        <v>0</v>
      </c>
      <c r="H1095" s="5">
        <v>0</v>
      </c>
      <c r="I1095" s="1">
        <v>3</v>
      </c>
      <c r="J1095" s="6">
        <v>6.0185185185185177E-3</v>
      </c>
      <c r="K1095" s="1"/>
      <c r="L1095" s="1"/>
      <c r="M1095" s="1" t="s">
        <v>51</v>
      </c>
      <c r="N1095" s="1" t="s">
        <v>66</v>
      </c>
      <c r="O1095" s="1" t="s">
        <v>36</v>
      </c>
    </row>
    <row r="1096" spans="2:15" ht="21" customHeight="1" x14ac:dyDescent="0.3">
      <c r="B1096" s="11" t="s">
        <v>70</v>
      </c>
      <c r="C1096" s="12">
        <v>12</v>
      </c>
      <c r="D1096" s="13" t="s">
        <v>22</v>
      </c>
      <c r="E1096" s="11" t="s">
        <v>38</v>
      </c>
      <c r="F1096" s="11" t="s">
        <v>45</v>
      </c>
      <c r="G1096" s="14">
        <v>0</v>
      </c>
      <c r="H1096" s="15">
        <v>0</v>
      </c>
      <c r="I1096" s="11">
        <v>1</v>
      </c>
      <c r="J1096" s="16">
        <v>6.0185185185185177E-3</v>
      </c>
      <c r="K1096" s="11"/>
      <c r="L1096" s="11"/>
      <c r="M1096" s="11" t="s">
        <v>30</v>
      </c>
      <c r="N1096" s="11" t="s">
        <v>78</v>
      </c>
      <c r="O1096" s="11" t="s">
        <v>66</v>
      </c>
    </row>
    <row r="1097" spans="2:15" ht="21" customHeight="1" x14ac:dyDescent="0.3">
      <c r="B1097" s="1" t="s">
        <v>70</v>
      </c>
      <c r="C1097" s="2">
        <v>30</v>
      </c>
      <c r="D1097" s="3" t="s">
        <v>27</v>
      </c>
      <c r="E1097" s="1" t="s">
        <v>38</v>
      </c>
      <c r="F1097" s="1" t="s">
        <v>23</v>
      </c>
      <c r="G1097" s="4">
        <v>0</v>
      </c>
      <c r="H1097" s="5">
        <v>0</v>
      </c>
      <c r="I1097" s="1">
        <v>2</v>
      </c>
      <c r="J1097" s="6">
        <v>6.0185185185185177E-3</v>
      </c>
      <c r="K1097" s="1"/>
      <c r="L1097" s="1"/>
      <c r="M1097" s="1" t="s">
        <v>51</v>
      </c>
      <c r="N1097" s="1" t="s">
        <v>78</v>
      </c>
      <c r="O1097" s="1" t="s">
        <v>41</v>
      </c>
    </row>
    <row r="1098" spans="2:15" ht="21" customHeight="1" x14ac:dyDescent="0.3">
      <c r="B1098" s="11" t="s">
        <v>70</v>
      </c>
      <c r="C1098" s="12">
        <v>30</v>
      </c>
      <c r="D1098" s="13" t="s">
        <v>69</v>
      </c>
      <c r="E1098" s="11" t="s">
        <v>16</v>
      </c>
      <c r="F1098" s="11" t="s">
        <v>42</v>
      </c>
      <c r="G1098" s="14">
        <v>0</v>
      </c>
      <c r="H1098" s="15">
        <v>0</v>
      </c>
      <c r="I1098" s="11">
        <v>5</v>
      </c>
      <c r="J1098" s="16">
        <v>6.0185185185185177E-3</v>
      </c>
      <c r="K1098" s="11"/>
      <c r="L1098" s="11"/>
      <c r="M1098" s="11" t="s">
        <v>30</v>
      </c>
      <c r="N1098" s="11" t="s">
        <v>77</v>
      </c>
      <c r="O1098" s="11" t="s">
        <v>54</v>
      </c>
    </row>
    <row r="1099" spans="2:15" ht="21" customHeight="1" x14ac:dyDescent="0.3">
      <c r="B1099" s="1" t="s">
        <v>70</v>
      </c>
      <c r="C1099" s="2">
        <v>30</v>
      </c>
      <c r="D1099" s="3" t="s">
        <v>69</v>
      </c>
      <c r="E1099" s="1" t="s">
        <v>49</v>
      </c>
      <c r="F1099" s="1" t="s">
        <v>17</v>
      </c>
      <c r="G1099" s="4">
        <v>0</v>
      </c>
      <c r="H1099" s="5">
        <v>0</v>
      </c>
      <c r="I1099" s="1">
        <v>3</v>
      </c>
      <c r="J1099" s="6">
        <v>6.0185185185185177E-3</v>
      </c>
      <c r="K1099" s="1"/>
      <c r="L1099" s="1"/>
      <c r="M1099" s="1" t="s">
        <v>40</v>
      </c>
      <c r="N1099" s="1" t="s">
        <v>66</v>
      </c>
      <c r="O1099" s="1" t="s">
        <v>67</v>
      </c>
    </row>
    <row r="1100" spans="2:15" ht="21" customHeight="1" x14ac:dyDescent="0.3">
      <c r="B1100" s="11" t="s">
        <v>70</v>
      </c>
      <c r="C1100" s="12">
        <v>5</v>
      </c>
      <c r="D1100" s="13" t="s">
        <v>55</v>
      </c>
      <c r="E1100" s="11" t="s">
        <v>16</v>
      </c>
      <c r="F1100" s="11" t="s">
        <v>45</v>
      </c>
      <c r="G1100" s="14">
        <v>0</v>
      </c>
      <c r="H1100" s="15">
        <v>0</v>
      </c>
      <c r="I1100" s="11">
        <v>4</v>
      </c>
      <c r="J1100" s="16">
        <v>6.0185185185185177E-3</v>
      </c>
      <c r="K1100" s="11"/>
      <c r="L1100" s="11"/>
      <c r="M1100" s="11" t="s">
        <v>48</v>
      </c>
      <c r="N1100" s="11" t="s">
        <v>76</v>
      </c>
      <c r="O1100" s="11" t="s">
        <v>26</v>
      </c>
    </row>
    <row r="1101" spans="2:15" ht="21" customHeight="1" x14ac:dyDescent="0.3">
      <c r="B1101" s="1" t="s">
        <v>70</v>
      </c>
      <c r="C1101" s="2">
        <v>10</v>
      </c>
      <c r="D1101" s="3" t="s">
        <v>72</v>
      </c>
      <c r="E1101" s="1" t="s">
        <v>38</v>
      </c>
      <c r="F1101" s="1" t="s">
        <v>23</v>
      </c>
      <c r="G1101" s="4">
        <v>0</v>
      </c>
      <c r="H1101" s="5">
        <v>0</v>
      </c>
      <c r="I1101" s="1">
        <v>3</v>
      </c>
      <c r="J1101" s="6">
        <v>6.0185185185185177E-3</v>
      </c>
      <c r="K1101" s="1"/>
      <c r="L1101" s="1"/>
      <c r="M1101" s="1" t="s">
        <v>51</v>
      </c>
      <c r="N1101" s="1" t="s">
        <v>66</v>
      </c>
      <c r="O1101" s="1" t="s">
        <v>36</v>
      </c>
    </row>
    <row r="1102" spans="2:15" ht="21" customHeight="1" x14ac:dyDescent="0.3">
      <c r="B1102" s="11" t="s">
        <v>14</v>
      </c>
      <c r="C1102" s="12">
        <v>26</v>
      </c>
      <c r="D1102" s="13" t="s">
        <v>22</v>
      </c>
      <c r="E1102" s="11" t="s">
        <v>28</v>
      </c>
      <c r="F1102" s="11" t="s">
        <v>42</v>
      </c>
      <c r="G1102" s="14">
        <v>3</v>
      </c>
      <c r="H1102" s="15">
        <v>15000000</v>
      </c>
      <c r="I1102" s="11">
        <v>2</v>
      </c>
      <c r="J1102" s="16">
        <v>6.2499999999999995E-3</v>
      </c>
      <c r="K1102" s="11" t="s">
        <v>18</v>
      </c>
      <c r="L1102" s="11" t="s">
        <v>35</v>
      </c>
      <c r="M1102" s="11" t="s">
        <v>20</v>
      </c>
      <c r="N1102" s="11" t="s">
        <v>78</v>
      </c>
      <c r="O1102" s="11" t="s">
        <v>63</v>
      </c>
    </row>
    <row r="1103" spans="2:15" ht="21" customHeight="1" x14ac:dyDescent="0.3">
      <c r="B1103" s="1" t="s">
        <v>14</v>
      </c>
      <c r="C1103" s="2">
        <v>27</v>
      </c>
      <c r="D1103" s="3" t="s">
        <v>27</v>
      </c>
      <c r="E1103" s="1" t="s">
        <v>32</v>
      </c>
      <c r="F1103" s="1" t="s">
        <v>23</v>
      </c>
      <c r="G1103" s="4">
        <v>3</v>
      </c>
      <c r="H1103" s="5">
        <v>15000000</v>
      </c>
      <c r="I1103" s="1">
        <v>4</v>
      </c>
      <c r="J1103" s="6">
        <v>6.2499999999999995E-3</v>
      </c>
      <c r="K1103" s="1" t="s">
        <v>18</v>
      </c>
      <c r="L1103" s="1" t="s">
        <v>56</v>
      </c>
      <c r="M1103" s="1" t="s">
        <v>40</v>
      </c>
      <c r="N1103" s="1" t="s">
        <v>76</v>
      </c>
      <c r="O1103" s="1" t="s">
        <v>31</v>
      </c>
    </row>
    <row r="1104" spans="2:15" ht="21" customHeight="1" x14ac:dyDescent="0.3">
      <c r="B1104" s="11" t="s">
        <v>14</v>
      </c>
      <c r="C1104" s="12">
        <v>30</v>
      </c>
      <c r="D1104" s="13" t="s">
        <v>27</v>
      </c>
      <c r="E1104" s="11" t="s">
        <v>73</v>
      </c>
      <c r="F1104" s="11" t="s">
        <v>45</v>
      </c>
      <c r="G1104" s="14">
        <v>3</v>
      </c>
      <c r="H1104" s="15">
        <v>15000000</v>
      </c>
      <c r="I1104" s="11">
        <v>2</v>
      </c>
      <c r="J1104" s="16">
        <v>6.2499999999999995E-3</v>
      </c>
      <c r="K1104" s="11" t="s">
        <v>18</v>
      </c>
      <c r="L1104" s="11" t="s">
        <v>19</v>
      </c>
      <c r="M1104" s="11" t="s">
        <v>43</v>
      </c>
      <c r="N1104" s="11" t="s">
        <v>77</v>
      </c>
      <c r="O1104" s="11" t="s">
        <v>65</v>
      </c>
    </row>
    <row r="1105" spans="2:15" ht="21" customHeight="1" x14ac:dyDescent="0.3">
      <c r="B1105" s="1" t="s">
        <v>14</v>
      </c>
      <c r="C1105" s="2">
        <v>5</v>
      </c>
      <c r="D1105" s="3" t="s">
        <v>37</v>
      </c>
      <c r="E1105" s="1" t="s">
        <v>32</v>
      </c>
      <c r="F1105" s="1" t="s">
        <v>42</v>
      </c>
      <c r="G1105" s="4">
        <v>1</v>
      </c>
      <c r="H1105" s="5">
        <v>7000000</v>
      </c>
      <c r="I1105" s="1">
        <v>4</v>
      </c>
      <c r="J1105" s="6">
        <v>6.2499999999999995E-3</v>
      </c>
      <c r="K1105" s="1" t="s">
        <v>18</v>
      </c>
      <c r="L1105" s="1" t="s">
        <v>29</v>
      </c>
      <c r="M1105" s="1" t="s">
        <v>30</v>
      </c>
      <c r="N1105" s="1" t="s">
        <v>78</v>
      </c>
      <c r="O1105" s="1" t="s">
        <v>66</v>
      </c>
    </row>
    <row r="1106" spans="2:15" ht="21" customHeight="1" x14ac:dyDescent="0.3">
      <c r="B1106" s="11" t="s">
        <v>14</v>
      </c>
      <c r="C1106" s="12">
        <v>28</v>
      </c>
      <c r="D1106" s="13" t="s">
        <v>37</v>
      </c>
      <c r="E1106" s="11" t="s">
        <v>16</v>
      </c>
      <c r="F1106" s="11" t="s">
        <v>42</v>
      </c>
      <c r="G1106" s="14">
        <v>5</v>
      </c>
      <c r="H1106" s="15">
        <v>20000000</v>
      </c>
      <c r="I1106" s="11">
        <v>2</v>
      </c>
      <c r="J1106" s="16">
        <v>6.2499999999999995E-3</v>
      </c>
      <c r="K1106" s="11" t="s">
        <v>18</v>
      </c>
      <c r="L1106" s="11" t="s">
        <v>56</v>
      </c>
      <c r="M1106" s="11" t="s">
        <v>25</v>
      </c>
      <c r="N1106" s="11" t="s">
        <v>76</v>
      </c>
      <c r="O1106" s="11" t="s">
        <v>52</v>
      </c>
    </row>
    <row r="1107" spans="2:15" ht="21" customHeight="1" x14ac:dyDescent="0.3">
      <c r="B1107" s="1" t="s">
        <v>14</v>
      </c>
      <c r="C1107" s="2">
        <v>7</v>
      </c>
      <c r="D1107" s="3" t="s">
        <v>37</v>
      </c>
      <c r="E1107" s="1" t="s">
        <v>16</v>
      </c>
      <c r="F1107" s="1" t="s">
        <v>42</v>
      </c>
      <c r="G1107" s="4">
        <v>2</v>
      </c>
      <c r="H1107" s="5">
        <v>12000000</v>
      </c>
      <c r="I1107" s="1">
        <v>2</v>
      </c>
      <c r="J1107" s="6">
        <v>6.2499999999999995E-3</v>
      </c>
      <c r="K1107" s="1" t="s">
        <v>18</v>
      </c>
      <c r="L1107" s="1" t="s">
        <v>19</v>
      </c>
      <c r="M1107" s="1" t="s">
        <v>48</v>
      </c>
      <c r="N1107" s="1" t="s">
        <v>78</v>
      </c>
      <c r="O1107" s="1" t="s">
        <v>63</v>
      </c>
    </row>
    <row r="1108" spans="2:15" ht="21" customHeight="1" x14ac:dyDescent="0.3">
      <c r="B1108" s="11" t="s">
        <v>14</v>
      </c>
      <c r="C1108" s="12">
        <v>20</v>
      </c>
      <c r="D1108" s="13" t="s">
        <v>44</v>
      </c>
      <c r="E1108" s="11" t="s">
        <v>16</v>
      </c>
      <c r="F1108" s="11" t="s">
        <v>42</v>
      </c>
      <c r="G1108" s="14">
        <v>4</v>
      </c>
      <c r="H1108" s="15">
        <v>20000000</v>
      </c>
      <c r="I1108" s="11">
        <v>2</v>
      </c>
      <c r="J1108" s="16">
        <v>6.2499999999999995E-3</v>
      </c>
      <c r="K1108" s="11" t="s">
        <v>61</v>
      </c>
      <c r="L1108" s="11" t="s">
        <v>39</v>
      </c>
      <c r="M1108" s="11" t="s">
        <v>51</v>
      </c>
      <c r="N1108" s="11" t="s">
        <v>76</v>
      </c>
      <c r="O1108" s="11" t="s">
        <v>31</v>
      </c>
    </row>
    <row r="1109" spans="2:15" ht="21" customHeight="1" x14ac:dyDescent="0.3">
      <c r="B1109" s="1" t="s">
        <v>14</v>
      </c>
      <c r="C1109" s="2">
        <v>15</v>
      </c>
      <c r="D1109" s="3" t="s">
        <v>44</v>
      </c>
      <c r="E1109" s="1" t="s">
        <v>73</v>
      </c>
      <c r="F1109" s="1" t="s">
        <v>23</v>
      </c>
      <c r="G1109" s="4">
        <v>2</v>
      </c>
      <c r="H1109" s="5">
        <v>12000000</v>
      </c>
      <c r="I1109" s="1">
        <v>3</v>
      </c>
      <c r="J1109" s="6">
        <v>6.2499999999999995E-3</v>
      </c>
      <c r="K1109" s="1" t="s">
        <v>18</v>
      </c>
      <c r="L1109" s="1" t="s">
        <v>64</v>
      </c>
      <c r="M1109" s="1" t="s">
        <v>33</v>
      </c>
      <c r="N1109" s="1" t="s">
        <v>78</v>
      </c>
      <c r="O1109" s="1" t="s">
        <v>66</v>
      </c>
    </row>
    <row r="1110" spans="2:15" ht="21" customHeight="1" x14ac:dyDescent="0.3">
      <c r="B1110" s="11" t="s">
        <v>14</v>
      </c>
      <c r="C1110" s="12">
        <v>18</v>
      </c>
      <c r="D1110" s="13" t="s">
        <v>44</v>
      </c>
      <c r="E1110" s="11" t="s">
        <v>16</v>
      </c>
      <c r="F1110" s="11" t="s">
        <v>23</v>
      </c>
      <c r="G1110" s="14">
        <v>2</v>
      </c>
      <c r="H1110" s="15">
        <v>12000000</v>
      </c>
      <c r="I1110" s="11">
        <v>1</v>
      </c>
      <c r="J1110" s="16">
        <v>6.2499999999999995E-3</v>
      </c>
      <c r="K1110" s="11" t="s">
        <v>18</v>
      </c>
      <c r="L1110" s="11" t="s">
        <v>56</v>
      </c>
      <c r="M1110" s="11" t="s">
        <v>40</v>
      </c>
      <c r="N1110" s="11" t="s">
        <v>76</v>
      </c>
      <c r="O1110" s="11" t="s">
        <v>52</v>
      </c>
    </row>
    <row r="1111" spans="2:15" ht="21" customHeight="1" x14ac:dyDescent="0.3">
      <c r="B1111" s="1" t="s">
        <v>14</v>
      </c>
      <c r="C1111" s="2">
        <v>3</v>
      </c>
      <c r="D1111" s="3" t="s">
        <v>44</v>
      </c>
      <c r="E1111" s="1" t="s">
        <v>38</v>
      </c>
      <c r="F1111" s="1" t="s">
        <v>17</v>
      </c>
      <c r="G1111" s="4">
        <v>4</v>
      </c>
      <c r="H1111" s="5">
        <v>20000000</v>
      </c>
      <c r="I1111" s="1">
        <v>1</v>
      </c>
      <c r="J1111" s="6">
        <v>6.2499999999999995E-3</v>
      </c>
      <c r="K1111" s="1" t="s">
        <v>18</v>
      </c>
      <c r="L1111" s="1" t="s">
        <v>39</v>
      </c>
      <c r="M1111" s="1" t="s">
        <v>43</v>
      </c>
      <c r="N1111" s="1" t="s">
        <v>78</v>
      </c>
      <c r="O1111" s="1" t="s">
        <v>53</v>
      </c>
    </row>
    <row r="1112" spans="2:15" ht="21" customHeight="1" x14ac:dyDescent="0.3">
      <c r="B1112" s="11" t="s">
        <v>70</v>
      </c>
      <c r="C1112" s="12">
        <v>11</v>
      </c>
      <c r="D1112" s="13" t="s">
        <v>58</v>
      </c>
      <c r="E1112" s="11" t="s">
        <v>16</v>
      </c>
      <c r="F1112" s="11" t="s">
        <v>17</v>
      </c>
      <c r="G1112" s="14">
        <v>0</v>
      </c>
      <c r="H1112" s="15">
        <v>0</v>
      </c>
      <c r="I1112" s="11">
        <v>1</v>
      </c>
      <c r="J1112" s="16">
        <v>6.2499999999999995E-3</v>
      </c>
      <c r="K1112" s="11"/>
      <c r="L1112" s="11"/>
      <c r="M1112" s="11" t="s">
        <v>30</v>
      </c>
      <c r="N1112" s="11" t="s">
        <v>76</v>
      </c>
      <c r="O1112" s="11" t="s">
        <v>52</v>
      </c>
    </row>
    <row r="1113" spans="2:15" ht="21" customHeight="1" x14ac:dyDescent="0.3">
      <c r="B1113" s="1" t="s">
        <v>70</v>
      </c>
      <c r="C1113" s="2">
        <v>30</v>
      </c>
      <c r="D1113" s="3" t="s">
        <v>69</v>
      </c>
      <c r="E1113" s="1" t="s">
        <v>38</v>
      </c>
      <c r="F1113" s="1" t="s">
        <v>17</v>
      </c>
      <c r="G1113" s="4">
        <v>0</v>
      </c>
      <c r="H1113" s="5">
        <v>0</v>
      </c>
      <c r="I1113" s="1">
        <v>3</v>
      </c>
      <c r="J1113" s="6">
        <v>6.2499999999999995E-3</v>
      </c>
      <c r="K1113" s="1"/>
      <c r="L1113" s="1"/>
      <c r="M1113" s="1" t="s">
        <v>30</v>
      </c>
      <c r="N1113" s="1" t="s">
        <v>66</v>
      </c>
      <c r="O1113" s="1" t="s">
        <v>67</v>
      </c>
    </row>
    <row r="1114" spans="2:15" ht="21" customHeight="1" x14ac:dyDescent="0.3">
      <c r="B1114" s="11" t="s">
        <v>70</v>
      </c>
      <c r="C1114" s="12">
        <v>27</v>
      </c>
      <c r="D1114" s="13" t="s">
        <v>69</v>
      </c>
      <c r="E1114" s="11" t="s">
        <v>49</v>
      </c>
      <c r="F1114" s="11" t="s">
        <v>42</v>
      </c>
      <c r="G1114" s="14">
        <v>0</v>
      </c>
      <c r="H1114" s="15">
        <v>0</v>
      </c>
      <c r="I1114" s="11">
        <v>1</v>
      </c>
      <c r="J1114" s="16">
        <v>6.2499999999999995E-3</v>
      </c>
      <c r="K1114" s="11"/>
      <c r="L1114" s="11"/>
      <c r="M1114" s="11" t="s">
        <v>48</v>
      </c>
      <c r="N1114" s="11" t="s">
        <v>77</v>
      </c>
      <c r="O1114" s="11" t="s">
        <v>34</v>
      </c>
    </row>
    <row r="1115" spans="2:15" ht="21" customHeight="1" x14ac:dyDescent="0.3">
      <c r="B1115" s="1" t="s">
        <v>70</v>
      </c>
      <c r="C1115" s="2">
        <v>11</v>
      </c>
      <c r="D1115" s="3" t="s">
        <v>58</v>
      </c>
      <c r="E1115" s="1" t="s">
        <v>16</v>
      </c>
      <c r="F1115" s="1" t="s">
        <v>17</v>
      </c>
      <c r="G1115" s="4">
        <v>0</v>
      </c>
      <c r="H1115" s="5">
        <v>0</v>
      </c>
      <c r="I1115" s="1">
        <v>1</v>
      </c>
      <c r="J1115" s="6">
        <v>6.2499999999999995E-3</v>
      </c>
      <c r="K1115" s="1"/>
      <c r="L1115" s="1"/>
      <c r="M1115" s="1" t="s">
        <v>30</v>
      </c>
      <c r="N1115" s="1" t="s">
        <v>76</v>
      </c>
      <c r="O1115" s="1" t="s">
        <v>52</v>
      </c>
    </row>
    <row r="1116" spans="2:15" ht="21" customHeight="1" x14ac:dyDescent="0.3">
      <c r="B1116" s="11" t="s">
        <v>14</v>
      </c>
      <c r="C1116" s="12">
        <v>31</v>
      </c>
      <c r="D1116" s="13" t="s">
        <v>59</v>
      </c>
      <c r="E1116" s="11" t="s">
        <v>49</v>
      </c>
      <c r="F1116" s="11" t="s">
        <v>42</v>
      </c>
      <c r="G1116" s="14">
        <v>2</v>
      </c>
      <c r="H1116" s="15">
        <v>12000000</v>
      </c>
      <c r="I1116" s="11">
        <v>4</v>
      </c>
      <c r="J1116" s="16">
        <v>6.3888888888888884E-3</v>
      </c>
      <c r="K1116" s="11" t="s">
        <v>18</v>
      </c>
      <c r="L1116" s="11" t="s">
        <v>56</v>
      </c>
      <c r="M1116" s="11" t="s">
        <v>30</v>
      </c>
      <c r="N1116" s="11" t="s">
        <v>76</v>
      </c>
      <c r="O1116" s="11" t="s">
        <v>26</v>
      </c>
    </row>
    <row r="1117" spans="2:15" ht="21" customHeight="1" x14ac:dyDescent="0.3">
      <c r="B1117" s="1" t="s">
        <v>14</v>
      </c>
      <c r="C1117" s="2">
        <v>7</v>
      </c>
      <c r="D1117" s="3" t="s">
        <v>27</v>
      </c>
      <c r="E1117" s="1" t="s">
        <v>16</v>
      </c>
      <c r="F1117" s="1" t="s">
        <v>45</v>
      </c>
      <c r="G1117" s="4">
        <v>4</v>
      </c>
      <c r="H1117" s="5">
        <v>11000000</v>
      </c>
      <c r="I1117" s="1">
        <v>5</v>
      </c>
      <c r="J1117" s="6">
        <v>6.3888888888888884E-3</v>
      </c>
      <c r="K1117" s="1" t="s">
        <v>61</v>
      </c>
      <c r="L1117" s="1" t="s">
        <v>39</v>
      </c>
      <c r="M1117" s="1" t="s">
        <v>33</v>
      </c>
      <c r="N1117" s="1" t="s">
        <v>76</v>
      </c>
      <c r="O1117" s="1" t="s">
        <v>52</v>
      </c>
    </row>
    <row r="1118" spans="2:15" ht="21" customHeight="1" x14ac:dyDescent="0.3">
      <c r="B1118" s="11" t="s">
        <v>14</v>
      </c>
      <c r="C1118" s="12">
        <v>21</v>
      </c>
      <c r="D1118" s="13" t="s">
        <v>37</v>
      </c>
      <c r="E1118" s="11" t="s">
        <v>16</v>
      </c>
      <c r="F1118" s="11" t="s">
        <v>68</v>
      </c>
      <c r="G1118" s="14">
        <v>4</v>
      </c>
      <c r="H1118" s="15">
        <v>20000000</v>
      </c>
      <c r="I1118" s="11">
        <v>2</v>
      </c>
      <c r="J1118" s="16">
        <v>6.3888888888888884E-3</v>
      </c>
      <c r="K1118" s="11" t="s">
        <v>18</v>
      </c>
      <c r="L1118" s="11" t="s">
        <v>35</v>
      </c>
      <c r="M1118" s="11" t="s">
        <v>30</v>
      </c>
      <c r="N1118" s="11" t="s">
        <v>76</v>
      </c>
      <c r="O1118" s="11" t="s">
        <v>52</v>
      </c>
    </row>
    <row r="1119" spans="2:15" ht="21" customHeight="1" x14ac:dyDescent="0.3">
      <c r="B1119" s="1" t="s">
        <v>14</v>
      </c>
      <c r="C1119" s="2">
        <v>8</v>
      </c>
      <c r="D1119" s="3" t="s">
        <v>37</v>
      </c>
      <c r="E1119" s="1" t="s">
        <v>16</v>
      </c>
      <c r="F1119" s="1" t="s">
        <v>68</v>
      </c>
      <c r="G1119" s="4">
        <v>3</v>
      </c>
      <c r="H1119" s="5">
        <v>15000000</v>
      </c>
      <c r="I1119" s="1">
        <v>1</v>
      </c>
      <c r="J1119" s="6">
        <v>6.3888888888888884E-3</v>
      </c>
      <c r="K1119" s="1" t="s">
        <v>18</v>
      </c>
      <c r="L1119" s="1" t="s">
        <v>64</v>
      </c>
      <c r="M1119" s="1" t="s">
        <v>40</v>
      </c>
      <c r="N1119" s="1" t="s">
        <v>78</v>
      </c>
      <c r="O1119" s="1" t="s">
        <v>53</v>
      </c>
    </row>
    <row r="1120" spans="2:15" ht="21" customHeight="1" x14ac:dyDescent="0.3">
      <c r="B1120" s="11" t="s">
        <v>14</v>
      </c>
      <c r="C1120" s="12">
        <v>8</v>
      </c>
      <c r="D1120" s="13" t="s">
        <v>37</v>
      </c>
      <c r="E1120" s="11" t="s">
        <v>38</v>
      </c>
      <c r="F1120" s="11" t="s">
        <v>42</v>
      </c>
      <c r="G1120" s="14">
        <v>2</v>
      </c>
      <c r="H1120" s="15">
        <v>12000000</v>
      </c>
      <c r="I1120" s="11">
        <v>4</v>
      </c>
      <c r="J1120" s="16">
        <v>6.3888888888888884E-3</v>
      </c>
      <c r="K1120" s="11" t="s">
        <v>18</v>
      </c>
      <c r="L1120" s="11" t="s">
        <v>39</v>
      </c>
      <c r="M1120" s="11" t="s">
        <v>25</v>
      </c>
      <c r="N1120" s="11" t="s">
        <v>77</v>
      </c>
      <c r="O1120" s="11" t="s">
        <v>54</v>
      </c>
    </row>
    <row r="1121" spans="2:15" ht="21" customHeight="1" x14ac:dyDescent="0.3">
      <c r="B1121" s="1" t="s">
        <v>14</v>
      </c>
      <c r="C1121" s="2">
        <v>22</v>
      </c>
      <c r="D1121" s="3" t="s">
        <v>44</v>
      </c>
      <c r="E1121" s="1" t="s">
        <v>28</v>
      </c>
      <c r="F1121" s="1" t="s">
        <v>17</v>
      </c>
      <c r="G1121" s="4">
        <v>1</v>
      </c>
      <c r="H1121" s="5">
        <v>7000000</v>
      </c>
      <c r="I1121" s="1">
        <v>1</v>
      </c>
      <c r="J1121" s="6">
        <v>6.3888888888888884E-3</v>
      </c>
      <c r="K1121" s="1" t="s">
        <v>18</v>
      </c>
      <c r="L1121" s="1" t="s">
        <v>29</v>
      </c>
      <c r="M1121" s="1" t="s">
        <v>51</v>
      </c>
      <c r="N1121" s="1" t="s">
        <v>66</v>
      </c>
      <c r="O1121" s="1" t="s">
        <v>67</v>
      </c>
    </row>
    <row r="1122" spans="2:15" ht="21" customHeight="1" x14ac:dyDescent="0.3">
      <c r="B1122" s="11" t="s">
        <v>14</v>
      </c>
      <c r="C1122" s="12">
        <v>25</v>
      </c>
      <c r="D1122" s="13" t="s">
        <v>44</v>
      </c>
      <c r="E1122" s="11" t="s">
        <v>16</v>
      </c>
      <c r="F1122" s="11" t="s">
        <v>42</v>
      </c>
      <c r="G1122" s="14">
        <v>3</v>
      </c>
      <c r="H1122" s="15">
        <v>15000000</v>
      </c>
      <c r="I1122" s="11">
        <v>3</v>
      </c>
      <c r="J1122" s="16">
        <v>6.3888888888888884E-3</v>
      </c>
      <c r="K1122" s="11" t="s">
        <v>18</v>
      </c>
      <c r="L1122" s="11" t="s">
        <v>19</v>
      </c>
      <c r="M1122" s="11" t="s">
        <v>30</v>
      </c>
      <c r="N1122" s="11" t="s">
        <v>78</v>
      </c>
      <c r="O1122" s="11" t="s">
        <v>41</v>
      </c>
    </row>
    <row r="1123" spans="2:15" ht="21" customHeight="1" x14ac:dyDescent="0.3">
      <c r="B1123" s="1" t="s">
        <v>14</v>
      </c>
      <c r="C1123" s="2">
        <v>7</v>
      </c>
      <c r="D1123" s="3" t="s">
        <v>44</v>
      </c>
      <c r="E1123" s="1" t="s">
        <v>16</v>
      </c>
      <c r="F1123" s="1" t="s">
        <v>42</v>
      </c>
      <c r="G1123" s="4">
        <v>5</v>
      </c>
      <c r="H1123" s="5">
        <v>25000000</v>
      </c>
      <c r="I1123" s="1">
        <v>3</v>
      </c>
      <c r="J1123" s="6">
        <v>6.3888888888888884E-3</v>
      </c>
      <c r="K1123" s="1" t="s">
        <v>18</v>
      </c>
      <c r="L1123" s="1" t="s">
        <v>24</v>
      </c>
      <c r="M1123" s="1" t="s">
        <v>20</v>
      </c>
      <c r="N1123" s="1" t="s">
        <v>78</v>
      </c>
      <c r="O1123" s="1" t="s">
        <v>62</v>
      </c>
    </row>
    <row r="1124" spans="2:15" ht="21" customHeight="1" x14ac:dyDescent="0.3">
      <c r="B1124" s="11" t="s">
        <v>14</v>
      </c>
      <c r="C1124" s="12">
        <v>1</v>
      </c>
      <c r="D1124" s="13" t="s">
        <v>69</v>
      </c>
      <c r="E1124" s="11" t="s">
        <v>28</v>
      </c>
      <c r="F1124" s="11" t="s">
        <v>45</v>
      </c>
      <c r="G1124" s="14">
        <v>5</v>
      </c>
      <c r="H1124" s="15">
        <v>25000000</v>
      </c>
      <c r="I1124" s="11">
        <v>3</v>
      </c>
      <c r="J1124" s="16">
        <v>6.3888888888888884E-3</v>
      </c>
      <c r="K1124" s="11" t="s">
        <v>18</v>
      </c>
      <c r="L1124" s="11" t="s">
        <v>39</v>
      </c>
      <c r="M1124" s="11" t="s">
        <v>30</v>
      </c>
      <c r="N1124" s="11" t="s">
        <v>77</v>
      </c>
      <c r="O1124" s="11" t="s">
        <v>65</v>
      </c>
    </row>
    <row r="1125" spans="2:15" ht="21" customHeight="1" x14ac:dyDescent="0.3">
      <c r="B1125" s="1" t="s">
        <v>14</v>
      </c>
      <c r="C1125" s="2">
        <v>17</v>
      </c>
      <c r="D1125" s="3" t="s">
        <v>69</v>
      </c>
      <c r="E1125" s="1" t="s">
        <v>16</v>
      </c>
      <c r="F1125" s="1" t="s">
        <v>42</v>
      </c>
      <c r="G1125" s="4">
        <v>2</v>
      </c>
      <c r="H1125" s="5">
        <v>12000000</v>
      </c>
      <c r="I1125" s="1">
        <v>2</v>
      </c>
      <c r="J1125" s="6">
        <v>6.3888888888888884E-3</v>
      </c>
      <c r="K1125" s="1" t="s">
        <v>18</v>
      </c>
      <c r="L1125" s="1" t="s">
        <v>56</v>
      </c>
      <c r="M1125" s="1" t="s">
        <v>43</v>
      </c>
      <c r="N1125" s="1" t="s">
        <v>76</v>
      </c>
      <c r="O1125" s="1" t="s">
        <v>52</v>
      </c>
    </row>
    <row r="1126" spans="2:15" ht="21" customHeight="1" x14ac:dyDescent="0.3">
      <c r="B1126" s="11" t="s">
        <v>14</v>
      </c>
      <c r="C1126" s="12">
        <v>31</v>
      </c>
      <c r="D1126" s="13" t="s">
        <v>59</v>
      </c>
      <c r="E1126" s="11" t="s">
        <v>49</v>
      </c>
      <c r="F1126" s="11" t="s">
        <v>42</v>
      </c>
      <c r="G1126" s="14">
        <v>2</v>
      </c>
      <c r="H1126" s="15">
        <v>12000000</v>
      </c>
      <c r="I1126" s="11">
        <v>4</v>
      </c>
      <c r="J1126" s="16">
        <v>6.3888888888888884E-3</v>
      </c>
      <c r="K1126" s="11" t="s">
        <v>18</v>
      </c>
      <c r="L1126" s="11" t="s">
        <v>56</v>
      </c>
      <c r="M1126" s="11" t="s">
        <v>30</v>
      </c>
      <c r="N1126" s="11" t="s">
        <v>76</v>
      </c>
      <c r="O1126" s="11" t="s">
        <v>26</v>
      </c>
    </row>
    <row r="1127" spans="2:15" ht="21" customHeight="1" x14ac:dyDescent="0.3">
      <c r="B1127" s="1" t="s">
        <v>70</v>
      </c>
      <c r="C1127" s="2">
        <v>12</v>
      </c>
      <c r="D1127" s="3" t="s">
        <v>22</v>
      </c>
      <c r="E1127" s="1" t="s">
        <v>38</v>
      </c>
      <c r="F1127" s="1" t="s">
        <v>23</v>
      </c>
      <c r="G1127" s="4">
        <v>0</v>
      </c>
      <c r="H1127" s="5">
        <v>0</v>
      </c>
      <c r="I1127" s="1">
        <v>3</v>
      </c>
      <c r="J1127" s="6">
        <v>6.3888888888888884E-3</v>
      </c>
      <c r="K1127" s="1"/>
      <c r="L1127" s="1"/>
      <c r="M1127" s="1" t="s">
        <v>48</v>
      </c>
      <c r="N1127" s="1" t="s">
        <v>66</v>
      </c>
      <c r="O1127" s="1" t="s">
        <v>67</v>
      </c>
    </row>
    <row r="1128" spans="2:15" ht="21" customHeight="1" x14ac:dyDescent="0.3">
      <c r="B1128" s="11" t="s">
        <v>70</v>
      </c>
      <c r="C1128" s="12">
        <v>17</v>
      </c>
      <c r="D1128" s="13" t="s">
        <v>44</v>
      </c>
      <c r="E1128" s="11" t="s">
        <v>28</v>
      </c>
      <c r="F1128" s="11" t="s">
        <v>23</v>
      </c>
      <c r="G1128" s="14">
        <v>0</v>
      </c>
      <c r="H1128" s="15">
        <v>0</v>
      </c>
      <c r="I1128" s="11">
        <v>1</v>
      </c>
      <c r="J1128" s="16">
        <v>6.3888888888888884E-3</v>
      </c>
      <c r="K1128" s="11"/>
      <c r="L1128" s="11"/>
      <c r="M1128" s="11" t="s">
        <v>48</v>
      </c>
      <c r="N1128" s="11" t="s">
        <v>77</v>
      </c>
      <c r="O1128" s="11" t="s">
        <v>54</v>
      </c>
    </row>
    <row r="1129" spans="2:15" ht="21" customHeight="1" x14ac:dyDescent="0.3">
      <c r="B1129" s="1" t="s">
        <v>70</v>
      </c>
      <c r="C1129" s="2">
        <v>14</v>
      </c>
      <c r="D1129" s="3" t="s">
        <v>69</v>
      </c>
      <c r="E1129" s="1" t="s">
        <v>28</v>
      </c>
      <c r="F1129" s="1" t="s">
        <v>42</v>
      </c>
      <c r="G1129" s="4">
        <v>0</v>
      </c>
      <c r="H1129" s="5">
        <v>0</v>
      </c>
      <c r="I1129" s="1">
        <v>4</v>
      </c>
      <c r="J1129" s="6">
        <v>6.3888888888888884E-3</v>
      </c>
      <c r="K1129" s="1"/>
      <c r="L1129" s="1"/>
      <c r="M1129" s="1" t="s">
        <v>51</v>
      </c>
      <c r="N1129" s="1" t="s">
        <v>76</v>
      </c>
      <c r="O1129" s="1" t="s">
        <v>31</v>
      </c>
    </row>
    <row r="1130" spans="2:15" ht="21" customHeight="1" x14ac:dyDescent="0.3">
      <c r="B1130" s="11" t="s">
        <v>14</v>
      </c>
      <c r="C1130" s="12">
        <v>11</v>
      </c>
      <c r="D1130" s="13" t="s">
        <v>55</v>
      </c>
      <c r="E1130" s="11" t="s">
        <v>32</v>
      </c>
      <c r="F1130" s="11" t="s">
        <v>23</v>
      </c>
      <c r="G1130" s="14">
        <v>2</v>
      </c>
      <c r="H1130" s="15">
        <v>38000000</v>
      </c>
      <c r="I1130" s="11">
        <v>1</v>
      </c>
      <c r="J1130" s="16">
        <v>6.4236111111111117E-3</v>
      </c>
      <c r="K1130" s="11" t="s">
        <v>46</v>
      </c>
      <c r="L1130" s="11" t="s">
        <v>29</v>
      </c>
      <c r="M1130" s="11" t="s">
        <v>51</v>
      </c>
      <c r="N1130" s="11" t="s">
        <v>66</v>
      </c>
      <c r="O1130" s="11" t="s">
        <v>67</v>
      </c>
    </row>
    <row r="1131" spans="2:15" ht="21" customHeight="1" x14ac:dyDescent="0.3">
      <c r="B1131" s="1" t="s">
        <v>14</v>
      </c>
      <c r="C1131" s="2">
        <v>11</v>
      </c>
      <c r="D1131" s="3" t="s">
        <v>57</v>
      </c>
      <c r="E1131" s="1" t="s">
        <v>16</v>
      </c>
      <c r="F1131" s="1" t="s">
        <v>42</v>
      </c>
      <c r="G1131" s="4">
        <v>5</v>
      </c>
      <c r="H1131" s="5">
        <v>25000000</v>
      </c>
      <c r="I1131" s="1">
        <v>1</v>
      </c>
      <c r="J1131" s="6">
        <v>6.4236111111111117E-3</v>
      </c>
      <c r="K1131" s="1" t="s">
        <v>18</v>
      </c>
      <c r="L1131" s="1" t="s">
        <v>29</v>
      </c>
      <c r="M1131" s="1" t="s">
        <v>51</v>
      </c>
      <c r="N1131" s="1" t="s">
        <v>78</v>
      </c>
      <c r="O1131" s="1" t="s">
        <v>41</v>
      </c>
    </row>
    <row r="1132" spans="2:15" ht="21" customHeight="1" x14ac:dyDescent="0.3">
      <c r="B1132" s="11" t="s">
        <v>14</v>
      </c>
      <c r="C1132" s="12">
        <v>1</v>
      </c>
      <c r="D1132" s="13" t="s">
        <v>60</v>
      </c>
      <c r="E1132" s="11" t="s">
        <v>49</v>
      </c>
      <c r="F1132" s="11" t="s">
        <v>23</v>
      </c>
      <c r="G1132" s="14">
        <v>2</v>
      </c>
      <c r="H1132" s="15">
        <v>12000000</v>
      </c>
      <c r="I1132" s="11">
        <v>1</v>
      </c>
      <c r="J1132" s="16">
        <v>6.4236111111111117E-3</v>
      </c>
      <c r="K1132" s="11" t="s">
        <v>18</v>
      </c>
      <c r="L1132" s="11" t="s">
        <v>29</v>
      </c>
      <c r="M1132" s="11" t="s">
        <v>43</v>
      </c>
      <c r="N1132" s="11" t="s">
        <v>76</v>
      </c>
      <c r="O1132" s="11" t="s">
        <v>52</v>
      </c>
    </row>
    <row r="1133" spans="2:15" ht="21" customHeight="1" x14ac:dyDescent="0.3">
      <c r="B1133" s="1" t="s">
        <v>14</v>
      </c>
      <c r="C1133" s="2">
        <v>29</v>
      </c>
      <c r="D1133" s="3" t="s">
        <v>22</v>
      </c>
      <c r="E1133" s="1" t="s">
        <v>28</v>
      </c>
      <c r="F1133" s="1" t="s">
        <v>17</v>
      </c>
      <c r="G1133" s="4">
        <v>5</v>
      </c>
      <c r="H1133" s="5">
        <v>21000000</v>
      </c>
      <c r="I1133" s="1">
        <v>5</v>
      </c>
      <c r="J1133" s="6">
        <v>6.4236111111111117E-3</v>
      </c>
      <c r="K1133" s="1" t="s">
        <v>18</v>
      </c>
      <c r="L1133" s="1" t="s">
        <v>19</v>
      </c>
      <c r="M1133" s="1" t="s">
        <v>30</v>
      </c>
      <c r="N1133" s="1" t="s">
        <v>77</v>
      </c>
      <c r="O1133" s="1" t="s">
        <v>54</v>
      </c>
    </row>
    <row r="1134" spans="2:15" ht="21" customHeight="1" x14ac:dyDescent="0.3">
      <c r="B1134" s="11" t="s">
        <v>14</v>
      </c>
      <c r="C1134" s="12">
        <v>30</v>
      </c>
      <c r="D1134" s="13" t="s">
        <v>27</v>
      </c>
      <c r="E1134" s="11" t="s">
        <v>32</v>
      </c>
      <c r="F1134" s="11" t="s">
        <v>23</v>
      </c>
      <c r="G1134" s="14">
        <v>2</v>
      </c>
      <c r="H1134" s="15">
        <v>12000000</v>
      </c>
      <c r="I1134" s="11">
        <v>4</v>
      </c>
      <c r="J1134" s="16">
        <v>6.4236111111111117E-3</v>
      </c>
      <c r="K1134" s="11" t="s">
        <v>18</v>
      </c>
      <c r="L1134" s="11" t="s">
        <v>19</v>
      </c>
      <c r="M1134" s="11" t="s">
        <v>33</v>
      </c>
      <c r="N1134" s="11" t="s">
        <v>78</v>
      </c>
      <c r="O1134" s="11" t="s">
        <v>66</v>
      </c>
    </row>
    <row r="1135" spans="2:15" ht="21" customHeight="1" x14ac:dyDescent="0.3">
      <c r="B1135" s="1" t="s">
        <v>14</v>
      </c>
      <c r="C1135" s="2">
        <v>25</v>
      </c>
      <c r="D1135" s="3" t="s">
        <v>37</v>
      </c>
      <c r="E1135" s="1" t="s">
        <v>16</v>
      </c>
      <c r="F1135" s="1" t="s">
        <v>17</v>
      </c>
      <c r="G1135" s="4">
        <v>1</v>
      </c>
      <c r="H1135" s="5">
        <v>19000000</v>
      </c>
      <c r="I1135" s="1">
        <v>3</v>
      </c>
      <c r="J1135" s="6">
        <v>6.4236111111111117E-3</v>
      </c>
      <c r="K1135" s="1" t="s">
        <v>46</v>
      </c>
      <c r="L1135" s="1" t="s">
        <v>24</v>
      </c>
      <c r="M1135" s="1" t="s">
        <v>30</v>
      </c>
      <c r="N1135" s="1" t="s">
        <v>76</v>
      </c>
      <c r="O1135" s="1" t="s">
        <v>26</v>
      </c>
    </row>
    <row r="1136" spans="2:15" ht="21" customHeight="1" x14ac:dyDescent="0.3">
      <c r="B1136" s="11" t="s">
        <v>14</v>
      </c>
      <c r="C1136" s="12">
        <v>10</v>
      </c>
      <c r="D1136" s="13" t="s">
        <v>37</v>
      </c>
      <c r="E1136" s="11" t="s">
        <v>16</v>
      </c>
      <c r="F1136" s="11" t="s">
        <v>17</v>
      </c>
      <c r="G1136" s="14">
        <v>4</v>
      </c>
      <c r="H1136" s="15">
        <v>11000000</v>
      </c>
      <c r="I1136" s="11">
        <v>5</v>
      </c>
      <c r="J1136" s="16">
        <v>6.4236111111111117E-3</v>
      </c>
      <c r="K1136" s="11" t="s">
        <v>61</v>
      </c>
      <c r="L1136" s="11" t="s">
        <v>29</v>
      </c>
      <c r="M1136" s="11" t="s">
        <v>48</v>
      </c>
      <c r="N1136" s="11" t="s">
        <v>76</v>
      </c>
      <c r="O1136" s="11" t="s">
        <v>26</v>
      </c>
    </row>
    <row r="1137" spans="2:15" ht="21" customHeight="1" x14ac:dyDescent="0.3">
      <c r="B1137" s="1" t="s">
        <v>14</v>
      </c>
      <c r="C1137" s="2">
        <v>28</v>
      </c>
      <c r="D1137" s="3" t="s">
        <v>37</v>
      </c>
      <c r="E1137" s="1" t="s">
        <v>49</v>
      </c>
      <c r="F1137" s="1" t="s">
        <v>42</v>
      </c>
      <c r="G1137" s="4">
        <v>1</v>
      </c>
      <c r="H1137" s="5">
        <v>7000000</v>
      </c>
      <c r="I1137" s="1">
        <v>1</v>
      </c>
      <c r="J1137" s="6">
        <v>6.4236111111111117E-3</v>
      </c>
      <c r="K1137" s="1" t="s">
        <v>18</v>
      </c>
      <c r="L1137" s="1" t="s">
        <v>56</v>
      </c>
      <c r="M1137" s="1" t="s">
        <v>40</v>
      </c>
      <c r="N1137" s="1" t="s">
        <v>78</v>
      </c>
      <c r="O1137" s="1" t="s">
        <v>66</v>
      </c>
    </row>
    <row r="1138" spans="2:15" ht="21" customHeight="1" x14ac:dyDescent="0.3">
      <c r="B1138" s="11" t="s">
        <v>14</v>
      </c>
      <c r="C1138" s="12">
        <v>13</v>
      </c>
      <c r="D1138" s="13" t="s">
        <v>44</v>
      </c>
      <c r="E1138" s="11" t="s">
        <v>38</v>
      </c>
      <c r="F1138" s="11" t="s">
        <v>23</v>
      </c>
      <c r="G1138" s="14">
        <v>4</v>
      </c>
      <c r="H1138" s="15">
        <v>20000000</v>
      </c>
      <c r="I1138" s="11">
        <v>5</v>
      </c>
      <c r="J1138" s="16">
        <v>6.4236111111111117E-3</v>
      </c>
      <c r="K1138" s="11" t="s">
        <v>18</v>
      </c>
      <c r="L1138" s="11" t="s">
        <v>24</v>
      </c>
      <c r="M1138" s="11" t="s">
        <v>30</v>
      </c>
      <c r="N1138" s="11" t="s">
        <v>76</v>
      </c>
      <c r="O1138" s="11" t="s">
        <v>31</v>
      </c>
    </row>
    <row r="1139" spans="2:15" ht="21" customHeight="1" x14ac:dyDescent="0.3">
      <c r="B1139" s="1" t="s">
        <v>14</v>
      </c>
      <c r="C1139" s="2">
        <v>3</v>
      </c>
      <c r="D1139" s="3" t="s">
        <v>44</v>
      </c>
      <c r="E1139" s="1" t="s">
        <v>16</v>
      </c>
      <c r="F1139" s="1" t="s">
        <v>42</v>
      </c>
      <c r="G1139" s="4">
        <v>3</v>
      </c>
      <c r="H1139" s="5">
        <v>15000000</v>
      </c>
      <c r="I1139" s="1">
        <v>2</v>
      </c>
      <c r="J1139" s="6">
        <v>6.4236111111111117E-3</v>
      </c>
      <c r="K1139" s="1" t="s">
        <v>18</v>
      </c>
      <c r="L1139" s="1" t="s">
        <v>56</v>
      </c>
      <c r="M1139" s="1" t="s">
        <v>25</v>
      </c>
      <c r="N1139" s="1" t="s">
        <v>77</v>
      </c>
      <c r="O1139" s="1" t="s">
        <v>54</v>
      </c>
    </row>
    <row r="1140" spans="2:15" ht="21" customHeight="1" x14ac:dyDescent="0.3">
      <c r="B1140" s="11" t="s">
        <v>14</v>
      </c>
      <c r="C1140" s="12">
        <v>11</v>
      </c>
      <c r="D1140" s="13" t="s">
        <v>55</v>
      </c>
      <c r="E1140" s="11" t="s">
        <v>32</v>
      </c>
      <c r="F1140" s="11" t="s">
        <v>23</v>
      </c>
      <c r="G1140" s="14">
        <v>2</v>
      </c>
      <c r="H1140" s="15">
        <v>38000000</v>
      </c>
      <c r="I1140" s="11">
        <v>1</v>
      </c>
      <c r="J1140" s="16">
        <v>6.4236111111111117E-3</v>
      </c>
      <c r="K1140" s="11" t="s">
        <v>46</v>
      </c>
      <c r="L1140" s="11" t="s">
        <v>29</v>
      </c>
      <c r="M1140" s="11" t="s">
        <v>51</v>
      </c>
      <c r="N1140" s="11" t="s">
        <v>66</v>
      </c>
      <c r="O1140" s="11" t="s">
        <v>67</v>
      </c>
    </row>
    <row r="1141" spans="2:15" ht="21" customHeight="1" x14ac:dyDescent="0.3">
      <c r="B1141" s="1" t="s">
        <v>14</v>
      </c>
      <c r="C1141" s="2">
        <v>11</v>
      </c>
      <c r="D1141" s="3" t="s">
        <v>57</v>
      </c>
      <c r="E1141" s="1" t="s">
        <v>16</v>
      </c>
      <c r="F1141" s="1" t="s">
        <v>42</v>
      </c>
      <c r="G1141" s="4">
        <v>5</v>
      </c>
      <c r="H1141" s="5">
        <v>25000000</v>
      </c>
      <c r="I1141" s="1">
        <v>1</v>
      </c>
      <c r="J1141" s="6">
        <v>6.4236111111111117E-3</v>
      </c>
      <c r="K1141" s="1" t="s">
        <v>18</v>
      </c>
      <c r="L1141" s="1" t="s">
        <v>29</v>
      </c>
      <c r="M1141" s="1" t="s">
        <v>51</v>
      </c>
      <c r="N1141" s="1" t="s">
        <v>78</v>
      </c>
      <c r="O1141" s="1" t="s">
        <v>41</v>
      </c>
    </row>
    <row r="1142" spans="2:15" ht="21" customHeight="1" x14ac:dyDescent="0.3">
      <c r="B1142" s="11" t="s">
        <v>14</v>
      </c>
      <c r="C1142" s="12">
        <v>1</v>
      </c>
      <c r="D1142" s="13" t="s">
        <v>60</v>
      </c>
      <c r="E1142" s="11" t="s">
        <v>49</v>
      </c>
      <c r="F1142" s="11" t="s">
        <v>23</v>
      </c>
      <c r="G1142" s="14">
        <v>2</v>
      </c>
      <c r="H1142" s="15">
        <v>12000000</v>
      </c>
      <c r="I1142" s="11">
        <v>1</v>
      </c>
      <c r="J1142" s="16">
        <v>6.4236111111111117E-3</v>
      </c>
      <c r="K1142" s="11" t="s">
        <v>18</v>
      </c>
      <c r="L1142" s="11" t="s">
        <v>29</v>
      </c>
      <c r="M1142" s="11" t="s">
        <v>43</v>
      </c>
      <c r="N1142" s="11" t="s">
        <v>76</v>
      </c>
      <c r="O1142" s="11" t="s">
        <v>52</v>
      </c>
    </row>
    <row r="1143" spans="2:15" ht="21" customHeight="1" x14ac:dyDescent="0.3">
      <c r="B1143" s="1" t="s">
        <v>14</v>
      </c>
      <c r="C1143" s="2">
        <v>29</v>
      </c>
      <c r="D1143" s="3" t="s">
        <v>22</v>
      </c>
      <c r="E1143" s="1" t="s">
        <v>28</v>
      </c>
      <c r="F1143" s="1" t="s">
        <v>17</v>
      </c>
      <c r="G1143" s="4">
        <v>5</v>
      </c>
      <c r="H1143" s="5">
        <v>21000000</v>
      </c>
      <c r="I1143" s="1">
        <v>5</v>
      </c>
      <c r="J1143" s="6">
        <v>6.4236111111111117E-3</v>
      </c>
      <c r="K1143" s="1" t="s">
        <v>18</v>
      </c>
      <c r="L1143" s="1" t="s">
        <v>19</v>
      </c>
      <c r="M1143" s="1" t="s">
        <v>30</v>
      </c>
      <c r="N1143" s="1" t="s">
        <v>77</v>
      </c>
      <c r="O1143" s="1" t="s">
        <v>54</v>
      </c>
    </row>
    <row r="1144" spans="2:15" ht="21" customHeight="1" x14ac:dyDescent="0.3">
      <c r="B1144" s="11" t="s">
        <v>70</v>
      </c>
      <c r="C1144" s="12">
        <v>13</v>
      </c>
      <c r="D1144" s="13" t="s">
        <v>55</v>
      </c>
      <c r="E1144" s="11" t="s">
        <v>16</v>
      </c>
      <c r="F1144" s="11" t="s">
        <v>45</v>
      </c>
      <c r="G1144" s="14">
        <v>0</v>
      </c>
      <c r="H1144" s="15">
        <v>0</v>
      </c>
      <c r="I1144" s="11">
        <v>2</v>
      </c>
      <c r="J1144" s="16">
        <v>6.4236111111111117E-3</v>
      </c>
      <c r="K1144" s="11"/>
      <c r="L1144" s="11"/>
      <c r="M1144" s="11" t="s">
        <v>43</v>
      </c>
      <c r="N1144" s="11" t="s">
        <v>66</v>
      </c>
      <c r="O1144" s="11" t="s">
        <v>67</v>
      </c>
    </row>
    <row r="1145" spans="2:15" ht="21" customHeight="1" x14ac:dyDescent="0.3">
      <c r="B1145" s="1" t="s">
        <v>70</v>
      </c>
      <c r="C1145" s="2">
        <v>29</v>
      </c>
      <c r="D1145" s="3" t="s">
        <v>27</v>
      </c>
      <c r="E1145" s="1" t="s">
        <v>28</v>
      </c>
      <c r="F1145" s="1" t="s">
        <v>23</v>
      </c>
      <c r="G1145" s="4">
        <v>0</v>
      </c>
      <c r="H1145" s="5">
        <v>0</v>
      </c>
      <c r="I1145" s="1">
        <v>2</v>
      </c>
      <c r="J1145" s="6">
        <v>6.4236111111111117E-3</v>
      </c>
      <c r="K1145" s="1"/>
      <c r="L1145" s="1"/>
      <c r="M1145" s="1" t="s">
        <v>43</v>
      </c>
      <c r="N1145" s="1" t="s">
        <v>76</v>
      </c>
      <c r="O1145" s="1" t="s">
        <v>26</v>
      </c>
    </row>
    <row r="1146" spans="2:15" ht="21" customHeight="1" x14ac:dyDescent="0.3">
      <c r="B1146" s="11" t="s">
        <v>70</v>
      </c>
      <c r="C1146" s="12">
        <v>30</v>
      </c>
      <c r="D1146" s="13" t="s">
        <v>69</v>
      </c>
      <c r="E1146" s="11" t="s">
        <v>28</v>
      </c>
      <c r="F1146" s="11" t="s">
        <v>42</v>
      </c>
      <c r="G1146" s="14">
        <v>0</v>
      </c>
      <c r="H1146" s="15">
        <v>0</v>
      </c>
      <c r="I1146" s="11">
        <v>4</v>
      </c>
      <c r="J1146" s="16">
        <v>6.4236111111111117E-3</v>
      </c>
      <c r="K1146" s="11"/>
      <c r="L1146" s="11"/>
      <c r="M1146" s="11" t="s">
        <v>30</v>
      </c>
      <c r="N1146" s="11" t="s">
        <v>77</v>
      </c>
      <c r="O1146" s="11" t="s">
        <v>65</v>
      </c>
    </row>
    <row r="1147" spans="2:15" ht="21" customHeight="1" x14ac:dyDescent="0.3">
      <c r="B1147" s="1" t="s">
        <v>70</v>
      </c>
      <c r="C1147" s="2">
        <v>13</v>
      </c>
      <c r="D1147" s="3" t="s">
        <v>55</v>
      </c>
      <c r="E1147" s="1" t="s">
        <v>16</v>
      </c>
      <c r="F1147" s="1" t="s">
        <v>45</v>
      </c>
      <c r="G1147" s="4">
        <v>0</v>
      </c>
      <c r="H1147" s="5">
        <v>0</v>
      </c>
      <c r="I1147" s="1">
        <v>2</v>
      </c>
      <c r="J1147" s="6">
        <v>6.4236111111111117E-3</v>
      </c>
      <c r="K1147" s="1"/>
      <c r="L1147" s="1"/>
      <c r="M1147" s="1" t="s">
        <v>43</v>
      </c>
      <c r="N1147" s="1" t="s">
        <v>66</v>
      </c>
      <c r="O1147" s="1" t="s">
        <v>67</v>
      </c>
    </row>
    <row r="1148" spans="2:15" ht="21" customHeight="1" x14ac:dyDescent="0.3">
      <c r="B1148" s="11" t="s">
        <v>14</v>
      </c>
      <c r="C1148" s="12">
        <v>12</v>
      </c>
      <c r="D1148" s="13" t="s">
        <v>55</v>
      </c>
      <c r="E1148" s="11" t="s">
        <v>32</v>
      </c>
      <c r="F1148" s="11" t="s">
        <v>42</v>
      </c>
      <c r="G1148" s="14">
        <v>2</v>
      </c>
      <c r="H1148" s="15">
        <v>12000000</v>
      </c>
      <c r="I1148" s="11">
        <v>3</v>
      </c>
      <c r="J1148" s="16">
        <v>6.6666666666666671E-3</v>
      </c>
      <c r="K1148" s="11" t="s">
        <v>18</v>
      </c>
      <c r="L1148" s="11" t="s">
        <v>19</v>
      </c>
      <c r="M1148" s="11" t="s">
        <v>30</v>
      </c>
      <c r="N1148" s="11" t="s">
        <v>77</v>
      </c>
      <c r="O1148" s="11" t="s">
        <v>54</v>
      </c>
    </row>
    <row r="1149" spans="2:15" ht="21" customHeight="1" x14ac:dyDescent="0.3">
      <c r="B1149" s="1" t="s">
        <v>14</v>
      </c>
      <c r="C1149" s="2">
        <v>1</v>
      </c>
      <c r="D1149" s="3" t="s">
        <v>72</v>
      </c>
      <c r="E1149" s="1" t="s">
        <v>28</v>
      </c>
      <c r="F1149" s="1" t="s">
        <v>42</v>
      </c>
      <c r="G1149" s="4">
        <v>5</v>
      </c>
      <c r="H1149" s="5">
        <v>25000000</v>
      </c>
      <c r="I1149" s="1">
        <v>1</v>
      </c>
      <c r="J1149" s="6">
        <v>6.6666666666666671E-3</v>
      </c>
      <c r="K1149" s="1" t="s">
        <v>18</v>
      </c>
      <c r="L1149" s="1" t="s">
        <v>29</v>
      </c>
      <c r="M1149" s="1" t="s">
        <v>43</v>
      </c>
      <c r="N1149" s="1" t="s">
        <v>76</v>
      </c>
      <c r="O1149" s="1" t="s">
        <v>31</v>
      </c>
    </row>
    <row r="1150" spans="2:15" ht="21" customHeight="1" x14ac:dyDescent="0.3">
      <c r="B1150" s="11" t="s">
        <v>14</v>
      </c>
      <c r="C1150" s="12">
        <v>11</v>
      </c>
      <c r="D1150" s="13" t="s">
        <v>27</v>
      </c>
      <c r="E1150" s="11" t="s">
        <v>49</v>
      </c>
      <c r="F1150" s="11" t="s">
        <v>68</v>
      </c>
      <c r="G1150" s="14">
        <v>1</v>
      </c>
      <c r="H1150" s="15">
        <v>7000000</v>
      </c>
      <c r="I1150" s="11">
        <v>2</v>
      </c>
      <c r="J1150" s="16">
        <v>6.6666666666666671E-3</v>
      </c>
      <c r="K1150" s="11" t="s">
        <v>18</v>
      </c>
      <c r="L1150" s="11" t="s">
        <v>56</v>
      </c>
      <c r="M1150" s="11" t="s">
        <v>51</v>
      </c>
      <c r="N1150" s="11" t="s">
        <v>66</v>
      </c>
      <c r="O1150" s="11" t="s">
        <v>67</v>
      </c>
    </row>
    <row r="1151" spans="2:15" ht="21" customHeight="1" x14ac:dyDescent="0.3">
      <c r="B1151" s="1" t="s">
        <v>14</v>
      </c>
      <c r="C1151" s="2">
        <v>12</v>
      </c>
      <c r="D1151" s="3" t="s">
        <v>37</v>
      </c>
      <c r="E1151" s="1" t="s">
        <v>16</v>
      </c>
      <c r="F1151" s="1" t="s">
        <v>42</v>
      </c>
      <c r="G1151" s="4">
        <v>2</v>
      </c>
      <c r="H1151" s="5">
        <v>38000000</v>
      </c>
      <c r="I1151" s="1">
        <v>3</v>
      </c>
      <c r="J1151" s="6">
        <v>6.6666666666666671E-3</v>
      </c>
      <c r="K1151" s="1" t="s">
        <v>46</v>
      </c>
      <c r="L1151" s="1" t="s">
        <v>56</v>
      </c>
      <c r="M1151" s="1" t="s">
        <v>48</v>
      </c>
      <c r="N1151" s="1" t="s">
        <v>76</v>
      </c>
      <c r="O1151" s="1" t="s">
        <v>52</v>
      </c>
    </row>
    <row r="1152" spans="2:15" ht="21" customHeight="1" x14ac:dyDescent="0.3">
      <c r="B1152" s="11" t="s">
        <v>14</v>
      </c>
      <c r="C1152" s="12">
        <v>28</v>
      </c>
      <c r="D1152" s="13" t="s">
        <v>37</v>
      </c>
      <c r="E1152" s="11" t="s">
        <v>49</v>
      </c>
      <c r="F1152" s="11" t="s">
        <v>17</v>
      </c>
      <c r="G1152" s="14">
        <v>3</v>
      </c>
      <c r="H1152" s="15">
        <v>15000000</v>
      </c>
      <c r="I1152" s="11">
        <v>1</v>
      </c>
      <c r="J1152" s="16">
        <v>6.6666666666666671E-3</v>
      </c>
      <c r="K1152" s="11" t="s">
        <v>18</v>
      </c>
      <c r="L1152" s="11" t="s">
        <v>24</v>
      </c>
      <c r="M1152" s="11" t="s">
        <v>33</v>
      </c>
      <c r="N1152" s="11" t="s">
        <v>78</v>
      </c>
      <c r="O1152" s="11" t="s">
        <v>41</v>
      </c>
    </row>
    <row r="1153" spans="2:15" ht="21" customHeight="1" x14ac:dyDescent="0.3">
      <c r="B1153" s="1" t="s">
        <v>14</v>
      </c>
      <c r="C1153" s="2">
        <v>8</v>
      </c>
      <c r="D1153" s="3" t="s">
        <v>37</v>
      </c>
      <c r="E1153" s="1" t="s">
        <v>32</v>
      </c>
      <c r="F1153" s="1" t="s">
        <v>45</v>
      </c>
      <c r="G1153" s="4">
        <v>2</v>
      </c>
      <c r="H1153" s="5">
        <v>12000000</v>
      </c>
      <c r="I1153" s="1">
        <v>4</v>
      </c>
      <c r="J1153" s="6">
        <v>6.6666666666666671E-3</v>
      </c>
      <c r="K1153" s="1" t="s">
        <v>18</v>
      </c>
      <c r="L1153" s="1" t="s">
        <v>29</v>
      </c>
      <c r="M1153" s="1" t="s">
        <v>51</v>
      </c>
      <c r="N1153" s="1" t="s">
        <v>76</v>
      </c>
      <c r="O1153" s="1" t="s">
        <v>31</v>
      </c>
    </row>
    <row r="1154" spans="2:15" ht="21" customHeight="1" x14ac:dyDescent="0.3">
      <c r="B1154" s="11" t="s">
        <v>14</v>
      </c>
      <c r="C1154" s="12">
        <v>11</v>
      </c>
      <c r="D1154" s="13" t="s">
        <v>44</v>
      </c>
      <c r="E1154" s="11" t="s">
        <v>28</v>
      </c>
      <c r="F1154" s="11" t="s">
        <v>17</v>
      </c>
      <c r="G1154" s="14">
        <v>2</v>
      </c>
      <c r="H1154" s="15">
        <v>12000000</v>
      </c>
      <c r="I1154" s="11">
        <v>1</v>
      </c>
      <c r="J1154" s="16">
        <v>6.6666666666666671E-3</v>
      </c>
      <c r="K1154" s="11" t="s">
        <v>18</v>
      </c>
      <c r="L1154" s="11" t="s">
        <v>39</v>
      </c>
      <c r="M1154" s="11" t="s">
        <v>43</v>
      </c>
      <c r="N1154" s="11" t="s">
        <v>76</v>
      </c>
      <c r="O1154" s="11" t="s">
        <v>26</v>
      </c>
    </row>
    <row r="1155" spans="2:15" ht="21" customHeight="1" x14ac:dyDescent="0.3">
      <c r="B1155" s="1" t="s">
        <v>14</v>
      </c>
      <c r="C1155" s="2">
        <v>22</v>
      </c>
      <c r="D1155" s="3" t="s">
        <v>44</v>
      </c>
      <c r="E1155" s="1" t="s">
        <v>32</v>
      </c>
      <c r="F1155" s="1" t="s">
        <v>17</v>
      </c>
      <c r="G1155" s="4">
        <v>4</v>
      </c>
      <c r="H1155" s="5">
        <v>20000000</v>
      </c>
      <c r="I1155" s="1">
        <v>4</v>
      </c>
      <c r="J1155" s="6">
        <v>6.6666666666666671E-3</v>
      </c>
      <c r="K1155" s="1" t="s">
        <v>18</v>
      </c>
      <c r="L1155" s="1" t="s">
        <v>19</v>
      </c>
      <c r="M1155" s="1" t="s">
        <v>40</v>
      </c>
      <c r="N1155" s="1" t="s">
        <v>78</v>
      </c>
      <c r="O1155" s="1" t="s">
        <v>41</v>
      </c>
    </row>
    <row r="1156" spans="2:15" ht="21" customHeight="1" x14ac:dyDescent="0.3">
      <c r="B1156" s="11" t="s">
        <v>14</v>
      </c>
      <c r="C1156" s="12">
        <v>12</v>
      </c>
      <c r="D1156" s="13" t="s">
        <v>55</v>
      </c>
      <c r="E1156" s="11" t="s">
        <v>32</v>
      </c>
      <c r="F1156" s="11" t="s">
        <v>42</v>
      </c>
      <c r="G1156" s="14">
        <v>2</v>
      </c>
      <c r="H1156" s="15">
        <v>12000000</v>
      </c>
      <c r="I1156" s="11">
        <v>3</v>
      </c>
      <c r="J1156" s="16">
        <v>6.6666666666666671E-3</v>
      </c>
      <c r="K1156" s="11" t="s">
        <v>18</v>
      </c>
      <c r="L1156" s="11" t="s">
        <v>19</v>
      </c>
      <c r="M1156" s="11" t="s">
        <v>30</v>
      </c>
      <c r="N1156" s="11" t="s">
        <v>77</v>
      </c>
      <c r="O1156" s="11" t="s">
        <v>54</v>
      </c>
    </row>
    <row r="1157" spans="2:15" ht="21" customHeight="1" x14ac:dyDescent="0.3">
      <c r="B1157" s="1" t="s">
        <v>14</v>
      </c>
      <c r="C1157" s="2">
        <v>1</v>
      </c>
      <c r="D1157" s="3" t="s">
        <v>72</v>
      </c>
      <c r="E1157" s="1" t="s">
        <v>28</v>
      </c>
      <c r="F1157" s="1" t="s">
        <v>42</v>
      </c>
      <c r="G1157" s="4">
        <v>5</v>
      </c>
      <c r="H1157" s="5">
        <v>25000000</v>
      </c>
      <c r="I1157" s="1">
        <v>1</v>
      </c>
      <c r="J1157" s="6">
        <v>6.6666666666666671E-3</v>
      </c>
      <c r="K1157" s="1" t="s">
        <v>18</v>
      </c>
      <c r="L1157" s="1" t="s">
        <v>29</v>
      </c>
      <c r="M1157" s="1" t="s">
        <v>43</v>
      </c>
      <c r="N1157" s="1" t="s">
        <v>76</v>
      </c>
      <c r="O1157" s="1" t="s">
        <v>31</v>
      </c>
    </row>
    <row r="1158" spans="2:15" ht="21" customHeight="1" x14ac:dyDescent="0.3">
      <c r="B1158" s="11" t="s">
        <v>70</v>
      </c>
      <c r="C1158" s="12">
        <v>27</v>
      </c>
      <c r="D1158" s="13" t="s">
        <v>27</v>
      </c>
      <c r="E1158" s="11" t="s">
        <v>16</v>
      </c>
      <c r="F1158" s="11" t="s">
        <v>17</v>
      </c>
      <c r="G1158" s="14">
        <v>0</v>
      </c>
      <c r="H1158" s="15">
        <v>0</v>
      </c>
      <c r="I1158" s="11">
        <v>1</v>
      </c>
      <c r="J1158" s="16">
        <v>6.6666666666666671E-3</v>
      </c>
      <c r="K1158" s="11"/>
      <c r="L1158" s="11"/>
      <c r="M1158" s="11" t="s">
        <v>33</v>
      </c>
      <c r="N1158" s="11" t="s">
        <v>77</v>
      </c>
      <c r="O1158" s="11" t="s">
        <v>65</v>
      </c>
    </row>
    <row r="1159" spans="2:15" ht="21" customHeight="1" x14ac:dyDescent="0.3">
      <c r="B1159" s="1" t="s">
        <v>70</v>
      </c>
      <c r="C1159" s="2">
        <v>3</v>
      </c>
      <c r="D1159" s="3" t="s">
        <v>37</v>
      </c>
      <c r="E1159" s="1" t="s">
        <v>16</v>
      </c>
      <c r="F1159" s="1" t="s">
        <v>42</v>
      </c>
      <c r="G1159" s="4">
        <v>0</v>
      </c>
      <c r="H1159" s="5">
        <v>0</v>
      </c>
      <c r="I1159" s="1">
        <v>1</v>
      </c>
      <c r="J1159" s="6">
        <v>6.6666666666666671E-3</v>
      </c>
      <c r="K1159" s="1"/>
      <c r="L1159" s="1"/>
      <c r="M1159" s="1" t="s">
        <v>30</v>
      </c>
      <c r="N1159" s="1" t="s">
        <v>78</v>
      </c>
      <c r="O1159" s="1" t="s">
        <v>62</v>
      </c>
    </row>
    <row r="1160" spans="2:15" ht="21" customHeight="1" x14ac:dyDescent="0.3">
      <c r="B1160" s="11" t="s">
        <v>70</v>
      </c>
      <c r="C1160" s="12">
        <v>11</v>
      </c>
      <c r="D1160" s="13" t="s">
        <v>44</v>
      </c>
      <c r="E1160" s="11" t="s">
        <v>16</v>
      </c>
      <c r="F1160" s="11" t="s">
        <v>17</v>
      </c>
      <c r="G1160" s="14">
        <v>0</v>
      </c>
      <c r="H1160" s="15">
        <v>0</v>
      </c>
      <c r="I1160" s="11">
        <v>3</v>
      </c>
      <c r="J1160" s="16">
        <v>6.6666666666666671E-3</v>
      </c>
      <c r="K1160" s="11"/>
      <c r="L1160" s="11"/>
      <c r="M1160" s="11" t="s">
        <v>40</v>
      </c>
      <c r="N1160" s="11" t="s">
        <v>78</v>
      </c>
      <c r="O1160" s="11" t="s">
        <v>41</v>
      </c>
    </row>
    <row r="1161" spans="2:15" ht="21" customHeight="1" x14ac:dyDescent="0.3">
      <c r="B1161" s="1" t="s">
        <v>70</v>
      </c>
      <c r="C1161" s="2">
        <v>10</v>
      </c>
      <c r="D1161" s="3" t="s">
        <v>44</v>
      </c>
      <c r="E1161" s="1" t="s">
        <v>32</v>
      </c>
      <c r="F1161" s="1" t="s">
        <v>23</v>
      </c>
      <c r="G1161" s="4">
        <v>0</v>
      </c>
      <c r="H1161" s="5">
        <v>0</v>
      </c>
      <c r="I1161" s="1">
        <v>5</v>
      </c>
      <c r="J1161" s="6">
        <v>6.6666666666666671E-3</v>
      </c>
      <c r="K1161" s="1"/>
      <c r="L1161" s="1"/>
      <c r="M1161" s="1" t="s">
        <v>51</v>
      </c>
      <c r="N1161" s="1" t="s">
        <v>78</v>
      </c>
      <c r="O1161" s="1" t="s">
        <v>63</v>
      </c>
    </row>
    <row r="1162" spans="2:15" ht="21" customHeight="1" x14ac:dyDescent="0.3">
      <c r="B1162" s="11" t="s">
        <v>14</v>
      </c>
      <c r="C1162" s="12">
        <v>12</v>
      </c>
      <c r="D1162" s="13" t="s">
        <v>60</v>
      </c>
      <c r="E1162" s="11" t="s">
        <v>28</v>
      </c>
      <c r="F1162" s="11" t="s">
        <v>42</v>
      </c>
      <c r="G1162" s="14">
        <v>3</v>
      </c>
      <c r="H1162" s="15">
        <v>15000000</v>
      </c>
      <c r="I1162" s="11">
        <v>3</v>
      </c>
      <c r="J1162" s="16">
        <v>7.0601851851851841E-3</v>
      </c>
      <c r="K1162" s="11" t="s">
        <v>18</v>
      </c>
      <c r="L1162" s="11" t="s">
        <v>64</v>
      </c>
      <c r="M1162" s="11" t="s">
        <v>48</v>
      </c>
      <c r="N1162" s="11" t="s">
        <v>77</v>
      </c>
      <c r="O1162" s="11" t="s">
        <v>65</v>
      </c>
    </row>
    <row r="1163" spans="2:15" ht="21" customHeight="1" x14ac:dyDescent="0.3">
      <c r="B1163" s="1" t="s">
        <v>14</v>
      </c>
      <c r="C1163" s="2">
        <v>13</v>
      </c>
      <c r="D1163" s="3" t="s">
        <v>22</v>
      </c>
      <c r="E1163" s="1" t="s">
        <v>16</v>
      </c>
      <c r="F1163" s="1" t="s">
        <v>42</v>
      </c>
      <c r="G1163" s="4">
        <v>3</v>
      </c>
      <c r="H1163" s="5">
        <v>15000000</v>
      </c>
      <c r="I1163" s="1">
        <v>1</v>
      </c>
      <c r="J1163" s="6">
        <v>7.0601851851851841E-3</v>
      </c>
      <c r="K1163" s="1" t="s">
        <v>18</v>
      </c>
      <c r="L1163" s="1" t="s">
        <v>47</v>
      </c>
      <c r="M1163" s="1" t="s">
        <v>33</v>
      </c>
      <c r="N1163" s="1" t="s">
        <v>76</v>
      </c>
      <c r="O1163" s="1" t="s">
        <v>31</v>
      </c>
    </row>
    <row r="1164" spans="2:15" ht="21" customHeight="1" x14ac:dyDescent="0.3">
      <c r="B1164" s="11" t="s">
        <v>14</v>
      </c>
      <c r="C1164" s="12">
        <v>11</v>
      </c>
      <c r="D1164" s="13" t="s">
        <v>22</v>
      </c>
      <c r="E1164" s="11" t="s">
        <v>49</v>
      </c>
      <c r="F1164" s="11" t="s">
        <v>17</v>
      </c>
      <c r="G1164" s="14">
        <v>1</v>
      </c>
      <c r="H1164" s="15">
        <v>7000000</v>
      </c>
      <c r="I1164" s="11">
        <v>3</v>
      </c>
      <c r="J1164" s="16">
        <v>7.0601851851851841E-3</v>
      </c>
      <c r="K1164" s="11" t="s">
        <v>18</v>
      </c>
      <c r="L1164" s="11" t="s">
        <v>56</v>
      </c>
      <c r="M1164" s="11" t="s">
        <v>20</v>
      </c>
      <c r="N1164" s="11" t="s">
        <v>78</v>
      </c>
      <c r="O1164" s="11" t="s">
        <v>41</v>
      </c>
    </row>
    <row r="1165" spans="2:15" ht="21" customHeight="1" x14ac:dyDescent="0.3">
      <c r="B1165" s="1" t="s">
        <v>14</v>
      </c>
      <c r="C1165" s="2">
        <v>7</v>
      </c>
      <c r="D1165" s="3" t="s">
        <v>27</v>
      </c>
      <c r="E1165" s="1" t="s">
        <v>32</v>
      </c>
      <c r="F1165" s="1" t="s">
        <v>42</v>
      </c>
      <c r="G1165" s="4">
        <v>2</v>
      </c>
      <c r="H1165" s="5">
        <v>12000000</v>
      </c>
      <c r="I1165" s="1">
        <v>4</v>
      </c>
      <c r="J1165" s="6">
        <v>7.0601851851851841E-3</v>
      </c>
      <c r="K1165" s="1" t="s">
        <v>18</v>
      </c>
      <c r="L1165" s="1" t="s">
        <v>39</v>
      </c>
      <c r="M1165" s="1" t="s">
        <v>40</v>
      </c>
      <c r="N1165" s="1" t="s">
        <v>78</v>
      </c>
      <c r="O1165" s="1" t="s">
        <v>62</v>
      </c>
    </row>
    <row r="1166" spans="2:15" ht="21" customHeight="1" x14ac:dyDescent="0.3">
      <c r="B1166" s="11" t="s">
        <v>14</v>
      </c>
      <c r="C1166" s="12">
        <v>9</v>
      </c>
      <c r="D1166" s="13" t="s">
        <v>27</v>
      </c>
      <c r="E1166" s="11" t="s">
        <v>28</v>
      </c>
      <c r="F1166" s="11" t="s">
        <v>23</v>
      </c>
      <c r="G1166" s="14">
        <v>3</v>
      </c>
      <c r="H1166" s="15">
        <v>15000000</v>
      </c>
      <c r="I1166" s="11">
        <v>4</v>
      </c>
      <c r="J1166" s="16">
        <v>7.0601851851851841E-3</v>
      </c>
      <c r="K1166" s="11" t="s">
        <v>18</v>
      </c>
      <c r="L1166" s="11" t="s">
        <v>19</v>
      </c>
      <c r="M1166" s="11" t="s">
        <v>33</v>
      </c>
      <c r="N1166" s="11" t="s">
        <v>77</v>
      </c>
      <c r="O1166" s="11" t="s">
        <v>54</v>
      </c>
    </row>
    <row r="1167" spans="2:15" ht="21" customHeight="1" x14ac:dyDescent="0.3">
      <c r="B1167" s="1" t="s">
        <v>14</v>
      </c>
      <c r="C1167" s="2">
        <v>24</v>
      </c>
      <c r="D1167" s="3" t="s">
        <v>27</v>
      </c>
      <c r="E1167" s="1" t="s">
        <v>28</v>
      </c>
      <c r="F1167" s="1" t="s">
        <v>45</v>
      </c>
      <c r="G1167" s="4">
        <v>2</v>
      </c>
      <c r="H1167" s="5">
        <v>12000000</v>
      </c>
      <c r="I1167" s="1">
        <v>2</v>
      </c>
      <c r="J1167" s="6">
        <v>7.0601851851851841E-3</v>
      </c>
      <c r="K1167" s="1" t="s">
        <v>18</v>
      </c>
      <c r="L1167" s="1" t="s">
        <v>39</v>
      </c>
      <c r="M1167" s="1" t="s">
        <v>51</v>
      </c>
      <c r="N1167" s="1" t="s">
        <v>76</v>
      </c>
      <c r="O1167" s="1" t="s">
        <v>52</v>
      </c>
    </row>
    <row r="1168" spans="2:15" ht="21" customHeight="1" x14ac:dyDescent="0.3">
      <c r="B1168" s="11" t="s">
        <v>14</v>
      </c>
      <c r="C1168" s="12">
        <v>28</v>
      </c>
      <c r="D1168" s="13" t="s">
        <v>37</v>
      </c>
      <c r="E1168" s="11" t="s">
        <v>38</v>
      </c>
      <c r="F1168" s="11" t="s">
        <v>42</v>
      </c>
      <c r="G1168" s="14">
        <v>4</v>
      </c>
      <c r="H1168" s="15">
        <v>20000000</v>
      </c>
      <c r="I1168" s="11">
        <v>1</v>
      </c>
      <c r="J1168" s="16">
        <v>7.0601851851851841E-3</v>
      </c>
      <c r="K1168" s="11" t="s">
        <v>18</v>
      </c>
      <c r="L1168" s="11" t="s">
        <v>19</v>
      </c>
      <c r="M1168" s="11" t="s">
        <v>30</v>
      </c>
      <c r="N1168" s="11" t="s">
        <v>78</v>
      </c>
      <c r="O1168" s="11" t="s">
        <v>62</v>
      </c>
    </row>
    <row r="1169" spans="2:15" ht="21" customHeight="1" x14ac:dyDescent="0.3">
      <c r="B1169" s="1" t="s">
        <v>14</v>
      </c>
      <c r="C1169" s="2">
        <v>25</v>
      </c>
      <c r="D1169" s="3" t="s">
        <v>37</v>
      </c>
      <c r="E1169" s="1" t="s">
        <v>28</v>
      </c>
      <c r="F1169" s="1" t="s">
        <v>68</v>
      </c>
      <c r="G1169" s="4">
        <v>5</v>
      </c>
      <c r="H1169" s="5">
        <v>20000000</v>
      </c>
      <c r="I1169" s="1">
        <v>5</v>
      </c>
      <c r="J1169" s="6">
        <v>7.0601851851851841E-3</v>
      </c>
      <c r="K1169" s="1" t="s">
        <v>18</v>
      </c>
      <c r="L1169" s="1" t="s">
        <v>35</v>
      </c>
      <c r="M1169" s="1" t="s">
        <v>43</v>
      </c>
      <c r="N1169" s="1" t="s">
        <v>76</v>
      </c>
      <c r="O1169" s="1" t="s">
        <v>31</v>
      </c>
    </row>
    <row r="1170" spans="2:15" ht="21" customHeight="1" x14ac:dyDescent="0.3">
      <c r="B1170" s="11" t="s">
        <v>14</v>
      </c>
      <c r="C1170" s="12">
        <v>29</v>
      </c>
      <c r="D1170" s="13" t="s">
        <v>37</v>
      </c>
      <c r="E1170" s="11" t="s">
        <v>28</v>
      </c>
      <c r="F1170" s="11" t="s">
        <v>23</v>
      </c>
      <c r="G1170" s="14">
        <v>2</v>
      </c>
      <c r="H1170" s="15">
        <v>12000000</v>
      </c>
      <c r="I1170" s="11">
        <v>2</v>
      </c>
      <c r="J1170" s="16">
        <v>7.0601851851851841E-3</v>
      </c>
      <c r="K1170" s="11" t="s">
        <v>18</v>
      </c>
      <c r="L1170" s="11" t="s">
        <v>47</v>
      </c>
      <c r="M1170" s="11" t="s">
        <v>51</v>
      </c>
      <c r="N1170" s="11" t="s">
        <v>76</v>
      </c>
      <c r="O1170" s="11" t="s">
        <v>26</v>
      </c>
    </row>
    <row r="1171" spans="2:15" ht="21" customHeight="1" x14ac:dyDescent="0.3">
      <c r="B1171" s="1" t="s">
        <v>14</v>
      </c>
      <c r="C1171" s="2">
        <v>25</v>
      </c>
      <c r="D1171" s="3" t="s">
        <v>69</v>
      </c>
      <c r="E1171" s="1" t="s">
        <v>16</v>
      </c>
      <c r="F1171" s="1" t="s">
        <v>23</v>
      </c>
      <c r="G1171" s="4">
        <v>4</v>
      </c>
      <c r="H1171" s="5">
        <v>20000000</v>
      </c>
      <c r="I1171" s="1">
        <v>1</v>
      </c>
      <c r="J1171" s="6">
        <v>7.0601851851851841E-3</v>
      </c>
      <c r="K1171" s="1" t="s">
        <v>61</v>
      </c>
      <c r="L1171" s="1" t="s">
        <v>50</v>
      </c>
      <c r="M1171" s="1" t="s">
        <v>43</v>
      </c>
      <c r="N1171" s="1" t="s">
        <v>66</v>
      </c>
      <c r="O1171" s="1" t="s">
        <v>67</v>
      </c>
    </row>
    <row r="1172" spans="2:15" ht="21" customHeight="1" x14ac:dyDescent="0.3">
      <c r="B1172" s="11" t="s">
        <v>14</v>
      </c>
      <c r="C1172" s="12">
        <v>12</v>
      </c>
      <c r="D1172" s="13" t="s">
        <v>60</v>
      </c>
      <c r="E1172" s="11" t="s">
        <v>28</v>
      </c>
      <c r="F1172" s="11" t="s">
        <v>42</v>
      </c>
      <c r="G1172" s="14">
        <v>3</v>
      </c>
      <c r="H1172" s="15">
        <v>15000000</v>
      </c>
      <c r="I1172" s="11">
        <v>3</v>
      </c>
      <c r="J1172" s="16">
        <v>7.0601851851851841E-3</v>
      </c>
      <c r="K1172" s="11" t="s">
        <v>18</v>
      </c>
      <c r="L1172" s="11" t="s">
        <v>64</v>
      </c>
      <c r="M1172" s="11" t="s">
        <v>48</v>
      </c>
      <c r="N1172" s="11" t="s">
        <v>77</v>
      </c>
      <c r="O1172" s="11" t="s">
        <v>65</v>
      </c>
    </row>
    <row r="1173" spans="2:15" ht="21" customHeight="1" x14ac:dyDescent="0.3">
      <c r="B1173" s="1" t="s">
        <v>14</v>
      </c>
      <c r="C1173" s="2">
        <v>13</v>
      </c>
      <c r="D1173" s="3" t="s">
        <v>22</v>
      </c>
      <c r="E1173" s="1" t="s">
        <v>16</v>
      </c>
      <c r="F1173" s="1" t="s">
        <v>42</v>
      </c>
      <c r="G1173" s="4">
        <v>3</v>
      </c>
      <c r="H1173" s="5">
        <v>15000000</v>
      </c>
      <c r="I1173" s="1">
        <v>1</v>
      </c>
      <c r="J1173" s="6">
        <v>7.0601851851851841E-3</v>
      </c>
      <c r="K1173" s="1" t="s">
        <v>18</v>
      </c>
      <c r="L1173" s="1" t="s">
        <v>47</v>
      </c>
      <c r="M1173" s="1" t="s">
        <v>33</v>
      </c>
      <c r="N1173" s="1" t="s">
        <v>76</v>
      </c>
      <c r="O1173" s="1" t="s">
        <v>31</v>
      </c>
    </row>
    <row r="1174" spans="2:15" ht="21" customHeight="1" x14ac:dyDescent="0.3">
      <c r="B1174" s="11" t="s">
        <v>70</v>
      </c>
      <c r="C1174" s="12">
        <v>21</v>
      </c>
      <c r="D1174" s="13" t="s">
        <v>27</v>
      </c>
      <c r="E1174" s="11" t="s">
        <v>16</v>
      </c>
      <c r="F1174" s="11" t="s">
        <v>42</v>
      </c>
      <c r="G1174" s="14">
        <v>0</v>
      </c>
      <c r="H1174" s="15">
        <v>0</v>
      </c>
      <c r="I1174" s="11">
        <v>2</v>
      </c>
      <c r="J1174" s="16">
        <v>7.0601851851851841E-3</v>
      </c>
      <c r="K1174" s="11"/>
      <c r="L1174" s="11"/>
      <c r="M1174" s="11" t="s">
        <v>33</v>
      </c>
      <c r="N1174" s="11" t="s">
        <v>78</v>
      </c>
      <c r="O1174" s="11" t="s">
        <v>66</v>
      </c>
    </row>
    <row r="1175" spans="2:15" ht="21" customHeight="1" x14ac:dyDescent="0.3">
      <c r="B1175" s="1" t="s">
        <v>70</v>
      </c>
      <c r="C1175" s="2">
        <v>25</v>
      </c>
      <c r="D1175" s="3" t="s">
        <v>44</v>
      </c>
      <c r="E1175" s="1" t="s">
        <v>28</v>
      </c>
      <c r="F1175" s="1" t="s">
        <v>42</v>
      </c>
      <c r="G1175" s="4">
        <v>0</v>
      </c>
      <c r="H1175" s="5">
        <v>0</v>
      </c>
      <c r="I1175" s="1">
        <v>2</v>
      </c>
      <c r="J1175" s="6">
        <v>7.0601851851851841E-3</v>
      </c>
      <c r="K1175" s="1"/>
      <c r="L1175" s="1"/>
      <c r="M1175" s="1" t="s">
        <v>25</v>
      </c>
      <c r="N1175" s="1" t="s">
        <v>76</v>
      </c>
      <c r="O1175" s="1" t="s">
        <v>52</v>
      </c>
    </row>
    <row r="1176" spans="2:15" ht="21" customHeight="1" x14ac:dyDescent="0.3">
      <c r="B1176" s="11" t="s">
        <v>70</v>
      </c>
      <c r="C1176" s="12">
        <v>11</v>
      </c>
      <c r="D1176" s="13" t="s">
        <v>44</v>
      </c>
      <c r="E1176" s="11" t="s">
        <v>32</v>
      </c>
      <c r="F1176" s="11" t="s">
        <v>68</v>
      </c>
      <c r="G1176" s="14">
        <v>0</v>
      </c>
      <c r="H1176" s="15">
        <v>0</v>
      </c>
      <c r="I1176" s="11">
        <v>2</v>
      </c>
      <c r="J1176" s="16">
        <v>7.0601851851851841E-3</v>
      </c>
      <c r="K1176" s="11"/>
      <c r="L1176" s="11"/>
      <c r="M1176" s="11" t="s">
        <v>48</v>
      </c>
      <c r="N1176" s="11" t="s">
        <v>78</v>
      </c>
      <c r="O1176" s="11" t="s">
        <v>41</v>
      </c>
    </row>
    <row r="1177" spans="2:15" ht="21" customHeight="1" x14ac:dyDescent="0.3">
      <c r="B1177" s="1" t="s">
        <v>14</v>
      </c>
      <c r="C1177" s="2">
        <v>1</v>
      </c>
      <c r="D1177" s="3" t="s">
        <v>15</v>
      </c>
      <c r="E1177" s="1" t="s">
        <v>28</v>
      </c>
      <c r="F1177" s="1" t="s">
        <v>23</v>
      </c>
      <c r="G1177" s="4">
        <v>5</v>
      </c>
      <c r="H1177" s="5">
        <v>25000000</v>
      </c>
      <c r="I1177" s="1">
        <v>1</v>
      </c>
      <c r="J1177" s="6">
        <v>7.8703703703703713E-3</v>
      </c>
      <c r="K1177" s="1" t="s">
        <v>18</v>
      </c>
      <c r="L1177" s="1" t="s">
        <v>19</v>
      </c>
      <c r="M1177" s="1" t="s">
        <v>43</v>
      </c>
      <c r="N1177" s="1" t="s">
        <v>66</v>
      </c>
      <c r="O1177" s="1" t="s">
        <v>36</v>
      </c>
    </row>
    <row r="1178" spans="2:15" ht="21" customHeight="1" x14ac:dyDescent="0.3">
      <c r="B1178" s="11" t="s">
        <v>14</v>
      </c>
      <c r="C1178" s="12">
        <v>11</v>
      </c>
      <c r="D1178" s="13" t="s">
        <v>15</v>
      </c>
      <c r="E1178" s="11" t="s">
        <v>49</v>
      </c>
      <c r="F1178" s="11" t="s">
        <v>23</v>
      </c>
      <c r="G1178" s="14">
        <v>3</v>
      </c>
      <c r="H1178" s="15">
        <v>15000000</v>
      </c>
      <c r="I1178" s="11">
        <v>2</v>
      </c>
      <c r="J1178" s="16">
        <v>7.8703703703703713E-3</v>
      </c>
      <c r="K1178" s="11" t="s">
        <v>18</v>
      </c>
      <c r="L1178" s="11" t="s">
        <v>35</v>
      </c>
      <c r="M1178" s="11" t="s">
        <v>48</v>
      </c>
      <c r="N1178" s="11" t="s">
        <v>77</v>
      </c>
      <c r="O1178" s="11" t="s">
        <v>65</v>
      </c>
    </row>
    <row r="1179" spans="2:15" ht="21" customHeight="1" x14ac:dyDescent="0.3">
      <c r="B1179" s="1" t="s">
        <v>14</v>
      </c>
      <c r="C1179" s="2">
        <v>4</v>
      </c>
      <c r="D1179" s="3" t="s">
        <v>59</v>
      </c>
      <c r="E1179" s="1" t="s">
        <v>28</v>
      </c>
      <c r="F1179" s="1" t="s">
        <v>42</v>
      </c>
      <c r="G1179" s="4">
        <v>4</v>
      </c>
      <c r="H1179" s="5">
        <v>20000000</v>
      </c>
      <c r="I1179" s="1">
        <v>1</v>
      </c>
      <c r="J1179" s="6">
        <v>7.8703703703703713E-3</v>
      </c>
      <c r="K1179" s="1" t="s">
        <v>61</v>
      </c>
      <c r="L1179" s="1" t="s">
        <v>56</v>
      </c>
      <c r="M1179" s="1" t="s">
        <v>30</v>
      </c>
      <c r="N1179" s="1" t="s">
        <v>76</v>
      </c>
      <c r="O1179" s="1" t="s">
        <v>71</v>
      </c>
    </row>
    <row r="1180" spans="2:15" ht="21" customHeight="1" x14ac:dyDescent="0.3">
      <c r="B1180" s="11" t="s">
        <v>14</v>
      </c>
      <c r="C1180" s="12">
        <v>30</v>
      </c>
      <c r="D1180" s="13" t="s">
        <v>27</v>
      </c>
      <c r="E1180" s="11" t="s">
        <v>28</v>
      </c>
      <c r="F1180" s="11" t="s">
        <v>42</v>
      </c>
      <c r="G1180" s="14">
        <v>2</v>
      </c>
      <c r="H1180" s="15">
        <v>10000000</v>
      </c>
      <c r="I1180" s="11">
        <v>1</v>
      </c>
      <c r="J1180" s="16">
        <v>7.8703703703703713E-3</v>
      </c>
      <c r="K1180" s="11" t="s">
        <v>18</v>
      </c>
      <c r="L1180" s="11" t="s">
        <v>56</v>
      </c>
      <c r="M1180" s="11" t="s">
        <v>20</v>
      </c>
      <c r="N1180" s="11" t="s">
        <v>78</v>
      </c>
      <c r="O1180" s="11" t="s">
        <v>21</v>
      </c>
    </row>
    <row r="1181" spans="2:15" ht="21" customHeight="1" x14ac:dyDescent="0.3">
      <c r="B1181" s="1" t="s">
        <v>14</v>
      </c>
      <c r="C1181" s="2">
        <v>14</v>
      </c>
      <c r="D1181" s="3" t="s">
        <v>37</v>
      </c>
      <c r="E1181" s="1" t="s">
        <v>16</v>
      </c>
      <c r="F1181" s="1" t="s">
        <v>23</v>
      </c>
      <c r="G1181" s="4">
        <v>1</v>
      </c>
      <c r="H1181" s="5">
        <v>19000000</v>
      </c>
      <c r="I1181" s="1">
        <v>2</v>
      </c>
      <c r="J1181" s="6">
        <v>7.8703703703703713E-3</v>
      </c>
      <c r="K1181" s="1" t="s">
        <v>46</v>
      </c>
      <c r="L1181" s="1" t="s">
        <v>29</v>
      </c>
      <c r="M1181" s="1" t="s">
        <v>48</v>
      </c>
      <c r="N1181" s="1" t="s">
        <v>66</v>
      </c>
      <c r="O1181" s="1" t="s">
        <v>36</v>
      </c>
    </row>
    <row r="1182" spans="2:15" ht="21" customHeight="1" x14ac:dyDescent="0.3">
      <c r="B1182" s="11" t="s">
        <v>14</v>
      </c>
      <c r="C1182" s="12">
        <v>19</v>
      </c>
      <c r="D1182" s="13" t="s">
        <v>37</v>
      </c>
      <c r="E1182" s="11" t="s">
        <v>28</v>
      </c>
      <c r="F1182" s="11" t="s">
        <v>23</v>
      </c>
      <c r="G1182" s="14">
        <v>1</v>
      </c>
      <c r="H1182" s="15">
        <v>7000000</v>
      </c>
      <c r="I1182" s="11">
        <v>4</v>
      </c>
      <c r="J1182" s="16">
        <v>7.8703703703703713E-3</v>
      </c>
      <c r="K1182" s="11" t="s">
        <v>18</v>
      </c>
      <c r="L1182" s="11" t="s">
        <v>24</v>
      </c>
      <c r="M1182" s="11" t="s">
        <v>33</v>
      </c>
      <c r="N1182" s="11" t="s">
        <v>76</v>
      </c>
      <c r="O1182" s="11" t="s">
        <v>71</v>
      </c>
    </row>
    <row r="1183" spans="2:15" ht="21" customHeight="1" x14ac:dyDescent="0.3">
      <c r="B1183" s="1" t="s">
        <v>14</v>
      </c>
      <c r="C1183" s="2">
        <v>3</v>
      </c>
      <c r="D1183" s="3" t="s">
        <v>37</v>
      </c>
      <c r="E1183" s="1" t="s">
        <v>16</v>
      </c>
      <c r="F1183" s="1" t="s">
        <v>45</v>
      </c>
      <c r="G1183" s="4">
        <v>3</v>
      </c>
      <c r="H1183" s="5">
        <v>12000000</v>
      </c>
      <c r="I1183" s="1">
        <v>2</v>
      </c>
      <c r="J1183" s="6">
        <v>7.8703703703703713E-3</v>
      </c>
      <c r="K1183" s="1" t="s">
        <v>18</v>
      </c>
      <c r="L1183" s="1" t="s">
        <v>39</v>
      </c>
      <c r="M1183" s="1" t="s">
        <v>51</v>
      </c>
      <c r="N1183" s="1" t="s">
        <v>76</v>
      </c>
      <c r="O1183" s="1" t="s">
        <v>26</v>
      </c>
    </row>
    <row r="1184" spans="2:15" ht="21" customHeight="1" x14ac:dyDescent="0.3">
      <c r="B1184" s="11" t="s">
        <v>14</v>
      </c>
      <c r="C1184" s="12">
        <v>3</v>
      </c>
      <c r="D1184" s="13" t="s">
        <v>44</v>
      </c>
      <c r="E1184" s="11" t="s">
        <v>32</v>
      </c>
      <c r="F1184" s="11" t="s">
        <v>23</v>
      </c>
      <c r="G1184" s="14">
        <v>2</v>
      </c>
      <c r="H1184" s="15">
        <v>38000000</v>
      </c>
      <c r="I1184" s="11">
        <v>2</v>
      </c>
      <c r="J1184" s="16">
        <v>7.8703703703703713E-3</v>
      </c>
      <c r="K1184" s="11" t="s">
        <v>46</v>
      </c>
      <c r="L1184" s="11" t="s">
        <v>64</v>
      </c>
      <c r="M1184" s="11" t="s">
        <v>33</v>
      </c>
      <c r="N1184" s="11" t="s">
        <v>76</v>
      </c>
      <c r="O1184" s="11" t="s">
        <v>31</v>
      </c>
    </row>
    <row r="1185" spans="2:15" ht="21" customHeight="1" x14ac:dyDescent="0.3">
      <c r="B1185" s="1" t="s">
        <v>14</v>
      </c>
      <c r="C1185" s="2">
        <v>12</v>
      </c>
      <c r="D1185" s="3" t="s">
        <v>44</v>
      </c>
      <c r="E1185" s="1" t="s">
        <v>49</v>
      </c>
      <c r="F1185" s="1" t="s">
        <v>42</v>
      </c>
      <c r="G1185" s="4">
        <v>3</v>
      </c>
      <c r="H1185" s="5">
        <v>15000000</v>
      </c>
      <c r="I1185" s="1">
        <v>1</v>
      </c>
      <c r="J1185" s="6">
        <v>7.8703703703703713E-3</v>
      </c>
      <c r="K1185" s="1" t="s">
        <v>18</v>
      </c>
      <c r="L1185" s="1" t="s">
        <v>29</v>
      </c>
      <c r="M1185" s="1" t="s">
        <v>51</v>
      </c>
      <c r="N1185" s="1" t="s">
        <v>78</v>
      </c>
      <c r="O1185" s="1" t="s">
        <v>53</v>
      </c>
    </row>
    <row r="1186" spans="2:15" ht="21" customHeight="1" x14ac:dyDescent="0.3">
      <c r="B1186" s="11" t="s">
        <v>14</v>
      </c>
      <c r="C1186" s="12">
        <v>22</v>
      </c>
      <c r="D1186" s="13" t="s">
        <v>44</v>
      </c>
      <c r="E1186" s="11" t="s">
        <v>16</v>
      </c>
      <c r="F1186" s="11" t="s">
        <v>68</v>
      </c>
      <c r="G1186" s="14">
        <v>2</v>
      </c>
      <c r="H1186" s="15">
        <v>12000000</v>
      </c>
      <c r="I1186" s="11">
        <v>3</v>
      </c>
      <c r="J1186" s="16">
        <v>7.8703703703703713E-3</v>
      </c>
      <c r="K1186" s="11" t="s">
        <v>18</v>
      </c>
      <c r="L1186" s="11" t="s">
        <v>19</v>
      </c>
      <c r="M1186" s="11" t="s">
        <v>40</v>
      </c>
      <c r="N1186" s="11" t="s">
        <v>78</v>
      </c>
      <c r="O1186" s="11" t="s">
        <v>63</v>
      </c>
    </row>
    <row r="1187" spans="2:15" ht="21" customHeight="1" x14ac:dyDescent="0.3">
      <c r="B1187" s="1" t="s">
        <v>14</v>
      </c>
      <c r="C1187" s="2">
        <v>1</v>
      </c>
      <c r="D1187" s="3" t="s">
        <v>15</v>
      </c>
      <c r="E1187" s="1" t="s">
        <v>28</v>
      </c>
      <c r="F1187" s="1" t="s">
        <v>23</v>
      </c>
      <c r="G1187" s="4">
        <v>5</v>
      </c>
      <c r="H1187" s="5">
        <v>25000000</v>
      </c>
      <c r="I1187" s="1">
        <v>1</v>
      </c>
      <c r="J1187" s="6">
        <v>7.8703703703703713E-3</v>
      </c>
      <c r="K1187" s="1" t="s">
        <v>18</v>
      </c>
      <c r="L1187" s="1" t="s">
        <v>19</v>
      </c>
      <c r="M1187" s="1" t="s">
        <v>43</v>
      </c>
      <c r="N1187" s="1" t="s">
        <v>66</v>
      </c>
      <c r="O1187" s="1" t="s">
        <v>36</v>
      </c>
    </row>
    <row r="1188" spans="2:15" ht="21" customHeight="1" x14ac:dyDescent="0.3">
      <c r="B1188" s="11" t="s">
        <v>14</v>
      </c>
      <c r="C1188" s="12">
        <v>11</v>
      </c>
      <c r="D1188" s="13" t="s">
        <v>15</v>
      </c>
      <c r="E1188" s="11" t="s">
        <v>49</v>
      </c>
      <c r="F1188" s="11" t="s">
        <v>23</v>
      </c>
      <c r="G1188" s="14">
        <v>3</v>
      </c>
      <c r="H1188" s="15">
        <v>15000000</v>
      </c>
      <c r="I1188" s="11">
        <v>2</v>
      </c>
      <c r="J1188" s="16">
        <v>7.8703703703703713E-3</v>
      </c>
      <c r="K1188" s="11" t="s">
        <v>18</v>
      </c>
      <c r="L1188" s="11" t="s">
        <v>35</v>
      </c>
      <c r="M1188" s="11" t="s">
        <v>48</v>
      </c>
      <c r="N1188" s="11" t="s">
        <v>77</v>
      </c>
      <c r="O1188" s="11" t="s">
        <v>65</v>
      </c>
    </row>
    <row r="1189" spans="2:15" ht="21" customHeight="1" x14ac:dyDescent="0.3">
      <c r="B1189" s="1" t="s">
        <v>14</v>
      </c>
      <c r="C1189" s="2">
        <v>4</v>
      </c>
      <c r="D1189" s="3" t="s">
        <v>59</v>
      </c>
      <c r="E1189" s="1" t="s">
        <v>28</v>
      </c>
      <c r="F1189" s="1" t="s">
        <v>42</v>
      </c>
      <c r="G1189" s="4">
        <v>4</v>
      </c>
      <c r="H1189" s="5">
        <v>20000000</v>
      </c>
      <c r="I1189" s="1">
        <v>1</v>
      </c>
      <c r="J1189" s="6">
        <v>7.8703703703703713E-3</v>
      </c>
      <c r="K1189" s="1" t="s">
        <v>61</v>
      </c>
      <c r="L1189" s="1" t="s">
        <v>56</v>
      </c>
      <c r="M1189" s="1" t="s">
        <v>30</v>
      </c>
      <c r="N1189" s="1" t="s">
        <v>76</v>
      </c>
      <c r="O1189" s="1" t="s">
        <v>71</v>
      </c>
    </row>
    <row r="1190" spans="2:15" ht="21" customHeight="1" x14ac:dyDescent="0.3">
      <c r="B1190" s="11" t="s">
        <v>70</v>
      </c>
      <c r="C1190" s="12">
        <v>5</v>
      </c>
      <c r="D1190" s="13" t="s">
        <v>37</v>
      </c>
      <c r="E1190" s="11" t="s">
        <v>16</v>
      </c>
      <c r="F1190" s="11" t="s">
        <v>42</v>
      </c>
      <c r="G1190" s="14">
        <v>0</v>
      </c>
      <c r="H1190" s="15">
        <v>0</v>
      </c>
      <c r="I1190" s="11">
        <v>3</v>
      </c>
      <c r="J1190" s="16">
        <v>7.8703703703703713E-3</v>
      </c>
      <c r="K1190" s="11"/>
      <c r="L1190" s="11"/>
      <c r="M1190" s="11" t="s">
        <v>30</v>
      </c>
      <c r="N1190" s="11" t="s">
        <v>76</v>
      </c>
      <c r="O1190" s="11" t="s">
        <v>31</v>
      </c>
    </row>
    <row r="1191" spans="2:15" ht="21" customHeight="1" x14ac:dyDescent="0.3">
      <c r="B1191" s="1" t="s">
        <v>70</v>
      </c>
      <c r="C1191" s="2">
        <v>10</v>
      </c>
      <c r="D1191" s="3" t="s">
        <v>69</v>
      </c>
      <c r="E1191" s="1" t="s">
        <v>16</v>
      </c>
      <c r="F1191" s="1" t="s">
        <v>23</v>
      </c>
      <c r="G1191" s="4">
        <v>0</v>
      </c>
      <c r="H1191" s="5">
        <v>0</v>
      </c>
      <c r="I1191" s="1">
        <v>2</v>
      </c>
      <c r="J1191" s="6">
        <v>7.8703703703703713E-3</v>
      </c>
      <c r="K1191" s="1"/>
      <c r="L1191" s="1"/>
      <c r="M1191" s="1" t="s">
        <v>40</v>
      </c>
      <c r="N1191" s="1" t="s">
        <v>66</v>
      </c>
      <c r="O1191" s="1" t="s">
        <v>36</v>
      </c>
    </row>
    <row r="1192" spans="2:15" ht="21" customHeight="1" x14ac:dyDescent="0.3">
      <c r="B1192" s="11" t="s">
        <v>70</v>
      </c>
      <c r="C1192" s="12">
        <v>10</v>
      </c>
      <c r="D1192" s="13" t="s">
        <v>69</v>
      </c>
      <c r="E1192" s="11" t="s">
        <v>49</v>
      </c>
      <c r="F1192" s="11" t="s">
        <v>42</v>
      </c>
      <c r="G1192" s="14">
        <v>0</v>
      </c>
      <c r="H1192" s="15">
        <v>0</v>
      </c>
      <c r="I1192" s="11">
        <v>2</v>
      </c>
      <c r="J1192" s="16">
        <v>7.8703703703703713E-3</v>
      </c>
      <c r="K1192" s="11"/>
      <c r="L1192" s="11"/>
      <c r="M1192" s="11" t="s">
        <v>20</v>
      </c>
      <c r="N1192" s="11" t="s">
        <v>78</v>
      </c>
      <c r="O1192" s="11" t="s">
        <v>53</v>
      </c>
    </row>
    <row r="1193" spans="2:15" ht="21" customHeight="1" x14ac:dyDescent="0.3">
      <c r="B1193" s="1" t="s">
        <v>14</v>
      </c>
      <c r="C1193" s="2">
        <v>17</v>
      </c>
      <c r="D1193" s="3" t="s">
        <v>55</v>
      </c>
      <c r="E1193" s="1" t="s">
        <v>28</v>
      </c>
      <c r="F1193" s="1" t="s">
        <v>42</v>
      </c>
      <c r="G1193" s="4">
        <v>2</v>
      </c>
      <c r="H1193" s="5">
        <v>38000000</v>
      </c>
      <c r="I1193" s="1">
        <v>4</v>
      </c>
      <c r="J1193" s="6">
        <v>8.8541666666666664E-3</v>
      </c>
      <c r="K1193" s="1" t="s">
        <v>46</v>
      </c>
      <c r="L1193" s="1" t="s">
        <v>29</v>
      </c>
      <c r="M1193" s="1" t="s">
        <v>33</v>
      </c>
      <c r="N1193" s="1" t="s">
        <v>76</v>
      </c>
      <c r="O1193" s="1" t="s">
        <v>31</v>
      </c>
    </row>
    <row r="1194" spans="2:15" ht="21" customHeight="1" x14ac:dyDescent="0.3">
      <c r="B1194" s="11" t="s">
        <v>14</v>
      </c>
      <c r="C1194" s="12">
        <v>2</v>
      </c>
      <c r="D1194" s="13" t="s">
        <v>59</v>
      </c>
      <c r="E1194" s="11" t="s">
        <v>16</v>
      </c>
      <c r="F1194" s="11" t="s">
        <v>42</v>
      </c>
      <c r="G1194" s="14">
        <v>5</v>
      </c>
      <c r="H1194" s="15">
        <v>25000000</v>
      </c>
      <c r="I1194" s="11">
        <v>1</v>
      </c>
      <c r="J1194" s="16">
        <v>8.8541666666666664E-3</v>
      </c>
      <c r="K1194" s="11" t="s">
        <v>18</v>
      </c>
      <c r="L1194" s="11" t="s">
        <v>19</v>
      </c>
      <c r="M1194" s="11" t="s">
        <v>51</v>
      </c>
      <c r="N1194" s="11" t="s">
        <v>78</v>
      </c>
      <c r="O1194" s="11" t="s">
        <v>21</v>
      </c>
    </row>
    <row r="1195" spans="2:15" ht="21" customHeight="1" x14ac:dyDescent="0.3">
      <c r="B1195" s="1" t="s">
        <v>14</v>
      </c>
      <c r="C1195" s="2">
        <v>5</v>
      </c>
      <c r="D1195" s="3" t="s">
        <v>22</v>
      </c>
      <c r="E1195" s="1" t="s">
        <v>16</v>
      </c>
      <c r="F1195" s="1" t="s">
        <v>17</v>
      </c>
      <c r="G1195" s="4">
        <v>4</v>
      </c>
      <c r="H1195" s="5">
        <v>20000000</v>
      </c>
      <c r="I1195" s="1">
        <v>3</v>
      </c>
      <c r="J1195" s="6">
        <v>8.8541666666666664E-3</v>
      </c>
      <c r="K1195" s="1" t="s">
        <v>61</v>
      </c>
      <c r="L1195" s="1" t="s">
        <v>47</v>
      </c>
      <c r="M1195" s="1" t="s">
        <v>33</v>
      </c>
      <c r="N1195" s="1" t="s">
        <v>78</v>
      </c>
      <c r="O1195" s="1" t="s">
        <v>66</v>
      </c>
    </row>
    <row r="1196" spans="2:15" ht="21" customHeight="1" x14ac:dyDescent="0.3">
      <c r="B1196" s="11" t="s">
        <v>14</v>
      </c>
      <c r="C1196" s="12">
        <v>11</v>
      </c>
      <c r="D1196" s="13" t="s">
        <v>22</v>
      </c>
      <c r="E1196" s="11" t="s">
        <v>28</v>
      </c>
      <c r="F1196" s="11" t="s">
        <v>23</v>
      </c>
      <c r="G1196" s="14">
        <v>1</v>
      </c>
      <c r="H1196" s="15">
        <v>7000000</v>
      </c>
      <c r="I1196" s="11">
        <v>6</v>
      </c>
      <c r="J1196" s="16">
        <v>8.8541666666666664E-3</v>
      </c>
      <c r="K1196" s="11" t="s">
        <v>18</v>
      </c>
      <c r="L1196" s="11" t="s">
        <v>29</v>
      </c>
      <c r="M1196" s="11" t="s">
        <v>25</v>
      </c>
      <c r="N1196" s="11" t="s">
        <v>76</v>
      </c>
      <c r="O1196" s="11" t="s">
        <v>71</v>
      </c>
    </row>
    <row r="1197" spans="2:15" ht="21" customHeight="1" x14ac:dyDescent="0.3">
      <c r="B1197" s="1" t="s">
        <v>14</v>
      </c>
      <c r="C1197" s="2">
        <v>28</v>
      </c>
      <c r="D1197" s="3" t="s">
        <v>27</v>
      </c>
      <c r="E1197" s="1" t="s">
        <v>32</v>
      </c>
      <c r="F1197" s="1" t="s">
        <v>42</v>
      </c>
      <c r="G1197" s="4">
        <v>3</v>
      </c>
      <c r="H1197" s="5">
        <v>11000000</v>
      </c>
      <c r="I1197" s="1">
        <v>2</v>
      </c>
      <c r="J1197" s="6">
        <v>8.8541666666666664E-3</v>
      </c>
      <c r="K1197" s="1" t="s">
        <v>18</v>
      </c>
      <c r="L1197" s="1" t="s">
        <v>29</v>
      </c>
      <c r="M1197" s="1" t="s">
        <v>25</v>
      </c>
      <c r="N1197" s="1" t="s">
        <v>78</v>
      </c>
      <c r="O1197" s="1" t="s">
        <v>21</v>
      </c>
    </row>
    <row r="1198" spans="2:15" ht="21" customHeight="1" x14ac:dyDescent="0.3">
      <c r="B1198" s="11" t="s">
        <v>14</v>
      </c>
      <c r="C1198" s="12">
        <v>16</v>
      </c>
      <c r="D1198" s="13" t="s">
        <v>27</v>
      </c>
      <c r="E1198" s="11" t="s">
        <v>28</v>
      </c>
      <c r="F1198" s="11" t="s">
        <v>23</v>
      </c>
      <c r="G1198" s="14">
        <v>5</v>
      </c>
      <c r="H1198" s="15">
        <v>20000000</v>
      </c>
      <c r="I1198" s="11">
        <v>5</v>
      </c>
      <c r="J1198" s="16">
        <v>8.8541666666666664E-3</v>
      </c>
      <c r="K1198" s="11" t="s">
        <v>18</v>
      </c>
      <c r="L1198" s="11" t="s">
        <v>19</v>
      </c>
      <c r="M1198" s="11" t="s">
        <v>40</v>
      </c>
      <c r="N1198" s="11" t="s">
        <v>77</v>
      </c>
      <c r="O1198" s="11" t="s">
        <v>65</v>
      </c>
    </row>
    <row r="1199" spans="2:15" ht="21" customHeight="1" x14ac:dyDescent="0.3">
      <c r="B1199" s="1" t="s">
        <v>14</v>
      </c>
      <c r="C1199" s="2">
        <v>30</v>
      </c>
      <c r="D1199" s="3" t="s">
        <v>27</v>
      </c>
      <c r="E1199" s="1" t="s">
        <v>49</v>
      </c>
      <c r="F1199" s="1" t="s">
        <v>17</v>
      </c>
      <c r="G1199" s="4">
        <v>2</v>
      </c>
      <c r="H1199" s="5">
        <v>10000000</v>
      </c>
      <c r="I1199" s="1">
        <v>1</v>
      </c>
      <c r="J1199" s="6">
        <v>8.8541666666666664E-3</v>
      </c>
      <c r="K1199" s="1" t="s">
        <v>18</v>
      </c>
      <c r="L1199" s="1" t="s">
        <v>19</v>
      </c>
      <c r="M1199" s="1" t="s">
        <v>48</v>
      </c>
      <c r="N1199" s="1" t="s">
        <v>66</v>
      </c>
      <c r="O1199" s="1" t="s">
        <v>67</v>
      </c>
    </row>
    <row r="1200" spans="2:15" ht="21" customHeight="1" x14ac:dyDescent="0.3">
      <c r="B1200" s="11" t="s">
        <v>14</v>
      </c>
      <c r="C1200" s="12">
        <v>8</v>
      </c>
      <c r="D1200" s="13" t="s">
        <v>37</v>
      </c>
      <c r="E1200" s="11" t="s">
        <v>28</v>
      </c>
      <c r="F1200" s="11" t="s">
        <v>42</v>
      </c>
      <c r="G1200" s="14">
        <v>1</v>
      </c>
      <c r="H1200" s="15">
        <v>19000000</v>
      </c>
      <c r="I1200" s="11">
        <v>4</v>
      </c>
      <c r="J1200" s="16">
        <v>8.8541666666666664E-3</v>
      </c>
      <c r="K1200" s="11" t="s">
        <v>46</v>
      </c>
      <c r="L1200" s="11" t="s">
        <v>19</v>
      </c>
      <c r="M1200" s="11" t="s">
        <v>43</v>
      </c>
      <c r="N1200" s="11" t="s">
        <v>66</v>
      </c>
      <c r="O1200" s="11" t="s">
        <v>67</v>
      </c>
    </row>
    <row r="1201" spans="2:15" ht="21" customHeight="1" x14ac:dyDescent="0.3">
      <c r="B1201" s="1" t="s">
        <v>14</v>
      </c>
      <c r="C1201" s="2">
        <v>17</v>
      </c>
      <c r="D1201" s="3" t="s">
        <v>55</v>
      </c>
      <c r="E1201" s="1" t="s">
        <v>28</v>
      </c>
      <c r="F1201" s="1" t="s">
        <v>42</v>
      </c>
      <c r="G1201" s="4">
        <v>2</v>
      </c>
      <c r="H1201" s="5">
        <v>38000000</v>
      </c>
      <c r="I1201" s="1">
        <v>4</v>
      </c>
      <c r="J1201" s="6">
        <v>8.8541666666666664E-3</v>
      </c>
      <c r="K1201" s="1" t="s">
        <v>46</v>
      </c>
      <c r="L1201" s="1" t="s">
        <v>29</v>
      </c>
      <c r="M1201" s="1" t="s">
        <v>33</v>
      </c>
      <c r="N1201" s="1" t="s">
        <v>76</v>
      </c>
      <c r="O1201" s="1" t="s">
        <v>31</v>
      </c>
    </row>
    <row r="1202" spans="2:15" ht="21" customHeight="1" x14ac:dyDescent="0.3">
      <c r="B1202" s="11" t="s">
        <v>14</v>
      </c>
      <c r="C1202" s="12">
        <v>2</v>
      </c>
      <c r="D1202" s="13" t="s">
        <v>59</v>
      </c>
      <c r="E1202" s="11" t="s">
        <v>16</v>
      </c>
      <c r="F1202" s="11" t="s">
        <v>42</v>
      </c>
      <c r="G1202" s="14">
        <v>5</v>
      </c>
      <c r="H1202" s="15">
        <v>25000000</v>
      </c>
      <c r="I1202" s="11">
        <v>1</v>
      </c>
      <c r="J1202" s="16">
        <v>8.8541666666666664E-3</v>
      </c>
      <c r="K1202" s="11" t="s">
        <v>18</v>
      </c>
      <c r="L1202" s="11" t="s">
        <v>19</v>
      </c>
      <c r="M1202" s="11" t="s">
        <v>51</v>
      </c>
      <c r="N1202" s="11" t="s">
        <v>78</v>
      </c>
      <c r="O1202" s="11" t="s">
        <v>21</v>
      </c>
    </row>
    <row r="1203" spans="2:15" ht="21" customHeight="1" x14ac:dyDescent="0.3">
      <c r="B1203" s="1" t="s">
        <v>14</v>
      </c>
      <c r="C1203" s="2">
        <v>5</v>
      </c>
      <c r="D1203" s="3" t="s">
        <v>22</v>
      </c>
      <c r="E1203" s="1" t="s">
        <v>16</v>
      </c>
      <c r="F1203" s="1" t="s">
        <v>17</v>
      </c>
      <c r="G1203" s="4">
        <v>4</v>
      </c>
      <c r="H1203" s="5">
        <v>20000000</v>
      </c>
      <c r="I1203" s="1">
        <v>3</v>
      </c>
      <c r="J1203" s="6">
        <v>8.8541666666666664E-3</v>
      </c>
      <c r="K1203" s="1" t="s">
        <v>61</v>
      </c>
      <c r="L1203" s="1" t="s">
        <v>47</v>
      </c>
      <c r="M1203" s="1" t="s">
        <v>33</v>
      </c>
      <c r="N1203" s="1" t="s">
        <v>78</v>
      </c>
      <c r="O1203" s="1" t="s">
        <v>66</v>
      </c>
    </row>
    <row r="1204" spans="2:15" ht="21" customHeight="1" x14ac:dyDescent="0.3">
      <c r="B1204" s="11" t="s">
        <v>70</v>
      </c>
      <c r="C1204" s="12">
        <v>22</v>
      </c>
      <c r="D1204" s="13" t="s">
        <v>27</v>
      </c>
      <c r="E1204" s="11" t="s">
        <v>38</v>
      </c>
      <c r="F1204" s="11" t="s">
        <v>23</v>
      </c>
      <c r="G1204" s="14">
        <v>0</v>
      </c>
      <c r="H1204" s="15">
        <v>0</v>
      </c>
      <c r="I1204" s="11">
        <v>3</v>
      </c>
      <c r="J1204" s="16">
        <v>8.8541666666666664E-3</v>
      </c>
      <c r="K1204" s="11"/>
      <c r="L1204" s="11"/>
      <c r="M1204" s="11" t="s">
        <v>30</v>
      </c>
      <c r="N1204" s="11" t="s">
        <v>76</v>
      </c>
      <c r="O1204" s="11" t="s">
        <v>31</v>
      </c>
    </row>
    <row r="1205" spans="2:15" ht="21" customHeight="1" x14ac:dyDescent="0.3">
      <c r="B1205" s="1" t="s">
        <v>70</v>
      </c>
      <c r="C1205" s="2">
        <v>25</v>
      </c>
      <c r="D1205" s="3" t="s">
        <v>37</v>
      </c>
      <c r="E1205" s="1" t="s">
        <v>38</v>
      </c>
      <c r="F1205" s="1" t="s">
        <v>23</v>
      </c>
      <c r="G1205" s="4">
        <v>0</v>
      </c>
      <c r="H1205" s="5">
        <v>0</v>
      </c>
      <c r="I1205" s="1">
        <v>5</v>
      </c>
      <c r="J1205" s="6">
        <v>8.8541666666666664E-3</v>
      </c>
      <c r="K1205" s="1"/>
      <c r="L1205" s="1"/>
      <c r="M1205" s="1" t="s">
        <v>43</v>
      </c>
      <c r="N1205" s="1" t="s">
        <v>78</v>
      </c>
      <c r="O1205" s="1" t="s">
        <v>21</v>
      </c>
    </row>
    <row r="1206" spans="2:15" ht="21" customHeight="1" x14ac:dyDescent="0.3">
      <c r="B1206" s="11" t="s">
        <v>70</v>
      </c>
      <c r="C1206" s="12">
        <v>16</v>
      </c>
      <c r="D1206" s="13" t="s">
        <v>44</v>
      </c>
      <c r="E1206" s="11" t="s">
        <v>16</v>
      </c>
      <c r="F1206" s="11" t="s">
        <v>42</v>
      </c>
      <c r="G1206" s="14">
        <v>0</v>
      </c>
      <c r="H1206" s="15">
        <v>0</v>
      </c>
      <c r="I1206" s="11">
        <v>3</v>
      </c>
      <c r="J1206" s="16">
        <v>8.8541666666666664E-3</v>
      </c>
      <c r="K1206" s="11"/>
      <c r="L1206" s="11"/>
      <c r="M1206" s="11" t="s">
        <v>33</v>
      </c>
      <c r="N1206" s="11" t="s">
        <v>66</v>
      </c>
      <c r="O1206" s="11" t="s">
        <v>67</v>
      </c>
    </row>
    <row r="1207" spans="2:15" ht="21" customHeight="1" x14ac:dyDescent="0.3">
      <c r="B1207" s="1" t="s">
        <v>70</v>
      </c>
      <c r="C1207" s="2">
        <v>30</v>
      </c>
      <c r="D1207" s="3" t="s">
        <v>44</v>
      </c>
      <c r="E1207" s="1" t="s">
        <v>32</v>
      </c>
      <c r="F1207" s="1" t="s">
        <v>42</v>
      </c>
      <c r="G1207" s="4">
        <v>0</v>
      </c>
      <c r="H1207" s="5">
        <v>0</v>
      </c>
      <c r="I1207" s="1">
        <v>5</v>
      </c>
      <c r="J1207" s="6">
        <v>8.8541666666666664E-3</v>
      </c>
      <c r="K1207" s="1"/>
      <c r="L1207" s="1"/>
      <c r="M1207" s="1" t="s">
        <v>48</v>
      </c>
      <c r="N1207" s="1" t="s">
        <v>76</v>
      </c>
      <c r="O1207" s="1" t="s">
        <v>52</v>
      </c>
    </row>
    <row r="1208" spans="2:15" ht="21" customHeight="1" x14ac:dyDescent="0.3">
      <c r="B1208" s="11" t="s">
        <v>70</v>
      </c>
      <c r="C1208" s="12">
        <v>1</v>
      </c>
      <c r="D1208" s="13" t="s">
        <v>69</v>
      </c>
      <c r="E1208" s="11" t="s">
        <v>28</v>
      </c>
      <c r="F1208" s="11" t="s">
        <v>17</v>
      </c>
      <c r="G1208" s="14">
        <v>0</v>
      </c>
      <c r="H1208" s="15">
        <v>0</v>
      </c>
      <c r="I1208" s="11">
        <v>2</v>
      </c>
      <c r="J1208" s="16">
        <v>8.8541666666666664E-3</v>
      </c>
      <c r="K1208" s="11"/>
      <c r="L1208" s="11"/>
      <c r="M1208" s="11" t="s">
        <v>25</v>
      </c>
      <c r="N1208" s="11" t="s">
        <v>76</v>
      </c>
      <c r="O1208" s="11" t="s">
        <v>26</v>
      </c>
    </row>
    <row r="1209" spans="2:15" ht="21" customHeight="1" x14ac:dyDescent="0.3">
      <c r="B1209" s="1" t="s">
        <v>14</v>
      </c>
      <c r="C1209" s="2">
        <v>13</v>
      </c>
      <c r="D1209" s="3" t="s">
        <v>57</v>
      </c>
      <c r="E1209" s="1" t="s">
        <v>32</v>
      </c>
      <c r="F1209" s="1" t="s">
        <v>17</v>
      </c>
      <c r="G1209" s="4">
        <v>1</v>
      </c>
      <c r="H1209" s="5">
        <v>7000000</v>
      </c>
      <c r="I1209" s="1">
        <v>6</v>
      </c>
      <c r="J1209" s="6">
        <v>8.9699074074074073E-3</v>
      </c>
      <c r="K1209" s="1" t="s">
        <v>18</v>
      </c>
      <c r="L1209" s="1" t="s">
        <v>47</v>
      </c>
      <c r="M1209" s="1" t="s">
        <v>33</v>
      </c>
      <c r="N1209" s="1" t="s">
        <v>66</v>
      </c>
      <c r="O1209" s="1" t="s">
        <v>36</v>
      </c>
    </row>
    <row r="1210" spans="2:15" ht="21" customHeight="1" x14ac:dyDescent="0.3">
      <c r="B1210" s="11" t="s">
        <v>14</v>
      </c>
      <c r="C1210" s="12">
        <v>10</v>
      </c>
      <c r="D1210" s="13" t="s">
        <v>15</v>
      </c>
      <c r="E1210" s="11" t="s">
        <v>49</v>
      </c>
      <c r="F1210" s="11" t="s">
        <v>17</v>
      </c>
      <c r="G1210" s="14">
        <v>3</v>
      </c>
      <c r="H1210" s="15">
        <v>15000000</v>
      </c>
      <c r="I1210" s="11">
        <v>1</v>
      </c>
      <c r="J1210" s="16">
        <v>8.9699074074074073E-3</v>
      </c>
      <c r="K1210" s="11" t="s">
        <v>18</v>
      </c>
      <c r="L1210" s="11" t="s">
        <v>56</v>
      </c>
      <c r="M1210" s="11" t="s">
        <v>30</v>
      </c>
      <c r="N1210" s="11" t="s">
        <v>78</v>
      </c>
      <c r="O1210" s="11" t="s">
        <v>62</v>
      </c>
    </row>
    <row r="1211" spans="2:15" ht="21" customHeight="1" x14ac:dyDescent="0.3">
      <c r="B1211" s="1" t="s">
        <v>14</v>
      </c>
      <c r="C1211" s="2">
        <v>9</v>
      </c>
      <c r="D1211" s="3" t="s">
        <v>72</v>
      </c>
      <c r="E1211" s="1" t="s">
        <v>16</v>
      </c>
      <c r="F1211" s="1" t="s">
        <v>42</v>
      </c>
      <c r="G1211" s="4">
        <v>4</v>
      </c>
      <c r="H1211" s="5">
        <v>11000000</v>
      </c>
      <c r="I1211" s="1">
        <v>1</v>
      </c>
      <c r="J1211" s="6">
        <v>8.9699074074074073E-3</v>
      </c>
      <c r="K1211" s="1" t="s">
        <v>61</v>
      </c>
      <c r="L1211" s="1" t="s">
        <v>19</v>
      </c>
      <c r="M1211" s="1" t="s">
        <v>33</v>
      </c>
      <c r="N1211" s="1" t="s">
        <v>78</v>
      </c>
      <c r="O1211" s="1" t="s">
        <v>63</v>
      </c>
    </row>
    <row r="1212" spans="2:15" ht="21" customHeight="1" x14ac:dyDescent="0.3">
      <c r="B1212" s="11" t="s">
        <v>14</v>
      </c>
      <c r="C1212" s="12">
        <v>21</v>
      </c>
      <c r="D1212" s="13" t="s">
        <v>27</v>
      </c>
      <c r="E1212" s="11" t="s">
        <v>16</v>
      </c>
      <c r="F1212" s="11" t="s">
        <v>23</v>
      </c>
      <c r="G1212" s="14">
        <v>2</v>
      </c>
      <c r="H1212" s="15">
        <v>38000000</v>
      </c>
      <c r="I1212" s="11">
        <v>3</v>
      </c>
      <c r="J1212" s="16">
        <v>8.9699074074074073E-3</v>
      </c>
      <c r="K1212" s="11" t="s">
        <v>46</v>
      </c>
      <c r="L1212" s="11" t="s">
        <v>39</v>
      </c>
      <c r="M1212" s="11" t="s">
        <v>25</v>
      </c>
      <c r="N1212" s="11" t="s">
        <v>76</v>
      </c>
      <c r="O1212" s="11" t="s">
        <v>52</v>
      </c>
    </row>
    <row r="1213" spans="2:15" ht="21" customHeight="1" x14ac:dyDescent="0.3">
      <c r="B1213" s="1" t="s">
        <v>14</v>
      </c>
      <c r="C1213" s="2">
        <v>30</v>
      </c>
      <c r="D1213" s="3" t="s">
        <v>27</v>
      </c>
      <c r="E1213" s="1" t="s">
        <v>38</v>
      </c>
      <c r="F1213" s="1" t="s">
        <v>42</v>
      </c>
      <c r="G1213" s="4">
        <v>3</v>
      </c>
      <c r="H1213" s="5">
        <v>15000000</v>
      </c>
      <c r="I1213" s="1">
        <v>5</v>
      </c>
      <c r="J1213" s="6">
        <v>8.9699074074074073E-3</v>
      </c>
      <c r="K1213" s="1" t="s">
        <v>18</v>
      </c>
      <c r="L1213" s="1" t="s">
        <v>19</v>
      </c>
      <c r="M1213" s="1" t="s">
        <v>51</v>
      </c>
      <c r="N1213" s="1" t="s">
        <v>76</v>
      </c>
      <c r="O1213" s="1" t="s">
        <v>75</v>
      </c>
    </row>
    <row r="1214" spans="2:15" ht="21" customHeight="1" x14ac:dyDescent="0.3">
      <c r="B1214" s="11" t="s">
        <v>14</v>
      </c>
      <c r="C1214" s="12">
        <v>13</v>
      </c>
      <c r="D1214" s="13" t="s">
        <v>37</v>
      </c>
      <c r="E1214" s="11" t="s">
        <v>16</v>
      </c>
      <c r="F1214" s="11" t="s">
        <v>42</v>
      </c>
      <c r="G1214" s="14">
        <v>2</v>
      </c>
      <c r="H1214" s="15">
        <v>38000000</v>
      </c>
      <c r="I1214" s="11">
        <v>1</v>
      </c>
      <c r="J1214" s="16">
        <v>8.9699074074074073E-3</v>
      </c>
      <c r="K1214" s="11" t="s">
        <v>46</v>
      </c>
      <c r="L1214" s="11" t="s">
        <v>50</v>
      </c>
      <c r="M1214" s="11" t="s">
        <v>51</v>
      </c>
      <c r="N1214" s="11" t="s">
        <v>66</v>
      </c>
      <c r="O1214" s="11" t="s">
        <v>67</v>
      </c>
    </row>
    <row r="1215" spans="2:15" ht="21" customHeight="1" x14ac:dyDescent="0.3">
      <c r="B1215" s="1" t="s">
        <v>14</v>
      </c>
      <c r="C1215" s="2">
        <v>2</v>
      </c>
      <c r="D1215" s="3" t="s">
        <v>37</v>
      </c>
      <c r="E1215" s="1" t="s">
        <v>16</v>
      </c>
      <c r="F1215" s="1" t="s">
        <v>23</v>
      </c>
      <c r="G1215" s="4">
        <v>2</v>
      </c>
      <c r="H1215" s="5">
        <v>10000000</v>
      </c>
      <c r="I1215" s="1">
        <v>5</v>
      </c>
      <c r="J1215" s="6">
        <v>8.9699074074074073E-3</v>
      </c>
      <c r="K1215" s="1" t="s">
        <v>18</v>
      </c>
      <c r="L1215" s="1" t="s">
        <v>19</v>
      </c>
      <c r="M1215" s="1" t="s">
        <v>30</v>
      </c>
      <c r="N1215" s="1" t="s">
        <v>78</v>
      </c>
      <c r="O1215" s="1" t="s">
        <v>53</v>
      </c>
    </row>
    <row r="1216" spans="2:15" ht="21" customHeight="1" x14ac:dyDescent="0.3">
      <c r="B1216" s="11" t="s">
        <v>14</v>
      </c>
      <c r="C1216" s="12">
        <v>4</v>
      </c>
      <c r="D1216" s="13" t="s">
        <v>37</v>
      </c>
      <c r="E1216" s="11" t="s">
        <v>28</v>
      </c>
      <c r="F1216" s="11" t="s">
        <v>23</v>
      </c>
      <c r="G1216" s="14">
        <v>4</v>
      </c>
      <c r="H1216" s="15">
        <v>20000000</v>
      </c>
      <c r="I1216" s="11">
        <v>2</v>
      </c>
      <c r="J1216" s="16">
        <v>8.9699074074074073E-3</v>
      </c>
      <c r="K1216" s="11" t="s">
        <v>18</v>
      </c>
      <c r="L1216" s="11" t="s">
        <v>29</v>
      </c>
      <c r="M1216" s="11" t="s">
        <v>30</v>
      </c>
      <c r="N1216" s="11" t="s">
        <v>77</v>
      </c>
      <c r="O1216" s="11" t="s">
        <v>54</v>
      </c>
    </row>
    <row r="1217" spans="2:15" ht="21" customHeight="1" x14ac:dyDescent="0.3">
      <c r="B1217" s="1" t="s">
        <v>14</v>
      </c>
      <c r="C1217" s="2">
        <v>6</v>
      </c>
      <c r="D1217" s="3" t="s">
        <v>37</v>
      </c>
      <c r="E1217" s="1" t="s">
        <v>38</v>
      </c>
      <c r="F1217" s="1" t="s">
        <v>45</v>
      </c>
      <c r="G1217" s="4">
        <v>2</v>
      </c>
      <c r="H1217" s="5">
        <v>12000000</v>
      </c>
      <c r="I1217" s="1">
        <v>2</v>
      </c>
      <c r="J1217" s="6">
        <v>8.9699074074074073E-3</v>
      </c>
      <c r="K1217" s="1" t="s">
        <v>18</v>
      </c>
      <c r="L1217" s="1" t="s">
        <v>56</v>
      </c>
      <c r="M1217" s="1" t="s">
        <v>30</v>
      </c>
      <c r="N1217" s="1" t="s">
        <v>76</v>
      </c>
      <c r="O1217" s="1" t="s">
        <v>26</v>
      </c>
    </row>
    <row r="1218" spans="2:15" ht="21" customHeight="1" x14ac:dyDescent="0.3">
      <c r="B1218" s="11" t="s">
        <v>14</v>
      </c>
      <c r="C1218" s="12">
        <v>23</v>
      </c>
      <c r="D1218" s="13" t="s">
        <v>37</v>
      </c>
      <c r="E1218" s="11" t="s">
        <v>73</v>
      </c>
      <c r="F1218" s="11" t="s">
        <v>17</v>
      </c>
      <c r="G1218" s="14">
        <v>3</v>
      </c>
      <c r="H1218" s="15">
        <v>15000000</v>
      </c>
      <c r="I1218" s="11">
        <v>1</v>
      </c>
      <c r="J1218" s="16">
        <v>8.9699074074074073E-3</v>
      </c>
      <c r="K1218" s="11" t="s">
        <v>18</v>
      </c>
      <c r="L1218" s="11" t="s">
        <v>35</v>
      </c>
      <c r="M1218" s="11" t="s">
        <v>51</v>
      </c>
      <c r="N1218" s="11" t="s">
        <v>78</v>
      </c>
      <c r="O1218" s="11" t="s">
        <v>66</v>
      </c>
    </row>
    <row r="1219" spans="2:15" ht="21" customHeight="1" x14ac:dyDescent="0.3">
      <c r="B1219" s="1" t="s">
        <v>14</v>
      </c>
      <c r="C1219" s="2">
        <v>8</v>
      </c>
      <c r="D1219" s="3" t="s">
        <v>37</v>
      </c>
      <c r="E1219" s="1" t="s">
        <v>38</v>
      </c>
      <c r="F1219" s="1" t="s">
        <v>42</v>
      </c>
      <c r="G1219" s="4">
        <v>2</v>
      </c>
      <c r="H1219" s="5">
        <v>12000000</v>
      </c>
      <c r="I1219" s="1">
        <v>2</v>
      </c>
      <c r="J1219" s="6">
        <v>8.9699074074074073E-3</v>
      </c>
      <c r="K1219" s="1" t="s">
        <v>18</v>
      </c>
      <c r="L1219" s="1" t="s">
        <v>39</v>
      </c>
      <c r="M1219" s="1" t="s">
        <v>40</v>
      </c>
      <c r="N1219" s="1" t="s">
        <v>78</v>
      </c>
      <c r="O1219" s="1" t="s">
        <v>21</v>
      </c>
    </row>
    <row r="1220" spans="2:15" ht="21" customHeight="1" x14ac:dyDescent="0.3">
      <c r="B1220" s="11" t="s">
        <v>14</v>
      </c>
      <c r="C1220" s="12">
        <v>1</v>
      </c>
      <c r="D1220" s="13" t="s">
        <v>37</v>
      </c>
      <c r="E1220" s="11" t="s">
        <v>28</v>
      </c>
      <c r="F1220" s="11" t="s">
        <v>23</v>
      </c>
      <c r="G1220" s="14">
        <v>2</v>
      </c>
      <c r="H1220" s="15">
        <v>12000000</v>
      </c>
      <c r="I1220" s="11">
        <v>2</v>
      </c>
      <c r="J1220" s="16">
        <v>8.9699074074074073E-3</v>
      </c>
      <c r="K1220" s="11" t="s">
        <v>18</v>
      </c>
      <c r="L1220" s="11" t="s">
        <v>19</v>
      </c>
      <c r="M1220" s="11" t="s">
        <v>43</v>
      </c>
      <c r="N1220" s="11" t="s">
        <v>76</v>
      </c>
      <c r="O1220" s="11" t="s">
        <v>26</v>
      </c>
    </row>
    <row r="1221" spans="2:15" ht="21" customHeight="1" x14ac:dyDescent="0.3">
      <c r="B1221" s="1" t="s">
        <v>14</v>
      </c>
      <c r="C1221" s="2">
        <v>20</v>
      </c>
      <c r="D1221" s="3" t="s">
        <v>37</v>
      </c>
      <c r="E1221" s="1" t="s">
        <v>38</v>
      </c>
      <c r="F1221" s="1" t="s">
        <v>23</v>
      </c>
      <c r="G1221" s="4">
        <v>5</v>
      </c>
      <c r="H1221" s="5">
        <v>21000000</v>
      </c>
      <c r="I1221" s="1">
        <v>2</v>
      </c>
      <c r="J1221" s="6">
        <v>8.9699074074074073E-3</v>
      </c>
      <c r="K1221" s="1" t="s">
        <v>18</v>
      </c>
      <c r="L1221" s="1" t="s">
        <v>56</v>
      </c>
      <c r="M1221" s="1" t="s">
        <v>43</v>
      </c>
      <c r="N1221" s="1" t="s">
        <v>78</v>
      </c>
      <c r="O1221" s="1" t="s">
        <v>53</v>
      </c>
    </row>
    <row r="1222" spans="2:15" ht="21" customHeight="1" x14ac:dyDescent="0.3">
      <c r="B1222" s="11" t="s">
        <v>14</v>
      </c>
      <c r="C1222" s="12">
        <v>11</v>
      </c>
      <c r="D1222" s="13" t="s">
        <v>44</v>
      </c>
      <c r="E1222" s="11" t="s">
        <v>32</v>
      </c>
      <c r="F1222" s="11" t="s">
        <v>42</v>
      </c>
      <c r="G1222" s="14">
        <v>2</v>
      </c>
      <c r="H1222" s="15">
        <v>12000000</v>
      </c>
      <c r="I1222" s="11">
        <v>1</v>
      </c>
      <c r="J1222" s="16">
        <v>8.9699074074074073E-3</v>
      </c>
      <c r="K1222" s="11" t="s">
        <v>18</v>
      </c>
      <c r="L1222" s="11" t="s">
        <v>29</v>
      </c>
      <c r="M1222" s="11" t="s">
        <v>20</v>
      </c>
      <c r="N1222" s="11" t="s">
        <v>78</v>
      </c>
      <c r="O1222" s="11" t="s">
        <v>21</v>
      </c>
    </row>
    <row r="1223" spans="2:15" ht="21" customHeight="1" x14ac:dyDescent="0.3">
      <c r="B1223" s="1" t="s">
        <v>14</v>
      </c>
      <c r="C1223" s="2">
        <v>3</v>
      </c>
      <c r="D1223" s="3" t="s">
        <v>44</v>
      </c>
      <c r="E1223" s="1" t="s">
        <v>73</v>
      </c>
      <c r="F1223" s="1" t="s">
        <v>42</v>
      </c>
      <c r="G1223" s="4">
        <v>5</v>
      </c>
      <c r="H1223" s="5">
        <v>25000000</v>
      </c>
      <c r="I1223" s="1">
        <v>1</v>
      </c>
      <c r="J1223" s="6">
        <v>8.9699074074074073E-3</v>
      </c>
      <c r="K1223" s="1" t="s">
        <v>18</v>
      </c>
      <c r="L1223" s="1" t="s">
        <v>24</v>
      </c>
      <c r="M1223" s="1" t="s">
        <v>43</v>
      </c>
      <c r="N1223" s="1" t="s">
        <v>76</v>
      </c>
      <c r="O1223" s="1" t="s">
        <v>52</v>
      </c>
    </row>
    <row r="1224" spans="2:15" ht="21" customHeight="1" x14ac:dyDescent="0.3">
      <c r="B1224" s="11" t="s">
        <v>14</v>
      </c>
      <c r="C1224" s="12">
        <v>30</v>
      </c>
      <c r="D1224" s="13" t="s">
        <v>69</v>
      </c>
      <c r="E1224" s="11" t="s">
        <v>38</v>
      </c>
      <c r="F1224" s="11" t="s">
        <v>23</v>
      </c>
      <c r="G1224" s="14">
        <v>1</v>
      </c>
      <c r="H1224" s="15">
        <v>19000000</v>
      </c>
      <c r="I1224" s="11">
        <v>2</v>
      </c>
      <c r="J1224" s="16">
        <v>8.9699074074074073E-3</v>
      </c>
      <c r="K1224" s="11" t="s">
        <v>46</v>
      </c>
      <c r="L1224" s="11" t="s">
        <v>29</v>
      </c>
      <c r="M1224" s="11" t="s">
        <v>48</v>
      </c>
      <c r="N1224" s="11" t="s">
        <v>76</v>
      </c>
      <c r="O1224" s="11" t="s">
        <v>75</v>
      </c>
    </row>
    <row r="1225" spans="2:15" ht="21" customHeight="1" x14ac:dyDescent="0.3">
      <c r="B1225" s="1" t="s">
        <v>14</v>
      </c>
      <c r="C1225" s="2">
        <v>28</v>
      </c>
      <c r="D1225" s="3" t="s">
        <v>69</v>
      </c>
      <c r="E1225" s="1" t="s">
        <v>38</v>
      </c>
      <c r="F1225" s="1" t="s">
        <v>17</v>
      </c>
      <c r="G1225" s="4">
        <v>4</v>
      </c>
      <c r="H1225" s="5">
        <v>20000000</v>
      </c>
      <c r="I1225" s="1">
        <v>1</v>
      </c>
      <c r="J1225" s="6">
        <v>8.9699074074074073E-3</v>
      </c>
      <c r="K1225" s="1" t="s">
        <v>61</v>
      </c>
      <c r="L1225" s="1" t="s">
        <v>29</v>
      </c>
      <c r="M1225" s="1" t="s">
        <v>33</v>
      </c>
      <c r="N1225" s="1" t="s">
        <v>66</v>
      </c>
      <c r="O1225" s="1" t="s">
        <v>36</v>
      </c>
    </row>
    <row r="1226" spans="2:15" ht="21" customHeight="1" x14ac:dyDescent="0.3">
      <c r="B1226" s="11" t="s">
        <v>14</v>
      </c>
      <c r="C1226" s="12">
        <v>1</v>
      </c>
      <c r="D1226" s="13" t="s">
        <v>69</v>
      </c>
      <c r="E1226" s="11" t="s">
        <v>16</v>
      </c>
      <c r="F1226" s="11" t="s">
        <v>42</v>
      </c>
      <c r="G1226" s="14">
        <v>5</v>
      </c>
      <c r="H1226" s="15">
        <v>25000000</v>
      </c>
      <c r="I1226" s="11">
        <v>3</v>
      </c>
      <c r="J1226" s="16">
        <v>8.9699074074074073E-3</v>
      </c>
      <c r="K1226" s="11" t="s">
        <v>18</v>
      </c>
      <c r="L1226" s="11" t="s">
        <v>24</v>
      </c>
      <c r="M1226" s="11" t="s">
        <v>30</v>
      </c>
      <c r="N1226" s="11" t="s">
        <v>66</v>
      </c>
      <c r="O1226" s="11" t="s">
        <v>36</v>
      </c>
    </row>
    <row r="1227" spans="2:15" ht="21" customHeight="1" x14ac:dyDescent="0.3">
      <c r="B1227" s="1" t="s">
        <v>14</v>
      </c>
      <c r="C1227" s="2">
        <v>30</v>
      </c>
      <c r="D1227" s="3" t="s">
        <v>69</v>
      </c>
      <c r="E1227" s="1" t="s">
        <v>28</v>
      </c>
      <c r="F1227" s="1" t="s">
        <v>42</v>
      </c>
      <c r="G1227" s="4">
        <v>1</v>
      </c>
      <c r="H1227" s="5">
        <v>7000000</v>
      </c>
      <c r="I1227" s="1">
        <v>1</v>
      </c>
      <c r="J1227" s="6">
        <v>8.9699074074074073E-3</v>
      </c>
      <c r="K1227" s="1" t="s">
        <v>18</v>
      </c>
      <c r="L1227" s="1" t="s">
        <v>56</v>
      </c>
      <c r="M1227" s="1" t="s">
        <v>30</v>
      </c>
      <c r="N1227" s="1" t="s">
        <v>78</v>
      </c>
      <c r="O1227" s="1" t="s">
        <v>62</v>
      </c>
    </row>
    <row r="1228" spans="2:15" ht="21" customHeight="1" x14ac:dyDescent="0.3">
      <c r="B1228" s="11" t="s">
        <v>14</v>
      </c>
      <c r="C1228" s="12">
        <v>13</v>
      </c>
      <c r="D1228" s="13" t="s">
        <v>57</v>
      </c>
      <c r="E1228" s="11" t="s">
        <v>32</v>
      </c>
      <c r="F1228" s="11" t="s">
        <v>17</v>
      </c>
      <c r="G1228" s="14">
        <v>1</v>
      </c>
      <c r="H1228" s="15">
        <v>7000000</v>
      </c>
      <c r="I1228" s="11">
        <v>6</v>
      </c>
      <c r="J1228" s="16">
        <v>8.9699074074074073E-3</v>
      </c>
      <c r="K1228" s="11" t="s">
        <v>18</v>
      </c>
      <c r="L1228" s="11" t="s">
        <v>47</v>
      </c>
      <c r="M1228" s="11" t="s">
        <v>33</v>
      </c>
      <c r="N1228" s="11" t="s">
        <v>66</v>
      </c>
      <c r="O1228" s="11" t="s">
        <v>36</v>
      </c>
    </row>
    <row r="1229" spans="2:15" ht="21" customHeight="1" x14ac:dyDescent="0.3">
      <c r="B1229" s="1" t="s">
        <v>14</v>
      </c>
      <c r="C1229" s="2">
        <v>10</v>
      </c>
      <c r="D1229" s="3" t="s">
        <v>15</v>
      </c>
      <c r="E1229" s="1" t="s">
        <v>49</v>
      </c>
      <c r="F1229" s="1" t="s">
        <v>17</v>
      </c>
      <c r="G1229" s="4">
        <v>3</v>
      </c>
      <c r="H1229" s="5">
        <v>15000000</v>
      </c>
      <c r="I1229" s="1">
        <v>1</v>
      </c>
      <c r="J1229" s="6">
        <v>8.9699074074074073E-3</v>
      </c>
      <c r="K1229" s="1" t="s">
        <v>18</v>
      </c>
      <c r="L1229" s="1" t="s">
        <v>56</v>
      </c>
      <c r="M1229" s="1" t="s">
        <v>30</v>
      </c>
      <c r="N1229" s="1" t="s">
        <v>78</v>
      </c>
      <c r="O1229" s="1" t="s">
        <v>62</v>
      </c>
    </row>
    <row r="1230" spans="2:15" ht="21" customHeight="1" x14ac:dyDescent="0.3">
      <c r="B1230" s="11" t="s">
        <v>14</v>
      </c>
      <c r="C1230" s="12">
        <v>9</v>
      </c>
      <c r="D1230" s="13" t="s">
        <v>72</v>
      </c>
      <c r="E1230" s="11" t="s">
        <v>16</v>
      </c>
      <c r="F1230" s="11" t="s">
        <v>42</v>
      </c>
      <c r="G1230" s="14">
        <v>4</v>
      </c>
      <c r="H1230" s="15">
        <v>11000000</v>
      </c>
      <c r="I1230" s="11">
        <v>1</v>
      </c>
      <c r="J1230" s="16">
        <v>8.9699074074074073E-3</v>
      </c>
      <c r="K1230" s="11" t="s">
        <v>61</v>
      </c>
      <c r="L1230" s="11" t="s">
        <v>19</v>
      </c>
      <c r="M1230" s="11" t="s">
        <v>33</v>
      </c>
      <c r="N1230" s="11" t="s">
        <v>78</v>
      </c>
      <c r="O1230" s="11" t="s">
        <v>63</v>
      </c>
    </row>
    <row r="1231" spans="2:15" ht="21" customHeight="1" x14ac:dyDescent="0.3">
      <c r="B1231" s="1" t="s">
        <v>70</v>
      </c>
      <c r="C1231" s="2">
        <v>11</v>
      </c>
      <c r="D1231" s="3" t="s">
        <v>57</v>
      </c>
      <c r="E1231" s="1" t="s">
        <v>32</v>
      </c>
      <c r="F1231" s="1" t="s">
        <v>23</v>
      </c>
      <c r="G1231" s="4">
        <v>0</v>
      </c>
      <c r="H1231" s="5">
        <v>0</v>
      </c>
      <c r="I1231" s="1">
        <v>2</v>
      </c>
      <c r="J1231" s="6">
        <v>8.9699074074074073E-3</v>
      </c>
      <c r="K1231" s="1"/>
      <c r="L1231" s="1"/>
      <c r="M1231" s="1" t="s">
        <v>48</v>
      </c>
      <c r="N1231" s="1" t="s">
        <v>76</v>
      </c>
      <c r="O1231" s="1" t="s">
        <v>52</v>
      </c>
    </row>
    <row r="1232" spans="2:15" ht="21" customHeight="1" x14ac:dyDescent="0.3">
      <c r="B1232" s="11" t="s">
        <v>70</v>
      </c>
      <c r="C1232" s="12">
        <v>12</v>
      </c>
      <c r="D1232" s="13" t="s">
        <v>58</v>
      </c>
      <c r="E1232" s="11" t="s">
        <v>16</v>
      </c>
      <c r="F1232" s="11" t="s">
        <v>23</v>
      </c>
      <c r="G1232" s="14">
        <v>0</v>
      </c>
      <c r="H1232" s="15">
        <v>0</v>
      </c>
      <c r="I1232" s="11">
        <v>2</v>
      </c>
      <c r="J1232" s="16">
        <v>8.9699074074074073E-3</v>
      </c>
      <c r="K1232" s="11"/>
      <c r="L1232" s="11"/>
      <c r="M1232" s="11" t="s">
        <v>48</v>
      </c>
      <c r="N1232" s="11" t="s">
        <v>77</v>
      </c>
      <c r="O1232" s="11" t="s">
        <v>54</v>
      </c>
    </row>
    <row r="1233" spans="2:15" ht="21" customHeight="1" x14ac:dyDescent="0.3">
      <c r="B1233" s="1" t="s">
        <v>70</v>
      </c>
      <c r="C1233" s="2">
        <v>30</v>
      </c>
      <c r="D1233" s="3" t="s">
        <v>27</v>
      </c>
      <c r="E1233" s="1" t="s">
        <v>32</v>
      </c>
      <c r="F1233" s="1" t="s">
        <v>68</v>
      </c>
      <c r="G1233" s="4">
        <v>0</v>
      </c>
      <c r="H1233" s="5">
        <v>0</v>
      </c>
      <c r="I1233" s="1">
        <v>2</v>
      </c>
      <c r="J1233" s="6">
        <v>8.9699074074074073E-3</v>
      </c>
      <c r="K1233" s="1"/>
      <c r="L1233" s="1"/>
      <c r="M1233" s="1" t="s">
        <v>51</v>
      </c>
      <c r="N1233" s="1" t="s">
        <v>78</v>
      </c>
      <c r="O1233" s="1" t="s">
        <v>21</v>
      </c>
    </row>
    <row r="1234" spans="2:15" ht="21" customHeight="1" x14ac:dyDescent="0.3">
      <c r="B1234" s="11" t="s">
        <v>70</v>
      </c>
      <c r="C1234" s="12">
        <v>14</v>
      </c>
      <c r="D1234" s="13" t="s">
        <v>37</v>
      </c>
      <c r="E1234" s="11" t="s">
        <v>73</v>
      </c>
      <c r="F1234" s="11" t="s">
        <v>45</v>
      </c>
      <c r="G1234" s="14">
        <v>0</v>
      </c>
      <c r="H1234" s="15">
        <v>0</v>
      </c>
      <c r="I1234" s="11">
        <v>2</v>
      </c>
      <c r="J1234" s="16">
        <v>8.9699074074074073E-3</v>
      </c>
      <c r="K1234" s="11"/>
      <c r="L1234" s="11"/>
      <c r="M1234" s="11" t="s">
        <v>20</v>
      </c>
      <c r="N1234" s="11" t="s">
        <v>77</v>
      </c>
      <c r="O1234" s="11" t="s">
        <v>54</v>
      </c>
    </row>
    <row r="1235" spans="2:15" ht="21" customHeight="1" x14ac:dyDescent="0.3">
      <c r="B1235" s="1" t="s">
        <v>70</v>
      </c>
      <c r="C1235" s="2">
        <v>18</v>
      </c>
      <c r="D1235" s="3" t="s">
        <v>44</v>
      </c>
      <c r="E1235" s="1" t="s">
        <v>32</v>
      </c>
      <c r="F1235" s="1" t="s">
        <v>23</v>
      </c>
      <c r="G1235" s="4">
        <v>0</v>
      </c>
      <c r="H1235" s="5">
        <v>0</v>
      </c>
      <c r="I1235" s="1">
        <v>2</v>
      </c>
      <c r="J1235" s="6">
        <v>8.9699074074074073E-3</v>
      </c>
      <c r="K1235" s="1"/>
      <c r="L1235" s="1"/>
      <c r="M1235" s="1" t="s">
        <v>30</v>
      </c>
      <c r="N1235" s="1" t="s">
        <v>66</v>
      </c>
      <c r="O1235" s="1" t="s">
        <v>36</v>
      </c>
    </row>
    <row r="1236" spans="2:15" ht="21" customHeight="1" x14ac:dyDescent="0.3">
      <c r="B1236" s="11" t="s">
        <v>70</v>
      </c>
      <c r="C1236" s="12">
        <v>24</v>
      </c>
      <c r="D1236" s="13" t="s">
        <v>44</v>
      </c>
      <c r="E1236" s="11" t="s">
        <v>38</v>
      </c>
      <c r="F1236" s="11" t="s">
        <v>42</v>
      </c>
      <c r="G1236" s="14">
        <v>0</v>
      </c>
      <c r="H1236" s="15">
        <v>0</v>
      </c>
      <c r="I1236" s="11">
        <v>2</v>
      </c>
      <c r="J1236" s="16">
        <v>8.9699074074074073E-3</v>
      </c>
      <c r="K1236" s="11"/>
      <c r="L1236" s="11"/>
      <c r="M1236" s="11" t="s">
        <v>20</v>
      </c>
      <c r="N1236" s="11" t="s">
        <v>76</v>
      </c>
      <c r="O1236" s="11" t="s">
        <v>26</v>
      </c>
    </row>
    <row r="1237" spans="2:15" ht="21" customHeight="1" x14ac:dyDescent="0.3">
      <c r="B1237" s="1" t="s">
        <v>70</v>
      </c>
      <c r="C1237" s="2">
        <v>9</v>
      </c>
      <c r="D1237" s="3" t="s">
        <v>69</v>
      </c>
      <c r="E1237" s="1" t="s">
        <v>16</v>
      </c>
      <c r="F1237" s="1" t="s">
        <v>23</v>
      </c>
      <c r="G1237" s="4">
        <v>0</v>
      </c>
      <c r="H1237" s="5">
        <v>0</v>
      </c>
      <c r="I1237" s="1">
        <v>1</v>
      </c>
      <c r="J1237" s="6">
        <v>8.9699074074074073E-3</v>
      </c>
      <c r="K1237" s="1"/>
      <c r="L1237" s="1"/>
      <c r="M1237" s="1" t="s">
        <v>40</v>
      </c>
      <c r="N1237" s="1" t="s">
        <v>76</v>
      </c>
      <c r="O1237" s="1" t="s">
        <v>52</v>
      </c>
    </row>
    <row r="1238" spans="2:15" ht="21" customHeight="1" x14ac:dyDescent="0.3">
      <c r="B1238" s="11" t="s">
        <v>70</v>
      </c>
      <c r="C1238" s="12">
        <v>11</v>
      </c>
      <c r="D1238" s="13" t="s">
        <v>57</v>
      </c>
      <c r="E1238" s="11" t="s">
        <v>32</v>
      </c>
      <c r="F1238" s="11" t="s">
        <v>23</v>
      </c>
      <c r="G1238" s="14">
        <v>0</v>
      </c>
      <c r="H1238" s="15">
        <v>0</v>
      </c>
      <c r="I1238" s="11">
        <v>2</v>
      </c>
      <c r="J1238" s="16">
        <v>8.9699074074074073E-3</v>
      </c>
      <c r="K1238" s="11"/>
      <c r="L1238" s="11"/>
      <c r="M1238" s="11" t="s">
        <v>48</v>
      </c>
      <c r="N1238" s="11" t="s">
        <v>76</v>
      </c>
      <c r="O1238" s="11" t="s">
        <v>52</v>
      </c>
    </row>
    <row r="1239" spans="2:15" ht="21" customHeight="1" x14ac:dyDescent="0.3">
      <c r="B1239" s="1" t="s">
        <v>70</v>
      </c>
      <c r="C1239" s="2">
        <v>12</v>
      </c>
      <c r="D1239" s="3" t="s">
        <v>58</v>
      </c>
      <c r="E1239" s="1" t="s">
        <v>16</v>
      </c>
      <c r="F1239" s="1" t="s">
        <v>23</v>
      </c>
      <c r="G1239" s="4">
        <v>0</v>
      </c>
      <c r="H1239" s="5">
        <v>0</v>
      </c>
      <c r="I1239" s="1">
        <v>2</v>
      </c>
      <c r="J1239" s="6">
        <v>8.9699074074074073E-3</v>
      </c>
      <c r="K1239" s="1"/>
      <c r="L1239" s="1"/>
      <c r="M1239" s="1" t="s">
        <v>48</v>
      </c>
      <c r="N1239" s="1" t="s">
        <v>77</v>
      </c>
      <c r="O1239" s="1" t="s">
        <v>54</v>
      </c>
    </row>
  </sheetData>
  <pageMargins left="0.7" right="0.7" top="0.75" bottom="0.75" header="0.3" footer="0.3"/>
  <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30B476-01B8-4AF7-8A81-FCA825092C72}">
  <sheetPr>
    <tabColor theme="4" tint="0.39997558519241921"/>
  </sheetPr>
  <dimension ref="B1:FA183"/>
  <sheetViews>
    <sheetView showGridLines="0" topLeftCell="AM1" zoomScale="64" zoomScaleNormal="64" workbookViewId="0">
      <selection activeCell="AR5" sqref="AR5"/>
    </sheetView>
  </sheetViews>
  <sheetFormatPr defaultColWidth="9" defaultRowHeight="15" x14ac:dyDescent="0.25"/>
  <cols>
    <col min="1" max="1" width="9" style="22"/>
    <col min="2" max="2" width="20.8984375" style="22" bestFit="1" customWidth="1"/>
    <col min="3" max="3" width="9" style="22"/>
    <col min="4" max="4" width="9" style="26"/>
    <col min="5" max="5" width="17.09765625" style="22" bestFit="1" customWidth="1"/>
    <col min="6" max="6" width="24.69921875" style="22" bestFit="1" customWidth="1"/>
    <col min="7" max="8" width="9" style="22"/>
    <col min="9" max="9" width="9.09765625" style="22" bestFit="1" customWidth="1"/>
    <col min="10" max="11" width="9" style="22"/>
    <col min="12" max="12" width="9" style="26"/>
    <col min="13" max="13" width="17.09765625" style="22" bestFit="1" customWidth="1"/>
    <col min="14" max="14" width="20.8984375" style="22" bestFit="1" customWidth="1"/>
    <col min="15" max="16" width="9" style="22"/>
    <col min="17" max="17" width="16" style="22" customWidth="1"/>
    <col min="18" max="19" width="9" style="22"/>
    <col min="20" max="20" width="9" style="26"/>
    <col min="21" max="21" width="17.09765625" style="22" bestFit="1" customWidth="1"/>
    <col min="22" max="22" width="20.8984375" style="22" bestFit="1" customWidth="1"/>
    <col min="23" max="23" width="22.19921875" style="22" bestFit="1" customWidth="1"/>
    <col min="24" max="26" width="9" style="22"/>
    <col min="27" max="27" width="19.5" style="22" bestFit="1" customWidth="1"/>
    <col min="28" max="28" width="9" style="22"/>
    <col min="29" max="29" width="9" style="26"/>
    <col min="30" max="30" width="17.09765625" style="22" bestFit="1" customWidth="1"/>
    <col min="31" max="31" width="24.69921875" style="22" bestFit="1" customWidth="1"/>
    <col min="32" max="32" width="19.5" style="22" bestFit="1" customWidth="1"/>
    <col min="33" max="37" width="9" style="22"/>
    <col min="38" max="38" width="9" style="26"/>
    <col min="39" max="39" width="17.09765625" style="22" bestFit="1" customWidth="1"/>
    <col min="40" max="40" width="28.5" style="22" bestFit="1" customWidth="1"/>
    <col min="41" max="41" width="9" style="22"/>
    <col min="42" max="42" width="33" style="22" bestFit="1" customWidth="1"/>
    <col min="43" max="43" width="12.69921875" style="22" customWidth="1"/>
    <col min="44" max="44" width="28.5" style="22" bestFit="1" customWidth="1"/>
    <col min="45" max="45" width="9" style="22"/>
    <col min="46" max="46" width="9" style="26"/>
    <col min="47" max="47" width="17.09765625" style="22" bestFit="1" customWidth="1"/>
    <col min="48" max="48" width="23.09765625" style="22" bestFit="1" customWidth="1"/>
    <col min="49" max="50" width="9" style="22"/>
    <col min="51" max="51" width="9" style="26"/>
    <col min="52" max="52" width="17.09765625" style="22" bestFit="1" customWidth="1"/>
    <col min="53" max="53" width="20.8984375" style="22" bestFit="1" customWidth="1"/>
    <col min="54" max="55" width="9" style="22"/>
    <col min="56" max="56" width="9" style="26"/>
    <col min="57" max="57" width="17.09765625" style="22" bestFit="1" customWidth="1"/>
    <col min="58" max="58" width="20.8984375" style="22" bestFit="1" customWidth="1"/>
    <col min="59" max="60" width="9" style="22"/>
    <col min="61" max="61" width="17.09765625" style="22" bestFit="1" customWidth="1"/>
    <col min="62" max="62" width="28.5" style="22" bestFit="1" customWidth="1"/>
    <col min="63" max="64" width="9" style="22"/>
    <col min="65" max="65" width="9" style="26"/>
    <col min="66" max="66" width="17.09765625" style="22" bestFit="1" customWidth="1"/>
    <col min="67" max="67" width="20.8984375" style="22" bestFit="1" customWidth="1"/>
    <col min="68" max="69" width="9" style="22"/>
    <col min="70" max="70" width="18" style="22" customWidth="1"/>
    <col min="71" max="73" width="9" style="22"/>
    <col min="74" max="74" width="9" style="26"/>
    <col min="75" max="75" width="17.09765625" style="22" bestFit="1" customWidth="1"/>
    <col min="76" max="76" width="38" style="22" bestFit="1" customWidth="1"/>
    <col min="77" max="77" width="9" style="22"/>
    <col min="78" max="81" width="9" style="46"/>
    <col min="82" max="86" width="9" style="22"/>
    <col min="87" max="87" width="9" style="26"/>
    <col min="88" max="88" width="17.09765625" style="22" bestFit="1" customWidth="1"/>
    <col min="89" max="89" width="20.8984375" style="22" bestFit="1" customWidth="1"/>
    <col min="90" max="90" width="22.19921875" style="22" bestFit="1" customWidth="1"/>
    <col min="91" max="91" width="9" style="22"/>
    <col min="92" max="92" width="17.09765625" style="22" bestFit="1" customWidth="1"/>
    <col min="93" max="93" width="20.8984375" style="22" bestFit="1" customWidth="1"/>
    <col min="94" max="94" width="20" style="22" bestFit="1" customWidth="1"/>
    <col min="95" max="95" width="11.59765625" style="22" bestFit="1" customWidth="1"/>
    <col min="96" max="96" width="12.59765625" style="22" bestFit="1" customWidth="1"/>
    <col min="97" max="98" width="9" style="22"/>
    <col min="99" max="99" width="9" style="26"/>
    <col min="100" max="100" width="17.09765625" style="22" bestFit="1" customWidth="1"/>
    <col min="101" max="101" width="20.8984375" style="22" bestFit="1" customWidth="1"/>
    <col min="102" max="102" width="20" style="22" bestFit="1" customWidth="1"/>
    <col min="103" max="103" width="12.3984375" style="22" bestFit="1" customWidth="1"/>
    <col min="104" max="106" width="9" style="22"/>
    <col min="107" max="107" width="9" style="26"/>
    <col min="108" max="108" width="17.69921875" style="22" bestFit="1" customWidth="1"/>
    <col min="109" max="109" width="20.8984375" style="22" bestFit="1" customWidth="1"/>
    <col min="110" max="110" width="9" style="22"/>
    <col min="111" max="111" width="36" style="22" bestFit="1" customWidth="1"/>
    <col min="112" max="112" width="16" style="46" bestFit="1" customWidth="1"/>
    <col min="113" max="113" width="11.09765625" style="46" bestFit="1" customWidth="1"/>
    <col min="114" max="114" width="11" style="46" bestFit="1" customWidth="1"/>
    <col min="115" max="115" width="17.5" style="46" bestFit="1" customWidth="1"/>
    <col min="116" max="116" width="15.3984375" style="46" bestFit="1" customWidth="1"/>
    <col min="117" max="117" width="12.8984375" style="46" bestFit="1" customWidth="1"/>
    <col min="118" max="119" width="9" style="22"/>
    <col min="120" max="120" width="18.8984375" style="22" bestFit="1" customWidth="1"/>
    <col min="121" max="122" width="9" style="22"/>
    <col min="123" max="123" width="9" style="26"/>
    <col min="124" max="124" width="17.09765625" style="22" bestFit="1" customWidth="1"/>
    <col min="125" max="125" width="18.19921875" style="22" bestFit="1" customWidth="1"/>
    <col min="126" max="126" width="19.59765625" style="22" bestFit="1" customWidth="1"/>
    <col min="127" max="131" width="9" style="22"/>
    <col min="132" max="132" width="9" style="26"/>
    <col min="133" max="134" width="20.8984375" style="22" bestFit="1" customWidth="1"/>
    <col min="135" max="138" width="13.69921875" style="22" bestFit="1" customWidth="1"/>
    <col min="139" max="139" width="14.3984375" style="22" bestFit="1" customWidth="1"/>
    <col min="140" max="140" width="9" style="22"/>
    <col min="141" max="141" width="17.09765625" style="22" bestFit="1" customWidth="1"/>
    <col min="142" max="144" width="17.59765625" style="22" bestFit="1" customWidth="1"/>
    <col min="145" max="145" width="17.09765625" style="22" bestFit="1" customWidth="1"/>
    <col min="146" max="146" width="20.8984375" style="22" bestFit="1" customWidth="1"/>
    <col min="147" max="150" width="11.3984375" style="22" bestFit="1" customWidth="1"/>
    <col min="151" max="151" width="12.19921875" style="22" bestFit="1" customWidth="1"/>
    <col min="152" max="153" width="20.8984375" style="22" bestFit="1" customWidth="1"/>
    <col min="154" max="154" width="7.69921875" style="22" bestFit="1" customWidth="1"/>
    <col min="155" max="155" width="7" style="22" bestFit="1" customWidth="1"/>
    <col min="156" max="156" width="8.09765625" style="22" bestFit="1" customWidth="1"/>
    <col min="157" max="157" width="14.3984375" style="22" bestFit="1" customWidth="1"/>
    <col min="158" max="16384" width="9" style="22"/>
  </cols>
  <sheetData>
    <row r="1" spans="2:157" x14ac:dyDescent="0.25">
      <c r="AZ1" s="28" t="s">
        <v>9</v>
      </c>
      <c r="BE1" s="28" t="s">
        <v>94</v>
      </c>
      <c r="BI1" s="28" t="s">
        <v>95</v>
      </c>
      <c r="BN1" s="28" t="s">
        <v>96</v>
      </c>
      <c r="BW1" s="28" t="s">
        <v>97</v>
      </c>
      <c r="CJ1" s="28" t="s">
        <v>97</v>
      </c>
      <c r="CV1" s="28" t="s">
        <v>97</v>
      </c>
      <c r="DD1" s="28" t="s">
        <v>3</v>
      </c>
      <c r="DT1" s="28" t="s">
        <v>105</v>
      </c>
      <c r="EC1" s="28" t="s">
        <v>108</v>
      </c>
      <c r="EO1" s="28" t="s">
        <v>111</v>
      </c>
      <c r="EV1" s="28" t="s">
        <v>112</v>
      </c>
    </row>
    <row r="2" spans="2:157" s="28" customFormat="1" ht="15.6" x14ac:dyDescent="0.3">
      <c r="B2" s="28" t="s">
        <v>83</v>
      </c>
      <c r="D2" s="29"/>
      <c r="E2" s="28" t="s">
        <v>84</v>
      </c>
      <c r="L2" s="29"/>
      <c r="M2" s="28" t="s">
        <v>85</v>
      </c>
      <c r="T2" s="29"/>
      <c r="U2" s="28" t="s">
        <v>86</v>
      </c>
      <c r="AC2" s="29"/>
      <c r="AD2" s="28" t="s">
        <v>86</v>
      </c>
      <c r="AL2" s="29"/>
      <c r="AM2" s="28" t="s">
        <v>5</v>
      </c>
      <c r="AT2" s="29"/>
      <c r="AU2" s="28" t="s">
        <v>11</v>
      </c>
      <c r="AY2" s="29"/>
      <c r="AZ2" s="21" t="s">
        <v>0</v>
      </c>
      <c r="BA2" s="21" t="s">
        <v>14</v>
      </c>
      <c r="BD2" s="29"/>
      <c r="BE2" s="21" t="s">
        <v>0</v>
      </c>
      <c r="BF2" s="21" t="s">
        <v>14</v>
      </c>
      <c r="BI2" s="21" t="s">
        <v>0</v>
      </c>
      <c r="BJ2" s="21" t="s">
        <v>14</v>
      </c>
      <c r="BM2" s="29"/>
      <c r="BN2" s="21" t="s">
        <v>0</v>
      </c>
      <c r="BO2" s="21" t="s">
        <v>14</v>
      </c>
      <c r="BV2" s="29"/>
      <c r="BW2" s="21" t="s">
        <v>0</v>
      </c>
      <c r="BX2" s="21" t="s">
        <v>14</v>
      </c>
      <c r="BZ2" s="47"/>
      <c r="CA2" s="47"/>
      <c r="CB2" s="47"/>
      <c r="CC2" s="47"/>
      <c r="CI2" s="29"/>
      <c r="CJ2" s="21" t="s">
        <v>0</v>
      </c>
      <c r="CK2" s="21" t="s">
        <v>14</v>
      </c>
      <c r="CN2" s="21" t="s">
        <v>0</v>
      </c>
      <c r="CO2" s="21" t="s">
        <v>14</v>
      </c>
      <c r="CU2" s="29"/>
      <c r="CV2" s="21" t="s">
        <v>0</v>
      </c>
      <c r="CW2" s="21" t="s">
        <v>14</v>
      </c>
      <c r="DC2" s="29"/>
      <c r="DD2" s="21" t="s">
        <v>0</v>
      </c>
      <c r="DE2" s="21" t="s">
        <v>14</v>
      </c>
      <c r="DH2" s="47"/>
      <c r="DI2" s="47"/>
      <c r="DJ2" s="47"/>
      <c r="DK2" s="47"/>
      <c r="DL2" s="47"/>
      <c r="DM2" s="47"/>
      <c r="DS2" s="29"/>
      <c r="DT2"/>
      <c r="DU2"/>
      <c r="EB2" s="29"/>
      <c r="EC2"/>
      <c r="ED2"/>
      <c r="EO2" s="21" t="s">
        <v>0</v>
      </c>
      <c r="EP2" s="21" t="s">
        <v>14</v>
      </c>
      <c r="EV2" s="21" t="s">
        <v>0</v>
      </c>
      <c r="EW2" s="21" t="s">
        <v>14</v>
      </c>
    </row>
    <row r="4" spans="2:157" ht="15.6" x14ac:dyDescent="0.3">
      <c r="B4" s="21" t="s">
        <v>79</v>
      </c>
      <c r="E4" s="21" t="s">
        <v>80</v>
      </c>
      <c r="F4" s="25" t="s">
        <v>82</v>
      </c>
      <c r="M4" s="21" t="s">
        <v>80</v>
      </c>
      <c r="N4" s="25" t="s">
        <v>79</v>
      </c>
      <c r="U4" s="21" t="s">
        <v>80</v>
      </c>
      <c r="V4" s="21" t="s">
        <v>79</v>
      </c>
      <c r="W4" s="21" t="s">
        <v>87</v>
      </c>
      <c r="AD4" s="21" t="s">
        <v>80</v>
      </c>
      <c r="AE4" s="25" t="s">
        <v>82</v>
      </c>
      <c r="AF4"/>
      <c r="AM4" s="21" t="s">
        <v>80</v>
      </c>
      <c r="AN4" s="25" t="s">
        <v>91</v>
      </c>
      <c r="AO4"/>
      <c r="AP4" s="25" t="s">
        <v>92</v>
      </c>
      <c r="AQ4"/>
      <c r="AR4" s="25" t="s">
        <v>91</v>
      </c>
      <c r="AU4" s="21" t="s">
        <v>80</v>
      </c>
      <c r="AV4" s="25" t="s">
        <v>93</v>
      </c>
      <c r="AZ4" s="21" t="s">
        <v>80</v>
      </c>
      <c r="BA4" s="25" t="s">
        <v>79</v>
      </c>
      <c r="BE4" s="21" t="s">
        <v>80</v>
      </c>
      <c r="BF4" s="25" t="s">
        <v>79</v>
      </c>
      <c r="BI4" s="21" t="s">
        <v>80</v>
      </c>
      <c r="BJ4" s="25" t="s">
        <v>91</v>
      </c>
      <c r="BN4" s="21" t="s">
        <v>80</v>
      </c>
      <c r="BO4" s="25" t="s">
        <v>79</v>
      </c>
      <c r="BW4" s="21" t="s">
        <v>80</v>
      </c>
      <c r="BX4" s="25" t="s">
        <v>98</v>
      </c>
      <c r="BZ4" s="48" t="s">
        <v>99</v>
      </c>
      <c r="CA4" s="48" t="s">
        <v>100</v>
      </c>
      <c r="CB4" s="48" t="s">
        <v>88</v>
      </c>
      <c r="CC4" s="48" t="s">
        <v>101</v>
      </c>
      <c r="CF4" s="52" t="s">
        <v>89</v>
      </c>
      <c r="CG4" s="53">
        <f>AVERAGE(BX:BX)</f>
        <v>2.9635914626953198E-3</v>
      </c>
      <c r="CJ4" s="21" t="s">
        <v>80</v>
      </c>
      <c r="CK4" s="21" t="s">
        <v>79</v>
      </c>
      <c r="CL4" s="21" t="s">
        <v>87</v>
      </c>
      <c r="CN4" s="21" t="s">
        <v>80</v>
      </c>
      <c r="CO4" s="25" t="s">
        <v>79</v>
      </c>
      <c r="CP4"/>
      <c r="CV4" s="21" t="s">
        <v>80</v>
      </c>
      <c r="CW4" s="25" t="s">
        <v>79</v>
      </c>
      <c r="CX4"/>
      <c r="DD4" s="21" t="s">
        <v>80</v>
      </c>
      <c r="DE4" s="25" t="s">
        <v>79</v>
      </c>
      <c r="DT4" s="21" t="s">
        <v>80</v>
      </c>
      <c r="DU4" s="21" t="s">
        <v>106</v>
      </c>
      <c r="DV4" s="21" t="s">
        <v>107</v>
      </c>
      <c r="EC4" s="21" t="s">
        <v>79</v>
      </c>
      <c r="ED4" s="21" t="s">
        <v>109</v>
      </c>
      <c r="EE4" s="21"/>
      <c r="EF4" s="21"/>
      <c r="EG4" s="21"/>
      <c r="EH4" s="21"/>
      <c r="EI4" s="21"/>
      <c r="EK4" s="21" t="s">
        <v>80</v>
      </c>
      <c r="EL4"/>
      <c r="EM4" s="66" t="s">
        <v>110</v>
      </c>
      <c r="EN4"/>
      <c r="EO4" s="21" t="s">
        <v>80</v>
      </c>
      <c r="EP4" s="25" t="s">
        <v>79</v>
      </c>
      <c r="EQ4"/>
      <c r="ER4"/>
      <c r="ES4"/>
      <c r="ET4"/>
      <c r="EU4"/>
      <c r="EV4" s="21" t="s">
        <v>79</v>
      </c>
      <c r="EW4" s="21" t="s">
        <v>109</v>
      </c>
      <c r="EX4" s="21"/>
      <c r="EY4" s="21"/>
      <c r="EZ4" s="21"/>
      <c r="FA4" s="21"/>
    </row>
    <row r="5" spans="2:157" ht="15.6" x14ac:dyDescent="0.3">
      <c r="B5" s="23">
        <v>15990000000</v>
      </c>
      <c r="E5" s="24" t="s">
        <v>70</v>
      </c>
      <c r="F5" s="22">
        <v>311</v>
      </c>
      <c r="H5" s="22" t="s">
        <v>70</v>
      </c>
      <c r="I5" s="27">
        <f>IFERROR(VLOOKUP(H5,E:F,2,0),"-")</f>
        <v>311</v>
      </c>
      <c r="M5" s="24" t="s">
        <v>52</v>
      </c>
      <c r="N5" s="23">
        <v>1727000000</v>
      </c>
      <c r="P5" s="22" t="str">
        <f>IFERROR(M5,"-")</f>
        <v>Mohmed</v>
      </c>
      <c r="Q5" s="23">
        <f>IFERROR(N5,"-")</f>
        <v>1727000000</v>
      </c>
      <c r="U5" s="24" t="s">
        <v>55</v>
      </c>
      <c r="V5" s="30">
        <v>984000000</v>
      </c>
      <c r="W5" s="31">
        <v>984000000</v>
      </c>
      <c r="Z5" s="32" t="s">
        <v>88</v>
      </c>
      <c r="AA5" s="35">
        <f>MAX(W5:W16)</f>
        <v>3809000000</v>
      </c>
      <c r="AD5" s="24" t="s">
        <v>14</v>
      </c>
      <c r="AE5" s="22">
        <v>926</v>
      </c>
      <c r="AF5"/>
      <c r="AG5" s="32" t="s">
        <v>70</v>
      </c>
      <c r="AH5" s="33">
        <f>IFERROR(VLOOKUP(AG5,AD:AE,2,0),"_")</f>
        <v>311</v>
      </c>
      <c r="AI5" s="36">
        <f>AH5/GETPIVOTDATA("Fees Status",$AD$4)</f>
        <v>0.25141471301535973</v>
      </c>
      <c r="AM5" s="24" t="s">
        <v>55</v>
      </c>
      <c r="AN5" s="22">
        <v>170</v>
      </c>
      <c r="AO5"/>
      <c r="AP5" s="69">
        <v>2.1366208569118834</v>
      </c>
      <c r="AQ5"/>
      <c r="AR5" s="72">
        <v>2643</v>
      </c>
      <c r="AU5" s="24" t="s">
        <v>30</v>
      </c>
      <c r="AV5" s="22">
        <v>219</v>
      </c>
      <c r="AZ5" s="24" t="s">
        <v>46</v>
      </c>
      <c r="BA5" s="30">
        <v>3895000000</v>
      </c>
      <c r="BE5" s="24" t="s">
        <v>39</v>
      </c>
      <c r="BF5" s="30">
        <v>2320000000</v>
      </c>
      <c r="BI5" s="24" t="s">
        <v>39</v>
      </c>
      <c r="BJ5" s="22">
        <v>374</v>
      </c>
      <c r="BN5" s="24" t="s">
        <v>19</v>
      </c>
      <c r="BO5" s="30">
        <v>3337000000</v>
      </c>
      <c r="BQ5" s="39" t="str">
        <f>IFERROR(BN5,"-")</f>
        <v>KJI. L4</v>
      </c>
      <c r="BR5" s="40">
        <f>IFERROR(BO5,"-")</f>
        <v>3337000000</v>
      </c>
      <c r="BW5" s="24" t="s">
        <v>55</v>
      </c>
      <c r="BX5" s="45">
        <v>3.0161179698216726E-3</v>
      </c>
      <c r="BZ5" s="46">
        <f>IFERROR(MONTH(DATEVALUE(BW5&amp;"1")),0)</f>
        <v>1</v>
      </c>
      <c r="CA5" s="49">
        <f>IFERROR(BX5,0)</f>
        <v>3.0161179698216726E-3</v>
      </c>
      <c r="CB5" s="46" t="str">
        <f>IF(CA5=MAX(CA:CA),CA5,"")</f>
        <v/>
      </c>
      <c r="CC5" s="46" t="str">
        <f>IF(CA5=MIN(CA:CA),CA5,"")</f>
        <v/>
      </c>
      <c r="CF5" s="54" t="s">
        <v>88</v>
      </c>
      <c r="CG5" s="55">
        <f>MAX(BX:BX)</f>
        <v>3.497540509259258E-3</v>
      </c>
      <c r="CJ5" s="24" t="s">
        <v>77</v>
      </c>
      <c r="CK5" s="30">
        <v>2579000000</v>
      </c>
      <c r="CL5" s="22">
        <v>2579000000</v>
      </c>
      <c r="CN5" s="24" t="s">
        <v>76</v>
      </c>
      <c r="CO5" s="30">
        <v>5372000000</v>
      </c>
      <c r="CP5"/>
      <c r="CQ5" s="58" t="str">
        <f>CN5</f>
        <v>Mohammed</v>
      </c>
      <c r="CR5" s="59">
        <f>CO5</f>
        <v>5372000000</v>
      </c>
      <c r="CV5" s="24" t="s">
        <v>52</v>
      </c>
      <c r="CW5" s="30">
        <v>1727000000</v>
      </c>
      <c r="CX5"/>
      <c r="CY5" s="58" t="str">
        <f>IFERROR(CV5,"-")</f>
        <v>Mohmed</v>
      </c>
      <c r="CZ5" s="59">
        <f>GETPIVOTDATA("Paid Fees",$CV$4,"Consultant","Mohmed")</f>
        <v>1727000000</v>
      </c>
      <c r="DD5" s="24" t="s">
        <v>28</v>
      </c>
      <c r="DE5" s="30">
        <v>2749000000</v>
      </c>
      <c r="DG5" s="52"/>
      <c r="DH5" s="63" t="str">
        <f>IFERROR(DD10,"-")</f>
        <v>Youtube Channel</v>
      </c>
      <c r="DI5" s="63" t="str">
        <f>IFERROR(DD7,"-")</f>
        <v>Google Ad</v>
      </c>
      <c r="DJ5" s="63" t="str">
        <f>IFERROR(DD9,"-")</f>
        <v>WhatsApp</v>
      </c>
      <c r="DK5" s="63" t="str">
        <f>IFERROR(DD5,"-")</f>
        <v>Company Website</v>
      </c>
      <c r="DL5" s="63" t="str">
        <f>IFERROR(DD6,"-")</f>
        <v>Facebook Page</v>
      </c>
      <c r="DM5" s="64" t="str">
        <f>IFERROR(DD8,"-")</f>
        <v>Television Ad</v>
      </c>
      <c r="DP5" s="61" t="s">
        <v>103</v>
      </c>
      <c r="DT5" s="24" t="s">
        <v>55</v>
      </c>
      <c r="DU5" s="22">
        <v>68</v>
      </c>
      <c r="DV5" s="22">
        <v>68</v>
      </c>
      <c r="DW5" s="58" t="s">
        <v>89</v>
      </c>
      <c r="DX5" s="65">
        <f>IFERROR(AVERAGE(DU5:DU22),"-")</f>
        <v>103.08333333333333</v>
      </c>
      <c r="EC5" s="21" t="s">
        <v>80</v>
      </c>
      <c r="ED5" s="21" t="s">
        <v>23</v>
      </c>
      <c r="EE5" s="21" t="s">
        <v>42</v>
      </c>
      <c r="EF5" s="21" t="s">
        <v>45</v>
      </c>
      <c r="EG5" s="21" t="s">
        <v>17</v>
      </c>
      <c r="EH5" s="21" t="s">
        <v>68</v>
      </c>
      <c r="EI5" s="21" t="s">
        <v>81</v>
      </c>
      <c r="EK5" s="70" t="s">
        <v>23</v>
      </c>
      <c r="EL5"/>
      <c r="EM5" s="67">
        <f>IFERROR(COUNTA(EK5:EK17),"-")</f>
        <v>5</v>
      </c>
      <c r="EN5"/>
      <c r="EO5" s="24" t="s">
        <v>77</v>
      </c>
      <c r="EP5" s="30">
        <v>2579000000</v>
      </c>
      <c r="EQ5"/>
      <c r="ER5"/>
      <c r="ES5"/>
      <c r="ET5"/>
      <c r="EU5"/>
      <c r="EV5" s="21" t="s">
        <v>80</v>
      </c>
      <c r="EW5" s="21" t="s">
        <v>46</v>
      </c>
      <c r="EX5" s="21" t="s">
        <v>61</v>
      </c>
      <c r="EY5" s="21" t="s">
        <v>74</v>
      </c>
      <c r="EZ5" s="21" t="s">
        <v>18</v>
      </c>
      <c r="FA5" s="21" t="s">
        <v>81</v>
      </c>
    </row>
    <row r="6" spans="2:157" ht="15.6" x14ac:dyDescent="0.3">
      <c r="E6" s="24" t="s">
        <v>14</v>
      </c>
      <c r="F6" s="22">
        <v>926</v>
      </c>
      <c r="H6" s="22" t="s">
        <v>14</v>
      </c>
      <c r="I6" s="27">
        <f>IFERROR(VLOOKUP(H6,E:F,2,0),"-")</f>
        <v>926</v>
      </c>
      <c r="M6" s="24" t="s">
        <v>31</v>
      </c>
      <c r="N6" s="23">
        <v>1638000000</v>
      </c>
      <c r="P6" s="22" t="str">
        <f t="shared" ref="P6:P9" si="0">IFERROR(M6,"-")</f>
        <v>Rony</v>
      </c>
      <c r="Q6" s="23">
        <f t="shared" ref="Q6:Q9" si="1">IFERROR(N6,"-")</f>
        <v>1638000000</v>
      </c>
      <c r="U6" s="24" t="s">
        <v>57</v>
      </c>
      <c r="V6" s="30">
        <v>1040000000</v>
      </c>
      <c r="W6" s="31">
        <v>1040000000</v>
      </c>
      <c r="Z6" s="26" t="s">
        <v>89</v>
      </c>
      <c r="AA6" s="35">
        <f>AVERAGE(W5:W16)</f>
        <v>1332500000</v>
      </c>
      <c r="AD6" s="24" t="s">
        <v>70</v>
      </c>
      <c r="AE6" s="22">
        <v>311</v>
      </c>
      <c r="AF6"/>
      <c r="AG6" s="34" t="s">
        <v>14</v>
      </c>
      <c r="AH6" s="38">
        <f>IFERROR(VLOOKUP(AG6,AD:AE,2,0),"_")</f>
        <v>926</v>
      </c>
      <c r="AI6" s="37">
        <f>AH6/GETPIVOTDATA("Fees Status",$AD$4)</f>
        <v>0.74858528698464022</v>
      </c>
      <c r="AM6" s="24" t="s">
        <v>57</v>
      </c>
      <c r="AN6" s="22">
        <v>162</v>
      </c>
      <c r="AO6"/>
      <c r="AP6"/>
      <c r="AQ6"/>
      <c r="AU6" s="24" t="s">
        <v>33</v>
      </c>
      <c r="AV6" s="22">
        <v>185</v>
      </c>
      <c r="AZ6" s="24" t="s">
        <v>61</v>
      </c>
      <c r="BA6" s="30">
        <v>1257000000</v>
      </c>
      <c r="BE6" s="24" t="s">
        <v>35</v>
      </c>
      <c r="BF6" s="30">
        <v>1159000000</v>
      </c>
      <c r="BI6" s="24" t="s">
        <v>35</v>
      </c>
      <c r="BJ6" s="22">
        <v>189</v>
      </c>
      <c r="BN6" s="24" t="s">
        <v>29</v>
      </c>
      <c r="BO6" s="30">
        <v>2892000000</v>
      </c>
      <c r="BQ6" s="41" t="str">
        <f t="shared" ref="BQ6:BQ9" si="2">IFERROR(BN6,"-")</f>
        <v>Fndn. L5</v>
      </c>
      <c r="BR6" s="42">
        <f t="shared" ref="BR6:BR9" si="3">IFERROR(BO6,"-")</f>
        <v>2892000000</v>
      </c>
      <c r="BW6" s="24" t="s">
        <v>57</v>
      </c>
      <c r="BX6" s="45">
        <v>2.8763440860215049E-3</v>
      </c>
      <c r="BZ6" s="46">
        <f t="shared" ref="BZ6:BZ16" si="4">IFERROR(MONTH(DATEVALUE(BW6&amp;"1")),0)</f>
        <v>2</v>
      </c>
      <c r="CA6" s="49">
        <f t="shared" ref="CA6:CA16" si="5">IFERROR(BX6,0)</f>
        <v>2.8763440860215049E-3</v>
      </c>
      <c r="CB6" s="46" t="str">
        <f t="shared" ref="CB6:CB16" si="6">IF(CA6=MAX(CA:CA),CA6,"")</f>
        <v/>
      </c>
      <c r="CC6" s="46" t="str">
        <f t="shared" ref="CC6:CC16" si="7">IF(CA6=MIN(CA:CA),CA6,"")</f>
        <v/>
      </c>
      <c r="CF6" s="56" t="s">
        <v>101</v>
      </c>
      <c r="CG6" s="57">
        <f>MIN(BX:BX)</f>
        <v>1.3888888888888889E-3</v>
      </c>
      <c r="CJ6" s="24" t="s">
        <v>66</v>
      </c>
      <c r="CK6" s="30">
        <v>2751000000</v>
      </c>
      <c r="CL6" s="22">
        <v>2751000000</v>
      </c>
      <c r="CN6" s="24" t="s">
        <v>78</v>
      </c>
      <c r="CO6" s="30">
        <v>5288000000</v>
      </c>
      <c r="CP6"/>
      <c r="CV6" s="24" t="s">
        <v>31</v>
      </c>
      <c r="CW6" s="30">
        <v>1638000000</v>
      </c>
      <c r="CX6"/>
      <c r="DD6" s="24" t="s">
        <v>32</v>
      </c>
      <c r="DE6" s="30">
        <v>3546000000</v>
      </c>
      <c r="DG6" s="54" t="s">
        <v>102</v>
      </c>
      <c r="DH6" s="60">
        <f>VLOOKUP(DH5,$DD:$DE,2,0)</f>
        <v>806000000</v>
      </c>
      <c r="DI6" s="60">
        <f t="shared" ref="DI6:DM6" si="8">VLOOKUP(DI5,$DD:$DE,2,0)</f>
        <v>1823000000</v>
      </c>
      <c r="DJ6" s="60">
        <f t="shared" si="8"/>
        <v>2494000000</v>
      </c>
      <c r="DK6" s="60">
        <f t="shared" si="8"/>
        <v>2749000000</v>
      </c>
      <c r="DL6" s="60">
        <f t="shared" si="8"/>
        <v>3546000000</v>
      </c>
      <c r="DM6" s="60">
        <f t="shared" si="8"/>
        <v>4572000000</v>
      </c>
      <c r="DP6" s="62">
        <f>SUM(DH6:DM6)</f>
        <v>15990000000</v>
      </c>
      <c r="DT6" s="24" t="s">
        <v>57</v>
      </c>
      <c r="DU6" s="22">
        <v>66</v>
      </c>
      <c r="DV6" s="22">
        <v>66</v>
      </c>
      <c r="EC6" s="24" t="s">
        <v>55</v>
      </c>
      <c r="ED6" s="30">
        <v>262000000</v>
      </c>
      <c r="EE6" s="30">
        <v>472000000</v>
      </c>
      <c r="EF6" s="30">
        <v>0</v>
      </c>
      <c r="EG6" s="30">
        <v>190000000</v>
      </c>
      <c r="EH6" s="30">
        <v>60000000</v>
      </c>
      <c r="EI6" s="30">
        <v>984000000</v>
      </c>
      <c r="EK6" s="70" t="s">
        <v>42</v>
      </c>
      <c r="EL6"/>
      <c r="EM6"/>
      <c r="EN6"/>
      <c r="EO6" s="68" t="s">
        <v>46</v>
      </c>
      <c r="EP6" s="30">
        <v>513000000</v>
      </c>
      <c r="EQ6"/>
      <c r="ER6"/>
      <c r="ES6"/>
      <c r="ET6"/>
      <c r="EU6"/>
      <c r="EV6" s="24" t="s">
        <v>21</v>
      </c>
      <c r="EW6" s="30">
        <v>95000000</v>
      </c>
      <c r="EX6" s="30">
        <v>22000000</v>
      </c>
      <c r="EY6" s="30"/>
      <c r="EZ6" s="30">
        <v>212000000</v>
      </c>
      <c r="FA6" s="30">
        <v>329000000</v>
      </c>
    </row>
    <row r="7" spans="2:157" ht="15.6" x14ac:dyDescent="0.3">
      <c r="E7" s="21" t="s">
        <v>81</v>
      </c>
      <c r="F7" s="21">
        <v>1237</v>
      </c>
      <c r="M7" s="24" t="s">
        <v>67</v>
      </c>
      <c r="N7" s="23">
        <v>1534000000</v>
      </c>
      <c r="P7" s="22" t="str">
        <f t="shared" si="0"/>
        <v>Hany</v>
      </c>
      <c r="Q7" s="23">
        <f t="shared" si="1"/>
        <v>1534000000</v>
      </c>
      <c r="U7" s="24" t="s">
        <v>58</v>
      </c>
      <c r="V7" s="30">
        <v>116000000</v>
      </c>
      <c r="W7" s="31">
        <v>116000000</v>
      </c>
      <c r="Z7" s="34" t="s">
        <v>90</v>
      </c>
      <c r="AA7" s="35">
        <f>MIN(W5:W16)</f>
        <v>116000000</v>
      </c>
      <c r="AD7" s="21" t="s">
        <v>81</v>
      </c>
      <c r="AE7" s="21">
        <v>1237</v>
      </c>
      <c r="AF7"/>
      <c r="AM7" s="24" t="s">
        <v>58</v>
      </c>
      <c r="AN7" s="22">
        <v>12</v>
      </c>
      <c r="AO7"/>
      <c r="AP7"/>
      <c r="AQ7"/>
      <c r="AU7" s="24" t="s">
        <v>40</v>
      </c>
      <c r="AV7" s="22">
        <v>97</v>
      </c>
      <c r="AZ7" s="24" t="s">
        <v>74</v>
      </c>
      <c r="BA7" s="30">
        <v>247000000</v>
      </c>
      <c r="BE7" s="24" t="s">
        <v>29</v>
      </c>
      <c r="BF7" s="30">
        <v>2892000000</v>
      </c>
      <c r="BI7" s="24" t="s">
        <v>29</v>
      </c>
      <c r="BJ7" s="22">
        <v>472</v>
      </c>
      <c r="BN7" s="24" t="s">
        <v>56</v>
      </c>
      <c r="BO7" s="30">
        <v>2324000000</v>
      </c>
      <c r="BQ7" s="41" t="str">
        <f t="shared" si="2"/>
        <v>Pre. L3</v>
      </c>
      <c r="BR7" s="42">
        <f t="shared" si="3"/>
        <v>2324000000</v>
      </c>
      <c r="BW7" s="24" t="s">
        <v>58</v>
      </c>
      <c r="BX7" s="45">
        <v>1.3888888888888889E-3</v>
      </c>
      <c r="BZ7" s="46">
        <f t="shared" si="4"/>
        <v>3</v>
      </c>
      <c r="CA7" s="49">
        <f t="shared" si="5"/>
        <v>1.3888888888888889E-3</v>
      </c>
      <c r="CB7" s="46" t="str">
        <f t="shared" si="6"/>
        <v/>
      </c>
      <c r="CC7" s="46">
        <f t="shared" si="7"/>
        <v>1.3888888888888889E-3</v>
      </c>
      <c r="CJ7" s="24" t="s">
        <v>76</v>
      </c>
      <c r="CK7" s="30">
        <v>5372000000</v>
      </c>
      <c r="CL7" s="22">
        <v>5372000000</v>
      </c>
      <c r="CN7" s="24" t="s">
        <v>66</v>
      </c>
      <c r="CO7" s="30">
        <v>2751000000</v>
      </c>
      <c r="CP7"/>
      <c r="CV7" s="24" t="s">
        <v>67</v>
      </c>
      <c r="CW7" s="30">
        <v>1534000000</v>
      </c>
      <c r="CX7"/>
      <c r="DD7" s="24" t="s">
        <v>49</v>
      </c>
      <c r="DE7" s="30">
        <v>1823000000</v>
      </c>
      <c r="DG7" s="56" t="s">
        <v>104</v>
      </c>
      <c r="DH7" s="60">
        <f t="shared" ref="DH7:DL7" si="9">MAX($DE:$DE)-VLOOKUP(DH5,$DD:$DE,2,0)+1000000000</f>
        <v>4766000000</v>
      </c>
      <c r="DI7" s="60">
        <f t="shared" si="9"/>
        <v>3749000000</v>
      </c>
      <c r="DJ7" s="60">
        <f t="shared" si="9"/>
        <v>3078000000</v>
      </c>
      <c r="DK7" s="60">
        <f t="shared" si="9"/>
        <v>2823000000</v>
      </c>
      <c r="DL7" s="60">
        <f t="shared" si="9"/>
        <v>2026000000</v>
      </c>
      <c r="DM7" s="60">
        <f>MAX($DE:$DE)-VLOOKUP(DM5,$DD:$DE,2,0)+1000000000</f>
        <v>1000000000</v>
      </c>
      <c r="DT7" s="24" t="s">
        <v>58</v>
      </c>
      <c r="DU7" s="22">
        <v>30</v>
      </c>
      <c r="DV7" s="22">
        <v>30</v>
      </c>
      <c r="EC7" s="24" t="s">
        <v>57</v>
      </c>
      <c r="ED7" s="30">
        <v>306000000</v>
      </c>
      <c r="EE7" s="30">
        <v>408000000</v>
      </c>
      <c r="EF7" s="30">
        <v>48000000</v>
      </c>
      <c r="EG7" s="30">
        <v>248000000</v>
      </c>
      <c r="EH7" s="30">
        <v>30000000</v>
      </c>
      <c r="EI7" s="30">
        <v>1040000000</v>
      </c>
      <c r="EK7" s="70" t="s">
        <v>45</v>
      </c>
      <c r="EL7"/>
      <c r="EM7"/>
      <c r="EN7"/>
      <c r="EO7" s="68" t="s">
        <v>61</v>
      </c>
      <c r="EP7" s="30">
        <v>146000000</v>
      </c>
      <c r="EQ7"/>
      <c r="ER7"/>
      <c r="ES7"/>
      <c r="ET7"/>
      <c r="EU7"/>
      <c r="EV7" s="24" t="s">
        <v>75</v>
      </c>
      <c r="EW7" s="30">
        <v>38000000</v>
      </c>
      <c r="EX7" s="30">
        <v>11000000</v>
      </c>
      <c r="EY7" s="30">
        <v>38000000</v>
      </c>
      <c r="EZ7" s="30">
        <v>245000000</v>
      </c>
      <c r="FA7" s="30">
        <v>332000000</v>
      </c>
    </row>
    <row r="8" spans="2:157" ht="15.6" x14ac:dyDescent="0.3">
      <c r="M8" s="24" t="s">
        <v>53</v>
      </c>
      <c r="N8" s="23">
        <v>1360000000</v>
      </c>
      <c r="P8" s="22" t="str">
        <f t="shared" si="0"/>
        <v>Dary</v>
      </c>
      <c r="Q8" s="23">
        <f t="shared" si="1"/>
        <v>1360000000</v>
      </c>
      <c r="U8" s="24" t="s">
        <v>15</v>
      </c>
      <c r="V8" s="30">
        <v>538000000</v>
      </c>
      <c r="W8" s="31">
        <v>538000000</v>
      </c>
      <c r="AA8" s="35"/>
      <c r="AD8"/>
      <c r="AE8"/>
      <c r="AF8"/>
      <c r="AM8" s="24" t="s">
        <v>15</v>
      </c>
      <c r="AN8" s="22">
        <v>102</v>
      </c>
      <c r="AO8"/>
      <c r="AP8"/>
      <c r="AQ8"/>
      <c r="AU8" s="24" t="s">
        <v>20</v>
      </c>
      <c r="AV8" s="22">
        <v>100</v>
      </c>
      <c r="AZ8" s="24" t="s">
        <v>18</v>
      </c>
      <c r="BA8" s="30">
        <v>10591000000</v>
      </c>
      <c r="BE8" s="24" t="s">
        <v>50</v>
      </c>
      <c r="BF8" s="30">
        <v>574000000</v>
      </c>
      <c r="BI8" s="24" t="s">
        <v>50</v>
      </c>
      <c r="BJ8" s="22">
        <v>90</v>
      </c>
      <c r="BN8" s="24" t="s">
        <v>39</v>
      </c>
      <c r="BO8" s="30">
        <v>2320000000</v>
      </c>
      <c r="BQ8" s="41" t="str">
        <f t="shared" si="2"/>
        <v>Fndn. L1</v>
      </c>
      <c r="BR8" s="42">
        <f t="shared" si="3"/>
        <v>2320000000</v>
      </c>
      <c r="BW8" s="24" t="s">
        <v>15</v>
      </c>
      <c r="BX8" s="45">
        <v>3.497540509259258E-3</v>
      </c>
      <c r="BZ8" s="46">
        <f t="shared" si="4"/>
        <v>4</v>
      </c>
      <c r="CA8" s="49">
        <f t="shared" si="5"/>
        <v>3.497540509259258E-3</v>
      </c>
      <c r="CB8" s="46">
        <f t="shared" si="6"/>
        <v>3.497540509259258E-3</v>
      </c>
      <c r="CC8" s="46" t="str">
        <f t="shared" si="7"/>
        <v/>
      </c>
      <c r="CJ8" s="24" t="s">
        <v>78</v>
      </c>
      <c r="CK8" s="30">
        <v>5288000000</v>
      </c>
      <c r="CL8" s="22">
        <v>5288000000</v>
      </c>
      <c r="CN8" s="24" t="s">
        <v>77</v>
      </c>
      <c r="CO8" s="30">
        <v>2579000000</v>
      </c>
      <c r="CP8"/>
      <c r="CV8" s="24" t="s">
        <v>53</v>
      </c>
      <c r="CW8" s="30">
        <v>1360000000</v>
      </c>
      <c r="CX8"/>
      <c r="DD8" s="24" t="s">
        <v>16</v>
      </c>
      <c r="DE8" s="30">
        <v>4572000000</v>
      </c>
      <c r="DT8" s="24" t="s">
        <v>15</v>
      </c>
      <c r="DU8" s="22">
        <v>38</v>
      </c>
      <c r="DV8" s="22">
        <v>38</v>
      </c>
      <c r="EC8" s="24" t="s">
        <v>58</v>
      </c>
      <c r="ED8" s="30">
        <v>0</v>
      </c>
      <c r="EE8" s="30">
        <v>116000000</v>
      </c>
      <c r="EF8" s="30"/>
      <c r="EG8" s="30">
        <v>0</v>
      </c>
      <c r="EH8" s="30">
        <v>0</v>
      </c>
      <c r="EI8" s="30">
        <v>116000000</v>
      </c>
      <c r="EK8" s="70" t="s">
        <v>17</v>
      </c>
      <c r="EL8"/>
      <c r="EM8"/>
      <c r="EN8"/>
      <c r="EO8" s="68" t="s">
        <v>18</v>
      </c>
      <c r="EP8" s="30">
        <v>1920000000</v>
      </c>
      <c r="EQ8"/>
      <c r="ER8"/>
      <c r="ES8"/>
      <c r="ET8"/>
      <c r="EU8"/>
      <c r="EV8" s="24" t="s">
        <v>34</v>
      </c>
      <c r="EW8" s="30">
        <v>152000000</v>
      </c>
      <c r="EX8" s="30">
        <v>11000000</v>
      </c>
      <c r="EY8" s="30"/>
      <c r="EZ8" s="30">
        <v>216000000</v>
      </c>
      <c r="FA8" s="30">
        <v>379000000</v>
      </c>
    </row>
    <row r="9" spans="2:157" ht="15.6" x14ac:dyDescent="0.3">
      <c r="M9" s="24" t="s">
        <v>26</v>
      </c>
      <c r="N9" s="23">
        <v>1288000000</v>
      </c>
      <c r="P9" s="22" t="str">
        <f t="shared" si="0"/>
        <v>Kisho</v>
      </c>
      <c r="Q9" s="23">
        <f t="shared" si="1"/>
        <v>1288000000</v>
      </c>
      <c r="U9" s="24" t="s">
        <v>59</v>
      </c>
      <c r="V9" s="30">
        <v>1158000000</v>
      </c>
      <c r="W9" s="31">
        <v>1158000000</v>
      </c>
      <c r="AD9"/>
      <c r="AE9"/>
      <c r="AF9"/>
      <c r="AM9" s="24" t="s">
        <v>59</v>
      </c>
      <c r="AN9" s="22">
        <v>174</v>
      </c>
      <c r="AO9"/>
      <c r="AP9"/>
      <c r="AQ9"/>
      <c r="AU9" s="24" t="s">
        <v>43</v>
      </c>
      <c r="AV9" s="22">
        <v>178</v>
      </c>
      <c r="AZ9" s="21" t="s">
        <v>81</v>
      </c>
      <c r="BA9" s="21">
        <v>15990000000</v>
      </c>
      <c r="BE9" s="24" t="s">
        <v>19</v>
      </c>
      <c r="BF9" s="30">
        <v>3337000000</v>
      </c>
      <c r="BI9" s="24" t="s">
        <v>19</v>
      </c>
      <c r="BJ9" s="22">
        <v>562</v>
      </c>
      <c r="BN9" s="24" t="s">
        <v>47</v>
      </c>
      <c r="BO9" s="30">
        <v>1309000000</v>
      </c>
      <c r="BQ9" s="43" t="str">
        <f t="shared" si="2"/>
        <v>Pre. L2</v>
      </c>
      <c r="BR9" s="44">
        <f t="shared" si="3"/>
        <v>1309000000</v>
      </c>
      <c r="BW9" s="24" t="s">
        <v>59</v>
      </c>
      <c r="BX9" s="45">
        <v>3.0488351254480289E-3</v>
      </c>
      <c r="BZ9" s="46">
        <f t="shared" si="4"/>
        <v>5</v>
      </c>
      <c r="CA9" s="49">
        <f t="shared" si="5"/>
        <v>3.0488351254480289E-3</v>
      </c>
      <c r="CB9" s="46" t="str">
        <f t="shared" si="6"/>
        <v/>
      </c>
      <c r="CC9" s="46" t="str">
        <f t="shared" si="7"/>
        <v/>
      </c>
      <c r="CJ9"/>
      <c r="CK9"/>
      <c r="CV9" s="24" t="s">
        <v>26</v>
      </c>
      <c r="CW9" s="30">
        <v>1288000000</v>
      </c>
      <c r="DD9" s="24" t="s">
        <v>38</v>
      </c>
      <c r="DE9" s="30">
        <v>2494000000</v>
      </c>
      <c r="DT9" s="24" t="s">
        <v>59</v>
      </c>
      <c r="DU9" s="22">
        <v>86</v>
      </c>
      <c r="DV9" s="22">
        <v>86</v>
      </c>
      <c r="EC9" s="24" t="s">
        <v>15</v>
      </c>
      <c r="ED9" s="30">
        <v>144000000</v>
      </c>
      <c r="EE9" s="30">
        <v>264000000</v>
      </c>
      <c r="EF9" s="30">
        <v>24000000</v>
      </c>
      <c r="EG9" s="30">
        <v>82000000</v>
      </c>
      <c r="EH9" s="30">
        <v>24000000</v>
      </c>
      <c r="EI9" s="30">
        <v>538000000</v>
      </c>
      <c r="EK9" s="70" t="s">
        <v>68</v>
      </c>
      <c r="EL9"/>
      <c r="EM9"/>
      <c r="EN9"/>
      <c r="EO9" s="24" t="s">
        <v>66</v>
      </c>
      <c r="EP9" s="30">
        <v>2751000000</v>
      </c>
      <c r="EQ9"/>
      <c r="ER9"/>
      <c r="ES9"/>
      <c r="ET9"/>
      <c r="EU9"/>
      <c r="EV9" s="24" t="s">
        <v>71</v>
      </c>
      <c r="EW9" s="30">
        <v>171000000</v>
      </c>
      <c r="EX9" s="30">
        <v>100000000</v>
      </c>
      <c r="EY9" s="30"/>
      <c r="EZ9" s="30">
        <v>140000000</v>
      </c>
      <c r="FA9" s="30">
        <v>411000000</v>
      </c>
    </row>
    <row r="10" spans="2:157" ht="15.6" x14ac:dyDescent="0.3">
      <c r="M10" s="24" t="s">
        <v>54</v>
      </c>
      <c r="N10" s="23">
        <v>1243000000</v>
      </c>
      <c r="U10" s="24" t="s">
        <v>60</v>
      </c>
      <c r="V10" s="30">
        <v>512000000</v>
      </c>
      <c r="W10" s="31">
        <v>512000000</v>
      </c>
      <c r="AD10"/>
      <c r="AE10"/>
      <c r="AF10"/>
      <c r="AM10" s="24" t="s">
        <v>60</v>
      </c>
      <c r="AN10" s="22">
        <v>96</v>
      </c>
      <c r="AO10"/>
      <c r="AP10"/>
      <c r="AQ10"/>
      <c r="AU10" s="24" t="s">
        <v>25</v>
      </c>
      <c r="AV10" s="22">
        <v>104</v>
      </c>
      <c r="AZ10"/>
      <c r="BA10"/>
      <c r="BE10" s="24" t="s">
        <v>47</v>
      </c>
      <c r="BF10" s="30">
        <v>1309000000</v>
      </c>
      <c r="BI10" s="24" t="s">
        <v>47</v>
      </c>
      <c r="BJ10" s="22">
        <v>211</v>
      </c>
      <c r="BN10" s="24" t="s">
        <v>35</v>
      </c>
      <c r="BO10" s="30">
        <v>1159000000</v>
      </c>
      <c r="BW10" s="24" t="s">
        <v>60</v>
      </c>
      <c r="BX10" s="45">
        <v>2.9208002645502639E-3</v>
      </c>
      <c r="BZ10" s="46">
        <f t="shared" si="4"/>
        <v>6</v>
      </c>
      <c r="CA10" s="49">
        <f t="shared" si="5"/>
        <v>2.9208002645502639E-3</v>
      </c>
      <c r="CB10" s="46" t="str">
        <f t="shared" si="6"/>
        <v/>
      </c>
      <c r="CC10" s="46" t="str">
        <f t="shared" si="7"/>
        <v/>
      </c>
      <c r="CJ10"/>
      <c r="CK10"/>
      <c r="CV10" s="24" t="s">
        <v>54</v>
      </c>
      <c r="CW10" s="30">
        <v>1243000000</v>
      </c>
      <c r="DD10" s="24" t="s">
        <v>73</v>
      </c>
      <c r="DE10" s="30">
        <v>806000000</v>
      </c>
      <c r="DT10" s="24" t="s">
        <v>60</v>
      </c>
      <c r="DU10" s="22">
        <v>42</v>
      </c>
      <c r="DV10" s="22">
        <v>42</v>
      </c>
      <c r="EC10" s="24" t="s">
        <v>59</v>
      </c>
      <c r="ED10" s="30">
        <v>294000000</v>
      </c>
      <c r="EE10" s="30">
        <v>546000000</v>
      </c>
      <c r="EF10" s="30">
        <v>68000000</v>
      </c>
      <c r="EG10" s="30">
        <v>226000000</v>
      </c>
      <c r="EH10" s="30">
        <v>24000000</v>
      </c>
      <c r="EI10" s="30">
        <v>1158000000</v>
      </c>
      <c r="EK10"/>
      <c r="EL10"/>
      <c r="EM10"/>
      <c r="EN10"/>
      <c r="EO10" s="68" t="s">
        <v>46</v>
      </c>
      <c r="EP10" s="30">
        <v>703000000</v>
      </c>
      <c r="EQ10"/>
      <c r="ER10"/>
      <c r="ES10"/>
      <c r="ET10"/>
      <c r="EU10"/>
      <c r="EV10" s="24" t="s">
        <v>66</v>
      </c>
      <c r="EW10" s="30">
        <v>114000000</v>
      </c>
      <c r="EX10" s="30">
        <v>100000000</v>
      </c>
      <c r="EY10" s="30"/>
      <c r="EZ10" s="30">
        <v>436000000</v>
      </c>
      <c r="FA10" s="30">
        <v>650000000</v>
      </c>
    </row>
    <row r="11" spans="2:157" ht="15.6" x14ac:dyDescent="0.3">
      <c r="M11" s="24" t="s">
        <v>36</v>
      </c>
      <c r="N11" s="23">
        <v>1177000000</v>
      </c>
      <c r="U11" s="24" t="s">
        <v>72</v>
      </c>
      <c r="V11" s="30">
        <v>442000000</v>
      </c>
      <c r="W11" s="31">
        <v>442000000</v>
      </c>
      <c r="AD11"/>
      <c r="AE11"/>
      <c r="AF11"/>
      <c r="AM11" s="24" t="s">
        <v>72</v>
      </c>
      <c r="AN11" s="22">
        <v>60</v>
      </c>
      <c r="AO11"/>
      <c r="AP11"/>
      <c r="AQ11"/>
      <c r="AU11" s="24" t="s">
        <v>48</v>
      </c>
      <c r="AV11" s="22">
        <v>178</v>
      </c>
      <c r="AZ11"/>
      <c r="BA11"/>
      <c r="BE11" s="24" t="s">
        <v>56</v>
      </c>
      <c r="BF11" s="30">
        <v>2324000000</v>
      </c>
      <c r="BI11" s="24" t="s">
        <v>56</v>
      </c>
      <c r="BJ11" s="22">
        <v>376</v>
      </c>
      <c r="BN11" s="24" t="s">
        <v>24</v>
      </c>
      <c r="BO11" s="30">
        <v>1043000000</v>
      </c>
      <c r="BW11" s="24" t="s">
        <v>72</v>
      </c>
      <c r="BX11" s="45">
        <v>2.9407051282051289E-3</v>
      </c>
      <c r="BZ11" s="46">
        <f t="shared" si="4"/>
        <v>7</v>
      </c>
      <c r="CA11" s="49">
        <f t="shared" si="5"/>
        <v>2.9407051282051289E-3</v>
      </c>
      <c r="CB11" s="46" t="str">
        <f t="shared" si="6"/>
        <v/>
      </c>
      <c r="CC11" s="46" t="str">
        <f t="shared" si="7"/>
        <v/>
      </c>
      <c r="CJ11"/>
      <c r="CK11"/>
      <c r="CV11" s="24" t="s">
        <v>36</v>
      </c>
      <c r="CW11" s="30">
        <v>1177000000</v>
      </c>
      <c r="DD11"/>
      <c r="DE11"/>
      <c r="DT11" s="24" t="s">
        <v>72</v>
      </c>
      <c r="DU11" s="22">
        <v>38</v>
      </c>
      <c r="DV11" s="22">
        <v>38</v>
      </c>
      <c r="EC11" s="24" t="s">
        <v>60</v>
      </c>
      <c r="ED11" s="30">
        <v>212000000</v>
      </c>
      <c r="EE11" s="30">
        <v>146000000</v>
      </c>
      <c r="EF11" s="30">
        <v>24000000</v>
      </c>
      <c r="EG11" s="30">
        <v>130000000</v>
      </c>
      <c r="EH11" s="30">
        <v>0</v>
      </c>
      <c r="EI11" s="30">
        <v>512000000</v>
      </c>
      <c r="EK11"/>
      <c r="EL11"/>
      <c r="EM11"/>
      <c r="EN11"/>
      <c r="EO11" s="68" t="s">
        <v>61</v>
      </c>
      <c r="EP11" s="30">
        <v>284000000</v>
      </c>
      <c r="EQ11"/>
      <c r="ER11"/>
      <c r="ES11"/>
      <c r="ET11"/>
      <c r="EU11"/>
      <c r="EV11" s="24" t="s">
        <v>62</v>
      </c>
      <c r="EW11" s="30">
        <v>247000000</v>
      </c>
      <c r="EX11" s="30">
        <v>60000000</v>
      </c>
      <c r="EY11" s="30"/>
      <c r="EZ11" s="30">
        <v>525000000</v>
      </c>
      <c r="FA11" s="30">
        <v>832000000</v>
      </c>
    </row>
    <row r="12" spans="2:157" ht="15.6" x14ac:dyDescent="0.3">
      <c r="M12" s="24" t="s">
        <v>41</v>
      </c>
      <c r="N12" s="23">
        <v>1066000000</v>
      </c>
      <c r="U12" s="24" t="s">
        <v>22</v>
      </c>
      <c r="V12" s="30">
        <v>1152000000</v>
      </c>
      <c r="W12" s="31">
        <v>1152000000</v>
      </c>
      <c r="AD12"/>
      <c r="AE12"/>
      <c r="AF12"/>
      <c r="AM12" s="24" t="s">
        <v>22</v>
      </c>
      <c r="AN12" s="22">
        <v>189</v>
      </c>
      <c r="AO12"/>
      <c r="AP12"/>
      <c r="AQ12"/>
      <c r="AU12" s="24" t="s">
        <v>51</v>
      </c>
      <c r="AV12" s="22">
        <v>176</v>
      </c>
      <c r="AZ12"/>
      <c r="BA12"/>
      <c r="BE12" s="24" t="s">
        <v>64</v>
      </c>
      <c r="BF12" s="30">
        <v>1032000000</v>
      </c>
      <c r="BI12" s="24" t="s">
        <v>64</v>
      </c>
      <c r="BJ12" s="22">
        <v>185</v>
      </c>
      <c r="BN12" s="24" t="s">
        <v>64</v>
      </c>
      <c r="BO12" s="30">
        <v>1032000000</v>
      </c>
      <c r="BW12" s="24" t="s">
        <v>22</v>
      </c>
      <c r="BX12" s="45">
        <v>3.0726650563607082E-3</v>
      </c>
      <c r="BZ12" s="46">
        <f t="shared" si="4"/>
        <v>8</v>
      </c>
      <c r="CA12" s="49">
        <f t="shared" si="5"/>
        <v>3.0726650563607082E-3</v>
      </c>
      <c r="CB12" s="46" t="str">
        <f t="shared" si="6"/>
        <v/>
      </c>
      <c r="CC12" s="46" t="str">
        <f t="shared" si="7"/>
        <v/>
      </c>
      <c r="CJ12"/>
      <c r="CK12"/>
      <c r="CV12" s="24" t="s">
        <v>41</v>
      </c>
      <c r="CW12" s="30">
        <v>1066000000</v>
      </c>
      <c r="DD12"/>
      <c r="DE12"/>
      <c r="DT12" s="24" t="s">
        <v>22</v>
      </c>
      <c r="DU12" s="22">
        <v>79</v>
      </c>
      <c r="DV12" s="22">
        <v>79</v>
      </c>
      <c r="EC12" s="24" t="s">
        <v>72</v>
      </c>
      <c r="ED12" s="30">
        <v>180000000</v>
      </c>
      <c r="EE12" s="30">
        <v>262000000</v>
      </c>
      <c r="EF12" s="30"/>
      <c r="EG12" s="30">
        <v>0</v>
      </c>
      <c r="EH12" s="30"/>
      <c r="EI12" s="30">
        <v>442000000</v>
      </c>
      <c r="EK12"/>
      <c r="EL12"/>
      <c r="EM12"/>
      <c r="EN12"/>
      <c r="EO12" s="68" t="s">
        <v>74</v>
      </c>
      <c r="EP12" s="30">
        <v>95000000</v>
      </c>
      <c r="EQ12"/>
      <c r="ER12"/>
      <c r="ES12"/>
      <c r="ET12"/>
      <c r="EU12"/>
      <c r="EV12" s="24" t="s">
        <v>65</v>
      </c>
      <c r="EW12" s="30">
        <v>171000000</v>
      </c>
      <c r="EX12" s="30">
        <v>20000000</v>
      </c>
      <c r="EY12" s="30"/>
      <c r="EZ12" s="30">
        <v>804000000</v>
      </c>
      <c r="FA12" s="30">
        <v>995000000</v>
      </c>
    </row>
    <row r="13" spans="2:157" ht="15.6" x14ac:dyDescent="0.3">
      <c r="M13" s="24" t="s">
        <v>63</v>
      </c>
      <c r="N13" s="23">
        <v>1029000000</v>
      </c>
      <c r="U13" s="24" t="s">
        <v>27</v>
      </c>
      <c r="V13" s="30">
        <v>2178000000</v>
      </c>
      <c r="W13" s="31">
        <v>2178000000</v>
      </c>
      <c r="AD13"/>
      <c r="AE13"/>
      <c r="AF13"/>
      <c r="AM13" s="24" t="s">
        <v>27</v>
      </c>
      <c r="AN13" s="22">
        <v>387</v>
      </c>
      <c r="AO13"/>
      <c r="AP13"/>
      <c r="AQ13"/>
      <c r="AU13" s="21" t="s">
        <v>81</v>
      </c>
      <c r="AV13" s="21">
        <v>1237</v>
      </c>
      <c r="AZ13"/>
      <c r="BA13"/>
      <c r="BE13" s="24" t="s">
        <v>24</v>
      </c>
      <c r="BF13" s="30">
        <v>1043000000</v>
      </c>
      <c r="BI13" s="24" t="s">
        <v>24</v>
      </c>
      <c r="BJ13" s="22">
        <v>184</v>
      </c>
      <c r="BN13" s="24" t="s">
        <v>50</v>
      </c>
      <c r="BO13" s="30">
        <v>574000000</v>
      </c>
      <c r="BW13" s="24" t="s">
        <v>27</v>
      </c>
      <c r="BX13" s="45">
        <v>3.1521213377556649E-3</v>
      </c>
      <c r="BZ13" s="46">
        <f t="shared" si="4"/>
        <v>9</v>
      </c>
      <c r="CA13" s="49">
        <f t="shared" si="5"/>
        <v>3.1521213377556649E-3</v>
      </c>
      <c r="CB13" s="46" t="str">
        <f t="shared" si="6"/>
        <v/>
      </c>
      <c r="CC13" s="46" t="str">
        <f t="shared" si="7"/>
        <v/>
      </c>
      <c r="CJ13"/>
      <c r="CK13"/>
      <c r="CV13" s="24" t="s">
        <v>63</v>
      </c>
      <c r="CW13" s="30">
        <v>1029000000</v>
      </c>
      <c r="DD13"/>
      <c r="DE13"/>
      <c r="DT13" s="24" t="s">
        <v>27</v>
      </c>
      <c r="DU13" s="22">
        <v>173</v>
      </c>
      <c r="DV13" s="22">
        <v>173</v>
      </c>
      <c r="EC13" s="24" t="s">
        <v>22</v>
      </c>
      <c r="ED13" s="30">
        <v>372000000</v>
      </c>
      <c r="EE13" s="30">
        <v>443000000</v>
      </c>
      <c r="EF13" s="30">
        <v>38000000</v>
      </c>
      <c r="EG13" s="30">
        <v>225000000</v>
      </c>
      <c r="EH13" s="30">
        <v>74000000</v>
      </c>
      <c r="EI13" s="30">
        <v>1152000000</v>
      </c>
      <c r="EK13"/>
      <c r="EL13"/>
      <c r="EM13"/>
      <c r="EN13"/>
      <c r="EO13" s="68" t="s">
        <v>18</v>
      </c>
      <c r="EP13" s="30">
        <v>1669000000</v>
      </c>
      <c r="EQ13"/>
      <c r="ER13"/>
      <c r="ES13"/>
      <c r="ET13"/>
      <c r="EU13"/>
      <c r="EV13" s="24" t="s">
        <v>63</v>
      </c>
      <c r="EW13" s="30">
        <v>171000000</v>
      </c>
      <c r="EX13" s="30">
        <v>113000000</v>
      </c>
      <c r="EY13" s="30">
        <v>38000000</v>
      </c>
      <c r="EZ13" s="30">
        <v>707000000</v>
      </c>
      <c r="FA13" s="30">
        <v>1029000000</v>
      </c>
    </row>
    <row r="14" spans="2:157" ht="15.6" x14ac:dyDescent="0.3">
      <c r="M14" s="24" t="s">
        <v>65</v>
      </c>
      <c r="N14" s="23">
        <v>995000000</v>
      </c>
      <c r="U14" s="24" t="s">
        <v>37</v>
      </c>
      <c r="V14" s="30">
        <v>3809000000</v>
      </c>
      <c r="W14" s="31">
        <v>3809000000</v>
      </c>
      <c r="AD14"/>
      <c r="AE14"/>
      <c r="AF14"/>
      <c r="AM14" s="24" t="s">
        <v>37</v>
      </c>
      <c r="AN14" s="22">
        <v>617</v>
      </c>
      <c r="AO14"/>
      <c r="AP14"/>
      <c r="AQ14"/>
      <c r="AU14"/>
      <c r="AV14"/>
      <c r="AZ14"/>
      <c r="BA14"/>
      <c r="BE14" s="21" t="s">
        <v>81</v>
      </c>
      <c r="BF14" s="21">
        <v>15990000000</v>
      </c>
      <c r="BI14" s="21" t="s">
        <v>81</v>
      </c>
      <c r="BJ14" s="21">
        <v>2643</v>
      </c>
      <c r="BN14" s="21" t="s">
        <v>81</v>
      </c>
      <c r="BO14" s="21">
        <v>15990000000</v>
      </c>
      <c r="BW14" s="24" t="s">
        <v>37</v>
      </c>
      <c r="BX14" s="45">
        <v>3.276282366437237E-3</v>
      </c>
      <c r="BZ14" s="46">
        <f t="shared" si="4"/>
        <v>10</v>
      </c>
      <c r="CA14" s="49">
        <f t="shared" si="5"/>
        <v>3.276282366437237E-3</v>
      </c>
      <c r="CB14" s="46" t="str">
        <f t="shared" si="6"/>
        <v/>
      </c>
      <c r="CC14" s="46" t="str">
        <f t="shared" si="7"/>
        <v/>
      </c>
      <c r="CJ14"/>
      <c r="CK14"/>
      <c r="CV14" s="24" t="s">
        <v>65</v>
      </c>
      <c r="CW14" s="30">
        <v>995000000</v>
      </c>
      <c r="DD14"/>
      <c r="DE14"/>
      <c r="DT14" s="24" t="s">
        <v>37</v>
      </c>
      <c r="DU14" s="22">
        <v>278</v>
      </c>
      <c r="DV14" s="22">
        <v>278</v>
      </c>
      <c r="EC14" s="24" t="s">
        <v>27</v>
      </c>
      <c r="ED14" s="30">
        <v>652000000</v>
      </c>
      <c r="EE14" s="30">
        <v>858000000</v>
      </c>
      <c r="EF14" s="30">
        <v>142000000</v>
      </c>
      <c r="EG14" s="30">
        <v>413000000</v>
      </c>
      <c r="EH14" s="30">
        <v>113000000</v>
      </c>
      <c r="EI14" s="30">
        <v>2178000000</v>
      </c>
      <c r="EK14"/>
      <c r="EL14"/>
      <c r="EM14"/>
      <c r="EN14"/>
      <c r="EO14" s="24" t="s">
        <v>76</v>
      </c>
      <c r="EP14" s="30">
        <v>5372000000</v>
      </c>
      <c r="EQ14"/>
      <c r="ER14"/>
      <c r="ES14"/>
      <c r="ET14"/>
      <c r="EU14"/>
      <c r="EV14" s="24" t="s">
        <v>41</v>
      </c>
      <c r="EW14" s="30">
        <v>285000000</v>
      </c>
      <c r="EX14" s="30">
        <v>40000000</v>
      </c>
      <c r="EY14" s="30"/>
      <c r="EZ14" s="30">
        <v>741000000</v>
      </c>
      <c r="FA14" s="30">
        <v>1066000000</v>
      </c>
    </row>
    <row r="15" spans="2:157" ht="15.6" x14ac:dyDescent="0.3">
      <c r="M15" s="24" t="s">
        <v>62</v>
      </c>
      <c r="N15" s="23">
        <v>832000000</v>
      </c>
      <c r="U15" s="24" t="s">
        <v>44</v>
      </c>
      <c r="V15" s="30">
        <v>2814000000</v>
      </c>
      <c r="W15" s="31">
        <v>2814000000</v>
      </c>
      <c r="AD15"/>
      <c r="AE15"/>
      <c r="AF15"/>
      <c r="AM15" s="24" t="s">
        <v>44</v>
      </c>
      <c r="AN15" s="22">
        <v>468</v>
      </c>
      <c r="AO15"/>
      <c r="AP15"/>
      <c r="AQ15"/>
      <c r="AU15"/>
      <c r="AV15"/>
      <c r="AZ15"/>
      <c r="BA15"/>
      <c r="BE15"/>
      <c r="BF15"/>
      <c r="BI15"/>
      <c r="BJ15"/>
      <c r="BN15"/>
      <c r="BO15"/>
      <c r="BW15" s="24" t="s">
        <v>44</v>
      </c>
      <c r="BX15" s="45">
        <v>3.120971050164087E-3</v>
      </c>
      <c r="BZ15" s="46">
        <f t="shared" si="4"/>
        <v>11</v>
      </c>
      <c r="CA15" s="49">
        <f t="shared" si="5"/>
        <v>3.120971050164087E-3</v>
      </c>
      <c r="CB15" s="46" t="str">
        <f t="shared" si="6"/>
        <v/>
      </c>
      <c r="CC15" s="46" t="str">
        <f t="shared" si="7"/>
        <v/>
      </c>
      <c r="CJ15"/>
      <c r="CK15"/>
      <c r="CV15" s="24" t="s">
        <v>62</v>
      </c>
      <c r="CW15" s="30">
        <v>832000000</v>
      </c>
      <c r="DD15"/>
      <c r="DE15"/>
      <c r="DT15" s="24" t="s">
        <v>44</v>
      </c>
      <c r="DU15" s="22">
        <v>212</v>
      </c>
      <c r="DV15" s="22">
        <v>212</v>
      </c>
      <c r="EC15" s="24" t="s">
        <v>37</v>
      </c>
      <c r="ED15" s="30">
        <v>1179000000</v>
      </c>
      <c r="EE15" s="30">
        <v>1448000000</v>
      </c>
      <c r="EF15" s="30">
        <v>242000000</v>
      </c>
      <c r="EG15" s="30">
        <v>752000000</v>
      </c>
      <c r="EH15" s="30">
        <v>188000000</v>
      </c>
      <c r="EI15" s="30">
        <v>3809000000</v>
      </c>
      <c r="EK15"/>
      <c r="EL15"/>
      <c r="EM15"/>
      <c r="EN15"/>
      <c r="EO15" s="68" t="s">
        <v>46</v>
      </c>
      <c r="EP15" s="30">
        <v>1254000000</v>
      </c>
      <c r="EQ15"/>
      <c r="ER15"/>
      <c r="ES15"/>
      <c r="ET15"/>
      <c r="EU15"/>
      <c r="EV15" s="24" t="s">
        <v>36</v>
      </c>
      <c r="EW15" s="30">
        <v>114000000</v>
      </c>
      <c r="EX15" s="30">
        <v>122000000</v>
      </c>
      <c r="EY15" s="30">
        <v>19000000</v>
      </c>
      <c r="EZ15" s="30">
        <v>922000000</v>
      </c>
      <c r="FA15" s="30">
        <v>1177000000</v>
      </c>
    </row>
    <row r="16" spans="2:157" ht="15.6" x14ac:dyDescent="0.3">
      <c r="M16" s="24" t="s">
        <v>66</v>
      </c>
      <c r="N16" s="23">
        <v>650000000</v>
      </c>
      <c r="U16" s="24" t="s">
        <v>69</v>
      </c>
      <c r="V16" s="30">
        <v>1247000000</v>
      </c>
      <c r="W16" s="31">
        <v>1247000000</v>
      </c>
      <c r="AD16"/>
      <c r="AE16"/>
      <c r="AF16"/>
      <c r="AM16" s="24" t="s">
        <v>69</v>
      </c>
      <c r="AN16" s="22">
        <v>206</v>
      </c>
      <c r="AO16"/>
      <c r="AP16"/>
      <c r="AQ16"/>
      <c r="AU16"/>
      <c r="AV16"/>
      <c r="AZ16"/>
      <c r="BA16"/>
      <c r="BE16"/>
      <c r="BF16"/>
      <c r="BI16"/>
      <c r="BJ16"/>
      <c r="BN16"/>
      <c r="BO16"/>
      <c r="BW16" s="24" t="s">
        <v>69</v>
      </c>
      <c r="BX16" s="45">
        <v>3.2518257694314021E-3</v>
      </c>
      <c r="BZ16" s="50">
        <f t="shared" si="4"/>
        <v>12</v>
      </c>
      <c r="CA16" s="51">
        <f t="shared" si="5"/>
        <v>3.2518257694314021E-3</v>
      </c>
      <c r="CB16" s="46" t="str">
        <f t="shared" si="6"/>
        <v/>
      </c>
      <c r="CC16" s="46" t="str">
        <f t="shared" si="7"/>
        <v/>
      </c>
      <c r="CJ16"/>
      <c r="CK16"/>
      <c r="CV16" s="24" t="s">
        <v>66</v>
      </c>
      <c r="CW16" s="30">
        <v>650000000</v>
      </c>
      <c r="DD16"/>
      <c r="DE16"/>
      <c r="DT16" s="24" t="s">
        <v>69</v>
      </c>
      <c r="DU16" s="22">
        <v>127</v>
      </c>
      <c r="DV16" s="22">
        <v>127</v>
      </c>
      <c r="EC16" s="24" t="s">
        <v>44</v>
      </c>
      <c r="ED16" s="30">
        <v>789000000</v>
      </c>
      <c r="EE16" s="30">
        <v>1078000000</v>
      </c>
      <c r="EF16" s="30">
        <v>239000000</v>
      </c>
      <c r="EG16" s="30">
        <v>545000000</v>
      </c>
      <c r="EH16" s="30">
        <v>163000000</v>
      </c>
      <c r="EI16" s="30">
        <v>2814000000</v>
      </c>
      <c r="EK16"/>
      <c r="EL16"/>
      <c r="EM16"/>
      <c r="EN16"/>
      <c r="EO16" s="68" t="s">
        <v>61</v>
      </c>
      <c r="EP16" s="30">
        <v>410000000</v>
      </c>
      <c r="EQ16"/>
      <c r="ER16"/>
      <c r="ES16"/>
      <c r="ET16"/>
      <c r="EU16"/>
      <c r="EV16" s="24" t="s">
        <v>54</v>
      </c>
      <c r="EW16" s="30">
        <v>228000000</v>
      </c>
      <c r="EX16" s="30">
        <v>115000000</v>
      </c>
      <c r="EY16" s="30"/>
      <c r="EZ16" s="30">
        <v>900000000</v>
      </c>
      <c r="FA16" s="30">
        <v>1243000000</v>
      </c>
    </row>
    <row r="17" spans="13:157" ht="15.6" x14ac:dyDescent="0.3">
      <c r="M17" s="24" t="s">
        <v>71</v>
      </c>
      <c r="N17" s="23">
        <v>411000000</v>
      </c>
      <c r="U17" s="21" t="s">
        <v>81</v>
      </c>
      <c r="V17" s="21">
        <v>15990000000</v>
      </c>
      <c r="W17" s="21">
        <v>15990000000</v>
      </c>
      <c r="AD17"/>
      <c r="AE17"/>
      <c r="AF17"/>
      <c r="AM17" s="21" t="s">
        <v>81</v>
      </c>
      <c r="AN17" s="21">
        <v>2643</v>
      </c>
      <c r="AO17"/>
      <c r="AP17"/>
      <c r="AQ17"/>
      <c r="AU17"/>
      <c r="AV17"/>
      <c r="AZ17"/>
      <c r="BA17"/>
      <c r="BE17"/>
      <c r="BF17"/>
      <c r="BI17"/>
      <c r="BJ17"/>
      <c r="BN17"/>
      <c r="BO17"/>
      <c r="BW17"/>
      <c r="BX17"/>
      <c r="CJ17"/>
      <c r="CK17"/>
      <c r="CV17" s="24" t="s">
        <v>71</v>
      </c>
      <c r="CW17" s="30">
        <v>411000000</v>
      </c>
      <c r="DD17"/>
      <c r="DE17"/>
      <c r="DT17"/>
      <c r="DU17"/>
      <c r="EC17" s="24" t="s">
        <v>69</v>
      </c>
      <c r="ED17" s="30">
        <v>445000000</v>
      </c>
      <c r="EE17" s="30">
        <v>444000000</v>
      </c>
      <c r="EF17" s="30">
        <v>75000000</v>
      </c>
      <c r="EG17" s="30">
        <v>200000000</v>
      </c>
      <c r="EH17" s="30">
        <v>83000000</v>
      </c>
      <c r="EI17" s="30">
        <v>1247000000</v>
      </c>
      <c r="EK17"/>
      <c r="EL17"/>
      <c r="EM17"/>
      <c r="EN17"/>
      <c r="EO17" s="68" t="s">
        <v>74</v>
      </c>
      <c r="EP17" s="30">
        <v>114000000</v>
      </c>
      <c r="EQ17"/>
      <c r="ER17"/>
      <c r="ES17"/>
      <c r="ET17"/>
      <c r="EU17"/>
      <c r="EV17" s="24" t="s">
        <v>26</v>
      </c>
      <c r="EW17" s="30">
        <v>247000000</v>
      </c>
      <c r="EX17" s="30">
        <v>97000000</v>
      </c>
      <c r="EY17" s="30"/>
      <c r="EZ17" s="30">
        <v>944000000</v>
      </c>
      <c r="FA17" s="30">
        <v>1288000000</v>
      </c>
    </row>
    <row r="18" spans="13:157" ht="15.6" x14ac:dyDescent="0.3">
      <c r="M18" s="24" t="s">
        <v>34</v>
      </c>
      <c r="N18" s="23">
        <v>379000000</v>
      </c>
      <c r="U18"/>
      <c r="V18"/>
      <c r="AD18"/>
      <c r="AE18"/>
      <c r="AM18"/>
      <c r="AN18"/>
      <c r="AO18"/>
      <c r="AU18"/>
      <c r="AV18"/>
      <c r="AZ18"/>
      <c r="BA18"/>
      <c r="BE18"/>
      <c r="BF18"/>
      <c r="BI18"/>
      <c r="BJ18"/>
      <c r="BN18"/>
      <c r="BO18"/>
      <c r="BW18"/>
      <c r="BX18"/>
      <c r="CJ18"/>
      <c r="CK18"/>
      <c r="CV18" s="24" t="s">
        <v>34</v>
      </c>
      <c r="CW18" s="30">
        <v>379000000</v>
      </c>
      <c r="DD18"/>
      <c r="DE18"/>
      <c r="DT18"/>
      <c r="DU18"/>
      <c r="EC18"/>
      <c r="ED18"/>
      <c r="EE18"/>
      <c r="EO18" s="68" t="s">
        <v>18</v>
      </c>
      <c r="EP18" s="30">
        <v>3594000000</v>
      </c>
      <c r="EQ18"/>
      <c r="EV18" s="24" t="s">
        <v>53</v>
      </c>
      <c r="EW18" s="30">
        <v>475000000</v>
      </c>
      <c r="EX18" s="30">
        <v>82000000</v>
      </c>
      <c r="EY18" s="30"/>
      <c r="EZ18" s="30">
        <v>803000000</v>
      </c>
      <c r="FA18" s="30">
        <v>1360000000</v>
      </c>
    </row>
    <row r="19" spans="13:157" ht="15.6" x14ac:dyDescent="0.3">
      <c r="M19" s="24" t="s">
        <v>75</v>
      </c>
      <c r="N19" s="23">
        <v>332000000</v>
      </c>
      <c r="U19"/>
      <c r="V19"/>
      <c r="AD19"/>
      <c r="AE19"/>
      <c r="AM19"/>
      <c r="AN19"/>
      <c r="AO19"/>
      <c r="AU19"/>
      <c r="AV19"/>
      <c r="AZ19"/>
      <c r="BA19"/>
      <c r="BE19"/>
      <c r="BF19"/>
      <c r="BI19"/>
      <c r="BJ19"/>
      <c r="BN19"/>
      <c r="BO19"/>
      <c r="BW19"/>
      <c r="BX19"/>
      <c r="CJ19"/>
      <c r="CK19"/>
      <c r="CV19" s="24" t="s">
        <v>75</v>
      </c>
      <c r="CW19" s="30">
        <v>332000000</v>
      </c>
      <c r="DD19"/>
      <c r="DE19"/>
      <c r="DT19"/>
      <c r="DU19"/>
      <c r="EC19"/>
      <c r="ED19"/>
      <c r="EE19"/>
      <c r="EO19" s="24" t="s">
        <v>78</v>
      </c>
      <c r="EP19" s="30">
        <v>5288000000</v>
      </c>
      <c r="EQ19"/>
      <c r="EV19" s="24" t="s">
        <v>67</v>
      </c>
      <c r="EW19" s="30">
        <v>589000000</v>
      </c>
      <c r="EX19" s="30">
        <v>162000000</v>
      </c>
      <c r="EY19" s="30">
        <v>76000000</v>
      </c>
      <c r="EZ19" s="30">
        <v>707000000</v>
      </c>
      <c r="FA19" s="30">
        <v>1534000000</v>
      </c>
    </row>
    <row r="20" spans="13:157" ht="15.6" x14ac:dyDescent="0.3">
      <c r="M20" s="24" t="s">
        <v>21</v>
      </c>
      <c r="N20" s="23">
        <v>329000000</v>
      </c>
      <c r="U20"/>
      <c r="V20"/>
      <c r="AD20"/>
      <c r="AE20"/>
      <c r="AM20"/>
      <c r="AN20"/>
      <c r="AO20"/>
      <c r="AU20"/>
      <c r="AV20"/>
      <c r="AZ20"/>
      <c r="BA20"/>
      <c r="BE20"/>
      <c r="BF20"/>
      <c r="BI20"/>
      <c r="BJ20"/>
      <c r="BN20"/>
      <c r="BO20"/>
      <c r="BW20"/>
      <c r="BX20"/>
      <c r="CJ20"/>
      <c r="CK20"/>
      <c r="CV20" s="24" t="s">
        <v>21</v>
      </c>
      <c r="CW20" s="30">
        <v>329000000</v>
      </c>
      <c r="DD20"/>
      <c r="DE20"/>
      <c r="DT20"/>
      <c r="DU20"/>
      <c r="EC20"/>
      <c r="ED20"/>
      <c r="EE20"/>
      <c r="EO20" s="68" t="s">
        <v>46</v>
      </c>
      <c r="EP20" s="30">
        <v>1425000000</v>
      </c>
      <c r="EQ20"/>
      <c r="EV20" s="24" t="s">
        <v>31</v>
      </c>
      <c r="EW20" s="30">
        <v>551000000</v>
      </c>
      <c r="EX20" s="30">
        <v>60000000</v>
      </c>
      <c r="EY20" s="30"/>
      <c r="EZ20" s="30">
        <v>1027000000</v>
      </c>
      <c r="FA20" s="30">
        <v>1638000000</v>
      </c>
    </row>
    <row r="21" spans="13:157" ht="15.6" x14ac:dyDescent="0.3">
      <c r="M21" s="21" t="s">
        <v>81</v>
      </c>
      <c r="N21" s="21">
        <v>15990000000</v>
      </c>
      <c r="U21"/>
      <c r="V21"/>
      <c r="AD21"/>
      <c r="AE21"/>
      <c r="AM21"/>
      <c r="AN21"/>
      <c r="AO21"/>
      <c r="AU21"/>
      <c r="AV21"/>
      <c r="AZ21"/>
      <c r="BA21"/>
      <c r="BE21"/>
      <c r="BF21"/>
      <c r="BI21"/>
      <c r="BJ21"/>
      <c r="BN21"/>
      <c r="BO21"/>
      <c r="BW21"/>
      <c r="BX21"/>
      <c r="CJ21"/>
      <c r="CK21"/>
      <c r="CV21"/>
      <c r="CW21"/>
      <c r="DD21"/>
      <c r="DE21"/>
      <c r="DT21"/>
      <c r="DU21"/>
      <c r="EC21"/>
      <c r="ED21"/>
      <c r="EE21"/>
      <c r="EO21" s="68" t="s">
        <v>61</v>
      </c>
      <c r="EP21" s="30">
        <v>417000000</v>
      </c>
      <c r="EQ21"/>
      <c r="EV21" s="24" t="s">
        <v>52</v>
      </c>
      <c r="EW21" s="30">
        <v>247000000</v>
      </c>
      <c r="EX21" s="30">
        <v>142000000</v>
      </c>
      <c r="EY21" s="30">
        <v>76000000</v>
      </c>
      <c r="EZ21" s="30">
        <v>1262000000</v>
      </c>
      <c r="FA21" s="30">
        <v>1727000000</v>
      </c>
    </row>
    <row r="22" spans="13:157" ht="15.6" x14ac:dyDescent="0.3">
      <c r="U22"/>
      <c r="V22"/>
      <c r="AD22"/>
      <c r="AE22"/>
      <c r="AM22"/>
      <c r="AN22"/>
      <c r="AU22"/>
      <c r="AV22"/>
      <c r="AZ22"/>
      <c r="BA22"/>
      <c r="BE22"/>
      <c r="BF22"/>
      <c r="BI22"/>
      <c r="BJ22"/>
      <c r="BN22"/>
      <c r="BO22"/>
      <c r="BW22"/>
      <c r="BX22"/>
      <c r="CJ22"/>
      <c r="CK22"/>
      <c r="CV22"/>
      <c r="CW22"/>
      <c r="DD22"/>
      <c r="DE22"/>
      <c r="DT22"/>
      <c r="DU22"/>
      <c r="EC22"/>
      <c r="ED22"/>
      <c r="EO22" s="68" t="s">
        <v>74</v>
      </c>
      <c r="EP22" s="30">
        <v>38000000</v>
      </c>
      <c r="EV22"/>
      <c r="EW22"/>
    </row>
    <row r="23" spans="13:157" ht="15.6" x14ac:dyDescent="0.3">
      <c r="U23"/>
      <c r="V23"/>
      <c r="AD23"/>
      <c r="AE23"/>
      <c r="AM23"/>
      <c r="AN23"/>
      <c r="AU23"/>
      <c r="AV23"/>
      <c r="AZ23"/>
      <c r="BA23"/>
      <c r="BE23"/>
      <c r="BF23"/>
      <c r="BI23"/>
      <c r="BJ23"/>
      <c r="BN23"/>
      <c r="BO23"/>
      <c r="BW23"/>
      <c r="BX23"/>
      <c r="CJ23"/>
      <c r="CK23"/>
      <c r="CV23"/>
      <c r="CW23"/>
      <c r="DD23"/>
      <c r="DE23"/>
      <c r="DT23"/>
      <c r="DU23"/>
      <c r="EC23"/>
      <c r="ED23"/>
      <c r="EO23" s="68" t="s">
        <v>18</v>
      </c>
      <c r="EP23" s="30">
        <v>3408000000</v>
      </c>
      <c r="EV23"/>
      <c r="EW23"/>
    </row>
    <row r="24" spans="13:157" ht="15.6" x14ac:dyDescent="0.3">
      <c r="U24"/>
      <c r="V24"/>
      <c r="AD24"/>
      <c r="AE24"/>
      <c r="AM24"/>
      <c r="AN24"/>
      <c r="AU24"/>
      <c r="AV24"/>
      <c r="AZ24"/>
      <c r="BA24"/>
      <c r="BE24"/>
      <c r="BF24"/>
      <c r="BI24"/>
      <c r="BJ24"/>
      <c r="BN24"/>
      <c r="BO24"/>
      <c r="BW24"/>
      <c r="BX24"/>
      <c r="CJ24"/>
      <c r="CK24"/>
      <c r="CV24"/>
      <c r="CW24"/>
      <c r="DD24"/>
      <c r="DE24"/>
      <c r="DT24"/>
      <c r="DU24"/>
      <c r="EC24"/>
      <c r="ED24"/>
      <c r="EO24"/>
      <c r="EP24"/>
      <c r="EV24"/>
      <c r="EW24"/>
    </row>
    <row r="25" spans="13:157" ht="15.6" x14ac:dyDescent="0.3">
      <c r="U25"/>
      <c r="V25"/>
      <c r="AD25"/>
      <c r="AE25"/>
      <c r="AM25"/>
      <c r="AN25"/>
      <c r="AU25"/>
      <c r="AV25"/>
      <c r="AZ25"/>
      <c r="BA25"/>
      <c r="BE25"/>
      <c r="BF25"/>
      <c r="BI25"/>
      <c r="BJ25"/>
      <c r="BN25"/>
      <c r="BO25"/>
      <c r="BW25"/>
      <c r="BX25"/>
      <c r="CJ25"/>
      <c r="CK25"/>
      <c r="CV25"/>
      <c r="CW25"/>
      <c r="DD25"/>
      <c r="DE25"/>
      <c r="DT25"/>
      <c r="DU25"/>
      <c r="EC25"/>
      <c r="ED25"/>
      <c r="EO25"/>
      <c r="EP25"/>
      <c r="EV25"/>
      <c r="EW25"/>
    </row>
    <row r="26" spans="13:157" ht="15.6" x14ac:dyDescent="0.3">
      <c r="U26"/>
      <c r="V26"/>
      <c r="AD26"/>
      <c r="AE26"/>
      <c r="AM26"/>
      <c r="AN26"/>
      <c r="AU26"/>
      <c r="AV26"/>
      <c r="AZ26"/>
      <c r="BA26"/>
      <c r="BE26"/>
      <c r="BF26"/>
      <c r="BI26"/>
      <c r="BJ26"/>
      <c r="BN26"/>
      <c r="BO26"/>
      <c r="BW26"/>
      <c r="BX26"/>
      <c r="CJ26"/>
      <c r="CK26"/>
      <c r="CV26"/>
      <c r="CW26"/>
      <c r="DD26"/>
      <c r="DE26"/>
      <c r="DT26"/>
      <c r="DU26"/>
      <c r="EC26"/>
      <c r="ED26"/>
      <c r="EO26"/>
      <c r="EP26"/>
      <c r="EV26"/>
      <c r="EW26"/>
    </row>
    <row r="27" spans="13:157" ht="15.6" x14ac:dyDescent="0.3">
      <c r="U27"/>
      <c r="V27"/>
      <c r="AD27"/>
      <c r="AE27"/>
      <c r="AM27"/>
      <c r="AN27"/>
      <c r="AU27"/>
      <c r="AV27"/>
      <c r="AZ27"/>
      <c r="BA27"/>
      <c r="BE27"/>
      <c r="BF27"/>
      <c r="BI27"/>
      <c r="BJ27"/>
      <c r="BN27"/>
      <c r="BO27"/>
      <c r="BW27"/>
      <c r="BX27"/>
      <c r="CJ27"/>
      <c r="CK27"/>
      <c r="CV27"/>
      <c r="CW27"/>
      <c r="DD27"/>
      <c r="DE27"/>
      <c r="DT27"/>
      <c r="DU27"/>
      <c r="EC27"/>
      <c r="ED27"/>
      <c r="EO27"/>
      <c r="EP27"/>
      <c r="EV27"/>
      <c r="EW27"/>
    </row>
    <row r="28" spans="13:157" ht="15.6" x14ac:dyDescent="0.3">
      <c r="U28"/>
      <c r="V28"/>
      <c r="AD28"/>
      <c r="AE28"/>
      <c r="AM28"/>
      <c r="AN28"/>
      <c r="AU28"/>
      <c r="AV28"/>
      <c r="AZ28"/>
      <c r="BA28"/>
      <c r="BE28"/>
      <c r="BF28"/>
      <c r="BI28"/>
      <c r="BJ28"/>
      <c r="BN28"/>
      <c r="BO28"/>
      <c r="BW28"/>
      <c r="BX28"/>
      <c r="CJ28"/>
      <c r="CK28"/>
      <c r="CV28"/>
      <c r="CW28"/>
      <c r="DD28"/>
      <c r="DE28"/>
      <c r="DT28"/>
      <c r="DU28"/>
      <c r="EC28"/>
      <c r="ED28"/>
      <c r="EO28"/>
      <c r="EP28"/>
      <c r="EV28"/>
      <c r="EW28"/>
    </row>
    <row r="29" spans="13:157" ht="15.6" x14ac:dyDescent="0.3">
      <c r="U29"/>
      <c r="V29"/>
      <c r="AD29"/>
      <c r="AE29"/>
      <c r="AM29"/>
      <c r="AN29"/>
      <c r="AU29"/>
      <c r="AV29"/>
      <c r="AZ29"/>
      <c r="BA29"/>
      <c r="BE29"/>
      <c r="BF29"/>
      <c r="BI29"/>
      <c r="BJ29"/>
      <c r="BN29"/>
      <c r="BO29"/>
      <c r="BW29"/>
      <c r="BX29"/>
      <c r="CJ29"/>
      <c r="CK29"/>
      <c r="CV29"/>
      <c r="CW29"/>
      <c r="DD29"/>
      <c r="DE29"/>
      <c r="DT29"/>
      <c r="DU29"/>
      <c r="EC29"/>
      <c r="ED29"/>
      <c r="EO29"/>
      <c r="EP29"/>
      <c r="EV29"/>
      <c r="EW29"/>
    </row>
    <row r="30" spans="13:157" ht="15.6" x14ac:dyDescent="0.3">
      <c r="U30"/>
      <c r="V30"/>
      <c r="AD30"/>
      <c r="AE30"/>
      <c r="AM30"/>
      <c r="AN30"/>
      <c r="AU30"/>
      <c r="AV30"/>
      <c r="AZ30"/>
      <c r="BA30"/>
      <c r="BE30"/>
      <c r="BF30"/>
      <c r="BI30"/>
      <c r="BJ30"/>
      <c r="BN30"/>
      <c r="BO30"/>
      <c r="BW30"/>
      <c r="BX30"/>
      <c r="CJ30"/>
      <c r="CK30"/>
      <c r="CV30"/>
      <c r="CW30"/>
      <c r="DD30"/>
      <c r="DE30"/>
      <c r="DT30"/>
      <c r="DU30"/>
      <c r="EC30"/>
      <c r="ED30"/>
      <c r="EO30"/>
      <c r="EP30"/>
      <c r="EV30"/>
      <c r="EW30"/>
    </row>
    <row r="31" spans="13:157" ht="15.6" x14ac:dyDescent="0.3">
      <c r="U31"/>
      <c r="V31"/>
      <c r="AD31"/>
      <c r="AE31"/>
      <c r="AM31"/>
      <c r="AN31"/>
      <c r="AU31"/>
      <c r="AV31"/>
      <c r="AZ31"/>
      <c r="BA31"/>
      <c r="BE31"/>
      <c r="BF31"/>
      <c r="BI31"/>
      <c r="BJ31"/>
      <c r="BN31"/>
      <c r="BO31"/>
      <c r="BW31"/>
      <c r="BX31"/>
      <c r="CJ31"/>
      <c r="CK31"/>
      <c r="CV31"/>
      <c r="CW31"/>
      <c r="DD31"/>
      <c r="DE31"/>
      <c r="DT31"/>
      <c r="DU31"/>
      <c r="EC31"/>
      <c r="ED31"/>
      <c r="EO31"/>
      <c r="EP31"/>
      <c r="EV31"/>
      <c r="EW31"/>
    </row>
    <row r="32" spans="13:157" ht="15.6" x14ac:dyDescent="0.3">
      <c r="U32"/>
      <c r="V32"/>
      <c r="AD32"/>
      <c r="AE32"/>
      <c r="AM32"/>
      <c r="AN32"/>
      <c r="AU32"/>
      <c r="AV32"/>
      <c r="AZ32"/>
      <c r="BA32"/>
      <c r="BE32"/>
      <c r="BF32"/>
      <c r="BI32"/>
      <c r="BJ32"/>
      <c r="BN32"/>
      <c r="BO32"/>
      <c r="BW32"/>
      <c r="BX32"/>
      <c r="CJ32"/>
      <c r="CK32"/>
      <c r="CV32"/>
      <c r="CW32"/>
      <c r="DD32"/>
      <c r="DE32"/>
      <c r="DT32"/>
      <c r="DU32"/>
      <c r="EC32"/>
      <c r="ED32"/>
      <c r="EO32"/>
      <c r="EP32"/>
      <c r="EV32"/>
      <c r="EW32"/>
    </row>
    <row r="33" spans="21:153" ht="15.6" x14ac:dyDescent="0.3">
      <c r="U33"/>
      <c r="V33"/>
      <c r="AD33"/>
      <c r="AE33"/>
      <c r="AM33"/>
      <c r="AN33"/>
      <c r="AU33"/>
      <c r="AV33"/>
      <c r="AZ33"/>
      <c r="BA33"/>
      <c r="BE33"/>
      <c r="BF33"/>
      <c r="BI33"/>
      <c r="BJ33"/>
      <c r="BN33"/>
      <c r="BO33"/>
      <c r="BW33"/>
      <c r="BX33"/>
      <c r="CJ33"/>
      <c r="CK33"/>
      <c r="CV33"/>
      <c r="CW33"/>
      <c r="DD33"/>
      <c r="DE33"/>
      <c r="DT33"/>
      <c r="DU33"/>
      <c r="EC33"/>
      <c r="ED33"/>
      <c r="EO33"/>
      <c r="EP33"/>
      <c r="EV33"/>
      <c r="EW33"/>
    </row>
    <row r="34" spans="21:153" ht="15.6" x14ac:dyDescent="0.3">
      <c r="U34"/>
      <c r="V34"/>
      <c r="AD34"/>
      <c r="AE34"/>
      <c r="AM34"/>
      <c r="AN34"/>
      <c r="AU34"/>
      <c r="AV34"/>
      <c r="AZ34"/>
      <c r="BA34"/>
      <c r="BE34"/>
      <c r="BF34"/>
      <c r="BI34"/>
      <c r="BJ34"/>
      <c r="BN34"/>
      <c r="BO34"/>
      <c r="BW34"/>
      <c r="BX34"/>
      <c r="CJ34"/>
      <c r="CK34"/>
      <c r="CV34"/>
      <c r="CW34"/>
      <c r="DD34"/>
      <c r="DE34"/>
      <c r="DT34"/>
      <c r="DU34"/>
      <c r="EC34"/>
      <c r="ED34"/>
      <c r="EO34"/>
      <c r="EP34"/>
      <c r="EV34"/>
      <c r="EW34"/>
    </row>
    <row r="35" spans="21:153" ht="15.6" x14ac:dyDescent="0.3">
      <c r="U35"/>
      <c r="V35"/>
      <c r="AD35"/>
      <c r="AE35"/>
      <c r="AM35"/>
      <c r="AN35"/>
      <c r="AU35"/>
      <c r="AV35"/>
      <c r="AZ35"/>
      <c r="BA35"/>
      <c r="BE35"/>
      <c r="BF35"/>
      <c r="BI35"/>
      <c r="BJ35"/>
      <c r="BN35"/>
      <c r="BO35"/>
      <c r="BW35"/>
      <c r="BX35"/>
      <c r="CJ35"/>
      <c r="CK35"/>
      <c r="CV35"/>
      <c r="CW35"/>
      <c r="DD35"/>
      <c r="DE35"/>
      <c r="DT35"/>
      <c r="DU35"/>
      <c r="EC35"/>
      <c r="ED35"/>
      <c r="EO35"/>
      <c r="EP35"/>
      <c r="EV35"/>
      <c r="EW35"/>
    </row>
    <row r="36" spans="21:153" ht="15.6" x14ac:dyDescent="0.3">
      <c r="U36"/>
      <c r="V36"/>
      <c r="AD36"/>
      <c r="AE36"/>
      <c r="AM36"/>
      <c r="AN36"/>
      <c r="AU36"/>
      <c r="AV36"/>
      <c r="AZ36"/>
      <c r="BA36"/>
      <c r="BE36"/>
      <c r="BF36"/>
      <c r="BI36"/>
      <c r="BJ36"/>
      <c r="BN36"/>
      <c r="BO36"/>
      <c r="BW36"/>
      <c r="BX36"/>
      <c r="CJ36"/>
      <c r="CK36"/>
      <c r="CV36"/>
      <c r="CW36"/>
      <c r="DD36"/>
      <c r="DE36"/>
      <c r="DT36"/>
      <c r="DU36"/>
      <c r="EC36"/>
      <c r="ED36"/>
      <c r="EO36"/>
      <c r="EP36"/>
      <c r="EV36"/>
      <c r="EW36"/>
    </row>
    <row r="37" spans="21:153" ht="15.6" x14ac:dyDescent="0.3">
      <c r="U37"/>
      <c r="V37"/>
      <c r="AD37"/>
      <c r="AE37"/>
      <c r="AM37"/>
      <c r="AN37"/>
      <c r="AU37"/>
      <c r="AV37"/>
      <c r="AZ37"/>
      <c r="BA37"/>
      <c r="BE37"/>
      <c r="BF37"/>
      <c r="BI37"/>
      <c r="BJ37"/>
      <c r="BN37"/>
      <c r="BO37"/>
      <c r="BW37"/>
      <c r="BX37"/>
      <c r="CJ37"/>
      <c r="CK37"/>
      <c r="CV37"/>
      <c r="CW37"/>
      <c r="DD37"/>
      <c r="DE37"/>
      <c r="DT37"/>
      <c r="DU37"/>
      <c r="EC37"/>
      <c r="ED37"/>
      <c r="EO37"/>
      <c r="EP37"/>
      <c r="EV37"/>
      <c r="EW37"/>
    </row>
    <row r="38" spans="21:153" ht="15.6" x14ac:dyDescent="0.3">
      <c r="U38"/>
      <c r="V38"/>
      <c r="AD38"/>
      <c r="AE38"/>
      <c r="AM38"/>
      <c r="AN38"/>
      <c r="AU38"/>
      <c r="AV38"/>
      <c r="AZ38"/>
      <c r="BA38"/>
      <c r="BE38"/>
      <c r="BF38"/>
      <c r="BI38"/>
      <c r="BJ38"/>
      <c r="BN38"/>
      <c r="BO38"/>
      <c r="BW38"/>
      <c r="BX38"/>
      <c r="CJ38"/>
      <c r="CK38"/>
      <c r="CV38"/>
      <c r="CW38"/>
      <c r="DD38"/>
      <c r="DE38"/>
      <c r="DT38"/>
      <c r="DU38"/>
      <c r="EC38"/>
      <c r="ED38"/>
      <c r="EO38"/>
      <c r="EP38"/>
      <c r="EV38"/>
      <c r="EW38"/>
    </row>
    <row r="39" spans="21:153" ht="15.6" x14ac:dyDescent="0.3">
      <c r="U39"/>
      <c r="V39"/>
      <c r="AD39"/>
      <c r="AE39"/>
      <c r="AM39"/>
      <c r="AN39"/>
      <c r="AU39"/>
      <c r="AV39"/>
      <c r="AZ39"/>
      <c r="BA39"/>
      <c r="BE39"/>
      <c r="BF39"/>
      <c r="BI39"/>
      <c r="BJ39"/>
      <c r="BN39"/>
      <c r="BO39"/>
      <c r="BW39"/>
      <c r="BX39"/>
      <c r="CJ39"/>
      <c r="CK39"/>
      <c r="CV39"/>
      <c r="CW39"/>
      <c r="DD39"/>
      <c r="DE39"/>
      <c r="DT39"/>
      <c r="DU39"/>
      <c r="EC39"/>
      <c r="ED39"/>
      <c r="EO39"/>
      <c r="EP39"/>
      <c r="EV39"/>
      <c r="EW39"/>
    </row>
    <row r="40" spans="21:153" ht="15.6" x14ac:dyDescent="0.3">
      <c r="U40"/>
      <c r="V40"/>
      <c r="AD40"/>
      <c r="AE40"/>
      <c r="AM40"/>
      <c r="AN40"/>
      <c r="AU40"/>
      <c r="AV40"/>
      <c r="AZ40"/>
      <c r="BA40"/>
      <c r="BE40"/>
      <c r="BF40"/>
      <c r="BI40"/>
      <c r="BJ40"/>
      <c r="BN40"/>
      <c r="BO40"/>
      <c r="BW40"/>
      <c r="BX40"/>
      <c r="CJ40"/>
      <c r="CK40"/>
      <c r="CV40"/>
      <c r="CW40"/>
      <c r="DD40"/>
      <c r="DE40"/>
      <c r="DT40"/>
      <c r="DU40"/>
      <c r="EC40"/>
      <c r="ED40"/>
      <c r="EO40"/>
      <c r="EP40"/>
      <c r="EV40"/>
      <c r="EW40"/>
    </row>
    <row r="41" spans="21:153" ht="15.6" x14ac:dyDescent="0.3">
      <c r="U41"/>
      <c r="V41"/>
      <c r="AD41"/>
      <c r="AE41"/>
      <c r="AM41"/>
      <c r="AN41"/>
      <c r="AU41"/>
      <c r="AV41"/>
      <c r="AZ41"/>
      <c r="BA41"/>
      <c r="BE41"/>
      <c r="BF41"/>
      <c r="BI41"/>
      <c r="BJ41"/>
      <c r="BN41"/>
      <c r="BO41"/>
      <c r="BW41"/>
      <c r="BX41"/>
      <c r="CJ41"/>
      <c r="CK41"/>
      <c r="CV41"/>
      <c r="CW41"/>
      <c r="DD41"/>
      <c r="DE41"/>
      <c r="DT41"/>
      <c r="DU41"/>
      <c r="EC41"/>
      <c r="ED41"/>
      <c r="EO41"/>
      <c r="EP41"/>
      <c r="EV41"/>
      <c r="EW41"/>
    </row>
    <row r="42" spans="21:153" ht="15.6" x14ac:dyDescent="0.3">
      <c r="U42"/>
      <c r="V42"/>
      <c r="AD42"/>
      <c r="AE42"/>
      <c r="AM42"/>
      <c r="AN42"/>
      <c r="AU42"/>
      <c r="AV42"/>
      <c r="AZ42"/>
      <c r="BA42"/>
      <c r="BE42"/>
      <c r="BF42"/>
      <c r="BI42"/>
      <c r="BJ42"/>
      <c r="BN42"/>
      <c r="BO42"/>
      <c r="BW42"/>
      <c r="BX42"/>
      <c r="CJ42"/>
      <c r="CK42"/>
      <c r="CV42"/>
      <c r="CW42"/>
      <c r="DD42"/>
      <c r="DE42"/>
      <c r="DT42"/>
      <c r="DU42"/>
      <c r="EC42"/>
      <c r="ED42"/>
      <c r="EO42"/>
      <c r="EP42"/>
      <c r="EV42"/>
      <c r="EW42"/>
    </row>
    <row r="43" spans="21:153" ht="15.6" x14ac:dyDescent="0.3">
      <c r="U43"/>
      <c r="V43"/>
      <c r="AD43"/>
      <c r="AE43"/>
      <c r="AM43"/>
      <c r="AN43"/>
      <c r="AU43"/>
      <c r="AV43"/>
      <c r="AZ43"/>
      <c r="BA43"/>
      <c r="BE43"/>
      <c r="BF43"/>
      <c r="BI43"/>
      <c r="BJ43"/>
      <c r="BN43"/>
      <c r="BO43"/>
      <c r="BW43"/>
      <c r="BX43"/>
      <c r="CJ43"/>
      <c r="CK43"/>
      <c r="CV43"/>
      <c r="CW43"/>
      <c r="DD43"/>
      <c r="DE43"/>
      <c r="DT43"/>
      <c r="DU43"/>
      <c r="EC43"/>
      <c r="ED43"/>
      <c r="EO43"/>
      <c r="EP43"/>
      <c r="EV43"/>
      <c r="EW43"/>
    </row>
    <row r="44" spans="21:153" ht="15.6" x14ac:dyDescent="0.3">
      <c r="U44"/>
      <c r="V44"/>
      <c r="AD44"/>
      <c r="AE44"/>
      <c r="AM44"/>
      <c r="AN44"/>
      <c r="AU44"/>
      <c r="AV44"/>
      <c r="AZ44"/>
      <c r="BA44"/>
      <c r="BE44"/>
      <c r="BF44"/>
      <c r="BI44"/>
      <c r="BJ44"/>
      <c r="BN44"/>
      <c r="BO44"/>
      <c r="BW44"/>
      <c r="BX44"/>
      <c r="CJ44"/>
      <c r="CK44"/>
      <c r="CV44"/>
      <c r="CW44"/>
      <c r="DD44"/>
      <c r="DE44"/>
      <c r="DT44"/>
      <c r="DU44"/>
      <c r="EC44"/>
      <c r="ED44"/>
      <c r="EO44"/>
      <c r="EP44"/>
      <c r="EV44"/>
      <c r="EW44"/>
    </row>
    <row r="45" spans="21:153" ht="15.6" x14ac:dyDescent="0.3">
      <c r="U45"/>
      <c r="V45"/>
      <c r="AD45"/>
      <c r="AE45"/>
      <c r="AM45"/>
      <c r="AN45"/>
      <c r="AU45"/>
      <c r="AV45"/>
      <c r="AZ45"/>
      <c r="BA45"/>
      <c r="BE45"/>
      <c r="BF45"/>
      <c r="BI45"/>
      <c r="BJ45"/>
      <c r="BN45"/>
      <c r="BO45"/>
      <c r="BW45"/>
      <c r="BX45"/>
      <c r="CJ45"/>
      <c r="CK45"/>
      <c r="CV45"/>
      <c r="CW45"/>
      <c r="DD45"/>
      <c r="DE45"/>
      <c r="DT45"/>
      <c r="DU45"/>
      <c r="EC45"/>
      <c r="ED45"/>
      <c r="EO45"/>
      <c r="EP45"/>
      <c r="EV45"/>
      <c r="EW45"/>
    </row>
    <row r="46" spans="21:153" ht="15.6" x14ac:dyDescent="0.3">
      <c r="U46"/>
      <c r="V46"/>
      <c r="AD46"/>
      <c r="AE46"/>
      <c r="AM46"/>
      <c r="AN46"/>
      <c r="AU46"/>
      <c r="AV46"/>
      <c r="AZ46"/>
      <c r="BA46"/>
      <c r="BE46"/>
      <c r="BF46"/>
      <c r="BI46"/>
      <c r="BJ46"/>
      <c r="BN46"/>
      <c r="BO46"/>
      <c r="BW46"/>
      <c r="BX46"/>
      <c r="CJ46"/>
      <c r="CK46"/>
      <c r="CV46"/>
      <c r="CW46"/>
      <c r="DD46"/>
      <c r="DE46"/>
      <c r="DT46"/>
      <c r="DU46"/>
      <c r="EC46"/>
      <c r="ED46"/>
      <c r="EO46"/>
      <c r="EP46"/>
      <c r="EV46"/>
      <c r="EW46"/>
    </row>
    <row r="47" spans="21:153" ht="15.6" x14ac:dyDescent="0.3">
      <c r="U47"/>
      <c r="V47"/>
      <c r="AD47"/>
      <c r="AE47"/>
      <c r="AM47"/>
      <c r="AN47"/>
      <c r="AU47"/>
      <c r="AV47"/>
      <c r="AZ47"/>
      <c r="BA47"/>
      <c r="BE47"/>
      <c r="BF47"/>
      <c r="BI47"/>
      <c r="BJ47"/>
      <c r="BN47"/>
      <c r="BO47"/>
      <c r="BW47"/>
      <c r="BX47"/>
      <c r="CJ47"/>
      <c r="CK47"/>
      <c r="CV47"/>
      <c r="CW47"/>
      <c r="DD47"/>
      <c r="DE47"/>
      <c r="DT47"/>
      <c r="DU47"/>
      <c r="EC47"/>
      <c r="ED47"/>
      <c r="EO47"/>
      <c r="EP47"/>
      <c r="EV47"/>
      <c r="EW47"/>
    </row>
    <row r="48" spans="21:153" ht="15.6" x14ac:dyDescent="0.3">
      <c r="U48"/>
      <c r="V48"/>
      <c r="AD48"/>
      <c r="AE48"/>
      <c r="AM48"/>
      <c r="AN48"/>
      <c r="AU48"/>
      <c r="AV48"/>
      <c r="AZ48"/>
      <c r="BA48"/>
      <c r="BE48"/>
      <c r="BF48"/>
      <c r="BI48"/>
      <c r="BJ48"/>
      <c r="BN48"/>
      <c r="BO48"/>
      <c r="BW48"/>
      <c r="BX48"/>
      <c r="CJ48"/>
      <c r="CK48"/>
      <c r="CV48"/>
      <c r="CW48"/>
      <c r="DD48"/>
      <c r="DE48"/>
      <c r="DT48"/>
      <c r="DU48"/>
      <c r="EC48"/>
      <c r="ED48"/>
      <c r="EO48"/>
      <c r="EP48"/>
      <c r="EV48"/>
      <c r="EW48"/>
    </row>
    <row r="49" spans="21:153" ht="15.6" x14ac:dyDescent="0.3">
      <c r="U49"/>
      <c r="V49"/>
      <c r="AD49"/>
      <c r="AE49"/>
      <c r="AM49"/>
      <c r="AN49"/>
      <c r="AU49"/>
      <c r="AV49"/>
      <c r="AZ49"/>
      <c r="BA49"/>
      <c r="BE49"/>
      <c r="BF49"/>
      <c r="BI49"/>
      <c r="BJ49"/>
      <c r="BN49"/>
      <c r="BO49"/>
      <c r="BW49"/>
      <c r="BX49"/>
      <c r="CJ49"/>
      <c r="CK49"/>
      <c r="CV49"/>
      <c r="CW49"/>
      <c r="DD49"/>
      <c r="DE49"/>
      <c r="DT49"/>
      <c r="DU49"/>
      <c r="EC49"/>
      <c r="ED49"/>
      <c r="EO49"/>
      <c r="EP49"/>
      <c r="EV49"/>
      <c r="EW49"/>
    </row>
    <row r="50" spans="21:153" ht="15.6" x14ac:dyDescent="0.3">
      <c r="U50"/>
      <c r="V50"/>
      <c r="AD50"/>
      <c r="AE50"/>
      <c r="AM50"/>
      <c r="AN50"/>
      <c r="AU50"/>
      <c r="AV50"/>
      <c r="AZ50"/>
      <c r="BA50"/>
      <c r="BE50"/>
      <c r="BF50"/>
      <c r="BI50"/>
      <c r="BJ50"/>
      <c r="BN50"/>
      <c r="BO50"/>
      <c r="BW50"/>
      <c r="BX50"/>
      <c r="CJ50"/>
      <c r="CK50"/>
      <c r="CV50"/>
      <c r="CW50"/>
      <c r="DD50"/>
      <c r="DE50"/>
      <c r="DT50"/>
      <c r="DU50"/>
      <c r="EC50"/>
      <c r="ED50"/>
      <c r="EO50"/>
      <c r="EP50"/>
      <c r="EV50"/>
      <c r="EW50"/>
    </row>
    <row r="51" spans="21:153" ht="15.6" x14ac:dyDescent="0.3">
      <c r="U51"/>
      <c r="V51"/>
      <c r="AD51"/>
      <c r="AE51"/>
      <c r="AM51"/>
      <c r="AN51"/>
      <c r="AU51"/>
      <c r="AV51"/>
      <c r="AZ51"/>
      <c r="BA51"/>
      <c r="BE51"/>
      <c r="BF51"/>
      <c r="BI51"/>
      <c r="BJ51"/>
      <c r="BN51"/>
      <c r="BO51"/>
      <c r="BW51"/>
      <c r="BX51"/>
      <c r="CJ51"/>
      <c r="CK51"/>
      <c r="CV51"/>
      <c r="CW51"/>
      <c r="DD51"/>
      <c r="DE51"/>
      <c r="DT51"/>
      <c r="DU51"/>
      <c r="EC51"/>
      <c r="ED51"/>
      <c r="EO51"/>
      <c r="EP51"/>
      <c r="EV51"/>
      <c r="EW51"/>
    </row>
    <row r="52" spans="21:153" ht="15.6" x14ac:dyDescent="0.3">
      <c r="U52"/>
      <c r="V52"/>
      <c r="AD52"/>
      <c r="AE52"/>
      <c r="AM52"/>
      <c r="AN52"/>
      <c r="AU52"/>
      <c r="AV52"/>
      <c r="AZ52"/>
      <c r="BA52"/>
      <c r="BE52"/>
      <c r="BF52"/>
      <c r="BI52"/>
      <c r="BJ52"/>
      <c r="BN52"/>
      <c r="BO52"/>
      <c r="BW52"/>
      <c r="BX52"/>
      <c r="CJ52"/>
      <c r="CK52"/>
      <c r="CV52"/>
      <c r="CW52"/>
      <c r="DD52"/>
      <c r="DE52"/>
      <c r="DT52"/>
      <c r="DU52"/>
      <c r="EC52"/>
      <c r="ED52"/>
      <c r="EO52"/>
      <c r="EP52"/>
      <c r="EV52"/>
      <c r="EW52"/>
    </row>
    <row r="53" spans="21:153" ht="15.6" x14ac:dyDescent="0.3">
      <c r="U53"/>
      <c r="V53"/>
      <c r="AD53"/>
      <c r="AE53"/>
      <c r="AM53"/>
      <c r="AN53"/>
      <c r="AU53"/>
      <c r="AV53"/>
      <c r="AZ53"/>
      <c r="BA53"/>
      <c r="BE53"/>
      <c r="BF53"/>
      <c r="BI53"/>
      <c r="BJ53"/>
      <c r="BN53"/>
      <c r="BO53"/>
      <c r="BW53"/>
      <c r="BX53"/>
      <c r="CJ53"/>
      <c r="CK53"/>
      <c r="CV53"/>
      <c r="CW53"/>
      <c r="DD53"/>
      <c r="DE53"/>
      <c r="DT53"/>
      <c r="DU53"/>
      <c r="EC53"/>
      <c r="ED53"/>
      <c r="EO53"/>
      <c r="EP53"/>
      <c r="EV53"/>
      <c r="EW53"/>
    </row>
    <row r="54" spans="21:153" ht="15.6" x14ac:dyDescent="0.3">
      <c r="U54"/>
      <c r="V54"/>
      <c r="AD54"/>
      <c r="AE54"/>
      <c r="AM54"/>
      <c r="AN54"/>
      <c r="AU54"/>
      <c r="AV54"/>
      <c r="AZ54"/>
      <c r="BA54"/>
      <c r="BE54"/>
      <c r="BF54"/>
      <c r="BI54"/>
      <c r="BJ54"/>
      <c r="BN54"/>
      <c r="BO54"/>
      <c r="BW54"/>
      <c r="BX54"/>
      <c r="CJ54"/>
      <c r="CK54"/>
      <c r="CV54"/>
      <c r="CW54"/>
      <c r="DD54"/>
      <c r="DE54"/>
      <c r="DT54"/>
      <c r="DU54"/>
      <c r="EC54"/>
      <c r="ED54"/>
      <c r="EO54"/>
      <c r="EP54"/>
      <c r="EV54"/>
      <c r="EW54"/>
    </row>
    <row r="55" spans="21:153" ht="15.6" x14ac:dyDescent="0.3">
      <c r="U55"/>
      <c r="V55"/>
      <c r="AD55"/>
      <c r="AE55"/>
      <c r="AM55"/>
      <c r="AN55"/>
      <c r="AU55"/>
      <c r="AV55"/>
      <c r="AZ55"/>
      <c r="BA55"/>
      <c r="BE55"/>
      <c r="BF55"/>
      <c r="BI55"/>
      <c r="BJ55"/>
      <c r="BN55"/>
      <c r="BO55"/>
      <c r="BW55"/>
      <c r="BX55"/>
      <c r="CJ55"/>
      <c r="CK55"/>
      <c r="CV55"/>
      <c r="CW55"/>
      <c r="DD55"/>
      <c r="DE55"/>
      <c r="DT55"/>
      <c r="DU55"/>
      <c r="EC55"/>
      <c r="ED55"/>
      <c r="EO55"/>
      <c r="EP55"/>
      <c r="EV55"/>
      <c r="EW55"/>
    </row>
    <row r="56" spans="21:153" ht="15.6" x14ac:dyDescent="0.3">
      <c r="U56"/>
      <c r="V56"/>
      <c r="AD56"/>
      <c r="AE56"/>
      <c r="AM56"/>
      <c r="AN56"/>
      <c r="AU56"/>
      <c r="AV56"/>
      <c r="AZ56"/>
      <c r="BA56"/>
      <c r="BE56"/>
      <c r="BF56"/>
      <c r="BI56"/>
      <c r="BJ56"/>
      <c r="BN56"/>
      <c r="BO56"/>
      <c r="BW56"/>
      <c r="BX56"/>
      <c r="CJ56"/>
      <c r="CK56"/>
      <c r="CV56"/>
      <c r="CW56"/>
      <c r="DD56"/>
      <c r="DE56"/>
      <c r="DT56"/>
      <c r="DU56"/>
      <c r="EC56"/>
      <c r="ED56"/>
      <c r="EO56"/>
      <c r="EP56"/>
      <c r="EV56"/>
      <c r="EW56"/>
    </row>
    <row r="57" spans="21:153" ht="15.6" x14ac:dyDescent="0.3">
      <c r="U57"/>
      <c r="V57"/>
      <c r="AD57"/>
      <c r="AE57"/>
      <c r="AM57"/>
      <c r="AN57"/>
      <c r="AU57"/>
      <c r="AV57"/>
      <c r="AZ57"/>
      <c r="BA57"/>
      <c r="BE57"/>
      <c r="BF57"/>
      <c r="BI57"/>
      <c r="BJ57"/>
      <c r="BN57"/>
      <c r="BO57"/>
      <c r="BW57"/>
      <c r="BX57"/>
      <c r="CJ57"/>
      <c r="CK57"/>
      <c r="CV57"/>
      <c r="CW57"/>
      <c r="DD57"/>
      <c r="DE57"/>
      <c r="DT57"/>
      <c r="DU57"/>
      <c r="EC57"/>
      <c r="ED57"/>
      <c r="EO57"/>
      <c r="EP57"/>
      <c r="EV57"/>
      <c r="EW57"/>
    </row>
    <row r="58" spans="21:153" ht="15.6" x14ac:dyDescent="0.3">
      <c r="U58"/>
      <c r="V58"/>
      <c r="AD58"/>
      <c r="AE58"/>
      <c r="AM58"/>
      <c r="AN58"/>
      <c r="AU58"/>
      <c r="AV58"/>
      <c r="AZ58"/>
      <c r="BA58"/>
      <c r="BE58"/>
      <c r="BF58"/>
      <c r="BI58"/>
      <c r="BJ58"/>
      <c r="BN58"/>
      <c r="BO58"/>
      <c r="BW58"/>
      <c r="BX58"/>
      <c r="CJ58"/>
      <c r="CK58"/>
      <c r="CV58"/>
      <c r="CW58"/>
      <c r="DD58"/>
      <c r="DE58"/>
      <c r="DT58"/>
      <c r="DU58"/>
      <c r="EC58"/>
      <c r="ED58"/>
      <c r="EO58"/>
      <c r="EP58"/>
      <c r="EV58"/>
      <c r="EW58"/>
    </row>
    <row r="59" spans="21:153" ht="15.6" x14ac:dyDescent="0.3">
      <c r="U59"/>
      <c r="V59"/>
      <c r="AD59"/>
      <c r="AE59"/>
      <c r="AM59"/>
      <c r="AN59"/>
      <c r="AU59"/>
      <c r="AV59"/>
      <c r="AZ59"/>
      <c r="BA59"/>
      <c r="BE59"/>
      <c r="BF59"/>
      <c r="BI59"/>
      <c r="BJ59"/>
      <c r="BN59"/>
      <c r="BO59"/>
      <c r="BW59"/>
      <c r="BX59"/>
      <c r="CJ59"/>
      <c r="CK59"/>
      <c r="CV59"/>
      <c r="CW59"/>
      <c r="DD59"/>
      <c r="DE59"/>
      <c r="DT59"/>
      <c r="DU59"/>
      <c r="EC59"/>
      <c r="ED59"/>
      <c r="EO59"/>
      <c r="EP59"/>
      <c r="EV59"/>
      <c r="EW59"/>
    </row>
    <row r="60" spans="21:153" ht="15.6" x14ac:dyDescent="0.3">
      <c r="U60"/>
      <c r="V60"/>
      <c r="AD60"/>
      <c r="AE60"/>
      <c r="AM60"/>
      <c r="AN60"/>
      <c r="AU60"/>
      <c r="AV60"/>
      <c r="AZ60"/>
      <c r="BA60"/>
      <c r="BE60"/>
      <c r="BF60"/>
      <c r="BI60"/>
      <c r="BJ60"/>
      <c r="BN60"/>
      <c r="BO60"/>
      <c r="BW60"/>
      <c r="BX60"/>
      <c r="CJ60"/>
      <c r="CK60"/>
      <c r="CV60"/>
      <c r="CW60"/>
      <c r="DD60"/>
      <c r="DE60"/>
      <c r="DT60"/>
      <c r="DU60"/>
      <c r="EC60"/>
      <c r="ED60"/>
      <c r="EO60"/>
      <c r="EP60"/>
      <c r="EV60"/>
      <c r="EW60"/>
    </row>
    <row r="61" spans="21:153" ht="15.6" x14ac:dyDescent="0.3">
      <c r="U61"/>
      <c r="V61"/>
      <c r="AD61"/>
      <c r="AE61"/>
      <c r="AM61"/>
      <c r="AN61"/>
      <c r="AU61"/>
      <c r="AV61"/>
      <c r="AZ61"/>
      <c r="BA61"/>
      <c r="BE61"/>
      <c r="BF61"/>
      <c r="BI61"/>
      <c r="BJ61"/>
      <c r="BN61"/>
      <c r="BO61"/>
      <c r="BW61"/>
      <c r="BX61"/>
      <c r="CJ61"/>
      <c r="CK61"/>
      <c r="CV61"/>
      <c r="CW61"/>
      <c r="DD61"/>
      <c r="DE61"/>
      <c r="DT61"/>
      <c r="DU61"/>
      <c r="EC61"/>
      <c r="ED61"/>
      <c r="EO61"/>
      <c r="EP61"/>
      <c r="EV61"/>
      <c r="EW61"/>
    </row>
    <row r="62" spans="21:153" ht="15.6" x14ac:dyDescent="0.3">
      <c r="U62"/>
      <c r="V62"/>
      <c r="AD62"/>
      <c r="AE62"/>
      <c r="AM62"/>
      <c r="AN62"/>
      <c r="AU62"/>
      <c r="AV62"/>
      <c r="AZ62"/>
      <c r="BA62"/>
      <c r="BE62"/>
      <c r="BF62"/>
      <c r="BI62"/>
      <c r="BJ62"/>
      <c r="BN62"/>
      <c r="BO62"/>
      <c r="BW62"/>
      <c r="BX62"/>
      <c r="CJ62"/>
      <c r="CK62"/>
      <c r="CV62"/>
      <c r="CW62"/>
      <c r="DD62"/>
      <c r="DE62"/>
      <c r="DT62"/>
      <c r="DU62"/>
      <c r="EC62"/>
      <c r="ED62"/>
      <c r="EO62"/>
      <c r="EP62"/>
      <c r="EV62"/>
      <c r="EW62"/>
    </row>
    <row r="63" spans="21:153" ht="15.6" x14ac:dyDescent="0.3">
      <c r="U63"/>
      <c r="V63"/>
      <c r="AD63"/>
      <c r="AE63"/>
      <c r="AM63"/>
      <c r="AN63"/>
      <c r="AU63"/>
      <c r="AV63"/>
      <c r="AZ63"/>
      <c r="BA63"/>
      <c r="BE63"/>
      <c r="BF63"/>
      <c r="BI63"/>
      <c r="BJ63"/>
      <c r="BN63"/>
      <c r="BO63"/>
      <c r="BW63"/>
      <c r="BX63"/>
      <c r="CJ63"/>
      <c r="CK63"/>
      <c r="CV63"/>
      <c r="CW63"/>
      <c r="DD63"/>
      <c r="DE63"/>
      <c r="DT63"/>
      <c r="DU63"/>
      <c r="EC63"/>
      <c r="ED63"/>
      <c r="EO63"/>
      <c r="EP63"/>
      <c r="EV63"/>
      <c r="EW63"/>
    </row>
    <row r="64" spans="21:153" ht="15.6" x14ac:dyDescent="0.3">
      <c r="U64"/>
      <c r="V64"/>
      <c r="AD64"/>
      <c r="AE64"/>
      <c r="AM64"/>
      <c r="AN64"/>
      <c r="AU64"/>
      <c r="AV64"/>
      <c r="AZ64"/>
      <c r="BA64"/>
      <c r="BE64"/>
      <c r="BF64"/>
      <c r="BI64"/>
      <c r="BJ64"/>
      <c r="BN64"/>
      <c r="BO64"/>
      <c r="BW64"/>
      <c r="BX64"/>
      <c r="CJ64"/>
      <c r="CK64"/>
      <c r="CV64"/>
      <c r="CW64"/>
      <c r="DD64"/>
      <c r="DE64"/>
      <c r="DT64"/>
      <c r="DU64"/>
      <c r="EC64"/>
      <c r="ED64"/>
      <c r="EO64"/>
      <c r="EP64"/>
      <c r="EV64"/>
      <c r="EW64"/>
    </row>
    <row r="65" spans="21:153" ht="15.6" x14ac:dyDescent="0.3">
      <c r="U65"/>
      <c r="V65"/>
      <c r="AD65"/>
      <c r="AE65"/>
      <c r="AM65"/>
      <c r="AN65"/>
      <c r="AU65"/>
      <c r="AV65"/>
      <c r="AZ65"/>
      <c r="BA65"/>
      <c r="BE65"/>
      <c r="BF65"/>
      <c r="BI65"/>
      <c r="BJ65"/>
      <c r="BN65"/>
      <c r="BO65"/>
      <c r="BW65"/>
      <c r="BX65"/>
      <c r="CJ65"/>
      <c r="CK65"/>
      <c r="CV65"/>
      <c r="CW65"/>
      <c r="DD65"/>
      <c r="DE65"/>
      <c r="DT65"/>
      <c r="DU65"/>
      <c r="EC65"/>
      <c r="ED65"/>
      <c r="EO65"/>
      <c r="EP65"/>
      <c r="EV65"/>
      <c r="EW65"/>
    </row>
    <row r="66" spans="21:153" ht="15.6" x14ac:dyDescent="0.3">
      <c r="U66"/>
      <c r="V66"/>
      <c r="AD66"/>
      <c r="AE66"/>
      <c r="AM66"/>
      <c r="AN66"/>
      <c r="AU66"/>
      <c r="AV66"/>
      <c r="AZ66"/>
      <c r="BA66"/>
      <c r="BE66"/>
      <c r="BF66"/>
      <c r="BI66"/>
      <c r="BJ66"/>
      <c r="BN66"/>
      <c r="BO66"/>
      <c r="BW66"/>
      <c r="BX66"/>
      <c r="CJ66"/>
      <c r="CK66"/>
      <c r="CV66"/>
      <c r="CW66"/>
      <c r="DD66"/>
      <c r="DE66"/>
      <c r="DT66"/>
      <c r="DU66"/>
      <c r="EC66"/>
      <c r="ED66"/>
      <c r="EO66"/>
      <c r="EP66"/>
      <c r="EV66"/>
      <c r="EW66"/>
    </row>
    <row r="67" spans="21:153" ht="15.6" x14ac:dyDescent="0.3">
      <c r="U67"/>
      <c r="V67"/>
      <c r="AD67"/>
      <c r="AE67"/>
      <c r="AM67"/>
      <c r="AN67"/>
      <c r="AU67"/>
      <c r="AV67"/>
      <c r="AZ67"/>
      <c r="BA67"/>
      <c r="BE67"/>
      <c r="BF67"/>
      <c r="BI67"/>
      <c r="BJ67"/>
      <c r="BN67"/>
      <c r="BO67"/>
      <c r="BW67"/>
      <c r="BX67"/>
      <c r="CJ67"/>
      <c r="CK67"/>
      <c r="CV67"/>
      <c r="CW67"/>
      <c r="DD67"/>
      <c r="DE67"/>
      <c r="DT67"/>
      <c r="DU67"/>
      <c r="EC67"/>
      <c r="ED67"/>
      <c r="EO67"/>
      <c r="EP67"/>
      <c r="EV67"/>
      <c r="EW67"/>
    </row>
    <row r="68" spans="21:153" ht="15.6" x14ac:dyDescent="0.3">
      <c r="U68"/>
      <c r="V68"/>
      <c r="AD68"/>
      <c r="AE68"/>
      <c r="AM68"/>
      <c r="AN68"/>
      <c r="AU68"/>
      <c r="AV68"/>
      <c r="AZ68"/>
      <c r="BA68"/>
      <c r="BE68"/>
      <c r="BF68"/>
      <c r="BI68"/>
      <c r="BJ68"/>
      <c r="BN68"/>
      <c r="BO68"/>
      <c r="BW68"/>
      <c r="BX68"/>
      <c r="CJ68"/>
      <c r="CK68"/>
      <c r="CV68"/>
      <c r="CW68"/>
      <c r="DD68"/>
      <c r="DE68"/>
      <c r="DT68"/>
      <c r="DU68"/>
      <c r="EC68"/>
      <c r="ED68"/>
      <c r="EO68"/>
      <c r="EP68"/>
      <c r="EV68"/>
      <c r="EW68"/>
    </row>
    <row r="69" spans="21:153" ht="15.6" x14ac:dyDescent="0.3">
      <c r="U69"/>
      <c r="V69"/>
      <c r="AD69"/>
      <c r="AE69"/>
      <c r="AM69"/>
      <c r="AN69"/>
      <c r="AU69"/>
      <c r="AV69"/>
      <c r="AZ69"/>
      <c r="BA69"/>
      <c r="BE69"/>
      <c r="BF69"/>
      <c r="BI69"/>
      <c r="BJ69"/>
      <c r="BN69"/>
      <c r="BO69"/>
      <c r="BW69"/>
      <c r="BX69"/>
      <c r="CJ69"/>
      <c r="CK69"/>
      <c r="CV69"/>
      <c r="CW69"/>
      <c r="DD69"/>
      <c r="DE69"/>
      <c r="DT69"/>
      <c r="DU69"/>
      <c r="EC69"/>
      <c r="ED69"/>
      <c r="EO69"/>
      <c r="EP69"/>
      <c r="EV69"/>
      <c r="EW69"/>
    </row>
    <row r="70" spans="21:153" ht="15.6" x14ac:dyDescent="0.3">
      <c r="U70"/>
      <c r="V70"/>
      <c r="AD70"/>
      <c r="AE70"/>
      <c r="AM70"/>
      <c r="AN70"/>
      <c r="AU70"/>
      <c r="AV70"/>
      <c r="AZ70"/>
      <c r="BA70"/>
      <c r="BE70"/>
      <c r="BF70"/>
      <c r="BI70"/>
      <c r="BJ70"/>
      <c r="BN70"/>
      <c r="BO70"/>
      <c r="BW70"/>
      <c r="BX70"/>
      <c r="CJ70"/>
      <c r="CK70"/>
      <c r="CV70"/>
      <c r="CW70"/>
      <c r="DD70"/>
      <c r="DE70"/>
      <c r="DT70"/>
      <c r="DU70"/>
      <c r="EC70"/>
      <c r="ED70"/>
      <c r="EO70"/>
      <c r="EP70"/>
      <c r="EV70"/>
      <c r="EW70"/>
    </row>
    <row r="71" spans="21:153" ht="15.6" x14ac:dyDescent="0.3">
      <c r="U71"/>
      <c r="V71"/>
      <c r="AD71"/>
      <c r="AE71"/>
      <c r="AM71"/>
      <c r="AN71"/>
      <c r="AU71"/>
      <c r="AV71"/>
      <c r="AZ71"/>
      <c r="BA71"/>
      <c r="BE71"/>
      <c r="BF71"/>
      <c r="BI71"/>
      <c r="BJ71"/>
      <c r="BN71"/>
      <c r="BO71"/>
      <c r="BW71"/>
      <c r="BX71"/>
      <c r="CJ71"/>
      <c r="CK71"/>
      <c r="CV71"/>
      <c r="CW71"/>
      <c r="DD71"/>
      <c r="DE71"/>
      <c r="DT71"/>
      <c r="DU71"/>
      <c r="EC71"/>
      <c r="ED71"/>
      <c r="EO71"/>
      <c r="EP71"/>
      <c r="EV71"/>
      <c r="EW71"/>
    </row>
    <row r="72" spans="21:153" ht="15.6" x14ac:dyDescent="0.3">
      <c r="U72"/>
      <c r="V72"/>
      <c r="AD72"/>
      <c r="AE72"/>
      <c r="AM72"/>
      <c r="AN72"/>
      <c r="AU72"/>
      <c r="AV72"/>
      <c r="AZ72"/>
      <c r="BA72"/>
      <c r="BE72"/>
      <c r="BF72"/>
      <c r="BI72"/>
      <c r="BJ72"/>
      <c r="BN72"/>
      <c r="BO72"/>
      <c r="BW72"/>
      <c r="BX72"/>
      <c r="CJ72"/>
      <c r="CK72"/>
      <c r="CV72"/>
      <c r="CW72"/>
      <c r="DD72"/>
      <c r="DE72"/>
      <c r="DT72"/>
      <c r="DU72"/>
      <c r="EC72"/>
      <c r="ED72"/>
      <c r="EO72"/>
      <c r="EP72"/>
      <c r="EV72"/>
      <c r="EW72"/>
    </row>
    <row r="73" spans="21:153" ht="15.6" x14ac:dyDescent="0.3">
      <c r="U73"/>
      <c r="V73"/>
      <c r="AD73"/>
      <c r="AE73"/>
      <c r="AM73"/>
      <c r="AN73"/>
      <c r="AU73"/>
      <c r="AV73"/>
      <c r="AZ73"/>
      <c r="BA73"/>
      <c r="BE73"/>
      <c r="BF73"/>
      <c r="BI73"/>
      <c r="BJ73"/>
      <c r="BN73"/>
      <c r="BO73"/>
      <c r="BW73"/>
      <c r="BX73"/>
      <c r="CJ73"/>
      <c r="CK73"/>
      <c r="CV73"/>
      <c r="CW73"/>
      <c r="DD73"/>
      <c r="DE73"/>
      <c r="DT73"/>
      <c r="DU73"/>
      <c r="EC73"/>
      <c r="ED73"/>
      <c r="EO73"/>
      <c r="EP73"/>
      <c r="EV73"/>
      <c r="EW73"/>
    </row>
    <row r="74" spans="21:153" ht="15.6" x14ac:dyDescent="0.3">
      <c r="U74"/>
      <c r="V74"/>
      <c r="AD74"/>
      <c r="AE74"/>
      <c r="AM74"/>
      <c r="AN74"/>
      <c r="AU74"/>
      <c r="AV74"/>
      <c r="AZ74"/>
      <c r="BA74"/>
      <c r="BE74"/>
      <c r="BF74"/>
      <c r="BI74"/>
      <c r="BJ74"/>
      <c r="BN74"/>
      <c r="BO74"/>
      <c r="BW74"/>
      <c r="BX74"/>
      <c r="CJ74"/>
      <c r="CK74"/>
      <c r="CV74"/>
      <c r="CW74"/>
      <c r="DD74"/>
      <c r="DE74"/>
      <c r="DT74"/>
      <c r="DU74"/>
      <c r="EC74"/>
      <c r="ED74"/>
      <c r="EO74"/>
      <c r="EP74"/>
      <c r="EV74"/>
      <c r="EW74"/>
    </row>
    <row r="75" spans="21:153" ht="15.6" x14ac:dyDescent="0.3">
      <c r="U75"/>
      <c r="V75"/>
      <c r="AD75"/>
      <c r="AE75"/>
      <c r="AM75"/>
      <c r="AN75"/>
      <c r="AU75"/>
      <c r="AV75"/>
      <c r="AZ75"/>
      <c r="BA75"/>
      <c r="BE75"/>
      <c r="BF75"/>
      <c r="BI75"/>
      <c r="BJ75"/>
      <c r="BN75"/>
      <c r="BO75"/>
      <c r="BW75"/>
      <c r="BX75"/>
      <c r="CJ75"/>
      <c r="CK75"/>
      <c r="CV75"/>
      <c r="CW75"/>
      <c r="DD75"/>
      <c r="DE75"/>
      <c r="DT75"/>
      <c r="DU75"/>
      <c r="EC75"/>
      <c r="ED75"/>
      <c r="EO75"/>
      <c r="EP75"/>
      <c r="EV75"/>
      <c r="EW75"/>
    </row>
    <row r="76" spans="21:153" ht="15.6" x14ac:dyDescent="0.3">
      <c r="U76"/>
      <c r="V76"/>
      <c r="AD76"/>
      <c r="AE76"/>
      <c r="AM76"/>
      <c r="AN76"/>
      <c r="AU76"/>
      <c r="AV76"/>
      <c r="AZ76"/>
      <c r="BA76"/>
      <c r="BE76"/>
      <c r="BF76"/>
      <c r="BI76"/>
      <c r="BJ76"/>
      <c r="BN76"/>
      <c r="BO76"/>
      <c r="BW76"/>
      <c r="BX76"/>
      <c r="CJ76"/>
      <c r="CK76"/>
      <c r="CV76"/>
      <c r="CW76"/>
      <c r="DD76"/>
      <c r="DE76"/>
      <c r="DT76"/>
      <c r="DU76"/>
      <c r="EC76"/>
      <c r="ED76"/>
      <c r="EO76"/>
      <c r="EP76"/>
      <c r="EV76"/>
      <c r="EW76"/>
    </row>
    <row r="77" spans="21:153" ht="15.6" x14ac:dyDescent="0.3">
      <c r="U77"/>
      <c r="V77"/>
      <c r="AD77"/>
      <c r="AE77"/>
      <c r="AM77"/>
      <c r="AN77"/>
      <c r="AU77"/>
      <c r="AV77"/>
      <c r="AZ77"/>
      <c r="BA77"/>
      <c r="BE77"/>
      <c r="BF77"/>
      <c r="BI77"/>
      <c r="BJ77"/>
      <c r="BN77"/>
      <c r="BO77"/>
      <c r="BW77"/>
      <c r="BX77"/>
      <c r="CJ77"/>
      <c r="CK77"/>
      <c r="CV77"/>
      <c r="CW77"/>
      <c r="DD77"/>
      <c r="DE77"/>
      <c r="DT77"/>
      <c r="DU77"/>
      <c r="EC77"/>
      <c r="ED77"/>
      <c r="EO77"/>
      <c r="EP77"/>
      <c r="EV77"/>
      <c r="EW77"/>
    </row>
    <row r="78" spans="21:153" ht="15.6" x14ac:dyDescent="0.3">
      <c r="U78"/>
      <c r="V78"/>
      <c r="AD78"/>
      <c r="AE78"/>
      <c r="AM78"/>
      <c r="AN78"/>
      <c r="AU78"/>
      <c r="AV78"/>
      <c r="AZ78"/>
      <c r="BA78"/>
      <c r="BE78"/>
      <c r="BF78"/>
      <c r="BI78"/>
      <c r="BJ78"/>
      <c r="BN78"/>
      <c r="BO78"/>
      <c r="BW78"/>
      <c r="BX78"/>
      <c r="CJ78"/>
      <c r="CK78"/>
      <c r="CV78"/>
      <c r="CW78"/>
      <c r="DD78"/>
      <c r="DE78"/>
      <c r="DT78"/>
      <c r="DU78"/>
      <c r="EC78"/>
      <c r="ED78"/>
      <c r="EO78"/>
      <c r="EP78"/>
      <c r="EV78"/>
      <c r="EW78"/>
    </row>
    <row r="79" spans="21:153" ht="15.6" x14ac:dyDescent="0.3">
      <c r="U79"/>
      <c r="V79"/>
      <c r="AD79"/>
      <c r="AE79"/>
      <c r="AM79"/>
      <c r="AN79"/>
      <c r="AU79"/>
      <c r="AV79"/>
      <c r="AZ79"/>
      <c r="BA79"/>
      <c r="BE79"/>
      <c r="BF79"/>
      <c r="BI79"/>
      <c r="BJ79"/>
      <c r="BN79"/>
      <c r="BO79"/>
      <c r="BW79"/>
      <c r="BX79"/>
      <c r="CJ79"/>
      <c r="CK79"/>
      <c r="CV79"/>
      <c r="CW79"/>
      <c r="DD79"/>
      <c r="DE79"/>
      <c r="DT79"/>
      <c r="DU79"/>
      <c r="EC79"/>
      <c r="ED79"/>
      <c r="EO79"/>
      <c r="EP79"/>
      <c r="EV79"/>
      <c r="EW79"/>
    </row>
    <row r="80" spans="21:153" ht="15.6" x14ac:dyDescent="0.3">
      <c r="U80"/>
      <c r="V80"/>
      <c r="AD80"/>
      <c r="AE80"/>
      <c r="AM80"/>
      <c r="AN80"/>
      <c r="AU80"/>
      <c r="AV80"/>
      <c r="AZ80"/>
      <c r="BA80"/>
      <c r="BE80"/>
      <c r="BF80"/>
      <c r="BI80"/>
      <c r="BJ80"/>
      <c r="BN80"/>
      <c r="BO80"/>
      <c r="BW80"/>
      <c r="BX80"/>
      <c r="CJ80"/>
      <c r="CK80"/>
      <c r="CV80"/>
      <c r="CW80"/>
      <c r="DD80"/>
      <c r="DE80"/>
      <c r="DT80"/>
      <c r="DU80"/>
      <c r="EC80"/>
      <c r="ED80"/>
      <c r="EO80"/>
      <c r="EP80"/>
      <c r="EV80"/>
      <c r="EW80"/>
    </row>
    <row r="81" spans="21:153" ht="15.6" x14ac:dyDescent="0.3">
      <c r="U81"/>
      <c r="V81"/>
      <c r="AD81"/>
      <c r="AE81"/>
      <c r="AM81"/>
      <c r="AN81"/>
      <c r="AU81"/>
      <c r="AV81"/>
      <c r="AZ81"/>
      <c r="BA81"/>
      <c r="BE81"/>
      <c r="BF81"/>
      <c r="BI81"/>
      <c r="BJ81"/>
      <c r="BN81"/>
      <c r="BO81"/>
      <c r="BW81"/>
      <c r="BX81"/>
      <c r="CJ81"/>
      <c r="CK81"/>
      <c r="CV81"/>
      <c r="CW81"/>
      <c r="DD81"/>
      <c r="DE81"/>
      <c r="DT81"/>
      <c r="DU81"/>
      <c r="EC81"/>
      <c r="ED81"/>
      <c r="EO81"/>
      <c r="EP81"/>
      <c r="EV81"/>
      <c r="EW81"/>
    </row>
    <row r="82" spans="21:153" ht="15.6" x14ac:dyDescent="0.3">
      <c r="U82"/>
      <c r="V82"/>
      <c r="AD82"/>
      <c r="AE82"/>
      <c r="AM82"/>
      <c r="AN82"/>
      <c r="AU82"/>
      <c r="AV82"/>
      <c r="AZ82"/>
      <c r="BA82"/>
      <c r="BE82"/>
      <c r="BF82"/>
      <c r="BI82"/>
      <c r="BJ82"/>
      <c r="BN82"/>
      <c r="BO82"/>
      <c r="BW82"/>
      <c r="BX82"/>
      <c r="CJ82"/>
      <c r="CK82"/>
      <c r="CV82"/>
      <c r="CW82"/>
      <c r="DD82"/>
      <c r="DE82"/>
      <c r="DT82"/>
      <c r="DU82"/>
      <c r="EC82"/>
      <c r="ED82"/>
      <c r="EO82"/>
      <c r="EP82"/>
      <c r="EV82"/>
      <c r="EW82"/>
    </row>
    <row r="83" spans="21:153" ht="15.6" x14ac:dyDescent="0.3">
      <c r="U83"/>
      <c r="V83"/>
      <c r="AD83"/>
      <c r="AE83"/>
      <c r="AM83"/>
      <c r="AN83"/>
      <c r="AU83"/>
      <c r="AV83"/>
      <c r="AZ83"/>
      <c r="BA83"/>
      <c r="BE83"/>
      <c r="BF83"/>
      <c r="BI83"/>
      <c r="BJ83"/>
      <c r="BN83"/>
      <c r="BO83"/>
      <c r="BW83"/>
      <c r="BX83"/>
      <c r="CJ83"/>
      <c r="CK83"/>
      <c r="CV83"/>
      <c r="CW83"/>
      <c r="DD83"/>
      <c r="DE83"/>
      <c r="DT83"/>
      <c r="DU83"/>
      <c r="EC83"/>
      <c r="ED83"/>
      <c r="EO83"/>
      <c r="EP83"/>
      <c r="EV83"/>
      <c r="EW83"/>
    </row>
    <row r="84" spans="21:153" ht="15.6" x14ac:dyDescent="0.3">
      <c r="U84"/>
      <c r="V84"/>
      <c r="AD84"/>
      <c r="AE84"/>
      <c r="AM84"/>
      <c r="AN84"/>
      <c r="AU84"/>
      <c r="AV84"/>
      <c r="AZ84"/>
      <c r="BA84"/>
      <c r="BE84"/>
      <c r="BF84"/>
      <c r="BI84"/>
      <c r="BJ84"/>
      <c r="BN84"/>
      <c r="BO84"/>
      <c r="BW84"/>
      <c r="BX84"/>
      <c r="CJ84"/>
      <c r="CK84"/>
      <c r="CV84"/>
      <c r="CW84"/>
      <c r="DD84"/>
      <c r="DE84"/>
      <c r="DT84"/>
      <c r="DU84"/>
      <c r="EC84"/>
      <c r="ED84"/>
      <c r="EO84"/>
      <c r="EP84"/>
      <c r="EV84"/>
      <c r="EW84"/>
    </row>
    <row r="85" spans="21:153" ht="15.6" x14ac:dyDescent="0.3">
      <c r="U85"/>
      <c r="V85"/>
      <c r="AD85"/>
      <c r="AE85"/>
      <c r="AM85"/>
      <c r="AN85"/>
      <c r="AU85"/>
      <c r="AV85"/>
      <c r="AZ85"/>
      <c r="BA85"/>
      <c r="BE85"/>
      <c r="BF85"/>
      <c r="BI85"/>
      <c r="BJ85"/>
      <c r="BN85"/>
      <c r="BO85"/>
      <c r="BW85"/>
      <c r="BX85"/>
      <c r="CJ85"/>
      <c r="CK85"/>
      <c r="CV85"/>
      <c r="CW85"/>
      <c r="DD85"/>
      <c r="DE85"/>
      <c r="DT85"/>
      <c r="DU85"/>
      <c r="EC85"/>
      <c r="ED85"/>
      <c r="EO85"/>
      <c r="EP85"/>
      <c r="EV85"/>
      <c r="EW85"/>
    </row>
    <row r="86" spans="21:153" ht="15.6" x14ac:dyDescent="0.3">
      <c r="U86"/>
      <c r="V86"/>
      <c r="AD86"/>
      <c r="AE86"/>
      <c r="AM86"/>
      <c r="AN86"/>
      <c r="AU86"/>
      <c r="AV86"/>
      <c r="AZ86"/>
      <c r="BA86"/>
      <c r="BE86"/>
      <c r="BF86"/>
      <c r="BI86"/>
      <c r="BJ86"/>
      <c r="BN86"/>
      <c r="BO86"/>
      <c r="BW86"/>
      <c r="BX86"/>
      <c r="CJ86"/>
      <c r="CK86"/>
      <c r="CV86"/>
      <c r="CW86"/>
      <c r="DD86"/>
      <c r="DE86"/>
      <c r="DT86"/>
      <c r="DU86"/>
      <c r="EC86"/>
      <c r="ED86"/>
      <c r="EO86"/>
      <c r="EP86"/>
      <c r="EV86"/>
      <c r="EW86"/>
    </row>
    <row r="87" spans="21:153" ht="15.6" x14ac:dyDescent="0.3">
      <c r="U87"/>
      <c r="V87"/>
      <c r="AD87"/>
      <c r="AE87"/>
      <c r="AM87"/>
      <c r="AN87"/>
      <c r="AU87"/>
      <c r="AV87"/>
      <c r="AZ87"/>
      <c r="BA87"/>
      <c r="BE87"/>
      <c r="BF87"/>
      <c r="BI87"/>
      <c r="BJ87"/>
      <c r="BN87"/>
      <c r="BO87"/>
      <c r="BW87"/>
      <c r="BX87"/>
      <c r="CJ87"/>
      <c r="CK87"/>
      <c r="CV87"/>
      <c r="CW87"/>
      <c r="DD87"/>
      <c r="DE87"/>
      <c r="DT87"/>
      <c r="DU87"/>
      <c r="EC87"/>
      <c r="ED87"/>
      <c r="EO87"/>
      <c r="EP87"/>
      <c r="EV87"/>
      <c r="EW87"/>
    </row>
    <row r="88" spans="21:153" ht="15.6" x14ac:dyDescent="0.3">
      <c r="U88"/>
      <c r="V88"/>
      <c r="AD88"/>
      <c r="AE88"/>
      <c r="AM88"/>
      <c r="AN88"/>
      <c r="AU88"/>
      <c r="AV88"/>
      <c r="AZ88"/>
      <c r="BA88"/>
      <c r="BE88"/>
      <c r="BF88"/>
      <c r="BI88"/>
      <c r="BJ88"/>
      <c r="BN88"/>
      <c r="BO88"/>
      <c r="BW88"/>
      <c r="BX88"/>
      <c r="CJ88"/>
      <c r="CK88"/>
      <c r="CV88"/>
      <c r="CW88"/>
      <c r="DD88"/>
      <c r="DE88"/>
      <c r="DT88"/>
      <c r="DU88"/>
      <c r="EC88"/>
      <c r="ED88"/>
      <c r="EO88"/>
      <c r="EP88"/>
      <c r="EV88"/>
      <c r="EW88"/>
    </row>
    <row r="89" spans="21:153" ht="15.6" x14ac:dyDescent="0.3">
      <c r="U89"/>
      <c r="V89"/>
      <c r="AD89"/>
      <c r="AE89"/>
      <c r="AM89"/>
      <c r="AN89"/>
      <c r="AU89"/>
      <c r="AV89"/>
      <c r="AZ89"/>
      <c r="BA89"/>
      <c r="BE89"/>
      <c r="BF89"/>
      <c r="BI89"/>
      <c r="BJ89"/>
      <c r="BN89"/>
      <c r="BO89"/>
      <c r="BW89"/>
      <c r="BX89"/>
      <c r="CJ89"/>
      <c r="CK89"/>
      <c r="CV89"/>
      <c r="CW89"/>
      <c r="DD89"/>
      <c r="DE89"/>
      <c r="DT89"/>
      <c r="DU89"/>
      <c r="EC89"/>
      <c r="ED89"/>
      <c r="EO89"/>
      <c r="EP89"/>
      <c r="EV89"/>
      <c r="EW89"/>
    </row>
    <row r="90" spans="21:153" ht="15.6" x14ac:dyDescent="0.3">
      <c r="U90"/>
      <c r="V90"/>
      <c r="AD90"/>
      <c r="AE90"/>
      <c r="AM90"/>
      <c r="AN90"/>
      <c r="AU90"/>
      <c r="AV90"/>
      <c r="AZ90"/>
      <c r="BA90"/>
      <c r="BE90"/>
      <c r="BF90"/>
      <c r="BI90"/>
      <c r="BJ90"/>
      <c r="BN90"/>
      <c r="BO90"/>
      <c r="BW90"/>
      <c r="BX90"/>
      <c r="CJ90"/>
      <c r="CK90"/>
      <c r="CV90"/>
      <c r="CW90"/>
      <c r="DD90"/>
      <c r="DE90"/>
      <c r="DT90"/>
      <c r="DU90"/>
      <c r="EC90"/>
      <c r="ED90"/>
      <c r="EO90"/>
      <c r="EP90"/>
      <c r="EV90"/>
      <c r="EW90"/>
    </row>
    <row r="91" spans="21:153" ht="15.6" x14ac:dyDescent="0.3">
      <c r="U91"/>
      <c r="V91"/>
      <c r="AD91"/>
      <c r="AE91"/>
      <c r="AM91"/>
      <c r="AN91"/>
      <c r="AU91"/>
      <c r="AV91"/>
      <c r="AZ91"/>
      <c r="BA91"/>
      <c r="BE91"/>
      <c r="BF91"/>
      <c r="BI91"/>
      <c r="BJ91"/>
      <c r="BN91"/>
      <c r="BO91"/>
      <c r="BW91"/>
      <c r="BX91"/>
      <c r="CJ91"/>
      <c r="CK91"/>
      <c r="CV91"/>
      <c r="CW91"/>
      <c r="DD91"/>
      <c r="DE91"/>
      <c r="DT91"/>
      <c r="DU91"/>
      <c r="EC91"/>
      <c r="ED91"/>
      <c r="EO91"/>
      <c r="EP91"/>
      <c r="EV91"/>
      <c r="EW91"/>
    </row>
    <row r="92" spans="21:153" ht="15.6" x14ac:dyDescent="0.3">
      <c r="U92"/>
      <c r="V92"/>
      <c r="AD92"/>
      <c r="AE92"/>
      <c r="AM92"/>
      <c r="AN92"/>
      <c r="AU92"/>
      <c r="AV92"/>
      <c r="AZ92"/>
      <c r="BA92"/>
      <c r="BE92"/>
      <c r="BF92"/>
      <c r="BI92"/>
      <c r="BJ92"/>
      <c r="BN92"/>
      <c r="BO92"/>
      <c r="BW92"/>
      <c r="BX92"/>
      <c r="CJ92"/>
      <c r="CK92"/>
      <c r="CV92"/>
      <c r="CW92"/>
      <c r="DD92"/>
      <c r="DE92"/>
      <c r="DT92"/>
      <c r="DU92"/>
      <c r="EC92"/>
      <c r="ED92"/>
      <c r="EO92"/>
      <c r="EP92"/>
      <c r="EV92"/>
      <c r="EW92"/>
    </row>
    <row r="93" spans="21:153" ht="15.6" x14ac:dyDescent="0.3">
      <c r="U93"/>
      <c r="V93"/>
      <c r="AD93"/>
      <c r="AE93"/>
      <c r="AM93"/>
      <c r="AN93"/>
      <c r="AU93"/>
      <c r="AV93"/>
      <c r="AZ93"/>
      <c r="BA93"/>
      <c r="BE93"/>
      <c r="BF93"/>
      <c r="BI93"/>
      <c r="BJ93"/>
      <c r="BN93"/>
      <c r="BO93"/>
      <c r="BW93"/>
      <c r="BX93"/>
      <c r="CJ93"/>
      <c r="CK93"/>
      <c r="CV93"/>
      <c r="CW93"/>
      <c r="DD93"/>
      <c r="DE93"/>
      <c r="DT93"/>
      <c r="DU93"/>
      <c r="EC93"/>
      <c r="ED93"/>
      <c r="EO93"/>
      <c r="EP93"/>
      <c r="EV93"/>
      <c r="EW93"/>
    </row>
    <row r="94" spans="21:153" ht="15.6" x14ac:dyDescent="0.3">
      <c r="U94"/>
      <c r="V94"/>
      <c r="AD94"/>
      <c r="AE94"/>
      <c r="AM94"/>
      <c r="AN94"/>
      <c r="AU94"/>
      <c r="AV94"/>
      <c r="AZ94"/>
      <c r="BA94"/>
      <c r="BE94"/>
      <c r="BF94"/>
      <c r="BI94"/>
      <c r="BJ94"/>
      <c r="BN94"/>
      <c r="BO94"/>
      <c r="BW94"/>
      <c r="BX94"/>
      <c r="CJ94"/>
      <c r="CK94"/>
      <c r="CV94"/>
      <c r="CW94"/>
      <c r="DD94"/>
      <c r="DE94"/>
      <c r="DT94"/>
      <c r="DU94"/>
      <c r="EC94"/>
      <c r="ED94"/>
      <c r="EO94"/>
      <c r="EP94"/>
      <c r="EV94"/>
      <c r="EW94"/>
    </row>
    <row r="95" spans="21:153" ht="15.6" x14ac:dyDescent="0.3">
      <c r="U95"/>
      <c r="V95"/>
      <c r="AD95"/>
      <c r="AE95"/>
      <c r="AM95"/>
      <c r="AN95"/>
      <c r="AU95"/>
      <c r="AV95"/>
      <c r="AZ95"/>
      <c r="BA95"/>
      <c r="BE95"/>
      <c r="BF95"/>
      <c r="BI95"/>
      <c r="BJ95"/>
      <c r="BN95"/>
      <c r="BO95"/>
      <c r="BW95"/>
      <c r="BX95"/>
      <c r="CJ95"/>
      <c r="CK95"/>
      <c r="CV95"/>
      <c r="CW95"/>
      <c r="DD95"/>
      <c r="DE95"/>
      <c r="DT95"/>
      <c r="DU95"/>
      <c r="EC95"/>
      <c r="ED95"/>
      <c r="EO95"/>
      <c r="EP95"/>
      <c r="EV95"/>
      <c r="EW95"/>
    </row>
    <row r="96" spans="21:153" ht="15.6" x14ac:dyDescent="0.3">
      <c r="U96"/>
      <c r="V96"/>
      <c r="AD96"/>
      <c r="AE96"/>
      <c r="AM96"/>
      <c r="AN96"/>
      <c r="AU96"/>
      <c r="AV96"/>
      <c r="AZ96"/>
      <c r="BA96"/>
      <c r="BE96"/>
      <c r="BF96"/>
      <c r="BI96"/>
      <c r="BJ96"/>
      <c r="BN96"/>
      <c r="BO96"/>
      <c r="BW96"/>
      <c r="BX96"/>
      <c r="CJ96"/>
      <c r="CK96"/>
      <c r="CV96"/>
      <c r="CW96"/>
      <c r="DD96"/>
      <c r="DE96"/>
      <c r="DT96"/>
      <c r="DU96"/>
      <c r="EC96"/>
      <c r="ED96"/>
      <c r="EO96"/>
      <c r="EP96"/>
      <c r="EV96"/>
      <c r="EW96"/>
    </row>
    <row r="97" spans="21:153" ht="15.6" x14ac:dyDescent="0.3">
      <c r="U97"/>
      <c r="V97"/>
      <c r="AD97"/>
      <c r="AE97"/>
      <c r="AM97"/>
      <c r="AN97"/>
      <c r="AU97"/>
      <c r="AV97"/>
      <c r="AZ97"/>
      <c r="BA97"/>
      <c r="BE97"/>
      <c r="BF97"/>
      <c r="BI97"/>
      <c r="BJ97"/>
      <c r="BN97"/>
      <c r="BO97"/>
      <c r="BW97"/>
      <c r="BX97"/>
      <c r="CJ97"/>
      <c r="CK97"/>
      <c r="CV97"/>
      <c r="CW97"/>
      <c r="DD97"/>
      <c r="DE97"/>
      <c r="DT97"/>
      <c r="DU97"/>
      <c r="EC97"/>
      <c r="ED97"/>
      <c r="EO97"/>
      <c r="EP97"/>
      <c r="EV97"/>
      <c r="EW97"/>
    </row>
    <row r="98" spans="21:153" ht="15.6" x14ac:dyDescent="0.3">
      <c r="U98"/>
      <c r="V98"/>
      <c r="AD98"/>
      <c r="AE98"/>
      <c r="AM98"/>
      <c r="AN98"/>
      <c r="AU98"/>
      <c r="AV98"/>
      <c r="AZ98"/>
      <c r="BA98"/>
      <c r="BE98"/>
      <c r="BF98"/>
      <c r="BI98"/>
      <c r="BJ98"/>
      <c r="BN98"/>
      <c r="BO98"/>
      <c r="BW98"/>
      <c r="BX98"/>
      <c r="CJ98"/>
      <c r="CK98"/>
      <c r="CV98"/>
      <c r="CW98"/>
      <c r="DD98"/>
      <c r="DE98"/>
      <c r="DT98"/>
      <c r="DU98"/>
      <c r="EC98"/>
      <c r="ED98"/>
      <c r="EO98"/>
      <c r="EP98"/>
      <c r="EV98"/>
      <c r="EW98"/>
    </row>
    <row r="99" spans="21:153" ht="15.6" x14ac:dyDescent="0.3">
      <c r="U99"/>
      <c r="V99"/>
      <c r="AD99"/>
      <c r="AE99"/>
      <c r="AM99"/>
      <c r="AN99"/>
      <c r="AU99"/>
      <c r="AV99"/>
      <c r="AZ99"/>
      <c r="BA99"/>
      <c r="BE99"/>
      <c r="BF99"/>
      <c r="BI99"/>
      <c r="BJ99"/>
      <c r="BN99"/>
      <c r="BO99"/>
      <c r="BW99"/>
      <c r="BX99"/>
      <c r="CJ99"/>
      <c r="CK99"/>
      <c r="CV99"/>
      <c r="CW99"/>
      <c r="DD99"/>
      <c r="DE99"/>
      <c r="DT99"/>
      <c r="DU99"/>
      <c r="EC99"/>
      <c r="ED99"/>
      <c r="EO99"/>
      <c r="EP99"/>
      <c r="EV99"/>
      <c r="EW99"/>
    </row>
    <row r="100" spans="21:153" ht="15.6" x14ac:dyDescent="0.3">
      <c r="U100"/>
      <c r="V100"/>
      <c r="AD100"/>
      <c r="AE100"/>
      <c r="AM100"/>
      <c r="AN100"/>
      <c r="AU100"/>
      <c r="AV100"/>
      <c r="AZ100"/>
      <c r="BA100"/>
      <c r="BE100"/>
      <c r="BF100"/>
      <c r="BI100"/>
      <c r="BJ100"/>
      <c r="BN100"/>
      <c r="BO100"/>
      <c r="BW100"/>
      <c r="BX100"/>
      <c r="CJ100"/>
      <c r="CK100"/>
      <c r="CV100"/>
      <c r="CW100"/>
      <c r="DD100"/>
      <c r="DE100"/>
      <c r="DT100"/>
      <c r="DU100"/>
      <c r="EC100"/>
      <c r="ED100"/>
      <c r="EO100"/>
      <c r="EP100"/>
      <c r="EV100"/>
      <c r="EW100"/>
    </row>
    <row r="101" spans="21:153" ht="15.6" x14ac:dyDescent="0.3">
      <c r="U101"/>
      <c r="V101"/>
      <c r="AD101"/>
      <c r="AE101"/>
      <c r="AM101"/>
      <c r="AN101"/>
      <c r="AU101"/>
      <c r="AV101"/>
      <c r="AZ101"/>
      <c r="BA101"/>
      <c r="BE101"/>
      <c r="BF101"/>
      <c r="BI101"/>
      <c r="BJ101"/>
      <c r="BN101"/>
      <c r="BO101"/>
      <c r="BW101"/>
      <c r="BX101"/>
      <c r="CJ101"/>
      <c r="CK101"/>
      <c r="CV101"/>
      <c r="CW101"/>
      <c r="DD101"/>
      <c r="DE101"/>
      <c r="DT101"/>
      <c r="DU101"/>
      <c r="EC101"/>
      <c r="ED101"/>
      <c r="EO101"/>
      <c r="EP101"/>
      <c r="EV101"/>
      <c r="EW101"/>
    </row>
    <row r="102" spans="21:153" ht="15.6" x14ac:dyDescent="0.3">
      <c r="U102"/>
      <c r="V102"/>
      <c r="AD102"/>
      <c r="AE102"/>
      <c r="AM102"/>
      <c r="AN102"/>
      <c r="AU102"/>
      <c r="AV102"/>
      <c r="AZ102"/>
      <c r="BA102"/>
      <c r="BE102"/>
      <c r="BF102"/>
      <c r="BI102"/>
      <c r="BJ102"/>
      <c r="BN102"/>
      <c r="BO102"/>
      <c r="BW102"/>
      <c r="BX102"/>
      <c r="CJ102"/>
      <c r="CK102"/>
      <c r="CV102"/>
      <c r="CW102"/>
      <c r="DD102"/>
      <c r="DE102"/>
      <c r="DT102"/>
      <c r="DU102"/>
      <c r="EC102"/>
      <c r="ED102"/>
      <c r="EO102"/>
      <c r="EP102"/>
      <c r="EV102"/>
      <c r="EW102"/>
    </row>
    <row r="103" spans="21:153" ht="15.6" x14ac:dyDescent="0.3">
      <c r="U103"/>
      <c r="V103"/>
      <c r="AD103"/>
      <c r="AE103"/>
      <c r="AM103"/>
      <c r="AN103"/>
      <c r="AU103"/>
      <c r="AV103"/>
      <c r="AZ103"/>
      <c r="BA103"/>
      <c r="BE103"/>
      <c r="BF103"/>
      <c r="BI103"/>
      <c r="BJ103"/>
      <c r="BN103"/>
      <c r="BO103"/>
      <c r="BW103"/>
      <c r="BX103"/>
      <c r="CJ103"/>
      <c r="CK103"/>
      <c r="CV103"/>
      <c r="CW103"/>
      <c r="DD103"/>
      <c r="DE103"/>
      <c r="DT103"/>
      <c r="DU103"/>
      <c r="EC103"/>
      <c r="ED103"/>
      <c r="EO103"/>
      <c r="EP103"/>
      <c r="EV103"/>
      <c r="EW103"/>
    </row>
    <row r="104" spans="21:153" ht="15.6" x14ac:dyDescent="0.3">
      <c r="U104"/>
      <c r="V104"/>
      <c r="AD104"/>
      <c r="AE104"/>
      <c r="AM104"/>
      <c r="AN104"/>
      <c r="AU104"/>
      <c r="AV104"/>
      <c r="AZ104"/>
      <c r="BA104"/>
      <c r="BE104"/>
      <c r="BF104"/>
      <c r="BI104"/>
      <c r="BJ104"/>
      <c r="BN104"/>
      <c r="BO104"/>
      <c r="BW104"/>
      <c r="BX104"/>
      <c r="CJ104"/>
      <c r="CK104"/>
      <c r="CV104"/>
      <c r="CW104"/>
      <c r="DD104"/>
      <c r="DE104"/>
      <c r="DT104"/>
      <c r="DU104"/>
      <c r="EC104"/>
      <c r="ED104"/>
      <c r="EO104"/>
      <c r="EP104"/>
      <c r="EV104"/>
      <c r="EW104"/>
    </row>
    <row r="105" spans="21:153" ht="15.6" x14ac:dyDescent="0.3">
      <c r="U105"/>
      <c r="V105"/>
      <c r="AD105"/>
      <c r="AE105"/>
      <c r="AM105"/>
      <c r="AN105"/>
      <c r="AU105"/>
      <c r="AV105"/>
      <c r="AZ105"/>
      <c r="BA105"/>
      <c r="BE105"/>
      <c r="BF105"/>
      <c r="BI105"/>
      <c r="BJ105"/>
      <c r="BN105"/>
      <c r="BO105"/>
      <c r="BW105"/>
      <c r="BX105"/>
      <c r="CJ105"/>
      <c r="CK105"/>
      <c r="CV105"/>
      <c r="CW105"/>
      <c r="DD105"/>
      <c r="DE105"/>
      <c r="DT105"/>
      <c r="DU105"/>
      <c r="EC105"/>
      <c r="ED105"/>
      <c r="EO105"/>
      <c r="EP105"/>
      <c r="EV105"/>
      <c r="EW105"/>
    </row>
    <row r="106" spans="21:153" ht="15.6" x14ac:dyDescent="0.3">
      <c r="U106"/>
      <c r="V106"/>
      <c r="AD106"/>
      <c r="AE106"/>
      <c r="AM106"/>
      <c r="AN106"/>
      <c r="AU106"/>
      <c r="AV106"/>
      <c r="AZ106"/>
      <c r="BA106"/>
      <c r="BE106"/>
      <c r="BF106"/>
      <c r="BI106"/>
      <c r="BJ106"/>
      <c r="BN106"/>
      <c r="BO106"/>
      <c r="BW106"/>
      <c r="BX106"/>
      <c r="CJ106"/>
      <c r="CK106"/>
      <c r="CV106"/>
      <c r="CW106"/>
      <c r="DD106"/>
      <c r="DE106"/>
      <c r="DT106"/>
      <c r="DU106"/>
      <c r="EC106"/>
      <c r="ED106"/>
      <c r="EO106"/>
      <c r="EP106"/>
      <c r="EV106"/>
      <c r="EW106"/>
    </row>
    <row r="107" spans="21:153" ht="15.6" x14ac:dyDescent="0.3">
      <c r="U107"/>
      <c r="V107"/>
      <c r="AD107"/>
      <c r="AE107"/>
      <c r="AM107"/>
      <c r="AN107"/>
      <c r="AU107"/>
      <c r="AV107"/>
      <c r="AZ107"/>
      <c r="BA107"/>
      <c r="BE107"/>
      <c r="BF107"/>
      <c r="BI107"/>
      <c r="BJ107"/>
      <c r="BN107"/>
      <c r="BO107"/>
      <c r="BW107"/>
      <c r="BX107"/>
      <c r="CJ107"/>
      <c r="CK107"/>
      <c r="CV107"/>
      <c r="CW107"/>
      <c r="DD107"/>
      <c r="DE107"/>
      <c r="DT107"/>
      <c r="DU107"/>
      <c r="EC107"/>
      <c r="ED107"/>
      <c r="EO107"/>
      <c r="EP107"/>
      <c r="EV107"/>
      <c r="EW107"/>
    </row>
    <row r="108" spans="21:153" ht="15.6" x14ac:dyDescent="0.3">
      <c r="U108"/>
      <c r="V108"/>
      <c r="AD108"/>
      <c r="AE108"/>
      <c r="AM108"/>
      <c r="AN108"/>
      <c r="AU108"/>
      <c r="AV108"/>
      <c r="AZ108"/>
      <c r="BA108"/>
      <c r="BE108"/>
      <c r="BF108"/>
      <c r="BI108"/>
      <c r="BJ108"/>
      <c r="BN108"/>
      <c r="BO108"/>
      <c r="BW108"/>
      <c r="BX108"/>
      <c r="CJ108"/>
      <c r="CK108"/>
      <c r="CV108"/>
      <c r="CW108"/>
      <c r="DD108"/>
      <c r="DE108"/>
      <c r="DT108"/>
      <c r="DU108"/>
      <c r="EC108"/>
      <c r="ED108"/>
      <c r="EO108"/>
      <c r="EP108"/>
      <c r="EV108"/>
      <c r="EW108"/>
    </row>
    <row r="109" spans="21:153" ht="15.6" x14ac:dyDescent="0.3">
      <c r="U109"/>
      <c r="V109"/>
      <c r="AD109"/>
      <c r="AE109"/>
      <c r="AM109"/>
      <c r="AN109"/>
      <c r="AU109"/>
      <c r="AV109"/>
      <c r="AZ109"/>
      <c r="BA109"/>
      <c r="BE109"/>
      <c r="BF109"/>
      <c r="BI109"/>
      <c r="BJ109"/>
      <c r="BN109"/>
      <c r="BO109"/>
      <c r="BW109"/>
      <c r="BX109"/>
      <c r="CJ109"/>
      <c r="CK109"/>
      <c r="CV109"/>
      <c r="CW109"/>
      <c r="DD109"/>
      <c r="DE109"/>
      <c r="DT109"/>
      <c r="DU109"/>
      <c r="EC109"/>
      <c r="ED109"/>
      <c r="EO109"/>
      <c r="EP109"/>
      <c r="EV109"/>
      <c r="EW109"/>
    </row>
    <row r="110" spans="21:153" ht="15.6" x14ac:dyDescent="0.3">
      <c r="U110"/>
      <c r="V110"/>
      <c r="AD110"/>
      <c r="AE110"/>
      <c r="AM110"/>
      <c r="AN110"/>
      <c r="AU110"/>
      <c r="AV110"/>
      <c r="AZ110"/>
      <c r="BA110"/>
      <c r="BE110"/>
      <c r="BF110"/>
      <c r="BI110"/>
      <c r="BJ110"/>
      <c r="BN110"/>
      <c r="BO110"/>
      <c r="BW110"/>
      <c r="BX110"/>
      <c r="CJ110"/>
      <c r="CK110"/>
      <c r="CV110"/>
      <c r="CW110"/>
      <c r="DD110"/>
      <c r="DE110"/>
      <c r="DT110"/>
      <c r="DU110"/>
      <c r="EC110"/>
      <c r="ED110"/>
      <c r="EO110"/>
      <c r="EP110"/>
      <c r="EV110"/>
      <c r="EW110"/>
    </row>
    <row r="111" spans="21:153" ht="15.6" x14ac:dyDescent="0.3">
      <c r="U111"/>
      <c r="V111"/>
      <c r="AD111"/>
      <c r="AE111"/>
      <c r="AM111"/>
      <c r="AN111"/>
      <c r="AU111"/>
      <c r="AV111"/>
      <c r="AZ111"/>
      <c r="BA111"/>
      <c r="BE111"/>
      <c r="BF111"/>
      <c r="BI111"/>
      <c r="BJ111"/>
      <c r="BN111"/>
      <c r="BO111"/>
      <c r="BW111"/>
      <c r="BX111"/>
      <c r="CJ111"/>
      <c r="CK111"/>
      <c r="CV111"/>
      <c r="CW111"/>
      <c r="DD111"/>
      <c r="DE111"/>
      <c r="DT111"/>
      <c r="DU111"/>
      <c r="EC111"/>
      <c r="ED111"/>
      <c r="EO111"/>
      <c r="EP111"/>
      <c r="EV111"/>
      <c r="EW111"/>
    </row>
    <row r="112" spans="21:153" ht="15.6" x14ac:dyDescent="0.3">
      <c r="U112"/>
      <c r="V112"/>
      <c r="AD112"/>
      <c r="AE112"/>
      <c r="AM112"/>
      <c r="AN112"/>
      <c r="AU112"/>
      <c r="AV112"/>
      <c r="AZ112"/>
      <c r="BA112"/>
      <c r="BE112"/>
      <c r="BF112"/>
      <c r="BI112"/>
      <c r="BJ112"/>
      <c r="BN112"/>
      <c r="BO112"/>
      <c r="BW112"/>
      <c r="BX112"/>
      <c r="CJ112"/>
      <c r="CK112"/>
      <c r="CV112"/>
      <c r="CW112"/>
      <c r="DD112"/>
      <c r="DE112"/>
      <c r="DT112"/>
      <c r="DU112"/>
      <c r="EC112"/>
      <c r="ED112"/>
      <c r="EO112"/>
      <c r="EP112"/>
      <c r="EV112"/>
      <c r="EW112"/>
    </row>
    <row r="113" spans="21:153" ht="15.6" x14ac:dyDescent="0.3">
      <c r="U113"/>
      <c r="V113"/>
      <c r="AD113"/>
      <c r="AE113"/>
      <c r="AM113"/>
      <c r="AN113"/>
      <c r="AU113"/>
      <c r="AV113"/>
      <c r="AZ113"/>
      <c r="BA113"/>
      <c r="BE113"/>
      <c r="BF113"/>
      <c r="BI113"/>
      <c r="BJ113"/>
      <c r="BN113"/>
      <c r="BO113"/>
      <c r="BW113"/>
      <c r="BX113"/>
      <c r="CJ113"/>
      <c r="CK113"/>
      <c r="CV113"/>
      <c r="CW113"/>
      <c r="DD113"/>
      <c r="DE113"/>
      <c r="DT113"/>
      <c r="DU113"/>
      <c r="EC113"/>
      <c r="ED113"/>
      <c r="EO113"/>
      <c r="EP113"/>
      <c r="EV113"/>
      <c r="EW113"/>
    </row>
    <row r="114" spans="21:153" ht="15.6" x14ac:dyDescent="0.3">
      <c r="U114"/>
      <c r="V114"/>
      <c r="AD114"/>
      <c r="AE114"/>
      <c r="AM114"/>
      <c r="AN114"/>
      <c r="AU114"/>
      <c r="AV114"/>
      <c r="AZ114"/>
      <c r="BA114"/>
      <c r="BE114"/>
      <c r="BF114"/>
      <c r="BI114"/>
      <c r="BJ114"/>
      <c r="BN114"/>
      <c r="BO114"/>
      <c r="BW114"/>
      <c r="BX114"/>
      <c r="CJ114"/>
      <c r="CK114"/>
      <c r="CV114"/>
      <c r="CW114"/>
      <c r="DD114"/>
      <c r="DE114"/>
      <c r="DT114"/>
      <c r="DU114"/>
      <c r="EC114"/>
      <c r="ED114"/>
      <c r="EO114"/>
      <c r="EP114"/>
      <c r="EV114"/>
      <c r="EW114"/>
    </row>
    <row r="115" spans="21:153" ht="15.6" x14ac:dyDescent="0.3">
      <c r="U115"/>
      <c r="V115"/>
      <c r="AD115"/>
      <c r="AE115"/>
      <c r="AM115"/>
      <c r="AN115"/>
      <c r="AU115"/>
      <c r="AV115"/>
      <c r="AZ115"/>
      <c r="BA115"/>
      <c r="BE115"/>
      <c r="BF115"/>
      <c r="BI115"/>
      <c r="BJ115"/>
      <c r="BN115"/>
      <c r="BO115"/>
      <c r="BW115"/>
      <c r="BX115"/>
      <c r="CJ115"/>
      <c r="CK115"/>
      <c r="CV115"/>
      <c r="CW115"/>
      <c r="DD115"/>
      <c r="DE115"/>
      <c r="DT115"/>
      <c r="DU115"/>
      <c r="EC115"/>
      <c r="ED115"/>
      <c r="EO115"/>
      <c r="EP115"/>
      <c r="EV115"/>
      <c r="EW115"/>
    </row>
    <row r="116" spans="21:153" ht="15.6" x14ac:dyDescent="0.3">
      <c r="U116"/>
      <c r="V116"/>
      <c r="AD116"/>
      <c r="AE116"/>
      <c r="AM116"/>
      <c r="AN116"/>
      <c r="AU116"/>
      <c r="AV116"/>
      <c r="AZ116"/>
      <c r="BA116"/>
      <c r="BE116"/>
      <c r="BF116"/>
      <c r="BI116"/>
      <c r="BJ116"/>
      <c r="BN116"/>
      <c r="BO116"/>
      <c r="BW116"/>
      <c r="BX116"/>
      <c r="CJ116"/>
      <c r="CK116"/>
      <c r="CV116"/>
      <c r="CW116"/>
      <c r="DD116"/>
      <c r="DE116"/>
      <c r="DT116"/>
      <c r="DU116"/>
      <c r="EC116"/>
      <c r="ED116"/>
      <c r="EO116"/>
      <c r="EP116"/>
      <c r="EV116"/>
      <c r="EW116"/>
    </row>
    <row r="117" spans="21:153" ht="15.6" x14ac:dyDescent="0.3">
      <c r="U117"/>
      <c r="V117"/>
      <c r="AD117"/>
      <c r="AE117"/>
      <c r="AM117"/>
      <c r="AN117"/>
      <c r="AU117"/>
      <c r="AV117"/>
      <c r="AZ117"/>
      <c r="BA117"/>
      <c r="BE117"/>
      <c r="BF117"/>
      <c r="BI117"/>
      <c r="BJ117"/>
      <c r="BN117"/>
      <c r="BO117"/>
      <c r="BW117"/>
      <c r="BX117"/>
      <c r="CJ117"/>
      <c r="CK117"/>
      <c r="CV117"/>
      <c r="CW117"/>
      <c r="DD117"/>
      <c r="DE117"/>
      <c r="DT117"/>
      <c r="DU117"/>
      <c r="EC117"/>
      <c r="ED117"/>
      <c r="EO117"/>
      <c r="EP117"/>
      <c r="EV117"/>
      <c r="EW117"/>
    </row>
    <row r="118" spans="21:153" ht="15.6" x14ac:dyDescent="0.3">
      <c r="U118"/>
      <c r="V118"/>
      <c r="AD118"/>
      <c r="AE118"/>
      <c r="AM118"/>
      <c r="AN118"/>
      <c r="AU118"/>
      <c r="AV118"/>
      <c r="AZ118"/>
      <c r="BA118"/>
      <c r="BE118"/>
      <c r="BF118"/>
      <c r="BI118"/>
      <c r="BJ118"/>
      <c r="BN118"/>
      <c r="BO118"/>
      <c r="BW118"/>
      <c r="BX118"/>
      <c r="CJ118"/>
      <c r="CK118"/>
      <c r="CV118"/>
      <c r="CW118"/>
      <c r="DD118"/>
      <c r="DE118"/>
      <c r="DT118"/>
      <c r="DU118"/>
      <c r="EC118"/>
      <c r="ED118"/>
      <c r="EO118"/>
      <c r="EP118"/>
      <c r="EV118"/>
      <c r="EW118"/>
    </row>
    <row r="119" spans="21:153" ht="15.6" x14ac:dyDescent="0.3">
      <c r="U119"/>
      <c r="V119"/>
      <c r="AD119"/>
      <c r="AE119"/>
      <c r="AM119"/>
      <c r="AN119"/>
      <c r="AU119"/>
      <c r="AV119"/>
      <c r="AZ119"/>
      <c r="BA119"/>
      <c r="BE119"/>
      <c r="BF119"/>
      <c r="BI119"/>
      <c r="BJ119"/>
      <c r="BN119"/>
      <c r="BO119"/>
      <c r="BW119"/>
      <c r="BX119"/>
      <c r="CJ119"/>
      <c r="CK119"/>
      <c r="CV119"/>
      <c r="CW119"/>
      <c r="DD119"/>
      <c r="DE119"/>
      <c r="DT119"/>
      <c r="DU119"/>
      <c r="EC119"/>
      <c r="ED119"/>
      <c r="EO119"/>
      <c r="EP119"/>
      <c r="EV119"/>
      <c r="EW119"/>
    </row>
    <row r="120" spans="21:153" ht="15.6" x14ac:dyDescent="0.3">
      <c r="U120"/>
      <c r="V120"/>
      <c r="AD120"/>
      <c r="AE120"/>
      <c r="AM120"/>
      <c r="AN120"/>
      <c r="AU120"/>
      <c r="AV120"/>
      <c r="AZ120"/>
      <c r="BA120"/>
      <c r="BE120"/>
      <c r="BF120"/>
      <c r="BI120"/>
      <c r="BJ120"/>
      <c r="BN120"/>
      <c r="BO120"/>
      <c r="BW120"/>
      <c r="BX120"/>
      <c r="CJ120"/>
      <c r="CK120"/>
      <c r="CV120"/>
      <c r="CW120"/>
      <c r="DD120"/>
      <c r="DE120"/>
      <c r="DT120"/>
      <c r="DU120"/>
      <c r="EC120"/>
      <c r="ED120"/>
      <c r="EO120"/>
      <c r="EP120"/>
      <c r="EV120"/>
      <c r="EW120"/>
    </row>
    <row r="121" spans="21:153" ht="15.6" x14ac:dyDescent="0.3">
      <c r="U121"/>
      <c r="V121"/>
      <c r="AD121"/>
      <c r="AE121"/>
      <c r="AM121"/>
      <c r="AN121"/>
      <c r="AU121"/>
      <c r="AV121"/>
      <c r="AZ121"/>
      <c r="BA121"/>
      <c r="BE121"/>
      <c r="BF121"/>
      <c r="BI121"/>
      <c r="BJ121"/>
      <c r="BN121"/>
      <c r="BO121"/>
      <c r="BW121"/>
      <c r="BX121"/>
      <c r="CJ121"/>
      <c r="CK121"/>
      <c r="CV121"/>
      <c r="CW121"/>
      <c r="DD121"/>
      <c r="DE121"/>
      <c r="DT121"/>
      <c r="DU121"/>
      <c r="EC121"/>
      <c r="ED121"/>
      <c r="EO121"/>
      <c r="EP121"/>
      <c r="EV121"/>
      <c r="EW121"/>
    </row>
    <row r="122" spans="21:153" ht="15.6" x14ac:dyDescent="0.3">
      <c r="U122"/>
      <c r="V122"/>
      <c r="AD122"/>
      <c r="AE122"/>
      <c r="AM122"/>
      <c r="AN122"/>
      <c r="AU122"/>
      <c r="AV122"/>
      <c r="AZ122"/>
      <c r="BA122"/>
      <c r="BE122"/>
      <c r="BF122"/>
      <c r="BI122"/>
      <c r="BJ122"/>
      <c r="BN122"/>
      <c r="BO122"/>
      <c r="BW122"/>
      <c r="BX122"/>
      <c r="CJ122"/>
      <c r="CK122"/>
      <c r="CV122"/>
      <c r="CW122"/>
      <c r="DD122"/>
      <c r="DE122"/>
      <c r="DT122"/>
      <c r="DU122"/>
      <c r="EC122"/>
      <c r="ED122"/>
      <c r="EO122"/>
      <c r="EP122"/>
      <c r="EV122"/>
      <c r="EW122"/>
    </row>
    <row r="123" spans="21:153" ht="15.6" x14ac:dyDescent="0.3">
      <c r="U123"/>
      <c r="V123"/>
      <c r="AD123"/>
      <c r="AE123"/>
      <c r="AM123"/>
      <c r="AN123"/>
      <c r="AU123"/>
      <c r="AV123"/>
      <c r="AZ123"/>
      <c r="BA123"/>
      <c r="BE123"/>
      <c r="BF123"/>
      <c r="BI123"/>
      <c r="BJ123"/>
      <c r="BN123"/>
      <c r="BO123"/>
      <c r="BW123"/>
      <c r="BX123"/>
      <c r="CJ123"/>
      <c r="CK123"/>
      <c r="CV123"/>
      <c r="CW123"/>
      <c r="DD123"/>
      <c r="DE123"/>
      <c r="DT123"/>
      <c r="DU123"/>
      <c r="EC123"/>
      <c r="ED123"/>
      <c r="EO123"/>
      <c r="EP123"/>
      <c r="EV123"/>
      <c r="EW123"/>
    </row>
    <row r="124" spans="21:153" ht="15.6" x14ac:dyDescent="0.3">
      <c r="U124"/>
      <c r="V124"/>
      <c r="AD124"/>
      <c r="AE124"/>
      <c r="AM124"/>
      <c r="AN124"/>
      <c r="AU124"/>
      <c r="AV124"/>
      <c r="AZ124"/>
      <c r="BA124"/>
      <c r="BE124"/>
      <c r="BF124"/>
      <c r="BI124"/>
      <c r="BJ124"/>
      <c r="BN124"/>
      <c r="BO124"/>
      <c r="BW124"/>
      <c r="BX124"/>
      <c r="CJ124"/>
      <c r="CK124"/>
      <c r="CV124"/>
      <c r="CW124"/>
      <c r="DD124"/>
      <c r="DE124"/>
      <c r="DT124"/>
      <c r="DU124"/>
      <c r="EC124"/>
      <c r="ED124"/>
      <c r="EO124"/>
      <c r="EP124"/>
      <c r="EV124"/>
      <c r="EW124"/>
    </row>
    <row r="125" spans="21:153" ht="15.6" x14ac:dyDescent="0.3">
      <c r="U125"/>
      <c r="V125"/>
      <c r="AD125"/>
      <c r="AE125"/>
      <c r="AM125"/>
      <c r="AN125"/>
      <c r="AU125"/>
      <c r="AV125"/>
      <c r="AZ125"/>
      <c r="BA125"/>
      <c r="BE125"/>
      <c r="BF125"/>
      <c r="BI125"/>
      <c r="BJ125"/>
      <c r="BN125"/>
      <c r="BO125"/>
      <c r="BW125"/>
      <c r="BX125"/>
      <c r="CJ125"/>
      <c r="CK125"/>
      <c r="CV125"/>
      <c r="CW125"/>
      <c r="DD125"/>
      <c r="DE125"/>
      <c r="DT125"/>
      <c r="DU125"/>
      <c r="EC125"/>
      <c r="ED125"/>
      <c r="EO125"/>
      <c r="EP125"/>
      <c r="EV125"/>
      <c r="EW125"/>
    </row>
    <row r="126" spans="21:153" ht="15.6" x14ac:dyDescent="0.3">
      <c r="U126"/>
      <c r="V126"/>
      <c r="AD126"/>
      <c r="AE126"/>
      <c r="AM126"/>
      <c r="AN126"/>
      <c r="AU126"/>
      <c r="AV126"/>
      <c r="AZ126"/>
      <c r="BA126"/>
      <c r="BE126"/>
      <c r="BF126"/>
      <c r="BI126"/>
      <c r="BJ126"/>
      <c r="BN126"/>
      <c r="BO126"/>
      <c r="BW126"/>
      <c r="BX126"/>
      <c r="CJ126"/>
      <c r="CK126"/>
      <c r="CV126"/>
      <c r="CW126"/>
      <c r="DD126"/>
      <c r="DE126"/>
      <c r="DT126"/>
      <c r="DU126"/>
      <c r="EC126"/>
      <c r="ED126"/>
      <c r="EO126"/>
      <c r="EP126"/>
      <c r="EV126"/>
      <c r="EW126"/>
    </row>
    <row r="127" spans="21:153" ht="15.6" x14ac:dyDescent="0.3">
      <c r="U127"/>
      <c r="V127"/>
      <c r="AD127"/>
      <c r="AE127"/>
      <c r="AM127"/>
      <c r="AN127"/>
      <c r="AU127"/>
      <c r="AV127"/>
      <c r="AZ127"/>
      <c r="BA127"/>
      <c r="BE127"/>
      <c r="BF127"/>
      <c r="BI127"/>
      <c r="BJ127"/>
      <c r="BN127"/>
      <c r="BO127"/>
      <c r="BW127"/>
      <c r="BX127"/>
      <c r="CJ127"/>
      <c r="CK127"/>
      <c r="CV127"/>
      <c r="CW127"/>
      <c r="DD127"/>
      <c r="DE127"/>
      <c r="DT127"/>
      <c r="DU127"/>
      <c r="EC127"/>
      <c r="ED127"/>
      <c r="EO127"/>
      <c r="EP127"/>
      <c r="EV127"/>
      <c r="EW127"/>
    </row>
    <row r="128" spans="21:153" ht="15.6" x14ac:dyDescent="0.3">
      <c r="U128"/>
      <c r="V128"/>
      <c r="AD128"/>
      <c r="AE128"/>
      <c r="AM128"/>
      <c r="AN128"/>
      <c r="AU128"/>
      <c r="AV128"/>
      <c r="AZ128"/>
      <c r="BA128"/>
      <c r="BE128"/>
      <c r="BF128"/>
      <c r="BI128"/>
      <c r="BJ128"/>
      <c r="BN128"/>
      <c r="BO128"/>
      <c r="BW128"/>
      <c r="BX128"/>
      <c r="CJ128"/>
      <c r="CK128"/>
      <c r="CV128"/>
      <c r="CW128"/>
      <c r="DD128"/>
      <c r="DE128"/>
      <c r="DT128"/>
      <c r="DU128"/>
      <c r="EC128"/>
      <c r="ED128"/>
      <c r="EO128"/>
      <c r="EP128"/>
      <c r="EV128"/>
      <c r="EW128"/>
    </row>
    <row r="129" spans="21:153" ht="15.6" x14ac:dyDescent="0.3">
      <c r="U129"/>
      <c r="V129"/>
      <c r="AD129"/>
      <c r="AE129"/>
      <c r="AM129"/>
      <c r="AN129"/>
      <c r="AU129"/>
      <c r="AV129"/>
      <c r="AZ129"/>
      <c r="BA129"/>
      <c r="BE129"/>
      <c r="BF129"/>
      <c r="BI129"/>
      <c r="BJ129"/>
      <c r="BN129"/>
      <c r="BO129"/>
      <c r="BW129"/>
      <c r="BX129"/>
      <c r="CJ129"/>
      <c r="CK129"/>
      <c r="CV129"/>
      <c r="CW129"/>
      <c r="DD129"/>
      <c r="DE129"/>
      <c r="DT129"/>
      <c r="DU129"/>
      <c r="EC129"/>
      <c r="ED129"/>
      <c r="EO129"/>
      <c r="EP129"/>
      <c r="EV129"/>
      <c r="EW129"/>
    </row>
    <row r="130" spans="21:153" ht="15.6" x14ac:dyDescent="0.3">
      <c r="U130"/>
      <c r="V130"/>
      <c r="AD130"/>
      <c r="AE130"/>
      <c r="AM130"/>
      <c r="AN130"/>
      <c r="AU130"/>
      <c r="AV130"/>
      <c r="AZ130"/>
      <c r="BA130"/>
      <c r="BE130"/>
      <c r="BF130"/>
      <c r="BI130"/>
      <c r="BJ130"/>
      <c r="BN130"/>
      <c r="BO130"/>
      <c r="BW130"/>
      <c r="BX130"/>
      <c r="CJ130"/>
      <c r="CK130"/>
      <c r="CV130"/>
      <c r="CW130"/>
      <c r="DD130"/>
      <c r="DE130"/>
      <c r="DT130"/>
      <c r="DU130"/>
      <c r="EC130"/>
      <c r="ED130"/>
      <c r="EO130"/>
      <c r="EP130"/>
      <c r="EV130"/>
      <c r="EW130"/>
    </row>
    <row r="131" spans="21:153" ht="15.6" x14ac:dyDescent="0.3">
      <c r="U131"/>
      <c r="V131"/>
      <c r="AD131"/>
      <c r="AE131"/>
      <c r="AM131"/>
      <c r="AN131"/>
      <c r="AU131"/>
      <c r="AV131"/>
      <c r="AZ131"/>
      <c r="BA131"/>
      <c r="BE131"/>
      <c r="BF131"/>
      <c r="BI131"/>
      <c r="BJ131"/>
      <c r="BN131"/>
      <c r="BO131"/>
      <c r="BW131"/>
      <c r="BX131"/>
      <c r="CJ131"/>
      <c r="CK131"/>
      <c r="CV131"/>
      <c r="CW131"/>
      <c r="DD131"/>
      <c r="DE131"/>
      <c r="DT131"/>
      <c r="DU131"/>
      <c r="EC131"/>
      <c r="ED131"/>
      <c r="EO131"/>
      <c r="EP131"/>
      <c r="EV131"/>
      <c r="EW131"/>
    </row>
    <row r="132" spans="21:153" ht="15.6" x14ac:dyDescent="0.3">
      <c r="U132"/>
      <c r="V132"/>
      <c r="AD132"/>
      <c r="AE132"/>
      <c r="AM132"/>
      <c r="AN132"/>
      <c r="AU132"/>
      <c r="AV132"/>
      <c r="AZ132"/>
      <c r="BA132"/>
      <c r="BE132"/>
      <c r="BF132"/>
      <c r="BI132"/>
      <c r="BJ132"/>
      <c r="BN132"/>
      <c r="BO132"/>
      <c r="BW132"/>
      <c r="BX132"/>
      <c r="CJ132"/>
      <c r="CK132"/>
      <c r="CV132"/>
      <c r="CW132"/>
      <c r="DD132"/>
      <c r="DE132"/>
      <c r="DT132"/>
      <c r="DU132"/>
      <c r="EC132"/>
      <c r="ED132"/>
      <c r="EO132"/>
      <c r="EP132"/>
      <c r="EV132"/>
      <c r="EW132"/>
    </row>
    <row r="133" spans="21:153" ht="15.6" x14ac:dyDescent="0.3">
      <c r="U133"/>
      <c r="V133"/>
      <c r="AD133"/>
      <c r="AE133"/>
      <c r="AM133"/>
      <c r="AN133"/>
      <c r="AU133"/>
      <c r="AV133"/>
      <c r="AZ133"/>
      <c r="BA133"/>
      <c r="BE133"/>
      <c r="BF133"/>
      <c r="BI133"/>
      <c r="BJ133"/>
      <c r="BN133"/>
      <c r="BO133"/>
      <c r="BW133"/>
      <c r="BX133"/>
      <c r="CJ133"/>
      <c r="CK133"/>
      <c r="CV133"/>
      <c r="CW133"/>
      <c r="DD133"/>
      <c r="DE133"/>
      <c r="DT133"/>
      <c r="DU133"/>
      <c r="EC133"/>
      <c r="ED133"/>
      <c r="EO133"/>
      <c r="EP133"/>
      <c r="EV133"/>
      <c r="EW133"/>
    </row>
    <row r="134" spans="21:153" ht="15.6" x14ac:dyDescent="0.3">
      <c r="U134"/>
      <c r="V134"/>
      <c r="AD134"/>
      <c r="AE134"/>
      <c r="AM134"/>
      <c r="AN134"/>
      <c r="AU134"/>
      <c r="AV134"/>
      <c r="AZ134"/>
      <c r="BA134"/>
      <c r="BE134"/>
      <c r="BF134"/>
      <c r="BI134"/>
      <c r="BJ134"/>
      <c r="BN134"/>
      <c r="BO134"/>
      <c r="BW134"/>
      <c r="BX134"/>
      <c r="CJ134"/>
      <c r="CK134"/>
      <c r="CV134"/>
      <c r="CW134"/>
      <c r="DD134"/>
      <c r="DE134"/>
      <c r="DT134"/>
      <c r="DU134"/>
      <c r="EC134"/>
      <c r="ED134"/>
      <c r="EO134"/>
      <c r="EP134"/>
      <c r="EV134"/>
      <c r="EW134"/>
    </row>
    <row r="135" spans="21:153" ht="15.6" x14ac:dyDescent="0.3">
      <c r="U135"/>
      <c r="V135"/>
      <c r="AD135"/>
      <c r="AE135"/>
      <c r="AM135"/>
      <c r="AN135"/>
      <c r="AU135"/>
      <c r="AV135"/>
      <c r="AZ135"/>
      <c r="BA135"/>
      <c r="BE135"/>
      <c r="BF135"/>
      <c r="BI135"/>
      <c r="BJ135"/>
      <c r="BN135"/>
      <c r="BO135"/>
      <c r="BW135"/>
      <c r="BX135"/>
      <c r="CJ135"/>
      <c r="CK135"/>
      <c r="CV135"/>
      <c r="CW135"/>
      <c r="DD135"/>
      <c r="DE135"/>
      <c r="DT135"/>
      <c r="DU135"/>
      <c r="EC135"/>
      <c r="ED135"/>
      <c r="EO135"/>
      <c r="EP135"/>
      <c r="EV135"/>
      <c r="EW135"/>
    </row>
    <row r="136" spans="21:153" ht="15.6" x14ac:dyDescent="0.3">
      <c r="U136"/>
      <c r="V136"/>
      <c r="AD136"/>
      <c r="AE136"/>
      <c r="AM136"/>
      <c r="AN136"/>
      <c r="AU136"/>
      <c r="AV136"/>
      <c r="AZ136"/>
      <c r="BA136"/>
      <c r="BE136"/>
      <c r="BF136"/>
      <c r="BI136"/>
      <c r="BJ136"/>
      <c r="BN136"/>
      <c r="BO136"/>
      <c r="BW136"/>
      <c r="BX136"/>
      <c r="CJ136"/>
      <c r="CK136"/>
      <c r="CV136"/>
      <c r="CW136"/>
      <c r="DD136"/>
      <c r="DE136"/>
      <c r="DT136"/>
      <c r="DU136"/>
      <c r="EC136"/>
      <c r="ED136"/>
      <c r="EO136"/>
      <c r="EP136"/>
      <c r="EV136"/>
      <c r="EW136"/>
    </row>
    <row r="137" spans="21:153" ht="15.6" x14ac:dyDescent="0.3">
      <c r="U137"/>
      <c r="V137"/>
      <c r="AD137"/>
      <c r="AE137"/>
      <c r="AM137"/>
      <c r="AN137"/>
      <c r="AU137"/>
      <c r="AV137"/>
      <c r="AZ137"/>
      <c r="BA137"/>
      <c r="BE137"/>
      <c r="BF137"/>
      <c r="BI137"/>
      <c r="BJ137"/>
      <c r="BN137"/>
      <c r="BO137"/>
      <c r="BW137"/>
      <c r="BX137"/>
      <c r="CJ137"/>
      <c r="CK137"/>
      <c r="CV137"/>
      <c r="CW137"/>
      <c r="DD137"/>
      <c r="DE137"/>
      <c r="DT137"/>
      <c r="DU137"/>
      <c r="EC137"/>
      <c r="ED137"/>
      <c r="EO137"/>
      <c r="EP137"/>
      <c r="EV137"/>
      <c r="EW137"/>
    </row>
    <row r="138" spans="21:153" ht="15.6" x14ac:dyDescent="0.3">
      <c r="U138"/>
      <c r="V138"/>
      <c r="AD138"/>
      <c r="AE138"/>
      <c r="AM138"/>
      <c r="AN138"/>
      <c r="AU138"/>
      <c r="AV138"/>
      <c r="AZ138"/>
      <c r="BA138"/>
      <c r="BE138"/>
      <c r="BF138"/>
      <c r="BI138"/>
      <c r="BJ138"/>
      <c r="BN138"/>
      <c r="BO138"/>
      <c r="BW138"/>
      <c r="BX138"/>
      <c r="CJ138"/>
      <c r="CK138"/>
      <c r="CV138"/>
      <c r="CW138"/>
      <c r="DD138"/>
      <c r="DE138"/>
      <c r="DT138"/>
      <c r="DU138"/>
      <c r="EC138"/>
      <c r="ED138"/>
      <c r="EO138"/>
      <c r="EP138"/>
      <c r="EV138"/>
      <c r="EW138"/>
    </row>
    <row r="139" spans="21:153" ht="15.6" x14ac:dyDescent="0.3">
      <c r="U139"/>
      <c r="V139"/>
      <c r="AD139"/>
      <c r="AE139"/>
      <c r="AM139"/>
      <c r="AN139"/>
      <c r="AU139"/>
      <c r="AV139"/>
      <c r="AZ139"/>
      <c r="BA139"/>
      <c r="BE139"/>
      <c r="BF139"/>
      <c r="BI139"/>
      <c r="BJ139"/>
      <c r="BN139"/>
      <c r="BO139"/>
      <c r="BW139"/>
      <c r="BX139"/>
      <c r="CJ139"/>
      <c r="CK139"/>
      <c r="CV139"/>
      <c r="CW139"/>
      <c r="DD139"/>
      <c r="DE139"/>
      <c r="DT139"/>
      <c r="DU139"/>
      <c r="EC139"/>
      <c r="ED139"/>
      <c r="EO139"/>
      <c r="EP139"/>
      <c r="EV139"/>
      <c r="EW139"/>
    </row>
    <row r="140" spans="21:153" ht="15.6" x14ac:dyDescent="0.3">
      <c r="U140"/>
      <c r="V140"/>
      <c r="AD140"/>
      <c r="AE140"/>
      <c r="AM140"/>
      <c r="AN140"/>
      <c r="AU140"/>
      <c r="AV140"/>
      <c r="AZ140"/>
      <c r="BA140"/>
      <c r="BE140"/>
      <c r="BF140"/>
      <c r="BI140"/>
      <c r="BJ140"/>
      <c r="BN140"/>
      <c r="BO140"/>
      <c r="BW140"/>
      <c r="BX140"/>
      <c r="CJ140"/>
      <c r="CK140"/>
      <c r="CV140"/>
      <c r="CW140"/>
      <c r="DD140"/>
      <c r="DE140"/>
      <c r="DT140"/>
      <c r="DU140"/>
      <c r="EC140"/>
      <c r="ED140"/>
      <c r="EO140"/>
      <c r="EP140"/>
      <c r="EV140"/>
      <c r="EW140"/>
    </row>
    <row r="141" spans="21:153" ht="15.6" x14ac:dyDescent="0.3">
      <c r="U141"/>
      <c r="V141"/>
      <c r="AD141"/>
      <c r="AE141"/>
      <c r="AM141"/>
      <c r="AN141"/>
      <c r="AU141"/>
      <c r="AV141"/>
      <c r="AZ141"/>
      <c r="BA141"/>
      <c r="BE141"/>
      <c r="BF141"/>
      <c r="BI141"/>
      <c r="BJ141"/>
      <c r="BN141"/>
      <c r="BO141"/>
      <c r="BW141"/>
      <c r="BX141"/>
      <c r="CJ141"/>
      <c r="CK141"/>
      <c r="CV141"/>
      <c r="CW141"/>
      <c r="DD141"/>
      <c r="DE141"/>
      <c r="DT141"/>
      <c r="DU141"/>
      <c r="EC141"/>
      <c r="ED141"/>
      <c r="EO141"/>
      <c r="EP141"/>
      <c r="EV141"/>
      <c r="EW141"/>
    </row>
    <row r="142" spans="21:153" ht="15.6" x14ac:dyDescent="0.3">
      <c r="U142"/>
      <c r="V142"/>
      <c r="AD142"/>
      <c r="AE142"/>
      <c r="AM142"/>
      <c r="AN142"/>
      <c r="AU142"/>
      <c r="AV142"/>
      <c r="AZ142"/>
      <c r="BA142"/>
      <c r="BE142"/>
      <c r="BF142"/>
      <c r="BI142"/>
      <c r="BJ142"/>
      <c r="BN142"/>
      <c r="BO142"/>
      <c r="BW142"/>
      <c r="BX142"/>
      <c r="CJ142"/>
      <c r="CK142"/>
      <c r="CV142"/>
      <c r="CW142"/>
      <c r="DD142"/>
      <c r="DE142"/>
      <c r="DT142"/>
      <c r="DU142"/>
      <c r="EC142"/>
      <c r="ED142"/>
      <c r="EO142"/>
      <c r="EP142"/>
      <c r="EV142"/>
      <c r="EW142"/>
    </row>
    <row r="143" spans="21:153" ht="15.6" x14ac:dyDescent="0.3">
      <c r="U143"/>
      <c r="V143"/>
      <c r="AD143"/>
      <c r="AE143"/>
      <c r="AM143"/>
      <c r="AN143"/>
      <c r="AU143"/>
      <c r="AV143"/>
      <c r="AZ143"/>
      <c r="BA143"/>
      <c r="BE143"/>
      <c r="BF143"/>
      <c r="BI143"/>
      <c r="BJ143"/>
      <c r="BN143"/>
      <c r="BO143"/>
      <c r="BW143"/>
      <c r="BX143"/>
      <c r="CJ143"/>
      <c r="CK143"/>
      <c r="CV143"/>
      <c r="CW143"/>
      <c r="DD143"/>
      <c r="DE143"/>
      <c r="DT143"/>
      <c r="DU143"/>
      <c r="EC143"/>
      <c r="ED143"/>
      <c r="EO143"/>
      <c r="EP143"/>
      <c r="EV143"/>
      <c r="EW143"/>
    </row>
    <row r="144" spans="21:153" ht="15.6" x14ac:dyDescent="0.3">
      <c r="U144"/>
      <c r="V144"/>
      <c r="AD144"/>
      <c r="AE144"/>
      <c r="AM144"/>
      <c r="AN144"/>
      <c r="AU144"/>
      <c r="AV144"/>
      <c r="AZ144"/>
      <c r="BA144"/>
      <c r="BE144"/>
      <c r="BF144"/>
      <c r="BI144"/>
      <c r="BJ144"/>
      <c r="BN144"/>
      <c r="BO144"/>
      <c r="BW144"/>
      <c r="BX144"/>
      <c r="CJ144"/>
      <c r="CK144"/>
      <c r="CV144"/>
      <c r="CW144"/>
      <c r="DD144"/>
      <c r="DE144"/>
      <c r="DT144"/>
      <c r="DU144"/>
      <c r="EC144"/>
      <c r="ED144"/>
      <c r="EO144"/>
      <c r="EP144"/>
      <c r="EV144"/>
      <c r="EW144"/>
    </row>
    <row r="145" spans="21:153" ht="15.6" x14ac:dyDescent="0.3">
      <c r="U145"/>
      <c r="V145"/>
      <c r="AD145"/>
      <c r="AE145"/>
      <c r="AM145"/>
      <c r="AN145"/>
      <c r="AU145"/>
      <c r="AV145"/>
      <c r="AZ145"/>
      <c r="BA145"/>
      <c r="BE145"/>
      <c r="BF145"/>
      <c r="BI145"/>
      <c r="BJ145"/>
      <c r="BN145"/>
      <c r="BO145"/>
      <c r="BW145"/>
      <c r="BX145"/>
      <c r="CJ145"/>
      <c r="CK145"/>
      <c r="CV145"/>
      <c r="CW145"/>
      <c r="DD145"/>
      <c r="DE145"/>
      <c r="DT145"/>
      <c r="DU145"/>
      <c r="EC145"/>
      <c r="ED145"/>
      <c r="EO145"/>
      <c r="EP145"/>
      <c r="EV145"/>
      <c r="EW145"/>
    </row>
    <row r="146" spans="21:153" ht="15.6" x14ac:dyDescent="0.3">
      <c r="U146"/>
      <c r="V146"/>
      <c r="AD146"/>
      <c r="AE146"/>
      <c r="AM146"/>
      <c r="AN146"/>
      <c r="AU146"/>
      <c r="AV146"/>
      <c r="AZ146"/>
      <c r="BA146"/>
      <c r="BE146"/>
      <c r="BF146"/>
      <c r="BI146"/>
      <c r="BJ146"/>
      <c r="BN146"/>
      <c r="BO146"/>
      <c r="BW146"/>
      <c r="BX146"/>
      <c r="CJ146"/>
      <c r="CK146"/>
      <c r="CV146"/>
      <c r="CW146"/>
      <c r="DD146"/>
      <c r="DE146"/>
      <c r="DT146"/>
      <c r="DU146"/>
      <c r="EC146"/>
      <c r="ED146"/>
      <c r="EO146"/>
      <c r="EP146"/>
      <c r="EV146"/>
      <c r="EW146"/>
    </row>
    <row r="147" spans="21:153" ht="15.6" x14ac:dyDescent="0.3">
      <c r="U147"/>
      <c r="V147"/>
      <c r="AD147"/>
      <c r="AE147"/>
      <c r="AM147"/>
      <c r="AN147"/>
      <c r="AU147"/>
      <c r="AV147"/>
      <c r="AZ147"/>
      <c r="BA147"/>
      <c r="BE147"/>
      <c r="BF147"/>
      <c r="BI147"/>
      <c r="BJ147"/>
      <c r="BN147"/>
      <c r="BO147"/>
      <c r="BW147"/>
      <c r="BX147"/>
      <c r="CJ147"/>
      <c r="CK147"/>
      <c r="CV147"/>
      <c r="CW147"/>
      <c r="DD147"/>
      <c r="DE147"/>
      <c r="DT147"/>
      <c r="DU147"/>
      <c r="EC147"/>
      <c r="ED147"/>
      <c r="EO147"/>
      <c r="EP147"/>
      <c r="EV147"/>
      <c r="EW147"/>
    </row>
    <row r="148" spans="21:153" ht="15.6" x14ac:dyDescent="0.3">
      <c r="U148"/>
      <c r="V148"/>
      <c r="AD148"/>
      <c r="AE148"/>
      <c r="AM148"/>
      <c r="AN148"/>
      <c r="AU148"/>
      <c r="AV148"/>
      <c r="AZ148"/>
      <c r="BA148"/>
      <c r="BE148"/>
      <c r="BF148"/>
      <c r="BI148"/>
      <c r="BJ148"/>
      <c r="BN148"/>
      <c r="BO148"/>
      <c r="BW148"/>
      <c r="BX148"/>
      <c r="CJ148"/>
      <c r="CK148"/>
      <c r="CV148"/>
      <c r="CW148"/>
      <c r="DD148"/>
      <c r="DE148"/>
      <c r="DT148"/>
      <c r="DU148"/>
      <c r="EC148"/>
      <c r="ED148"/>
      <c r="EO148"/>
      <c r="EP148"/>
      <c r="EV148"/>
      <c r="EW148"/>
    </row>
    <row r="149" spans="21:153" ht="15.6" x14ac:dyDescent="0.3">
      <c r="U149"/>
      <c r="V149"/>
      <c r="AD149"/>
      <c r="AE149"/>
      <c r="AM149"/>
      <c r="AN149"/>
      <c r="AU149"/>
      <c r="AV149"/>
      <c r="AZ149"/>
      <c r="BA149"/>
      <c r="BE149"/>
      <c r="BF149"/>
      <c r="BI149"/>
      <c r="BJ149"/>
      <c r="BN149"/>
      <c r="BO149"/>
      <c r="BW149"/>
      <c r="BX149"/>
      <c r="CJ149"/>
      <c r="CK149"/>
      <c r="CV149"/>
      <c r="CW149"/>
      <c r="DD149"/>
      <c r="DE149"/>
      <c r="DT149"/>
      <c r="DU149"/>
      <c r="EC149"/>
      <c r="ED149"/>
      <c r="EO149"/>
      <c r="EP149"/>
      <c r="EV149"/>
      <c r="EW149"/>
    </row>
    <row r="150" spans="21:153" ht="15.6" x14ac:dyDescent="0.3">
      <c r="U150"/>
      <c r="V150"/>
      <c r="AD150"/>
      <c r="AE150"/>
      <c r="AM150"/>
      <c r="AN150"/>
      <c r="AU150"/>
      <c r="AV150"/>
      <c r="AZ150"/>
      <c r="BA150"/>
      <c r="BE150"/>
      <c r="BF150"/>
      <c r="BI150"/>
      <c r="BJ150"/>
      <c r="BN150"/>
      <c r="BO150"/>
      <c r="BW150"/>
      <c r="BX150"/>
      <c r="CJ150"/>
      <c r="CK150"/>
      <c r="CV150"/>
      <c r="CW150"/>
      <c r="DD150"/>
      <c r="DE150"/>
      <c r="DT150"/>
      <c r="DU150"/>
      <c r="EC150"/>
      <c r="ED150"/>
      <c r="EO150"/>
      <c r="EP150"/>
      <c r="EV150"/>
      <c r="EW150"/>
    </row>
    <row r="151" spans="21:153" ht="15.6" x14ac:dyDescent="0.3">
      <c r="U151"/>
      <c r="V151"/>
      <c r="AD151"/>
      <c r="AE151"/>
      <c r="AM151"/>
      <c r="AN151"/>
      <c r="AU151"/>
      <c r="AV151"/>
      <c r="AZ151"/>
      <c r="BA151"/>
      <c r="BE151"/>
      <c r="BF151"/>
      <c r="BI151"/>
      <c r="BJ151"/>
      <c r="BN151"/>
      <c r="BO151"/>
      <c r="BW151"/>
      <c r="BX151"/>
      <c r="CJ151"/>
      <c r="CK151"/>
      <c r="CV151"/>
      <c r="CW151"/>
      <c r="DD151"/>
      <c r="DE151"/>
      <c r="DT151"/>
      <c r="DU151"/>
      <c r="EC151"/>
      <c r="ED151"/>
      <c r="EO151"/>
      <c r="EP151"/>
      <c r="EV151"/>
      <c r="EW151"/>
    </row>
    <row r="152" spans="21:153" ht="15.6" x14ac:dyDescent="0.3">
      <c r="U152"/>
      <c r="V152"/>
      <c r="AD152"/>
      <c r="AE152"/>
      <c r="AM152"/>
      <c r="AN152"/>
      <c r="AU152"/>
      <c r="AV152"/>
      <c r="AZ152"/>
      <c r="BA152"/>
      <c r="BE152"/>
      <c r="BF152"/>
      <c r="BI152"/>
      <c r="BJ152"/>
      <c r="BN152"/>
      <c r="BO152"/>
      <c r="BW152"/>
      <c r="BX152"/>
      <c r="CJ152"/>
      <c r="CK152"/>
      <c r="CV152"/>
      <c r="CW152"/>
      <c r="DD152"/>
      <c r="DE152"/>
      <c r="DT152"/>
      <c r="DU152"/>
      <c r="EC152"/>
      <c r="ED152"/>
      <c r="EO152"/>
      <c r="EP152"/>
      <c r="EV152"/>
      <c r="EW152"/>
    </row>
    <row r="153" spans="21:153" ht="15.6" x14ac:dyDescent="0.3">
      <c r="U153"/>
      <c r="V153"/>
      <c r="AD153"/>
      <c r="AE153"/>
      <c r="AM153"/>
      <c r="AN153"/>
      <c r="AU153"/>
      <c r="AV153"/>
      <c r="AZ153"/>
      <c r="BA153"/>
      <c r="BE153"/>
      <c r="BF153"/>
      <c r="BI153"/>
      <c r="BJ153"/>
      <c r="BN153"/>
      <c r="BO153"/>
      <c r="BW153"/>
      <c r="BX153"/>
      <c r="CJ153"/>
      <c r="CK153"/>
      <c r="CV153"/>
      <c r="CW153"/>
      <c r="DD153"/>
      <c r="DE153"/>
      <c r="DT153"/>
      <c r="DU153"/>
      <c r="EC153"/>
      <c r="ED153"/>
      <c r="EO153"/>
      <c r="EP153"/>
      <c r="EV153"/>
      <c r="EW153"/>
    </row>
    <row r="154" spans="21:153" ht="15.6" x14ac:dyDescent="0.3">
      <c r="U154"/>
      <c r="V154"/>
      <c r="AD154"/>
      <c r="AE154"/>
      <c r="AM154"/>
      <c r="AN154"/>
      <c r="AU154"/>
      <c r="AV154"/>
      <c r="AZ154"/>
      <c r="BA154"/>
      <c r="BE154"/>
      <c r="BF154"/>
      <c r="BI154"/>
      <c r="BJ154"/>
      <c r="BN154"/>
      <c r="BO154"/>
      <c r="BW154"/>
      <c r="BX154"/>
      <c r="CJ154"/>
      <c r="CK154"/>
      <c r="CV154"/>
      <c r="CW154"/>
      <c r="DD154"/>
      <c r="DE154"/>
      <c r="DT154"/>
      <c r="DU154"/>
      <c r="EC154"/>
      <c r="ED154"/>
      <c r="EO154"/>
      <c r="EP154"/>
      <c r="EV154"/>
      <c r="EW154"/>
    </row>
    <row r="155" spans="21:153" ht="15.6" x14ac:dyDescent="0.3">
      <c r="U155"/>
      <c r="V155"/>
      <c r="AD155"/>
      <c r="AE155"/>
      <c r="AM155"/>
      <c r="AN155"/>
      <c r="AU155"/>
      <c r="AV155"/>
      <c r="AZ155"/>
      <c r="BA155"/>
      <c r="BE155"/>
      <c r="BF155"/>
      <c r="BI155"/>
      <c r="BJ155"/>
      <c r="BN155"/>
      <c r="BO155"/>
      <c r="BW155"/>
      <c r="BX155"/>
      <c r="CJ155"/>
      <c r="CK155"/>
      <c r="CV155"/>
      <c r="CW155"/>
      <c r="DD155"/>
      <c r="DE155"/>
      <c r="DT155"/>
      <c r="DU155"/>
      <c r="EC155"/>
      <c r="ED155"/>
      <c r="EO155"/>
      <c r="EP155"/>
      <c r="EV155"/>
      <c r="EW155"/>
    </row>
    <row r="156" spans="21:153" ht="15.6" x14ac:dyDescent="0.3">
      <c r="U156"/>
      <c r="V156"/>
      <c r="AD156"/>
      <c r="AE156"/>
      <c r="AM156"/>
      <c r="AN156"/>
      <c r="AU156"/>
      <c r="AV156"/>
      <c r="AZ156"/>
      <c r="BA156"/>
      <c r="BE156"/>
      <c r="BF156"/>
      <c r="BI156"/>
      <c r="BJ156"/>
      <c r="BN156"/>
      <c r="BO156"/>
      <c r="BW156"/>
      <c r="BX156"/>
      <c r="CJ156"/>
      <c r="CK156"/>
      <c r="CV156"/>
      <c r="CW156"/>
      <c r="DD156"/>
      <c r="DE156"/>
      <c r="DT156"/>
      <c r="DU156"/>
      <c r="EC156"/>
      <c r="ED156"/>
      <c r="EO156"/>
      <c r="EP156"/>
      <c r="EV156"/>
      <c r="EW156"/>
    </row>
    <row r="157" spans="21:153" ht="15.6" x14ac:dyDescent="0.3">
      <c r="U157"/>
      <c r="V157"/>
      <c r="AD157"/>
      <c r="AE157"/>
      <c r="AM157"/>
      <c r="AN157"/>
      <c r="AU157"/>
      <c r="AV157"/>
      <c r="AZ157"/>
      <c r="BA157"/>
      <c r="BE157"/>
      <c r="BF157"/>
      <c r="BI157"/>
      <c r="BJ157"/>
      <c r="BN157"/>
      <c r="BO157"/>
      <c r="BW157"/>
      <c r="BX157"/>
      <c r="CJ157"/>
      <c r="CK157"/>
      <c r="CV157"/>
      <c r="CW157"/>
      <c r="DD157"/>
      <c r="DE157"/>
      <c r="DT157"/>
      <c r="DU157"/>
      <c r="EC157"/>
      <c r="ED157"/>
      <c r="EO157"/>
      <c r="EP157"/>
      <c r="EV157"/>
      <c r="EW157"/>
    </row>
    <row r="158" spans="21:153" ht="15.6" x14ac:dyDescent="0.3">
      <c r="U158"/>
      <c r="V158"/>
      <c r="AD158"/>
      <c r="AE158"/>
      <c r="AM158"/>
      <c r="AN158"/>
      <c r="AU158"/>
      <c r="AV158"/>
      <c r="AZ158"/>
      <c r="BA158"/>
      <c r="BE158"/>
      <c r="BF158"/>
      <c r="BI158"/>
      <c r="BJ158"/>
      <c r="BN158"/>
      <c r="BO158"/>
      <c r="BW158"/>
      <c r="BX158"/>
      <c r="CJ158"/>
      <c r="CK158"/>
      <c r="CV158"/>
      <c r="CW158"/>
      <c r="DD158"/>
      <c r="DE158"/>
      <c r="DT158"/>
      <c r="DU158"/>
      <c r="EC158"/>
      <c r="ED158"/>
      <c r="EO158"/>
      <c r="EP158"/>
      <c r="EV158"/>
      <c r="EW158"/>
    </row>
    <row r="159" spans="21:153" ht="15.6" x14ac:dyDescent="0.3">
      <c r="U159"/>
      <c r="V159"/>
      <c r="AD159"/>
      <c r="AE159"/>
      <c r="AM159"/>
      <c r="AN159"/>
      <c r="AU159"/>
      <c r="AV159"/>
      <c r="AZ159"/>
      <c r="BA159"/>
      <c r="BE159"/>
      <c r="BF159"/>
      <c r="BI159"/>
      <c r="BJ159"/>
      <c r="BN159"/>
      <c r="BO159"/>
      <c r="BW159"/>
      <c r="BX159"/>
      <c r="CJ159"/>
      <c r="CK159"/>
      <c r="CV159"/>
      <c r="CW159"/>
      <c r="DD159"/>
      <c r="DE159"/>
      <c r="DT159"/>
      <c r="DU159"/>
      <c r="EC159"/>
      <c r="ED159"/>
      <c r="EO159"/>
      <c r="EP159"/>
      <c r="EV159"/>
      <c r="EW159"/>
    </row>
    <row r="160" spans="21:153" ht="15.6" x14ac:dyDescent="0.3">
      <c r="U160"/>
      <c r="V160"/>
      <c r="AD160"/>
      <c r="AE160"/>
      <c r="AM160"/>
      <c r="AN160"/>
      <c r="AU160"/>
      <c r="AV160"/>
      <c r="AZ160"/>
      <c r="BA160"/>
      <c r="BE160"/>
      <c r="BF160"/>
      <c r="BI160"/>
      <c r="BJ160"/>
      <c r="BN160"/>
      <c r="BO160"/>
      <c r="BW160"/>
      <c r="BX160"/>
      <c r="CJ160"/>
      <c r="CK160"/>
      <c r="CV160"/>
      <c r="CW160"/>
      <c r="DD160"/>
      <c r="DE160"/>
      <c r="DT160"/>
      <c r="DU160"/>
      <c r="EC160"/>
      <c r="ED160"/>
      <c r="EO160"/>
      <c r="EP160"/>
      <c r="EV160"/>
      <c r="EW160"/>
    </row>
    <row r="161" spans="21:153" ht="15.6" x14ac:dyDescent="0.3">
      <c r="U161"/>
      <c r="V161"/>
      <c r="AD161"/>
      <c r="AE161"/>
      <c r="AM161"/>
      <c r="AN161"/>
      <c r="AU161"/>
      <c r="AV161"/>
      <c r="AZ161"/>
      <c r="BA161"/>
      <c r="BE161"/>
      <c r="BF161"/>
      <c r="BI161"/>
      <c r="BJ161"/>
      <c r="BN161"/>
      <c r="BO161"/>
      <c r="BW161"/>
      <c r="BX161"/>
      <c r="CJ161"/>
      <c r="CK161"/>
      <c r="CV161"/>
      <c r="CW161"/>
      <c r="DD161"/>
      <c r="DE161"/>
      <c r="DT161"/>
      <c r="DU161"/>
      <c r="EC161"/>
      <c r="ED161"/>
      <c r="EO161"/>
      <c r="EP161"/>
      <c r="EV161"/>
      <c r="EW161"/>
    </row>
    <row r="162" spans="21:153" ht="15.6" x14ac:dyDescent="0.3">
      <c r="U162"/>
      <c r="V162"/>
      <c r="AD162"/>
      <c r="AE162"/>
      <c r="AM162"/>
      <c r="AN162"/>
      <c r="AU162"/>
      <c r="AV162"/>
      <c r="AZ162"/>
      <c r="BA162"/>
      <c r="BE162"/>
      <c r="BF162"/>
      <c r="BI162"/>
      <c r="BJ162"/>
      <c r="BN162"/>
      <c r="BO162"/>
      <c r="BW162"/>
      <c r="BX162"/>
      <c r="CJ162"/>
      <c r="CK162"/>
      <c r="CV162"/>
      <c r="CW162"/>
      <c r="DD162"/>
      <c r="DE162"/>
      <c r="DT162"/>
      <c r="DU162"/>
      <c r="EC162"/>
      <c r="ED162"/>
      <c r="EO162"/>
      <c r="EP162"/>
      <c r="EV162"/>
      <c r="EW162"/>
    </row>
    <row r="163" spans="21:153" ht="15.6" x14ac:dyDescent="0.3">
      <c r="U163"/>
      <c r="V163"/>
      <c r="AD163"/>
      <c r="AE163"/>
      <c r="AM163"/>
      <c r="AN163"/>
      <c r="AU163"/>
      <c r="AV163"/>
      <c r="AZ163"/>
      <c r="BA163"/>
      <c r="BE163"/>
      <c r="BF163"/>
      <c r="BI163"/>
      <c r="BJ163"/>
      <c r="BN163"/>
      <c r="BO163"/>
      <c r="BW163"/>
      <c r="BX163"/>
      <c r="CJ163"/>
      <c r="CK163"/>
      <c r="CV163"/>
      <c r="CW163"/>
      <c r="DD163"/>
      <c r="DE163"/>
      <c r="DT163"/>
      <c r="DU163"/>
      <c r="EC163"/>
      <c r="ED163"/>
      <c r="EO163"/>
      <c r="EP163"/>
      <c r="EV163"/>
      <c r="EW163"/>
    </row>
    <row r="164" spans="21:153" ht="15.6" x14ac:dyDescent="0.3">
      <c r="U164"/>
      <c r="V164"/>
      <c r="AD164"/>
      <c r="AE164"/>
      <c r="AM164"/>
      <c r="AN164"/>
      <c r="AU164"/>
      <c r="AV164"/>
      <c r="AZ164"/>
      <c r="BA164"/>
      <c r="BE164"/>
      <c r="BF164"/>
      <c r="BI164"/>
      <c r="BJ164"/>
      <c r="BN164"/>
      <c r="BO164"/>
      <c r="BW164"/>
      <c r="BX164"/>
      <c r="CJ164"/>
      <c r="CK164"/>
      <c r="CV164"/>
      <c r="CW164"/>
      <c r="DD164"/>
      <c r="DE164"/>
      <c r="DT164"/>
      <c r="DU164"/>
      <c r="EC164"/>
      <c r="ED164"/>
      <c r="EO164"/>
      <c r="EP164"/>
      <c r="EV164"/>
      <c r="EW164"/>
    </row>
    <row r="165" spans="21:153" ht="15.6" x14ac:dyDescent="0.3">
      <c r="U165"/>
      <c r="V165"/>
      <c r="AD165"/>
      <c r="AE165"/>
      <c r="AM165"/>
      <c r="AN165"/>
      <c r="AU165"/>
      <c r="AV165"/>
      <c r="AZ165"/>
      <c r="BA165"/>
      <c r="BE165"/>
      <c r="BF165"/>
      <c r="BI165"/>
      <c r="BJ165"/>
      <c r="BN165"/>
      <c r="BO165"/>
      <c r="BW165"/>
      <c r="BX165"/>
      <c r="CJ165"/>
      <c r="CK165"/>
      <c r="CV165"/>
      <c r="CW165"/>
      <c r="DD165"/>
      <c r="DE165"/>
      <c r="DT165"/>
      <c r="DU165"/>
      <c r="EC165"/>
      <c r="ED165"/>
      <c r="EO165"/>
      <c r="EP165"/>
      <c r="EV165"/>
      <c r="EW165"/>
    </row>
    <row r="166" spans="21:153" ht="15.6" x14ac:dyDescent="0.3">
      <c r="U166"/>
      <c r="V166"/>
      <c r="AD166"/>
      <c r="AE166"/>
      <c r="AM166"/>
      <c r="AN166"/>
      <c r="AU166"/>
      <c r="AV166"/>
      <c r="AZ166"/>
      <c r="BA166"/>
      <c r="BE166"/>
      <c r="BF166"/>
      <c r="BI166"/>
      <c r="BJ166"/>
      <c r="BN166"/>
      <c r="BO166"/>
      <c r="BW166"/>
      <c r="BX166"/>
      <c r="CJ166"/>
      <c r="CK166"/>
      <c r="CV166"/>
      <c r="CW166"/>
      <c r="DD166"/>
      <c r="DE166"/>
      <c r="DT166"/>
      <c r="DU166"/>
      <c r="EC166"/>
      <c r="ED166"/>
      <c r="EO166"/>
      <c r="EP166"/>
      <c r="EV166"/>
      <c r="EW166"/>
    </row>
    <row r="167" spans="21:153" ht="15.6" x14ac:dyDescent="0.3">
      <c r="U167"/>
      <c r="V167"/>
      <c r="AD167"/>
      <c r="AE167"/>
      <c r="AM167"/>
      <c r="AN167"/>
      <c r="AU167"/>
      <c r="AV167"/>
      <c r="AZ167"/>
      <c r="BA167"/>
      <c r="BE167"/>
      <c r="BF167"/>
      <c r="BI167"/>
      <c r="BJ167"/>
      <c r="BN167"/>
      <c r="BO167"/>
      <c r="BW167"/>
      <c r="BX167"/>
      <c r="CJ167"/>
      <c r="CK167"/>
      <c r="CV167"/>
      <c r="CW167"/>
      <c r="DD167"/>
      <c r="DE167"/>
      <c r="DT167"/>
      <c r="DU167"/>
      <c r="EC167"/>
      <c r="ED167"/>
      <c r="EO167"/>
      <c r="EP167"/>
      <c r="EV167"/>
      <c r="EW167"/>
    </row>
    <row r="168" spans="21:153" ht="15.6" x14ac:dyDescent="0.3">
      <c r="U168"/>
      <c r="V168"/>
      <c r="AD168"/>
      <c r="AE168"/>
      <c r="AM168"/>
      <c r="AN168"/>
      <c r="AU168"/>
      <c r="AV168"/>
      <c r="AZ168"/>
      <c r="BA168"/>
      <c r="BE168"/>
      <c r="BF168"/>
      <c r="BI168"/>
      <c r="BJ168"/>
      <c r="BN168"/>
      <c r="BO168"/>
      <c r="BW168"/>
      <c r="BX168"/>
      <c r="CJ168"/>
      <c r="CK168"/>
      <c r="CV168"/>
      <c r="CW168"/>
      <c r="DD168"/>
      <c r="DE168"/>
      <c r="DT168"/>
      <c r="DU168"/>
      <c r="EC168"/>
      <c r="ED168"/>
      <c r="EO168"/>
      <c r="EP168"/>
      <c r="EV168"/>
      <c r="EW168"/>
    </row>
    <row r="169" spans="21:153" ht="15.6" x14ac:dyDescent="0.3">
      <c r="U169"/>
      <c r="V169"/>
      <c r="AD169"/>
      <c r="AE169"/>
      <c r="AM169"/>
      <c r="AN169"/>
      <c r="AU169"/>
      <c r="AV169"/>
      <c r="AZ169"/>
      <c r="BA169"/>
      <c r="BE169"/>
      <c r="BF169"/>
      <c r="BI169"/>
      <c r="BJ169"/>
      <c r="BN169"/>
      <c r="BO169"/>
      <c r="BW169"/>
      <c r="BX169"/>
      <c r="CJ169"/>
      <c r="CK169"/>
      <c r="CV169"/>
      <c r="CW169"/>
      <c r="DD169"/>
      <c r="DE169"/>
      <c r="DT169"/>
      <c r="DU169"/>
      <c r="EC169"/>
      <c r="ED169"/>
      <c r="EO169"/>
      <c r="EP169"/>
      <c r="EV169"/>
      <c r="EW169"/>
    </row>
    <row r="170" spans="21:153" ht="15.6" x14ac:dyDescent="0.3">
      <c r="U170"/>
      <c r="V170"/>
      <c r="AD170"/>
      <c r="AE170"/>
      <c r="AM170"/>
      <c r="AN170"/>
      <c r="AU170"/>
      <c r="AV170"/>
      <c r="AZ170"/>
      <c r="BA170"/>
      <c r="BE170"/>
      <c r="BF170"/>
      <c r="BI170"/>
      <c r="BJ170"/>
      <c r="BN170"/>
      <c r="BO170"/>
      <c r="BW170"/>
      <c r="BX170"/>
      <c r="CJ170"/>
      <c r="CK170"/>
      <c r="CV170"/>
      <c r="CW170"/>
      <c r="DD170"/>
      <c r="DE170"/>
      <c r="DT170"/>
      <c r="DU170"/>
      <c r="EC170"/>
      <c r="ED170"/>
      <c r="EO170"/>
      <c r="EP170"/>
      <c r="EV170"/>
      <c r="EW170"/>
    </row>
    <row r="171" spans="21:153" ht="15.6" x14ac:dyDescent="0.3">
      <c r="U171"/>
      <c r="V171"/>
      <c r="AD171"/>
      <c r="AE171"/>
      <c r="AM171"/>
      <c r="AN171"/>
      <c r="AU171"/>
      <c r="AV171"/>
      <c r="AZ171"/>
      <c r="BA171"/>
      <c r="BE171"/>
      <c r="BF171"/>
      <c r="BI171"/>
      <c r="BJ171"/>
      <c r="BN171"/>
      <c r="BO171"/>
      <c r="BW171"/>
      <c r="BX171"/>
      <c r="CJ171"/>
      <c r="CK171"/>
      <c r="CV171"/>
      <c r="CW171"/>
      <c r="DD171"/>
      <c r="DE171"/>
      <c r="DT171"/>
      <c r="DU171"/>
      <c r="EC171"/>
      <c r="ED171"/>
      <c r="EO171"/>
      <c r="EP171"/>
      <c r="EV171"/>
      <c r="EW171"/>
    </row>
    <row r="172" spans="21:153" ht="15.6" x14ac:dyDescent="0.3">
      <c r="U172"/>
      <c r="V172"/>
      <c r="AD172"/>
      <c r="AE172"/>
      <c r="AM172"/>
      <c r="AN172"/>
      <c r="AU172"/>
      <c r="AV172"/>
      <c r="AZ172"/>
      <c r="BA172"/>
      <c r="BE172"/>
      <c r="BF172"/>
      <c r="BI172"/>
      <c r="BJ172"/>
      <c r="BN172"/>
      <c r="BO172"/>
      <c r="BW172"/>
      <c r="BX172"/>
      <c r="CJ172"/>
      <c r="CK172"/>
      <c r="CV172"/>
      <c r="CW172"/>
      <c r="DD172"/>
      <c r="DE172"/>
      <c r="DT172"/>
      <c r="DU172"/>
      <c r="EC172"/>
      <c r="ED172"/>
      <c r="EO172"/>
      <c r="EP172"/>
      <c r="EV172"/>
      <c r="EW172"/>
    </row>
    <row r="173" spans="21:153" ht="15.6" x14ac:dyDescent="0.3">
      <c r="U173"/>
      <c r="V173"/>
      <c r="AD173"/>
      <c r="AE173"/>
      <c r="AM173"/>
      <c r="AN173"/>
      <c r="AU173"/>
      <c r="AV173"/>
      <c r="AZ173"/>
      <c r="BA173"/>
      <c r="BE173"/>
      <c r="BF173"/>
      <c r="BI173"/>
      <c r="BJ173"/>
      <c r="BN173"/>
      <c r="BO173"/>
      <c r="BW173"/>
      <c r="BX173"/>
      <c r="CJ173"/>
      <c r="CK173"/>
      <c r="CV173"/>
      <c r="CW173"/>
      <c r="DD173"/>
      <c r="DE173"/>
      <c r="DT173"/>
      <c r="DU173"/>
      <c r="EC173"/>
      <c r="ED173"/>
      <c r="EO173"/>
      <c r="EP173"/>
      <c r="EV173"/>
      <c r="EW173"/>
    </row>
    <row r="174" spans="21:153" ht="15.6" x14ac:dyDescent="0.3">
      <c r="U174"/>
      <c r="V174"/>
      <c r="AD174"/>
      <c r="AE174"/>
      <c r="AM174"/>
      <c r="AN174"/>
      <c r="AU174"/>
      <c r="AV174"/>
      <c r="AZ174"/>
      <c r="BA174"/>
      <c r="BE174"/>
      <c r="BF174"/>
      <c r="BI174"/>
      <c r="BJ174"/>
      <c r="BN174"/>
      <c r="BO174"/>
      <c r="BW174"/>
      <c r="BX174"/>
      <c r="CJ174"/>
      <c r="CK174"/>
      <c r="CV174"/>
      <c r="CW174"/>
      <c r="DD174"/>
      <c r="DE174"/>
      <c r="DT174"/>
      <c r="DU174"/>
      <c r="EC174"/>
      <c r="ED174"/>
      <c r="EO174"/>
      <c r="EP174"/>
      <c r="EV174"/>
      <c r="EW174"/>
    </row>
    <row r="175" spans="21:153" ht="15.6" x14ac:dyDescent="0.3">
      <c r="U175"/>
      <c r="V175"/>
      <c r="AD175"/>
      <c r="AE175"/>
      <c r="AM175"/>
      <c r="AN175"/>
      <c r="AU175"/>
      <c r="AV175"/>
      <c r="AZ175"/>
      <c r="BA175"/>
      <c r="BE175"/>
      <c r="BF175"/>
      <c r="BI175"/>
      <c r="BJ175"/>
      <c r="BN175"/>
      <c r="BO175"/>
      <c r="BW175"/>
      <c r="BX175"/>
      <c r="CJ175"/>
      <c r="CK175"/>
      <c r="CV175"/>
      <c r="CW175"/>
      <c r="DD175"/>
      <c r="DE175"/>
      <c r="DT175"/>
      <c r="DU175"/>
      <c r="EC175"/>
      <c r="ED175"/>
      <c r="EO175"/>
      <c r="EP175"/>
      <c r="EV175"/>
      <c r="EW175"/>
    </row>
    <row r="176" spans="21:153" ht="15.6" x14ac:dyDescent="0.3">
      <c r="U176"/>
      <c r="V176"/>
      <c r="AD176"/>
      <c r="AE176"/>
      <c r="AM176"/>
      <c r="AN176"/>
      <c r="AU176"/>
      <c r="AV176"/>
      <c r="AZ176"/>
      <c r="BA176"/>
      <c r="BE176"/>
      <c r="BF176"/>
      <c r="BI176"/>
      <c r="BJ176"/>
      <c r="BN176"/>
      <c r="BO176"/>
      <c r="BW176"/>
      <c r="BX176"/>
      <c r="CJ176"/>
      <c r="CK176"/>
      <c r="CV176"/>
      <c r="CW176"/>
      <c r="DD176"/>
      <c r="DE176"/>
      <c r="DT176"/>
      <c r="DU176"/>
      <c r="EC176"/>
      <c r="ED176"/>
      <c r="EO176"/>
      <c r="EP176"/>
      <c r="EV176"/>
      <c r="EW176"/>
    </row>
    <row r="177" spans="21:153" ht="15.6" x14ac:dyDescent="0.3">
      <c r="U177"/>
      <c r="V177"/>
      <c r="AD177"/>
      <c r="AE177"/>
      <c r="AM177"/>
      <c r="AN177"/>
      <c r="AU177"/>
      <c r="AV177"/>
      <c r="AZ177"/>
      <c r="BA177"/>
      <c r="BE177"/>
      <c r="BF177"/>
      <c r="BI177"/>
      <c r="BJ177"/>
      <c r="BN177"/>
      <c r="BO177"/>
      <c r="BW177"/>
      <c r="BX177"/>
      <c r="CJ177"/>
      <c r="CK177"/>
      <c r="CV177"/>
      <c r="CW177"/>
      <c r="DD177"/>
      <c r="DE177"/>
      <c r="DT177"/>
      <c r="DU177"/>
      <c r="EC177"/>
      <c r="ED177"/>
      <c r="EO177"/>
      <c r="EP177"/>
      <c r="EV177"/>
      <c r="EW177"/>
    </row>
    <row r="178" spans="21:153" ht="15.6" x14ac:dyDescent="0.3">
      <c r="U178"/>
      <c r="V178"/>
      <c r="AD178"/>
      <c r="AE178"/>
      <c r="AM178"/>
      <c r="AN178"/>
      <c r="AU178"/>
      <c r="AV178"/>
      <c r="AZ178"/>
      <c r="BA178"/>
      <c r="BE178"/>
      <c r="BF178"/>
      <c r="BI178"/>
      <c r="BJ178"/>
      <c r="BN178"/>
      <c r="BO178"/>
      <c r="BW178"/>
      <c r="BX178"/>
      <c r="CJ178"/>
      <c r="CK178"/>
      <c r="CV178"/>
      <c r="CW178"/>
      <c r="DD178"/>
      <c r="DE178"/>
      <c r="DT178"/>
      <c r="DU178"/>
      <c r="EC178"/>
      <c r="ED178"/>
      <c r="EO178"/>
      <c r="EP178"/>
      <c r="EV178"/>
      <c r="EW178"/>
    </row>
    <row r="179" spans="21:153" ht="15.6" x14ac:dyDescent="0.3">
      <c r="U179"/>
      <c r="V179"/>
      <c r="AD179"/>
      <c r="AE179"/>
      <c r="AM179"/>
      <c r="AN179"/>
      <c r="AU179"/>
      <c r="AV179"/>
      <c r="AZ179"/>
      <c r="BA179"/>
      <c r="BE179"/>
      <c r="BF179"/>
      <c r="BI179"/>
      <c r="BJ179"/>
      <c r="BN179"/>
      <c r="BO179"/>
      <c r="BW179"/>
      <c r="BX179"/>
      <c r="CJ179"/>
      <c r="CK179"/>
      <c r="CV179"/>
      <c r="CW179"/>
      <c r="DD179"/>
      <c r="DE179"/>
      <c r="DT179"/>
      <c r="DU179"/>
      <c r="EC179"/>
      <c r="ED179"/>
      <c r="EO179"/>
      <c r="EP179"/>
      <c r="EV179"/>
      <c r="EW179"/>
    </row>
    <row r="180" spans="21:153" ht="15.6" x14ac:dyDescent="0.3">
      <c r="U180"/>
      <c r="V180"/>
      <c r="AD180"/>
      <c r="AE180"/>
      <c r="AM180"/>
      <c r="AN180"/>
      <c r="AU180"/>
      <c r="AV180"/>
      <c r="AZ180"/>
      <c r="BA180"/>
      <c r="BE180"/>
      <c r="BF180"/>
      <c r="BI180"/>
      <c r="BJ180"/>
      <c r="BN180"/>
      <c r="BO180"/>
      <c r="BW180"/>
      <c r="BX180"/>
      <c r="CJ180"/>
      <c r="CK180"/>
      <c r="CV180"/>
      <c r="CW180"/>
      <c r="DD180"/>
      <c r="DE180"/>
      <c r="DT180"/>
      <c r="DU180"/>
      <c r="EC180"/>
      <c r="ED180"/>
      <c r="EO180"/>
      <c r="EP180"/>
      <c r="EV180"/>
      <c r="EW180"/>
    </row>
    <row r="181" spans="21:153" ht="15.6" x14ac:dyDescent="0.3">
      <c r="U181"/>
      <c r="V181"/>
      <c r="AD181"/>
      <c r="AE181"/>
      <c r="AM181"/>
      <c r="AN181"/>
      <c r="AU181"/>
      <c r="AV181"/>
      <c r="AZ181"/>
      <c r="BA181"/>
      <c r="BE181"/>
      <c r="BF181"/>
      <c r="BI181"/>
      <c r="BJ181"/>
      <c r="BN181"/>
      <c r="BO181"/>
      <c r="BW181"/>
      <c r="BX181"/>
      <c r="CJ181"/>
      <c r="CK181"/>
      <c r="CV181"/>
      <c r="CW181"/>
      <c r="DD181"/>
      <c r="DE181"/>
      <c r="DT181"/>
      <c r="DU181"/>
      <c r="EC181"/>
      <c r="ED181"/>
      <c r="EO181"/>
      <c r="EP181"/>
      <c r="EV181"/>
      <c r="EW181"/>
    </row>
    <row r="182" spans="21:153" ht="15.6" x14ac:dyDescent="0.3">
      <c r="U182"/>
      <c r="V182"/>
      <c r="AD182"/>
      <c r="AE182"/>
      <c r="AM182"/>
      <c r="AN182"/>
      <c r="AU182"/>
      <c r="AV182"/>
      <c r="AZ182"/>
      <c r="BA182"/>
      <c r="BE182"/>
      <c r="BF182"/>
      <c r="BI182"/>
      <c r="BJ182"/>
      <c r="BN182"/>
      <c r="BO182"/>
      <c r="BW182"/>
      <c r="BX182"/>
      <c r="CJ182"/>
      <c r="CK182"/>
      <c r="CV182"/>
      <c r="CW182"/>
      <c r="DD182"/>
      <c r="DE182"/>
      <c r="DT182"/>
      <c r="DU182"/>
      <c r="EC182"/>
      <c r="ED182"/>
      <c r="EO182"/>
      <c r="EP182"/>
      <c r="EV182"/>
      <c r="EW182"/>
    </row>
    <row r="183" spans="21:153" ht="15.6" x14ac:dyDescent="0.3">
      <c r="U183"/>
      <c r="V183"/>
      <c r="AD183"/>
      <c r="AE183"/>
      <c r="AM183"/>
      <c r="AN183"/>
      <c r="AU183"/>
      <c r="AV183"/>
      <c r="AZ183"/>
      <c r="BA183"/>
      <c r="BE183"/>
      <c r="BF183"/>
      <c r="BI183"/>
      <c r="BJ183"/>
      <c r="BN183"/>
      <c r="BO183"/>
      <c r="BW183"/>
      <c r="BX183"/>
      <c r="CJ183"/>
      <c r="CK183"/>
      <c r="CV183"/>
      <c r="CW183"/>
      <c r="DD183"/>
      <c r="DE183"/>
      <c r="DT183"/>
      <c r="DU183"/>
      <c r="EC183"/>
      <c r="ED183"/>
      <c r="EO183"/>
      <c r="EP183"/>
      <c r="EV183"/>
      <c r="EW183"/>
    </row>
  </sheetData>
  <pageMargins left="0.7" right="0.7" top="0.75" bottom="0.75" header="0.3" footer="0.3"/>
  <pageSetup orientation="portrait" r:id="rId24"/>
  <drawing r:id="rId25"/>
  <extLst>
    <ext xmlns:x14="http://schemas.microsoft.com/office/spreadsheetml/2009/9/main" uri="{A8765BA9-456A-4dab-B4F3-ACF838C121DE}">
      <x14:slicerList>
        <x14:slicer r:id="rId26"/>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45F869-5906-4F18-9798-8CDF63A00E15}">
  <sheetPr>
    <tabColor theme="5" tint="0.39997558519241921"/>
  </sheetPr>
  <dimension ref="A1"/>
  <sheetViews>
    <sheetView tabSelected="1" zoomScale="98" zoomScaleNormal="98" workbookViewId="0">
      <selection activeCell="AA9" sqref="AA9"/>
    </sheetView>
  </sheetViews>
  <sheetFormatPr defaultColWidth="9" defaultRowHeight="15.6" x14ac:dyDescent="0.3"/>
  <cols>
    <col min="1" max="16384" width="9" style="71"/>
  </cols>
  <sheetData/>
  <sheetProtection algorithmName="SHA-512" hashValue="e55v+gxl+xHe8qpgM/kTaFW+BiW0A5VymDmZG2WfYJ4Svw4oka/IIhxGYVkZty9FL/lL2bHQpkKmXyKFhg8qtQ==" saltValue="U+q0Md5eJeCeXTdrEROwvg==" spinCount="100000" sheet="1" selectLockedCells="1" pivotTables="0"/>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Database</vt:lpstr>
      <vt:lpstr>PivotTable</vt:lpstr>
      <vt:lpstr>Dashboard</vt:lpstr>
    </vt:vector>
  </TitlesOfParts>
  <Manager/>
  <Company>www.other-levels.com</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www.other-levels.com</dc:title>
  <dc:subject/>
  <dc:creator>www.other-levels.com</dc:creator>
  <cp:keywords/>
  <dc:description>Copyright © 2022 Other Level's. All rights reserved
"Any illegal reproduction of this content in any form will result in immediate action against the person concerned."</dc:description>
  <cp:lastModifiedBy>yashvi vekariya</cp:lastModifiedBy>
  <dcterms:created xsi:type="dcterms:W3CDTF">2021-12-05T19:04:34Z</dcterms:created>
  <dcterms:modified xsi:type="dcterms:W3CDTF">2025-04-01T13:00:13Z</dcterms:modified>
  <cp:category/>
</cp:coreProperties>
</file>