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G4" i="7"/>
  <c r="G5"/>
  <c r="G3"/>
  <c r="F5"/>
  <c r="F4"/>
  <c r="F3"/>
  <c r="D4"/>
  <c r="D5"/>
  <c r="D3"/>
  <c r="C2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F4" i="5"/>
  <c r="F2"/>
  <c r="D4"/>
  <c r="D3"/>
  <c r="D2"/>
  <c r="E4" i="1"/>
  <c r="E5"/>
  <c r="E3"/>
  <c r="F6"/>
  <c r="F4"/>
  <c r="F5"/>
  <c r="F3"/>
  <c r="D4"/>
  <c r="D5"/>
  <c r="D3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F5"/>
  <c r="F4"/>
  <c r="D6"/>
  <c r="D5"/>
  <c r="D4"/>
  <c r="D3"/>
  <c r="H7" i="2"/>
  <c r="H6"/>
  <c r="H5"/>
  <c r="H4"/>
  <c r="H3"/>
</calcChain>
</file>

<file path=xl/sharedStrings.xml><?xml version="1.0" encoding="utf-8"?>
<sst xmlns="http://schemas.openxmlformats.org/spreadsheetml/2006/main" count="43" uniqueCount="27">
  <si>
    <t>O</t>
  </si>
  <si>
    <t>E</t>
  </si>
  <si>
    <t>O-E</t>
  </si>
  <si>
    <t>n</t>
  </si>
  <si>
    <t>r</t>
  </si>
  <si>
    <t>CS</t>
  </si>
  <si>
    <t>BS</t>
  </si>
  <si>
    <t>mean</t>
  </si>
  <si>
    <t>sd</t>
  </si>
  <si>
    <t>Place</t>
  </si>
  <si>
    <t>LD</t>
  </si>
  <si>
    <t>Mod Dose</t>
  </si>
  <si>
    <t>Hours</t>
  </si>
  <si>
    <t>SE</t>
  </si>
  <si>
    <t>X-mean</t>
  </si>
  <si>
    <t>(X-mean)^2</t>
  </si>
  <si>
    <t>(O-E)^2/E</t>
  </si>
  <si>
    <t>(O-E)^2</t>
  </si>
  <si>
    <t>Sample_A</t>
  </si>
  <si>
    <t>Sample_B</t>
  </si>
  <si>
    <t>Gender</t>
  </si>
  <si>
    <t>High_Pro</t>
  </si>
  <si>
    <t>Low_Pro</t>
  </si>
  <si>
    <t>Male</t>
  </si>
  <si>
    <t>Female</t>
  </si>
  <si>
    <t>Y_i-Y_mean</t>
  </si>
  <si>
    <t>E_Power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</si>
</sst>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F6" sqref="F6"/>
    </sheetView>
  </sheetViews>
  <sheetFormatPr defaultRowHeight="15"/>
  <cols>
    <col min="4" max="4" width="12.7109375" bestFit="1" customWidth="1"/>
    <col min="5" max="5" width="12.7109375" customWidth="1"/>
  </cols>
  <sheetData>
    <row r="2" spans="2:6">
      <c r="B2" t="s">
        <v>0</v>
      </c>
      <c r="C2" t="s">
        <v>1</v>
      </c>
      <c r="D2" t="s">
        <v>2</v>
      </c>
      <c r="E2" t="s">
        <v>17</v>
      </c>
      <c r="F2" t="s">
        <v>16</v>
      </c>
    </row>
    <row r="3" spans="2:6">
      <c r="B3">
        <v>103</v>
      </c>
      <c r="C3">
        <v>88.2</v>
      </c>
      <c r="D3">
        <f>B3-C3</f>
        <v>14.799999999999997</v>
      </c>
      <c r="E3">
        <f>((B3-C3)*(B3-C3))</f>
        <v>219.03999999999991</v>
      </c>
      <c r="F3">
        <f>((D3*D3)/C3)</f>
        <v>2.4834467120181394</v>
      </c>
    </row>
    <row r="4" spans="2:6">
      <c r="B4">
        <v>216</v>
      </c>
      <c r="C4">
        <v>245</v>
      </c>
      <c r="D4">
        <f t="shared" ref="D4:D5" si="0">B4-C4</f>
        <v>-29</v>
      </c>
      <c r="E4">
        <f t="shared" ref="E4:E5" si="1">((B4-C4)*(B4-C4))</f>
        <v>841</v>
      </c>
      <c r="F4">
        <f t="shared" ref="F4:F5" si="2">((D4*D4)/C4)</f>
        <v>3.4326530612244897</v>
      </c>
    </row>
    <row r="5" spans="2:6">
      <c r="B5">
        <v>171</v>
      </c>
      <c r="C5">
        <v>156.80000000000001</v>
      </c>
      <c r="D5">
        <f t="shared" si="0"/>
        <v>14.199999999999989</v>
      </c>
      <c r="E5">
        <f t="shared" si="1"/>
        <v>201.63999999999967</v>
      </c>
      <c r="F5">
        <f t="shared" si="2"/>
        <v>1.2859693877550999</v>
      </c>
    </row>
    <row r="6" spans="2:6">
      <c r="F6">
        <f>SUM(F3:F5)</f>
        <v>7.2020691609977288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D1" sqref="D1"/>
    </sheetView>
  </sheetViews>
  <sheetFormatPr defaultRowHeight="15"/>
  <cols>
    <col min="3" max="3" width="12.7109375" bestFit="1" customWidth="1"/>
  </cols>
  <sheetData>
    <row r="1" spans="1:9">
      <c r="A1" t="s">
        <v>5</v>
      </c>
      <c r="B1" t="s">
        <v>6</v>
      </c>
      <c r="C1" t="s">
        <v>25</v>
      </c>
    </row>
    <row r="2" spans="1:9">
      <c r="A2">
        <v>98</v>
      </c>
      <c r="B2">
        <v>3.6</v>
      </c>
      <c r="C2">
        <f>(B2-$H$5)*(B2-$H$5)</f>
        <v>0.4488999999999993</v>
      </c>
    </row>
    <row r="3" spans="1:9">
      <c r="A3">
        <v>96</v>
      </c>
      <c r="B3">
        <v>2.7</v>
      </c>
      <c r="C3">
        <f t="shared" ref="C3:C22" si="0">(B3-$H$5)*(B3-$H$5)</f>
        <v>5.2900000000000197E-2</v>
      </c>
      <c r="G3" t="s">
        <v>4</v>
      </c>
      <c r="H3">
        <f>CORREL(A2:A21,B2:B21)</f>
        <v>0.52412762268379076</v>
      </c>
    </row>
    <row r="4" spans="1:9">
      <c r="A4">
        <v>94</v>
      </c>
      <c r="B4">
        <v>3.1</v>
      </c>
      <c r="C4">
        <f t="shared" si="0"/>
        <v>2.8899999999999825E-2</v>
      </c>
      <c r="G4" t="s">
        <v>5</v>
      </c>
      <c r="H4">
        <f>AVERAGE(A2:A21)</f>
        <v>81</v>
      </c>
      <c r="I4" t="s">
        <v>7</v>
      </c>
    </row>
    <row r="5" spans="1:9">
      <c r="A5">
        <v>88</v>
      </c>
      <c r="B5">
        <v>4</v>
      </c>
      <c r="C5">
        <f t="shared" si="0"/>
        <v>1.1448999999999987</v>
      </c>
      <c r="G5" t="s">
        <v>6</v>
      </c>
      <c r="H5">
        <f>AVERAGE(B2:B21)</f>
        <v>2.9300000000000006</v>
      </c>
      <c r="I5" t="s">
        <v>7</v>
      </c>
    </row>
    <row r="6" spans="1:9">
      <c r="A6">
        <v>91</v>
      </c>
      <c r="B6">
        <v>3.2</v>
      </c>
      <c r="C6">
        <f t="shared" si="0"/>
        <v>7.2899999999999771E-2</v>
      </c>
      <c r="G6" t="s">
        <v>5</v>
      </c>
      <c r="H6">
        <f>STDEV(A2:A21)</f>
        <v>11.78312799146126</v>
      </c>
      <c r="I6" t="s">
        <v>8</v>
      </c>
    </row>
    <row r="7" spans="1:9">
      <c r="A7">
        <v>77</v>
      </c>
      <c r="B7">
        <v>3</v>
      </c>
      <c r="C7">
        <f t="shared" si="0"/>
        <v>4.8999999999999157E-3</v>
      </c>
      <c r="G7" t="s">
        <v>6</v>
      </c>
      <c r="H7">
        <f>STDEV(B2:B21)</f>
        <v>0.63916063379206345</v>
      </c>
      <c r="I7" t="s">
        <v>8</v>
      </c>
    </row>
    <row r="8" spans="1:9">
      <c r="A8">
        <v>86</v>
      </c>
      <c r="B8">
        <v>3.8</v>
      </c>
      <c r="C8">
        <f t="shared" si="0"/>
        <v>0.75689999999999868</v>
      </c>
    </row>
    <row r="9" spans="1:9">
      <c r="A9">
        <v>71</v>
      </c>
      <c r="B9">
        <v>2.6</v>
      </c>
      <c r="C9">
        <f t="shared" si="0"/>
        <v>0.10890000000000034</v>
      </c>
    </row>
    <row r="10" spans="1:9">
      <c r="A10">
        <v>59</v>
      </c>
      <c r="B10">
        <v>3</v>
      </c>
      <c r="C10">
        <f t="shared" si="0"/>
        <v>4.8999999999999157E-3</v>
      </c>
    </row>
    <row r="11" spans="1:9">
      <c r="A11">
        <v>63</v>
      </c>
      <c r="B11">
        <v>2.2000000000000002</v>
      </c>
      <c r="C11">
        <f t="shared" si="0"/>
        <v>0.5329000000000006</v>
      </c>
    </row>
    <row r="12" spans="1:9">
      <c r="A12">
        <v>84</v>
      </c>
      <c r="B12">
        <v>1.7</v>
      </c>
      <c r="C12">
        <f t="shared" si="0"/>
        <v>1.5129000000000017</v>
      </c>
    </row>
    <row r="13" spans="1:9">
      <c r="A13">
        <v>79</v>
      </c>
      <c r="B13">
        <v>3.1</v>
      </c>
      <c r="C13">
        <f t="shared" si="0"/>
        <v>2.8899999999999825E-2</v>
      </c>
    </row>
    <row r="14" spans="1:9">
      <c r="A14">
        <v>75</v>
      </c>
      <c r="B14">
        <v>2.6</v>
      </c>
      <c r="C14">
        <f t="shared" si="0"/>
        <v>0.10890000000000034</v>
      </c>
    </row>
    <row r="15" spans="1:9">
      <c r="A15">
        <v>72</v>
      </c>
      <c r="B15">
        <v>2.9</v>
      </c>
      <c r="C15">
        <f t="shared" si="0"/>
        <v>9.0000000000004161E-4</v>
      </c>
    </row>
    <row r="16" spans="1:9">
      <c r="A16">
        <v>86</v>
      </c>
      <c r="B16">
        <v>2.4</v>
      </c>
      <c r="C16">
        <f t="shared" si="0"/>
        <v>0.28090000000000076</v>
      </c>
    </row>
    <row r="17" spans="1:3">
      <c r="A17">
        <v>85</v>
      </c>
      <c r="B17">
        <v>3.4</v>
      </c>
      <c r="C17">
        <f t="shared" si="0"/>
        <v>0.22089999999999935</v>
      </c>
    </row>
    <row r="18" spans="1:3">
      <c r="A18">
        <v>71</v>
      </c>
      <c r="B18">
        <v>2.8</v>
      </c>
      <c r="C18">
        <f t="shared" si="0"/>
        <v>1.6900000000000203E-2</v>
      </c>
    </row>
    <row r="19" spans="1:3">
      <c r="A19">
        <v>93</v>
      </c>
      <c r="B19">
        <v>3.7</v>
      </c>
      <c r="C19">
        <f t="shared" si="0"/>
        <v>0.59289999999999932</v>
      </c>
    </row>
    <row r="20" spans="1:3">
      <c r="A20">
        <v>90</v>
      </c>
      <c r="B20">
        <v>3.2</v>
      </c>
      <c r="C20">
        <f t="shared" si="0"/>
        <v>7.2899999999999771E-2</v>
      </c>
    </row>
    <row r="21" spans="1:3">
      <c r="A21">
        <v>62</v>
      </c>
      <c r="B21">
        <v>1.6</v>
      </c>
      <c r="C21">
        <f t="shared" si="0"/>
        <v>1.7689000000000015</v>
      </c>
    </row>
    <row r="22" spans="1:3">
      <c r="C22">
        <f>SUM(C2:C21)</f>
        <v>7.7620000000000005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6" sqref="A1:C6"/>
    </sheetView>
  </sheetViews>
  <sheetFormatPr defaultRowHeight="15"/>
  <sheetData>
    <row r="1" spans="1:3">
      <c r="A1" t="s">
        <v>9</v>
      </c>
      <c r="B1" t="s">
        <v>10</v>
      </c>
      <c r="C1" t="s">
        <v>11</v>
      </c>
    </row>
    <row r="2" spans="1:3">
      <c r="A2">
        <v>38</v>
      </c>
      <c r="B2">
        <v>22</v>
      </c>
      <c r="C2">
        <v>14</v>
      </c>
    </row>
    <row r="3" spans="1:3">
      <c r="A3">
        <v>47</v>
      </c>
      <c r="B3">
        <v>19</v>
      </c>
      <c r="C3">
        <v>26</v>
      </c>
    </row>
    <row r="4" spans="1:3">
      <c r="A4">
        <v>39</v>
      </c>
      <c r="B4">
        <v>8</v>
      </c>
      <c r="C4">
        <v>11</v>
      </c>
    </row>
    <row r="5" spans="1:3">
      <c r="A5">
        <v>25</v>
      </c>
      <c r="B5">
        <v>23</v>
      </c>
      <c r="C5">
        <v>18</v>
      </c>
    </row>
    <row r="6" spans="1:3">
      <c r="A6">
        <v>42</v>
      </c>
      <c r="B6">
        <v>31</v>
      </c>
      <c r="C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H1" sqref="H1"/>
    </sheetView>
  </sheetViews>
  <sheetFormatPr defaultRowHeight="15"/>
  <cols>
    <col min="7" max="7" width="12" bestFit="1" customWidth="1"/>
  </cols>
  <sheetData>
    <row r="1" spans="1:8">
      <c r="A1" t="s">
        <v>12</v>
      </c>
      <c r="G1" t="s">
        <v>14</v>
      </c>
      <c r="H1" t="s">
        <v>15</v>
      </c>
    </row>
    <row r="2" spans="1:8">
      <c r="A2">
        <v>4.5</v>
      </c>
      <c r="G2">
        <f>A2-$D$4</f>
        <v>-6.4166666666666661</v>
      </c>
      <c r="H2">
        <f>G2*G2</f>
        <v>41.1736111111111</v>
      </c>
    </row>
    <row r="3" spans="1:8">
      <c r="A3">
        <v>22</v>
      </c>
      <c r="C3" t="s">
        <v>3</v>
      </c>
      <c r="D3">
        <f>COUNT(A2:A25)</f>
        <v>24</v>
      </c>
      <c r="G3">
        <f t="shared" ref="G3:G25" si="0">A3-$D$4</f>
        <v>11.083333333333334</v>
      </c>
      <c r="H3">
        <f t="shared" ref="H3:H25" si="1">G3*G3</f>
        <v>122.84027777777779</v>
      </c>
    </row>
    <row r="4" spans="1:8">
      <c r="A4">
        <v>7</v>
      </c>
      <c r="C4" t="s">
        <v>7</v>
      </c>
      <c r="D4">
        <f>AVERAGE(A2:A25)</f>
        <v>10.916666666666666</v>
      </c>
      <c r="F4">
        <f>SUM(A2:A25)</f>
        <v>262</v>
      </c>
      <c r="G4">
        <f t="shared" si="0"/>
        <v>-3.9166666666666661</v>
      </c>
      <c r="H4">
        <f t="shared" si="1"/>
        <v>15.340277777777773</v>
      </c>
    </row>
    <row r="5" spans="1:8">
      <c r="A5">
        <v>14.5</v>
      </c>
      <c r="C5" t="s">
        <v>8</v>
      </c>
      <c r="D5">
        <f>STDEV(A2:A25)</f>
        <v>5.5982657770192485</v>
      </c>
      <c r="F5">
        <f>F4/D3</f>
        <v>10.916666666666666</v>
      </c>
      <c r="G5">
        <f t="shared" si="0"/>
        <v>3.5833333333333339</v>
      </c>
      <c r="H5">
        <f t="shared" si="1"/>
        <v>12.840277777777782</v>
      </c>
    </row>
    <row r="6" spans="1:8">
      <c r="A6">
        <v>9</v>
      </c>
      <c r="C6" t="s">
        <v>13</v>
      </c>
      <c r="D6">
        <f>D5/SQRT(D3)</f>
        <v>1.1427412165152291</v>
      </c>
      <c r="G6">
        <f t="shared" si="0"/>
        <v>-1.9166666666666661</v>
      </c>
      <c r="H6">
        <f t="shared" si="1"/>
        <v>3.6736111111111089</v>
      </c>
    </row>
    <row r="7" spans="1:8">
      <c r="A7">
        <v>9</v>
      </c>
      <c r="G7">
        <f t="shared" si="0"/>
        <v>-1.9166666666666661</v>
      </c>
      <c r="H7">
        <f t="shared" si="1"/>
        <v>3.6736111111111089</v>
      </c>
    </row>
    <row r="8" spans="1:8">
      <c r="A8">
        <v>3.5</v>
      </c>
      <c r="G8">
        <f t="shared" si="0"/>
        <v>-7.4166666666666661</v>
      </c>
      <c r="H8">
        <f t="shared" si="1"/>
        <v>55.006944444444436</v>
      </c>
    </row>
    <row r="9" spans="1:8">
      <c r="A9">
        <v>8</v>
      </c>
      <c r="G9">
        <f t="shared" si="0"/>
        <v>-2.9166666666666661</v>
      </c>
      <c r="H9">
        <f t="shared" si="1"/>
        <v>8.5069444444444411</v>
      </c>
    </row>
    <row r="10" spans="1:8">
      <c r="A10">
        <v>11</v>
      </c>
      <c r="G10">
        <f t="shared" si="0"/>
        <v>8.3333333333333925E-2</v>
      </c>
      <c r="H10">
        <f t="shared" si="1"/>
        <v>6.9444444444445429E-3</v>
      </c>
    </row>
    <row r="11" spans="1:8">
      <c r="A11">
        <v>7.5</v>
      </c>
      <c r="G11">
        <f t="shared" si="0"/>
        <v>-3.4166666666666661</v>
      </c>
      <c r="H11">
        <f t="shared" si="1"/>
        <v>11.673611111111107</v>
      </c>
    </row>
    <row r="12" spans="1:8">
      <c r="A12">
        <v>18</v>
      </c>
      <c r="G12">
        <f t="shared" si="0"/>
        <v>7.0833333333333339</v>
      </c>
      <c r="H12">
        <f t="shared" si="1"/>
        <v>50.173611111111121</v>
      </c>
    </row>
    <row r="13" spans="1:8">
      <c r="A13">
        <v>20</v>
      </c>
      <c r="G13">
        <f t="shared" si="0"/>
        <v>9.0833333333333339</v>
      </c>
      <c r="H13">
        <f t="shared" si="1"/>
        <v>82.506944444444457</v>
      </c>
    </row>
    <row r="14" spans="1:8">
      <c r="A14">
        <v>7.5</v>
      </c>
      <c r="G14">
        <f t="shared" si="0"/>
        <v>-3.4166666666666661</v>
      </c>
      <c r="H14">
        <f t="shared" si="1"/>
        <v>11.673611111111107</v>
      </c>
    </row>
    <row r="15" spans="1:8">
      <c r="A15">
        <v>9</v>
      </c>
      <c r="G15">
        <f t="shared" si="0"/>
        <v>-1.9166666666666661</v>
      </c>
      <c r="H15">
        <f t="shared" si="1"/>
        <v>3.6736111111111089</v>
      </c>
    </row>
    <row r="16" spans="1:8">
      <c r="A16">
        <v>10.5</v>
      </c>
      <c r="G16">
        <f t="shared" si="0"/>
        <v>-0.41666666666666607</v>
      </c>
      <c r="H16">
        <f t="shared" si="1"/>
        <v>0.17361111111111061</v>
      </c>
    </row>
    <row r="17" spans="1:8">
      <c r="A17">
        <v>15</v>
      </c>
      <c r="G17">
        <f t="shared" si="0"/>
        <v>4.0833333333333339</v>
      </c>
      <c r="H17">
        <f t="shared" si="1"/>
        <v>16.673611111111114</v>
      </c>
    </row>
    <row r="18" spans="1:8">
      <c r="A18">
        <v>19</v>
      </c>
      <c r="G18">
        <f t="shared" si="0"/>
        <v>8.0833333333333339</v>
      </c>
      <c r="H18">
        <f t="shared" si="1"/>
        <v>65.340277777777786</v>
      </c>
    </row>
    <row r="19" spans="1:8">
      <c r="A19">
        <v>2.5</v>
      </c>
      <c r="G19">
        <f t="shared" si="0"/>
        <v>-8.4166666666666661</v>
      </c>
      <c r="H19">
        <f t="shared" si="1"/>
        <v>70.840277777777771</v>
      </c>
    </row>
    <row r="20" spans="1:8">
      <c r="A20">
        <v>5</v>
      </c>
      <c r="G20">
        <f t="shared" si="0"/>
        <v>-5.9166666666666661</v>
      </c>
      <c r="H20">
        <f t="shared" si="1"/>
        <v>35.006944444444436</v>
      </c>
    </row>
    <row r="21" spans="1:8">
      <c r="A21">
        <v>9</v>
      </c>
      <c r="G21">
        <f t="shared" si="0"/>
        <v>-1.9166666666666661</v>
      </c>
      <c r="H21">
        <f t="shared" si="1"/>
        <v>3.6736111111111089</v>
      </c>
    </row>
    <row r="22" spans="1:8">
      <c r="A22">
        <v>8.5</v>
      </c>
      <c r="G22">
        <f t="shared" si="0"/>
        <v>-2.4166666666666661</v>
      </c>
      <c r="H22">
        <f t="shared" si="1"/>
        <v>5.840277777777775</v>
      </c>
    </row>
    <row r="23" spans="1:8">
      <c r="A23">
        <v>14</v>
      </c>
      <c r="G23">
        <f t="shared" si="0"/>
        <v>3.0833333333333339</v>
      </c>
      <c r="H23">
        <f t="shared" si="1"/>
        <v>9.5069444444444482</v>
      </c>
    </row>
    <row r="24" spans="1:8">
      <c r="A24">
        <v>20</v>
      </c>
      <c r="G24">
        <f t="shared" si="0"/>
        <v>9.0833333333333339</v>
      </c>
      <c r="H24">
        <f t="shared" si="1"/>
        <v>82.506944444444457</v>
      </c>
    </row>
    <row r="25" spans="1:8">
      <c r="A25">
        <v>8</v>
      </c>
      <c r="G25">
        <f t="shared" si="0"/>
        <v>-2.9166666666666661</v>
      </c>
      <c r="H25">
        <f t="shared" si="1"/>
        <v>8.5069444444444411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1" sqref="D1"/>
    </sheetView>
  </sheetViews>
  <sheetFormatPr defaultRowHeight="15"/>
  <cols>
    <col min="1" max="1" width="9.85546875" bestFit="1" customWidth="1"/>
    <col min="2" max="2" width="9.7109375" bestFit="1" customWidth="1"/>
  </cols>
  <sheetData>
    <row r="1" spans="1:6">
      <c r="A1" t="s">
        <v>18</v>
      </c>
      <c r="B1" t="s">
        <v>19</v>
      </c>
    </row>
    <row r="2" spans="1:6">
      <c r="A2">
        <v>14</v>
      </c>
      <c r="B2">
        <v>70</v>
      </c>
      <c r="D2">
        <f>COVAR(A2:A11,B2:B11)</f>
        <v>128.44999999999999</v>
      </c>
      <c r="F2">
        <f>(D2)/(D3*D4)</f>
        <v>0.73880499514555131</v>
      </c>
    </row>
    <row r="3" spans="1:6">
      <c r="A3">
        <v>8</v>
      </c>
      <c r="B3">
        <v>42</v>
      </c>
      <c r="D3">
        <f>STDEV(A2:A11)</f>
        <v>4.6487752269937843</v>
      </c>
    </row>
    <row r="4" spans="1:6">
      <c r="A4">
        <v>5</v>
      </c>
      <c r="B4">
        <v>22</v>
      </c>
      <c r="D4">
        <f>STDEV(B2:B11)</f>
        <v>37.399494946084793</v>
      </c>
      <c r="F4">
        <f>CORREL(A2:A11,B2:B11)</f>
        <v>0.82089443905061255</v>
      </c>
    </row>
    <row r="5" spans="1:6">
      <c r="A5">
        <v>20</v>
      </c>
      <c r="B5">
        <v>145</v>
      </c>
    </row>
    <row r="6" spans="1:6">
      <c r="A6">
        <v>6</v>
      </c>
      <c r="B6">
        <v>50</v>
      </c>
    </row>
    <row r="7" spans="1:6">
      <c r="A7">
        <v>11</v>
      </c>
      <c r="B7">
        <v>85</v>
      </c>
    </row>
    <row r="8" spans="1:6">
      <c r="A8">
        <v>10</v>
      </c>
      <c r="B8">
        <v>63</v>
      </c>
    </row>
    <row r="9" spans="1:6">
      <c r="A9">
        <v>9</v>
      </c>
      <c r="B9">
        <v>30</v>
      </c>
    </row>
    <row r="10" spans="1:6">
      <c r="A10">
        <v>7</v>
      </c>
      <c r="B10">
        <v>18</v>
      </c>
    </row>
    <row r="11" spans="1:6">
      <c r="A11">
        <v>5</v>
      </c>
      <c r="B11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I7" sqref="I7"/>
    </sheetView>
  </sheetViews>
  <sheetFormatPr defaultRowHeight="15"/>
  <sheetData>
    <row r="1" spans="1:3">
      <c r="A1" t="s">
        <v>20</v>
      </c>
      <c r="B1" t="s">
        <v>21</v>
      </c>
      <c r="C1" t="s">
        <v>22</v>
      </c>
    </row>
    <row r="2" spans="1:3">
      <c r="A2" t="s">
        <v>23</v>
      </c>
      <c r="B2">
        <v>10</v>
      </c>
      <c r="C2">
        <v>5</v>
      </c>
    </row>
    <row r="3" spans="1:3">
      <c r="A3" t="s">
        <v>23</v>
      </c>
      <c r="B3">
        <v>7</v>
      </c>
      <c r="C3">
        <v>4</v>
      </c>
    </row>
    <row r="4" spans="1:3">
      <c r="A4" t="s">
        <v>23</v>
      </c>
      <c r="B4">
        <v>9</v>
      </c>
      <c r="C4">
        <v>7</v>
      </c>
    </row>
    <row r="5" spans="1:3">
      <c r="A5" t="s">
        <v>23</v>
      </c>
      <c r="B5">
        <v>6</v>
      </c>
      <c r="C5">
        <v>4</v>
      </c>
    </row>
    <row r="6" spans="1:3">
      <c r="A6" t="s">
        <v>23</v>
      </c>
      <c r="B6">
        <v>8</v>
      </c>
      <c r="C6">
        <v>5</v>
      </c>
    </row>
    <row r="7" spans="1:3">
      <c r="A7" t="s">
        <v>24</v>
      </c>
      <c r="B7">
        <v>5</v>
      </c>
      <c r="C7">
        <v>3</v>
      </c>
    </row>
    <row r="8" spans="1:3">
      <c r="A8" t="s">
        <v>24</v>
      </c>
      <c r="B8">
        <v>4</v>
      </c>
      <c r="C8">
        <v>4</v>
      </c>
    </row>
    <row r="9" spans="1:3">
      <c r="A9" t="s">
        <v>24</v>
      </c>
      <c r="B9">
        <v>6</v>
      </c>
      <c r="C9">
        <v>5</v>
      </c>
    </row>
    <row r="10" spans="1:3">
      <c r="A10" t="s">
        <v>24</v>
      </c>
      <c r="B10">
        <v>3</v>
      </c>
      <c r="C10">
        <v>1</v>
      </c>
    </row>
    <row r="11" spans="1:3">
      <c r="A11" t="s">
        <v>24</v>
      </c>
      <c r="B11">
        <v>2</v>
      </c>
      <c r="C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G5"/>
  <sheetViews>
    <sheetView workbookViewId="0">
      <selection activeCell="G3" sqref="G3"/>
    </sheetView>
  </sheetViews>
  <sheetFormatPr defaultRowHeight="15"/>
  <cols>
    <col min="1" max="3" width="9.140625" style="1"/>
    <col min="4" max="4" width="12" style="1" bestFit="1" customWidth="1"/>
    <col min="5" max="5" width="9.140625" style="1"/>
    <col min="6" max="6" width="12" style="1" bestFit="1" customWidth="1"/>
    <col min="7" max="7" width="20.140625" style="1" customWidth="1"/>
    <col min="8" max="16384" width="9.140625" style="1"/>
  </cols>
  <sheetData>
    <row r="2" spans="2:7">
      <c r="D2" s="1" t="s">
        <v>26</v>
      </c>
    </row>
    <row r="3" spans="2:7">
      <c r="B3" s="1">
        <v>90</v>
      </c>
      <c r="D3" s="1">
        <f>EXP(-12)</f>
        <v>6.1442123533282098E-6</v>
      </c>
      <c r="F3" s="1">
        <f>POWER(12,10)</f>
        <v>61917364224</v>
      </c>
      <c r="G3" s="1">
        <f>D3*F3/FACT(10)</f>
        <v>0.10483725588365932</v>
      </c>
    </row>
    <row r="4" spans="2:7">
      <c r="B4" s="1">
        <v>96</v>
      </c>
      <c r="D4" s="1">
        <f t="shared" ref="D4:D5" si="0">EXP(-12)</f>
        <v>6.1442123533282098E-6</v>
      </c>
      <c r="F4" s="1">
        <f>POWER(12,4)</f>
        <v>20736</v>
      </c>
      <c r="G4" s="1">
        <f t="shared" ref="G4:G5" si="1">D4*F4/FACT(10)</f>
        <v>3.5109784876161198E-8</v>
      </c>
    </row>
    <row r="5" spans="2:7">
      <c r="B5" s="1">
        <v>99</v>
      </c>
      <c r="D5" s="1">
        <f t="shared" si="0"/>
        <v>6.1442123533282098E-6</v>
      </c>
      <c r="F5" s="1">
        <f>POWER(12,1)</f>
        <v>12</v>
      </c>
      <c r="G5" s="1">
        <f t="shared" si="1"/>
        <v>2.0318162544074768E-11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2015-10-23T04:02:14Z</dcterms:created>
  <dcterms:modified xsi:type="dcterms:W3CDTF">2015-10-23T06:47:16Z</dcterms:modified>
</cp:coreProperties>
</file>